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75" windowWidth="19320" windowHeight="7995" tabRatio="648"/>
  </bookViews>
  <sheets>
    <sheet name="4B0907557B M382 List" sheetId="1" r:id="rId1"/>
    <sheet name="4B0907557P M592 List" sheetId="15" r:id="rId2"/>
    <sheet name="4B0907558M M592 List" sheetId="16" r:id="rId3"/>
    <sheet name="06A906018R M383 List" sheetId="14" r:id="rId4"/>
    <sheet name="06A906018CG M383 List" sheetId="8" r:id="rId5"/>
    <sheet name="06A906018CJ M383 List" sheetId="24" r:id="rId6"/>
    <sheet name="Functions Summary" sheetId="17" r:id="rId7"/>
    <sheet name="Functions" sheetId="7" r:id="rId8"/>
    <sheet name="Fuel Inj Constants" sheetId="21" r:id="rId9"/>
    <sheet name="MAF Scaling" sheetId="18" r:id="rId10"/>
    <sheet name="KHFM Load MAF Constant" sheetId="22" r:id="rId11"/>
  </sheets>
  <calcPr calcId="125725"/>
</workbook>
</file>

<file path=xl/calcChain.xml><?xml version="1.0" encoding="utf-8"?>
<calcChain xmlns="http://schemas.openxmlformats.org/spreadsheetml/2006/main">
  <c r="K320" i="18"/>
  <c r="F65"/>
  <c r="F193"/>
  <c r="H434" l="1"/>
  <c r="Z54"/>
  <c r="AD54" s="1"/>
  <c r="AA54"/>
  <c r="AE54" s="1"/>
  <c r="Z55"/>
  <c r="AD55" s="1"/>
  <c r="AA55"/>
  <c r="AE55" s="1"/>
  <c r="Z56"/>
  <c r="AD56" s="1"/>
  <c r="AA56"/>
  <c r="AE56" s="1"/>
  <c r="Z57"/>
  <c r="AD57" s="1"/>
  <c r="AA57"/>
  <c r="AE57" s="1"/>
  <c r="Z58"/>
  <c r="AD58" s="1"/>
  <c r="AA58"/>
  <c r="AE58" s="1"/>
  <c r="Z59"/>
  <c r="AD59" s="1"/>
  <c r="AA59"/>
  <c r="AE59" s="1"/>
  <c r="Z60"/>
  <c r="AD60" s="1"/>
  <c r="AA60"/>
  <c r="AE60" s="1"/>
  <c r="Z61"/>
  <c r="AD61" s="1"/>
  <c r="AA61"/>
  <c r="AE61" s="1"/>
  <c r="Z62"/>
  <c r="AD62" s="1"/>
  <c r="AA62"/>
  <c r="AE62" s="1"/>
  <c r="Z63"/>
  <c r="AD63" s="1"/>
  <c r="AA63"/>
  <c r="AE63" s="1"/>
  <c r="Z64"/>
  <c r="AD64" s="1"/>
  <c r="AA64"/>
  <c r="AE64" s="1"/>
  <c r="Z65"/>
  <c r="AD65" s="1"/>
  <c r="AA65"/>
  <c r="AE65" s="1"/>
  <c r="Z66"/>
  <c r="AD66" s="1"/>
  <c r="AA66"/>
  <c r="AE66" s="1"/>
  <c r="Z67"/>
  <c r="AD67" s="1"/>
  <c r="AA67"/>
  <c r="AE67" s="1"/>
  <c r="Z68"/>
  <c r="AD68" s="1"/>
  <c r="AA68"/>
  <c r="AE68" s="1"/>
  <c r="Z69"/>
  <c r="AD69" s="1"/>
  <c r="AA69"/>
  <c r="AE69" s="1"/>
  <c r="Z70"/>
  <c r="AD70" s="1"/>
  <c r="AA70"/>
  <c r="AE70" s="1"/>
  <c r="Z71"/>
  <c r="AD71" s="1"/>
  <c r="AA71"/>
  <c r="AE71" s="1"/>
  <c r="Z72"/>
  <c r="AD72" s="1"/>
  <c r="AA72"/>
  <c r="AE72" s="1"/>
  <c r="Z73"/>
  <c r="AD73" s="1"/>
  <c r="AA73"/>
  <c r="AE73" s="1"/>
  <c r="Z74"/>
  <c r="AD74" s="1"/>
  <c r="AA74"/>
  <c r="AE74" s="1"/>
  <c r="Z75"/>
  <c r="AD75" s="1"/>
  <c r="AA75"/>
  <c r="AE75" s="1"/>
  <c r="Z76"/>
  <c r="AD76" s="1"/>
  <c r="AA76"/>
  <c r="AE76" s="1"/>
  <c r="Z77"/>
  <c r="AD77" s="1"/>
  <c r="AA77"/>
  <c r="AE77" s="1"/>
  <c r="Z78"/>
  <c r="AD78" s="1"/>
  <c r="AA78"/>
  <c r="AE78" s="1"/>
  <c r="Z79"/>
  <c r="AD79" s="1"/>
  <c r="AA79"/>
  <c r="AE79" s="1"/>
  <c r="Z80"/>
  <c r="AD80" s="1"/>
  <c r="AA80"/>
  <c r="AE80" s="1"/>
  <c r="Z81"/>
  <c r="AD81" s="1"/>
  <c r="AA81"/>
  <c r="AE81" s="1"/>
  <c r="Z82"/>
  <c r="AD82" s="1"/>
  <c r="AA82"/>
  <c r="AE82" s="1"/>
  <c r="Z83"/>
  <c r="AD83" s="1"/>
  <c r="AA83"/>
  <c r="AE83" s="1"/>
  <c r="Z84"/>
  <c r="AD84" s="1"/>
  <c r="AA84"/>
  <c r="AE84" s="1"/>
  <c r="Z85"/>
  <c r="AD85" s="1"/>
  <c r="AA85"/>
  <c r="AE85" s="1"/>
  <c r="Z86"/>
  <c r="AD86" s="1"/>
  <c r="AA86"/>
  <c r="AE86" s="1"/>
  <c r="Z87"/>
  <c r="AD87" s="1"/>
  <c r="AA87"/>
  <c r="AE87" s="1"/>
  <c r="Z88"/>
  <c r="AD88" s="1"/>
  <c r="AA88"/>
  <c r="AE88" s="1"/>
  <c r="Z89"/>
  <c r="AD89" s="1"/>
  <c r="AA89"/>
  <c r="AE89" s="1"/>
  <c r="Z90"/>
  <c r="AD90" s="1"/>
  <c r="AA90"/>
  <c r="AE90" s="1"/>
  <c r="Z91"/>
  <c r="AD91" s="1"/>
  <c r="AA91"/>
  <c r="AE91" s="1"/>
  <c r="Z92"/>
  <c r="AD92" s="1"/>
  <c r="AA92"/>
  <c r="AE92" s="1"/>
  <c r="Z93"/>
  <c r="AD93" s="1"/>
  <c r="AA93"/>
  <c r="AE93" s="1"/>
  <c r="Z94"/>
  <c r="AD94" s="1"/>
  <c r="AA94"/>
  <c r="AE94" s="1"/>
  <c r="Z95"/>
  <c r="AD95" s="1"/>
  <c r="AA95"/>
  <c r="AE95" s="1"/>
  <c r="Z96"/>
  <c r="AD96" s="1"/>
  <c r="AA96"/>
  <c r="AE96" s="1"/>
  <c r="Z97"/>
  <c r="AD97" s="1"/>
  <c r="AA97"/>
  <c r="AE97" s="1"/>
  <c r="Z98"/>
  <c r="AD98" s="1"/>
  <c r="AA98"/>
  <c r="AE98" s="1"/>
  <c r="Z99"/>
  <c r="AD99" s="1"/>
  <c r="AA99"/>
  <c r="AE99" s="1"/>
  <c r="Z100"/>
  <c r="AD100" s="1"/>
  <c r="AA100"/>
  <c r="AE100" s="1"/>
  <c r="Z101"/>
  <c r="AD101" s="1"/>
  <c r="AA101"/>
  <c r="AE101" s="1"/>
  <c r="Z102"/>
  <c r="AD102" s="1"/>
  <c r="AA102"/>
  <c r="AE102" s="1"/>
  <c r="Z103"/>
  <c r="AD103" s="1"/>
  <c r="AA103"/>
  <c r="AE103" s="1"/>
  <c r="Z104"/>
  <c r="AD104" s="1"/>
  <c r="AA104"/>
  <c r="AE104" s="1"/>
  <c r="Z105"/>
  <c r="AD105" s="1"/>
  <c r="AA105"/>
  <c r="AE105" s="1"/>
  <c r="Z106"/>
  <c r="AD106" s="1"/>
  <c r="AA106"/>
  <c r="AE106" s="1"/>
  <c r="Z107"/>
  <c r="AD107" s="1"/>
  <c r="AA107"/>
  <c r="AE107" s="1"/>
  <c r="Z108"/>
  <c r="AD108" s="1"/>
  <c r="AA108"/>
  <c r="AE108" s="1"/>
  <c r="Z109"/>
  <c r="AD109" s="1"/>
  <c r="AA109"/>
  <c r="AE109" s="1"/>
  <c r="Z110"/>
  <c r="AD110" s="1"/>
  <c r="AA110"/>
  <c r="AE110" s="1"/>
  <c r="Z111"/>
  <c r="AD111" s="1"/>
  <c r="AA111"/>
  <c r="AE111" s="1"/>
  <c r="Z112"/>
  <c r="AD112" s="1"/>
  <c r="AA112"/>
  <c r="AE112" s="1"/>
  <c r="Z113"/>
  <c r="AD113" s="1"/>
  <c r="AA113"/>
  <c r="AE113" s="1"/>
  <c r="Z114"/>
  <c r="AD114" s="1"/>
  <c r="AA114"/>
  <c r="AE114" s="1"/>
  <c r="Z115"/>
  <c r="AD115" s="1"/>
  <c r="AA115"/>
  <c r="AE115" s="1"/>
  <c r="Z116"/>
  <c r="AD116" s="1"/>
  <c r="AA116"/>
  <c r="AE116" s="1"/>
  <c r="Z117"/>
  <c r="AD117" s="1"/>
  <c r="AA117"/>
  <c r="AE117" s="1"/>
  <c r="Z118"/>
  <c r="AD118" s="1"/>
  <c r="AA118"/>
  <c r="AE118" s="1"/>
  <c r="Z119"/>
  <c r="AD119" s="1"/>
  <c r="AA119"/>
  <c r="AE119" s="1"/>
  <c r="Z120"/>
  <c r="AD120" s="1"/>
  <c r="AA120"/>
  <c r="AE120" s="1"/>
  <c r="Z121"/>
  <c r="AD121" s="1"/>
  <c r="AA121"/>
  <c r="AE121" s="1"/>
  <c r="Z122"/>
  <c r="AD122" s="1"/>
  <c r="AA122"/>
  <c r="AE122" s="1"/>
  <c r="Z123"/>
  <c r="AD123" s="1"/>
  <c r="AA123"/>
  <c r="AE123" s="1"/>
  <c r="Z124"/>
  <c r="AD124" s="1"/>
  <c r="AA124"/>
  <c r="AE124" s="1"/>
  <c r="Z125"/>
  <c r="AD125" s="1"/>
  <c r="AA125"/>
  <c r="AE125" s="1"/>
  <c r="Z126"/>
  <c r="AD126" s="1"/>
  <c r="AA126"/>
  <c r="AE126" s="1"/>
  <c r="Z127"/>
  <c r="AD127" s="1"/>
  <c r="AA127"/>
  <c r="AE127" s="1"/>
  <c r="Z128"/>
  <c r="AD128" s="1"/>
  <c r="AA128"/>
  <c r="AE128" s="1"/>
  <c r="Z129"/>
  <c r="AD129" s="1"/>
  <c r="AA129"/>
  <c r="AE129" s="1"/>
  <c r="Z130"/>
  <c r="AD130" s="1"/>
  <c r="AA130"/>
  <c r="AE130" s="1"/>
  <c r="Z131"/>
  <c r="AD131" s="1"/>
  <c r="AA131"/>
  <c r="AE131" s="1"/>
  <c r="Z132"/>
  <c r="AD132" s="1"/>
  <c r="AA132"/>
  <c r="AE132" s="1"/>
  <c r="Z133"/>
  <c r="AD133" s="1"/>
  <c r="AA133"/>
  <c r="AE133" s="1"/>
  <c r="Z134"/>
  <c r="AD134" s="1"/>
  <c r="AA134"/>
  <c r="AE134" s="1"/>
  <c r="Z135"/>
  <c r="AD135" s="1"/>
  <c r="AA135"/>
  <c r="AE135" s="1"/>
  <c r="Z136"/>
  <c r="AD136" s="1"/>
  <c r="AA136"/>
  <c r="AE136" s="1"/>
  <c r="Z137"/>
  <c r="AD137" s="1"/>
  <c r="AA137"/>
  <c r="AE137" s="1"/>
  <c r="Z138"/>
  <c r="AD138" s="1"/>
  <c r="AA138"/>
  <c r="AE138" s="1"/>
  <c r="Z139"/>
  <c r="AD139" s="1"/>
  <c r="AA139"/>
  <c r="AE139" s="1"/>
  <c r="Z140"/>
  <c r="AD140" s="1"/>
  <c r="AA140"/>
  <c r="AE140" s="1"/>
  <c r="Z141"/>
  <c r="AD141" s="1"/>
  <c r="AA141"/>
  <c r="AE141" s="1"/>
  <c r="Z142"/>
  <c r="AD142" s="1"/>
  <c r="AA142"/>
  <c r="AE142" s="1"/>
  <c r="Z143"/>
  <c r="AD143" s="1"/>
  <c r="AA143"/>
  <c r="AE143" s="1"/>
  <c r="Z144"/>
  <c r="AD144" s="1"/>
  <c r="AA144"/>
  <c r="AE144" s="1"/>
  <c r="Z145"/>
  <c r="AD145" s="1"/>
  <c r="AA145"/>
  <c r="AE145" s="1"/>
  <c r="Z146"/>
  <c r="AD146" s="1"/>
  <c r="AA146"/>
  <c r="AE146" s="1"/>
  <c r="Z147"/>
  <c r="AD147" s="1"/>
  <c r="AA147"/>
  <c r="AE147" s="1"/>
  <c r="Z148"/>
  <c r="AD148" s="1"/>
  <c r="AA148"/>
  <c r="AE148" s="1"/>
  <c r="Z149"/>
  <c r="AD149" s="1"/>
  <c r="AA149"/>
  <c r="AE149" s="1"/>
  <c r="Z150"/>
  <c r="AD150" s="1"/>
  <c r="AA150"/>
  <c r="AE150" s="1"/>
  <c r="Z151"/>
  <c r="AD151" s="1"/>
  <c r="AA151"/>
  <c r="AE151" s="1"/>
  <c r="Z152"/>
  <c r="AD152" s="1"/>
  <c r="AA152"/>
  <c r="AE152" s="1"/>
  <c r="Z153"/>
  <c r="AD153" s="1"/>
  <c r="AA153"/>
  <c r="AE153" s="1"/>
  <c r="Z154"/>
  <c r="AD154" s="1"/>
  <c r="AA154"/>
  <c r="AE154" s="1"/>
  <c r="Z155"/>
  <c r="AD155" s="1"/>
  <c r="AA155"/>
  <c r="AE155" s="1"/>
  <c r="Z156"/>
  <c r="AD156" s="1"/>
  <c r="AA156"/>
  <c r="AE156" s="1"/>
  <c r="Z157"/>
  <c r="AD157" s="1"/>
  <c r="AA157"/>
  <c r="AE157" s="1"/>
  <c r="Z158"/>
  <c r="AD158" s="1"/>
  <c r="AA158"/>
  <c r="AE158" s="1"/>
  <c r="Z159"/>
  <c r="AD159" s="1"/>
  <c r="AA159"/>
  <c r="AE159" s="1"/>
  <c r="Z160"/>
  <c r="AD160" s="1"/>
  <c r="AA160"/>
  <c r="AE160" s="1"/>
  <c r="Z161"/>
  <c r="AD161" s="1"/>
  <c r="AA161"/>
  <c r="AE161" s="1"/>
  <c r="Z162"/>
  <c r="AD162" s="1"/>
  <c r="AA162"/>
  <c r="AE162" s="1"/>
  <c r="Z163"/>
  <c r="AD163" s="1"/>
  <c r="AA163"/>
  <c r="AE163" s="1"/>
  <c r="Z164"/>
  <c r="AD164" s="1"/>
  <c r="AA164"/>
  <c r="AE164" s="1"/>
  <c r="Z165"/>
  <c r="AD165" s="1"/>
  <c r="AA165"/>
  <c r="AE165" s="1"/>
  <c r="Z166"/>
  <c r="AD166" s="1"/>
  <c r="AA166"/>
  <c r="AE166" s="1"/>
  <c r="Z167"/>
  <c r="AD167" s="1"/>
  <c r="AA167"/>
  <c r="AE167" s="1"/>
  <c r="Z168"/>
  <c r="AD168" s="1"/>
  <c r="AA168"/>
  <c r="AE168" s="1"/>
  <c r="Z169"/>
  <c r="AD169" s="1"/>
  <c r="AA169"/>
  <c r="AE169" s="1"/>
  <c r="Z170"/>
  <c r="AD170" s="1"/>
  <c r="AA170"/>
  <c r="AE170" s="1"/>
  <c r="Z171"/>
  <c r="AD171" s="1"/>
  <c r="AA171"/>
  <c r="AE171" s="1"/>
  <c r="Z172"/>
  <c r="AD172" s="1"/>
  <c r="AA172"/>
  <c r="AE172" s="1"/>
  <c r="Z173"/>
  <c r="AD173" s="1"/>
  <c r="AA173"/>
  <c r="AE173" s="1"/>
  <c r="Z174"/>
  <c r="AD174" s="1"/>
  <c r="AA174"/>
  <c r="AE174" s="1"/>
  <c r="Z175"/>
  <c r="AD175" s="1"/>
  <c r="AA175"/>
  <c r="AE175" s="1"/>
  <c r="Z176"/>
  <c r="AD176" s="1"/>
  <c r="AA176"/>
  <c r="AE176" s="1"/>
  <c r="Z177"/>
  <c r="AD177" s="1"/>
  <c r="AA177"/>
  <c r="AE177" s="1"/>
  <c r="Z178"/>
  <c r="AD178" s="1"/>
  <c r="AA178"/>
  <c r="AE178" s="1"/>
  <c r="Z179"/>
  <c r="AD179" s="1"/>
  <c r="AA179"/>
  <c r="AE179" s="1"/>
  <c r="Z180"/>
  <c r="AD180" s="1"/>
  <c r="AA180"/>
  <c r="AE180" s="1"/>
  <c r="Z181"/>
  <c r="AD181" s="1"/>
  <c r="AA181"/>
  <c r="AE181" s="1"/>
  <c r="Z182"/>
  <c r="AD182" s="1"/>
  <c r="AA182"/>
  <c r="AE182" s="1"/>
  <c r="Z183"/>
  <c r="AD183" s="1"/>
  <c r="AA183"/>
  <c r="AE183" s="1"/>
  <c r="Z184"/>
  <c r="AD184" s="1"/>
  <c r="AA184"/>
  <c r="AE184" s="1"/>
  <c r="Z185"/>
  <c r="AD185" s="1"/>
  <c r="AA185"/>
  <c r="AE185" s="1"/>
  <c r="Z186"/>
  <c r="AD186" s="1"/>
  <c r="AA186"/>
  <c r="AE186" s="1"/>
  <c r="Z187"/>
  <c r="AD187" s="1"/>
  <c r="AA187"/>
  <c r="AE187" s="1"/>
  <c r="Z188"/>
  <c r="AD188" s="1"/>
  <c r="AA188"/>
  <c r="AE188" s="1"/>
  <c r="Z189"/>
  <c r="AD189" s="1"/>
  <c r="AA189"/>
  <c r="AE189" s="1"/>
  <c r="Z190"/>
  <c r="AD190" s="1"/>
  <c r="AA190"/>
  <c r="AE190" s="1"/>
  <c r="Z191"/>
  <c r="AD191" s="1"/>
  <c r="AA191"/>
  <c r="AE191" s="1"/>
  <c r="Z192"/>
  <c r="AD192" s="1"/>
  <c r="AA192"/>
  <c r="AE192" s="1"/>
  <c r="Z193"/>
  <c r="AD193" s="1"/>
  <c r="AA193"/>
  <c r="AE193" s="1"/>
  <c r="Z194"/>
  <c r="AD194" s="1"/>
  <c r="AA194"/>
  <c r="AE194" s="1"/>
  <c r="Z195"/>
  <c r="AD195" s="1"/>
  <c r="AA195"/>
  <c r="AE195" s="1"/>
  <c r="Z196"/>
  <c r="AD196" s="1"/>
  <c r="AA196"/>
  <c r="AE196" s="1"/>
  <c r="Z197"/>
  <c r="AD197" s="1"/>
  <c r="AA197"/>
  <c r="AE197" s="1"/>
  <c r="Z198"/>
  <c r="AD198" s="1"/>
  <c r="AA198"/>
  <c r="AE198" s="1"/>
  <c r="Z199"/>
  <c r="AD199" s="1"/>
  <c r="AA199"/>
  <c r="AE199" s="1"/>
  <c r="Z200"/>
  <c r="AD200" s="1"/>
  <c r="AA200"/>
  <c r="AE200" s="1"/>
  <c r="Z201"/>
  <c r="AD201" s="1"/>
  <c r="AA201"/>
  <c r="AE201" s="1"/>
  <c r="Z202"/>
  <c r="AD202" s="1"/>
  <c r="AA202"/>
  <c r="AE202" s="1"/>
  <c r="Z203"/>
  <c r="AD203" s="1"/>
  <c r="AA203"/>
  <c r="AE203" s="1"/>
  <c r="Z204"/>
  <c r="AD204" s="1"/>
  <c r="AA204"/>
  <c r="AE204" s="1"/>
  <c r="Z205"/>
  <c r="AD205" s="1"/>
  <c r="AA205"/>
  <c r="AE205" s="1"/>
  <c r="Z206"/>
  <c r="AD206" s="1"/>
  <c r="AA206"/>
  <c r="AE206" s="1"/>
  <c r="Z207"/>
  <c r="AD207" s="1"/>
  <c r="AA207"/>
  <c r="AE207" s="1"/>
  <c r="Z208"/>
  <c r="AD208" s="1"/>
  <c r="AA208"/>
  <c r="AE208" s="1"/>
  <c r="Z209"/>
  <c r="AD209" s="1"/>
  <c r="AA209"/>
  <c r="AE209" s="1"/>
  <c r="Z210"/>
  <c r="AD210" s="1"/>
  <c r="AA210"/>
  <c r="AE210" s="1"/>
  <c r="Z211"/>
  <c r="AD211" s="1"/>
  <c r="AA211"/>
  <c r="AE211" s="1"/>
  <c r="Z212"/>
  <c r="AD212" s="1"/>
  <c r="AA212"/>
  <c r="AE212" s="1"/>
  <c r="Z213"/>
  <c r="AD213" s="1"/>
  <c r="AA213"/>
  <c r="AE213" s="1"/>
  <c r="Z214"/>
  <c r="AD214" s="1"/>
  <c r="AA214"/>
  <c r="AE214" s="1"/>
  <c r="Z215"/>
  <c r="AD215" s="1"/>
  <c r="AA215"/>
  <c r="AE215" s="1"/>
  <c r="Z216"/>
  <c r="AD216" s="1"/>
  <c r="AA216"/>
  <c r="AE216" s="1"/>
  <c r="Z217"/>
  <c r="AD217" s="1"/>
  <c r="AA217"/>
  <c r="AE217" s="1"/>
  <c r="Z218"/>
  <c r="AD218" s="1"/>
  <c r="AA218"/>
  <c r="AE218" s="1"/>
  <c r="Z219"/>
  <c r="AD219" s="1"/>
  <c r="AA219"/>
  <c r="AE219" s="1"/>
  <c r="Z220"/>
  <c r="AD220" s="1"/>
  <c r="AA220"/>
  <c r="AE220" s="1"/>
  <c r="Z221"/>
  <c r="AD221" s="1"/>
  <c r="AA221"/>
  <c r="AE221" s="1"/>
  <c r="Z222"/>
  <c r="AD222" s="1"/>
  <c r="AA222"/>
  <c r="AE222" s="1"/>
  <c r="Z223"/>
  <c r="AD223" s="1"/>
  <c r="AA223"/>
  <c r="AE223" s="1"/>
  <c r="Z224"/>
  <c r="AD224" s="1"/>
  <c r="AA224"/>
  <c r="AE224" s="1"/>
  <c r="Z225"/>
  <c r="AD225" s="1"/>
  <c r="AA225"/>
  <c r="AE225" s="1"/>
  <c r="Z226"/>
  <c r="AD226" s="1"/>
  <c r="AA226"/>
  <c r="AE226" s="1"/>
  <c r="Z227"/>
  <c r="AD227" s="1"/>
  <c r="AA227"/>
  <c r="AE227" s="1"/>
  <c r="Z228"/>
  <c r="AD228" s="1"/>
  <c r="AA228"/>
  <c r="AE228" s="1"/>
  <c r="Z229"/>
  <c r="AD229" s="1"/>
  <c r="AA229"/>
  <c r="AE229" s="1"/>
  <c r="Z230"/>
  <c r="AD230" s="1"/>
  <c r="AA230"/>
  <c r="AE230" s="1"/>
  <c r="Z231"/>
  <c r="AD231" s="1"/>
  <c r="AA231"/>
  <c r="AE231" s="1"/>
  <c r="Z232"/>
  <c r="AD232" s="1"/>
  <c r="AA232"/>
  <c r="AE232" s="1"/>
  <c r="Z233"/>
  <c r="AD233" s="1"/>
  <c r="AA233"/>
  <c r="AE233" s="1"/>
  <c r="Z234"/>
  <c r="AD234" s="1"/>
  <c r="AA234"/>
  <c r="AE234" s="1"/>
  <c r="Z235"/>
  <c r="AD235" s="1"/>
  <c r="AA235"/>
  <c r="AE235" s="1"/>
  <c r="Z236"/>
  <c r="AD236" s="1"/>
  <c r="AA236"/>
  <c r="AE236" s="1"/>
  <c r="Z237"/>
  <c r="AD237" s="1"/>
  <c r="AA237"/>
  <c r="AE237" s="1"/>
  <c r="Z238"/>
  <c r="AD238" s="1"/>
  <c r="AA238"/>
  <c r="AE238" s="1"/>
  <c r="Z239"/>
  <c r="AD239" s="1"/>
  <c r="AA239"/>
  <c r="AE239" s="1"/>
  <c r="Z240"/>
  <c r="AD240" s="1"/>
  <c r="AA240"/>
  <c r="AE240" s="1"/>
  <c r="Z241"/>
  <c r="AD241" s="1"/>
  <c r="AA241"/>
  <c r="AE241" s="1"/>
  <c r="Z242"/>
  <c r="AD242" s="1"/>
  <c r="AA242"/>
  <c r="AE242" s="1"/>
  <c r="Z243"/>
  <c r="AD243" s="1"/>
  <c r="AA243"/>
  <c r="AE243" s="1"/>
  <c r="Z244"/>
  <c r="AD244" s="1"/>
  <c r="AA244"/>
  <c r="AE244" s="1"/>
  <c r="Z245"/>
  <c r="AD245" s="1"/>
  <c r="AA245"/>
  <c r="AE245" s="1"/>
  <c r="Z246"/>
  <c r="AD246" s="1"/>
  <c r="AA246"/>
  <c r="AE246" s="1"/>
  <c r="Z247"/>
  <c r="AD247" s="1"/>
  <c r="AA247"/>
  <c r="AE247" s="1"/>
  <c r="Z248"/>
  <c r="AD248" s="1"/>
  <c r="AA248"/>
  <c r="AE248" s="1"/>
  <c r="Z249"/>
  <c r="AD249" s="1"/>
  <c r="AA249"/>
  <c r="AE249" s="1"/>
  <c r="Z250"/>
  <c r="AD250" s="1"/>
  <c r="AA250"/>
  <c r="AE250" s="1"/>
  <c r="Z251"/>
  <c r="AD251" s="1"/>
  <c r="AA251"/>
  <c r="AE251" s="1"/>
  <c r="Z252"/>
  <c r="AD252" s="1"/>
  <c r="AA252"/>
  <c r="AE252" s="1"/>
  <c r="Z253"/>
  <c r="AD253" s="1"/>
  <c r="AA253"/>
  <c r="AE253" s="1"/>
  <c r="Z254"/>
  <c r="AD254" s="1"/>
  <c r="AA254"/>
  <c r="AE254" s="1"/>
  <c r="Z255"/>
  <c r="AD255" s="1"/>
  <c r="AA255"/>
  <c r="AE255" s="1"/>
  <c r="Z256"/>
  <c r="AD256" s="1"/>
  <c r="AA256"/>
  <c r="AE256" s="1"/>
  <c r="Z257"/>
  <c r="AD257" s="1"/>
  <c r="AA257"/>
  <c r="AE257" s="1"/>
  <c r="Z258"/>
  <c r="AD258" s="1"/>
  <c r="AA258"/>
  <c r="AE258" s="1"/>
  <c r="Z259"/>
  <c r="AD259" s="1"/>
  <c r="AA259"/>
  <c r="AE259" s="1"/>
  <c r="Z260"/>
  <c r="AD260" s="1"/>
  <c r="AA260"/>
  <c r="AE260" s="1"/>
  <c r="Z261"/>
  <c r="AD261" s="1"/>
  <c r="AA261"/>
  <c r="AE261" s="1"/>
  <c r="Z262"/>
  <c r="AD262" s="1"/>
  <c r="AA262"/>
  <c r="AE262" s="1"/>
  <c r="Z263"/>
  <c r="AD263" s="1"/>
  <c r="AA263"/>
  <c r="AE263" s="1"/>
  <c r="Z264"/>
  <c r="AD264" s="1"/>
  <c r="AA264"/>
  <c r="AE264" s="1"/>
  <c r="Z265"/>
  <c r="AD265" s="1"/>
  <c r="AA265"/>
  <c r="AE265" s="1"/>
  <c r="Z266"/>
  <c r="AD266" s="1"/>
  <c r="AA266"/>
  <c r="AE266" s="1"/>
  <c r="Z267"/>
  <c r="AD267" s="1"/>
  <c r="AA267"/>
  <c r="AE267" s="1"/>
  <c r="Z268"/>
  <c r="AD268" s="1"/>
  <c r="AA268"/>
  <c r="AE268" s="1"/>
  <c r="Z269"/>
  <c r="AD269" s="1"/>
  <c r="AA269"/>
  <c r="AE269" s="1"/>
  <c r="Z270"/>
  <c r="AD270" s="1"/>
  <c r="AA270"/>
  <c r="AE270" s="1"/>
  <c r="Z271"/>
  <c r="AD271" s="1"/>
  <c r="AA271"/>
  <c r="AE271" s="1"/>
  <c r="Z272"/>
  <c r="AD272" s="1"/>
  <c r="AA272"/>
  <c r="AE272" s="1"/>
  <c r="Z273"/>
  <c r="AD273" s="1"/>
  <c r="AA273"/>
  <c r="AE273" s="1"/>
  <c r="Z274"/>
  <c r="AD274" s="1"/>
  <c r="AA274"/>
  <c r="AE274" s="1"/>
  <c r="Z275"/>
  <c r="AD275" s="1"/>
  <c r="AA275"/>
  <c r="AE275" s="1"/>
  <c r="Z276"/>
  <c r="AD276" s="1"/>
  <c r="AA276"/>
  <c r="AE276" s="1"/>
  <c r="Z277"/>
  <c r="AD277" s="1"/>
  <c r="AA277"/>
  <c r="AE277" s="1"/>
  <c r="Z278"/>
  <c r="AD278" s="1"/>
  <c r="AA278"/>
  <c r="AE278" s="1"/>
  <c r="Z279"/>
  <c r="AD279" s="1"/>
  <c r="AA279"/>
  <c r="AE279" s="1"/>
  <c r="Z280"/>
  <c r="AD280" s="1"/>
  <c r="AA280"/>
  <c r="AE280" s="1"/>
  <c r="Z281"/>
  <c r="AD281" s="1"/>
  <c r="AA281"/>
  <c r="AE281" s="1"/>
  <c r="Z282"/>
  <c r="AD282" s="1"/>
  <c r="AA282"/>
  <c r="AE282" s="1"/>
  <c r="Z283"/>
  <c r="AD283" s="1"/>
  <c r="AA283"/>
  <c r="AE283" s="1"/>
  <c r="Z284"/>
  <c r="AD284" s="1"/>
  <c r="AA284"/>
  <c r="AE284" s="1"/>
  <c r="Z285"/>
  <c r="AD285" s="1"/>
  <c r="AA285"/>
  <c r="AE285" s="1"/>
  <c r="Z286"/>
  <c r="AD286" s="1"/>
  <c r="AA286"/>
  <c r="AE286" s="1"/>
  <c r="Z287"/>
  <c r="AD287" s="1"/>
  <c r="AA287"/>
  <c r="AE287" s="1"/>
  <c r="Z288"/>
  <c r="AD288" s="1"/>
  <c r="AA288"/>
  <c r="AE288" s="1"/>
  <c r="Z289"/>
  <c r="AD289" s="1"/>
  <c r="AA289"/>
  <c r="AE289" s="1"/>
  <c r="Z290"/>
  <c r="AD290" s="1"/>
  <c r="AA290"/>
  <c r="AE290" s="1"/>
  <c r="Z291"/>
  <c r="AD291" s="1"/>
  <c r="AA291"/>
  <c r="AE291" s="1"/>
  <c r="Z292"/>
  <c r="AD292" s="1"/>
  <c r="AA292"/>
  <c r="AE292" s="1"/>
  <c r="Z293"/>
  <c r="AD293" s="1"/>
  <c r="AA293"/>
  <c r="AE293" s="1"/>
  <c r="Z294"/>
  <c r="AD294" s="1"/>
  <c r="AA294"/>
  <c r="AE294" s="1"/>
  <c r="Z295"/>
  <c r="AD295" s="1"/>
  <c r="AA295"/>
  <c r="AE295" s="1"/>
  <c r="Z296"/>
  <c r="AD296" s="1"/>
  <c r="AA296"/>
  <c r="AE296" s="1"/>
  <c r="Z297"/>
  <c r="AD297" s="1"/>
  <c r="AA297"/>
  <c r="AE297" s="1"/>
  <c r="Z298"/>
  <c r="AD298" s="1"/>
  <c r="AA298"/>
  <c r="AE298" s="1"/>
  <c r="Z299"/>
  <c r="AD299" s="1"/>
  <c r="AA299"/>
  <c r="AE299" s="1"/>
  <c r="Z300"/>
  <c r="AD300" s="1"/>
  <c r="AA300"/>
  <c r="AE300" s="1"/>
  <c r="Z301"/>
  <c r="AD301" s="1"/>
  <c r="AA301"/>
  <c r="AE301" s="1"/>
  <c r="Z302"/>
  <c r="AD302" s="1"/>
  <c r="AA302"/>
  <c r="AE302" s="1"/>
  <c r="Z303"/>
  <c r="AD303" s="1"/>
  <c r="AA303"/>
  <c r="AE303" s="1"/>
  <c r="Z304"/>
  <c r="AD304" s="1"/>
  <c r="AA304"/>
  <c r="AE304" s="1"/>
  <c r="Z305"/>
  <c r="AD305" s="1"/>
  <c r="AA305"/>
  <c r="AE305" s="1"/>
  <c r="Z306"/>
  <c r="AD306" s="1"/>
  <c r="AA306"/>
  <c r="AE306" s="1"/>
  <c r="Z307"/>
  <c r="AD307" s="1"/>
  <c r="AA307"/>
  <c r="AE307" s="1"/>
  <c r="Z308"/>
  <c r="AD308" s="1"/>
  <c r="AA308"/>
  <c r="AE308" s="1"/>
  <c r="AA53"/>
  <c r="AE53" s="1"/>
  <c r="Z53"/>
  <c r="AD53" s="1"/>
  <c r="Y54"/>
  <c r="AC54" s="1"/>
  <c r="Y55"/>
  <c r="AC55" s="1"/>
  <c r="Y56"/>
  <c r="AC56" s="1"/>
  <c r="Y57"/>
  <c r="AC57" s="1"/>
  <c r="Y58"/>
  <c r="AC58" s="1"/>
  <c r="Y59"/>
  <c r="AC59" s="1"/>
  <c r="Y60"/>
  <c r="AC60" s="1"/>
  <c r="Y61"/>
  <c r="AC61" s="1"/>
  <c r="Y62"/>
  <c r="AC62" s="1"/>
  <c r="Y63"/>
  <c r="AC63" s="1"/>
  <c r="Y64"/>
  <c r="AC64" s="1"/>
  <c r="Y65"/>
  <c r="AC65" s="1"/>
  <c r="Y66"/>
  <c r="AC66" s="1"/>
  <c r="Y67"/>
  <c r="AC67" s="1"/>
  <c r="Y68"/>
  <c r="AC68" s="1"/>
  <c r="Y69"/>
  <c r="AC69" s="1"/>
  <c r="Y70"/>
  <c r="AC70" s="1"/>
  <c r="Y71"/>
  <c r="AC71" s="1"/>
  <c r="Y72"/>
  <c r="AC72" s="1"/>
  <c r="Y73"/>
  <c r="AC73" s="1"/>
  <c r="Y74"/>
  <c r="AC74" s="1"/>
  <c r="Y75"/>
  <c r="AC75" s="1"/>
  <c r="Y76"/>
  <c r="AC76" s="1"/>
  <c r="Y77"/>
  <c r="AC77" s="1"/>
  <c r="Y78"/>
  <c r="AC78" s="1"/>
  <c r="Y79"/>
  <c r="AC79" s="1"/>
  <c r="Y80"/>
  <c r="AC80" s="1"/>
  <c r="Y81"/>
  <c r="AC81" s="1"/>
  <c r="Y82"/>
  <c r="AC82" s="1"/>
  <c r="Y83"/>
  <c r="AC83" s="1"/>
  <c r="Y84"/>
  <c r="AC84" s="1"/>
  <c r="Y85"/>
  <c r="AC85" s="1"/>
  <c r="Y86"/>
  <c r="AC86" s="1"/>
  <c r="Y87"/>
  <c r="AC87" s="1"/>
  <c r="Y88"/>
  <c r="AC88" s="1"/>
  <c r="Y89"/>
  <c r="AC89" s="1"/>
  <c r="Y90"/>
  <c r="AC90" s="1"/>
  <c r="Y91"/>
  <c r="AC91" s="1"/>
  <c r="Y92"/>
  <c r="AC92" s="1"/>
  <c r="Y93"/>
  <c r="AC93" s="1"/>
  <c r="Y94"/>
  <c r="AC94" s="1"/>
  <c r="Y95"/>
  <c r="AC95" s="1"/>
  <c r="Y96"/>
  <c r="AC96" s="1"/>
  <c r="Y97"/>
  <c r="AC97" s="1"/>
  <c r="Y98"/>
  <c r="AC98" s="1"/>
  <c r="Y99"/>
  <c r="AC99" s="1"/>
  <c r="Y100"/>
  <c r="AC100" s="1"/>
  <c r="Y101"/>
  <c r="AC101" s="1"/>
  <c r="Y102"/>
  <c r="AC102" s="1"/>
  <c r="Y103"/>
  <c r="AC103" s="1"/>
  <c r="Y104"/>
  <c r="AC104" s="1"/>
  <c r="Y105"/>
  <c r="AC105" s="1"/>
  <c r="Y106"/>
  <c r="AC106" s="1"/>
  <c r="Y107"/>
  <c r="AC107" s="1"/>
  <c r="Y108"/>
  <c r="AC108" s="1"/>
  <c r="Y109"/>
  <c r="AC109" s="1"/>
  <c r="Y110"/>
  <c r="AC110" s="1"/>
  <c r="Y111"/>
  <c r="AC111" s="1"/>
  <c r="Y112"/>
  <c r="AC112" s="1"/>
  <c r="Y113"/>
  <c r="AC113" s="1"/>
  <c r="Y114"/>
  <c r="AC114" s="1"/>
  <c r="Y115"/>
  <c r="AC115" s="1"/>
  <c r="Y116"/>
  <c r="AC116" s="1"/>
  <c r="Y117"/>
  <c r="AC117" s="1"/>
  <c r="Y118"/>
  <c r="AC118" s="1"/>
  <c r="Y119"/>
  <c r="AC119" s="1"/>
  <c r="Y120"/>
  <c r="AC120" s="1"/>
  <c r="Y121"/>
  <c r="AC121" s="1"/>
  <c r="Y122"/>
  <c r="AC122" s="1"/>
  <c r="Y123"/>
  <c r="AC123" s="1"/>
  <c r="Y124"/>
  <c r="AC124" s="1"/>
  <c r="Y125"/>
  <c r="AC125" s="1"/>
  <c r="Y126"/>
  <c r="AC126" s="1"/>
  <c r="Y127"/>
  <c r="AC127" s="1"/>
  <c r="Y128"/>
  <c r="AC128" s="1"/>
  <c r="Y129"/>
  <c r="AC129" s="1"/>
  <c r="Y130"/>
  <c r="AC130" s="1"/>
  <c r="Y131"/>
  <c r="AC131" s="1"/>
  <c r="Y132"/>
  <c r="AC132" s="1"/>
  <c r="Y133"/>
  <c r="AC133" s="1"/>
  <c r="Y134"/>
  <c r="AC134" s="1"/>
  <c r="Y135"/>
  <c r="AC135" s="1"/>
  <c r="Y136"/>
  <c r="AC136" s="1"/>
  <c r="Y137"/>
  <c r="AC137" s="1"/>
  <c r="Y138"/>
  <c r="AC138" s="1"/>
  <c r="Y139"/>
  <c r="AC139" s="1"/>
  <c r="Y140"/>
  <c r="AC140" s="1"/>
  <c r="Y141"/>
  <c r="AC141" s="1"/>
  <c r="Y142"/>
  <c r="AC142" s="1"/>
  <c r="Y143"/>
  <c r="AC143" s="1"/>
  <c r="Y144"/>
  <c r="AC144" s="1"/>
  <c r="Y145"/>
  <c r="AC145" s="1"/>
  <c r="Y146"/>
  <c r="AC146" s="1"/>
  <c r="Y147"/>
  <c r="AC147" s="1"/>
  <c r="Y148"/>
  <c r="AC148" s="1"/>
  <c r="Y149"/>
  <c r="AC149" s="1"/>
  <c r="Y150"/>
  <c r="AC150" s="1"/>
  <c r="Y151"/>
  <c r="AC151" s="1"/>
  <c r="Y152"/>
  <c r="AC152" s="1"/>
  <c r="Y153"/>
  <c r="AC153" s="1"/>
  <c r="Y154"/>
  <c r="AC154" s="1"/>
  <c r="Y155"/>
  <c r="AC155" s="1"/>
  <c r="Y156"/>
  <c r="AC156" s="1"/>
  <c r="Y157"/>
  <c r="AC157" s="1"/>
  <c r="Y158"/>
  <c r="AC158" s="1"/>
  <c r="Y159"/>
  <c r="AC159" s="1"/>
  <c r="Y160"/>
  <c r="AC160" s="1"/>
  <c r="Y161"/>
  <c r="AC161" s="1"/>
  <c r="Y162"/>
  <c r="AC162" s="1"/>
  <c r="Y163"/>
  <c r="AC163" s="1"/>
  <c r="Y164"/>
  <c r="AC164" s="1"/>
  <c r="Y165"/>
  <c r="AC165" s="1"/>
  <c r="Y166"/>
  <c r="AC166" s="1"/>
  <c r="Y167"/>
  <c r="AC167" s="1"/>
  <c r="Y168"/>
  <c r="AC168" s="1"/>
  <c r="Y169"/>
  <c r="AC169" s="1"/>
  <c r="Y170"/>
  <c r="AC170" s="1"/>
  <c r="Y171"/>
  <c r="AC171" s="1"/>
  <c r="Y172"/>
  <c r="AC172" s="1"/>
  <c r="Y173"/>
  <c r="AC173" s="1"/>
  <c r="Y174"/>
  <c r="AC174" s="1"/>
  <c r="Y175"/>
  <c r="AC175" s="1"/>
  <c r="Y176"/>
  <c r="AC176" s="1"/>
  <c r="Y177"/>
  <c r="AC177" s="1"/>
  <c r="Y178"/>
  <c r="AC178" s="1"/>
  <c r="Y179"/>
  <c r="AC179" s="1"/>
  <c r="Y180"/>
  <c r="AC180" s="1"/>
  <c r="Y181"/>
  <c r="AC181" s="1"/>
  <c r="Y182"/>
  <c r="AC182" s="1"/>
  <c r="Y183"/>
  <c r="AC183" s="1"/>
  <c r="Y184"/>
  <c r="AC184" s="1"/>
  <c r="Y185"/>
  <c r="AC185" s="1"/>
  <c r="Y186"/>
  <c r="AC186" s="1"/>
  <c r="Y187"/>
  <c r="AC187" s="1"/>
  <c r="Y188"/>
  <c r="AC188" s="1"/>
  <c r="Y189"/>
  <c r="AC189" s="1"/>
  <c r="Y190"/>
  <c r="AC190" s="1"/>
  <c r="Y191"/>
  <c r="AC191" s="1"/>
  <c r="Y192"/>
  <c r="AC192" s="1"/>
  <c r="Y193"/>
  <c r="AC193" s="1"/>
  <c r="Y194"/>
  <c r="AC194" s="1"/>
  <c r="Y195"/>
  <c r="AC195" s="1"/>
  <c r="Y196"/>
  <c r="AC196" s="1"/>
  <c r="Y197"/>
  <c r="AC197" s="1"/>
  <c r="Y198"/>
  <c r="AC198" s="1"/>
  <c r="Y199"/>
  <c r="AC199" s="1"/>
  <c r="Y200"/>
  <c r="AC200" s="1"/>
  <c r="Y201"/>
  <c r="AC201" s="1"/>
  <c r="Y202"/>
  <c r="AC202" s="1"/>
  <c r="Y203"/>
  <c r="AC203" s="1"/>
  <c r="Y204"/>
  <c r="AC204" s="1"/>
  <c r="Y205"/>
  <c r="AC205" s="1"/>
  <c r="Y206"/>
  <c r="AC206" s="1"/>
  <c r="Y207"/>
  <c r="AC207" s="1"/>
  <c r="Y208"/>
  <c r="AC208" s="1"/>
  <c r="Y209"/>
  <c r="AC209" s="1"/>
  <c r="Y210"/>
  <c r="AC210" s="1"/>
  <c r="Y211"/>
  <c r="AC211" s="1"/>
  <c r="Y212"/>
  <c r="AC212" s="1"/>
  <c r="Y213"/>
  <c r="AC213" s="1"/>
  <c r="Y214"/>
  <c r="AC214" s="1"/>
  <c r="Y215"/>
  <c r="AC215" s="1"/>
  <c r="Y216"/>
  <c r="AC216" s="1"/>
  <c r="Y217"/>
  <c r="AC217" s="1"/>
  <c r="Y218"/>
  <c r="AC218" s="1"/>
  <c r="Y219"/>
  <c r="AC219" s="1"/>
  <c r="Y220"/>
  <c r="AC220" s="1"/>
  <c r="Y221"/>
  <c r="AC221" s="1"/>
  <c r="Y222"/>
  <c r="AC222" s="1"/>
  <c r="Y223"/>
  <c r="AC223" s="1"/>
  <c r="Y224"/>
  <c r="AC224" s="1"/>
  <c r="Y225"/>
  <c r="AC225" s="1"/>
  <c r="Y226"/>
  <c r="AC226" s="1"/>
  <c r="Y227"/>
  <c r="AC227" s="1"/>
  <c r="Y228"/>
  <c r="AC228" s="1"/>
  <c r="Y229"/>
  <c r="AC229" s="1"/>
  <c r="Y230"/>
  <c r="AC230" s="1"/>
  <c r="Y231"/>
  <c r="AC231" s="1"/>
  <c r="Y232"/>
  <c r="AC232" s="1"/>
  <c r="Y233"/>
  <c r="AC233" s="1"/>
  <c r="Y234"/>
  <c r="AC234" s="1"/>
  <c r="Y235"/>
  <c r="AC235" s="1"/>
  <c r="Y236"/>
  <c r="AC236" s="1"/>
  <c r="Y237"/>
  <c r="AC237" s="1"/>
  <c r="Y238"/>
  <c r="AC238" s="1"/>
  <c r="Y239"/>
  <c r="AC239" s="1"/>
  <c r="Y240"/>
  <c r="AC240" s="1"/>
  <c r="Y241"/>
  <c r="AC241" s="1"/>
  <c r="Y242"/>
  <c r="AC242" s="1"/>
  <c r="Y243"/>
  <c r="AC243" s="1"/>
  <c r="Y244"/>
  <c r="AC244" s="1"/>
  <c r="Y245"/>
  <c r="AC245" s="1"/>
  <c r="Y246"/>
  <c r="AC246" s="1"/>
  <c r="Y247"/>
  <c r="AC247" s="1"/>
  <c r="Y248"/>
  <c r="AC248" s="1"/>
  <c r="Y249"/>
  <c r="AC249" s="1"/>
  <c r="Y250"/>
  <c r="AC250" s="1"/>
  <c r="Y251"/>
  <c r="AC251" s="1"/>
  <c r="Y252"/>
  <c r="AC252" s="1"/>
  <c r="Y253"/>
  <c r="AC253" s="1"/>
  <c r="Y254"/>
  <c r="AC254" s="1"/>
  <c r="Y255"/>
  <c r="AC255" s="1"/>
  <c r="Y256"/>
  <c r="AC256" s="1"/>
  <c r="Y257"/>
  <c r="AC257" s="1"/>
  <c r="Y258"/>
  <c r="AC258" s="1"/>
  <c r="Y259"/>
  <c r="AC259" s="1"/>
  <c r="Y260"/>
  <c r="AC260" s="1"/>
  <c r="Y261"/>
  <c r="AC261" s="1"/>
  <c r="Y262"/>
  <c r="AC262" s="1"/>
  <c r="Y263"/>
  <c r="AC263" s="1"/>
  <c r="Y264"/>
  <c r="AC264" s="1"/>
  <c r="Y265"/>
  <c r="AC265" s="1"/>
  <c r="Y266"/>
  <c r="AC266" s="1"/>
  <c r="Y267"/>
  <c r="AC267" s="1"/>
  <c r="Y268"/>
  <c r="AC268" s="1"/>
  <c r="Y269"/>
  <c r="AC269" s="1"/>
  <c r="Y270"/>
  <c r="AC270" s="1"/>
  <c r="Y271"/>
  <c r="AC271" s="1"/>
  <c r="Y272"/>
  <c r="AC272" s="1"/>
  <c r="Y273"/>
  <c r="AC273" s="1"/>
  <c r="Y274"/>
  <c r="AC274" s="1"/>
  <c r="Y275"/>
  <c r="AC275" s="1"/>
  <c r="Y276"/>
  <c r="AC276" s="1"/>
  <c r="Y277"/>
  <c r="AC277" s="1"/>
  <c r="Y278"/>
  <c r="AC278" s="1"/>
  <c r="Y279"/>
  <c r="AC279" s="1"/>
  <c r="Y280"/>
  <c r="AC280" s="1"/>
  <c r="Y281"/>
  <c r="AC281" s="1"/>
  <c r="Y282"/>
  <c r="AC282" s="1"/>
  <c r="Y283"/>
  <c r="AC283" s="1"/>
  <c r="Y284"/>
  <c r="AC284" s="1"/>
  <c r="Y285"/>
  <c r="AC285" s="1"/>
  <c r="Y286"/>
  <c r="AC286" s="1"/>
  <c r="Y287"/>
  <c r="AC287" s="1"/>
  <c r="Y288"/>
  <c r="AC288" s="1"/>
  <c r="Y289"/>
  <c r="AC289" s="1"/>
  <c r="Y290"/>
  <c r="AC290" s="1"/>
  <c r="Y291"/>
  <c r="AC291" s="1"/>
  <c r="Y292"/>
  <c r="AC292" s="1"/>
  <c r="Y293"/>
  <c r="AC293" s="1"/>
  <c r="Y294"/>
  <c r="AC294" s="1"/>
  <c r="Y295"/>
  <c r="AC295" s="1"/>
  <c r="Y296"/>
  <c r="AC296" s="1"/>
  <c r="Y297"/>
  <c r="AC297" s="1"/>
  <c r="Y298"/>
  <c r="AC298" s="1"/>
  <c r="Y299"/>
  <c r="AC299" s="1"/>
  <c r="Y300"/>
  <c r="AC300" s="1"/>
  <c r="Y301"/>
  <c r="AC301" s="1"/>
  <c r="Y302"/>
  <c r="AC302" s="1"/>
  <c r="Y303"/>
  <c r="AC303" s="1"/>
  <c r="Y304"/>
  <c r="AC304" s="1"/>
  <c r="Y305"/>
  <c r="AC305" s="1"/>
  <c r="Y306"/>
  <c r="AC306" s="1"/>
  <c r="Y307"/>
  <c r="AC307" s="1"/>
  <c r="Y308"/>
  <c r="AC308" s="1"/>
  <c r="Y53"/>
  <c r="AC53" s="1"/>
  <c r="E320"/>
  <c r="C32" i="21"/>
  <c r="C29"/>
  <c r="C40"/>
  <c r="D43" s="1"/>
  <c r="D45" s="1"/>
  <c r="F320" i="18" l="1"/>
  <c r="I320" s="1"/>
  <c r="D48" i="21"/>
  <c r="D50" s="1"/>
  <c r="K321" i="18"/>
  <c r="L321" s="1"/>
  <c r="K322"/>
  <c r="L322" s="1"/>
  <c r="K323"/>
  <c r="L323" s="1"/>
  <c r="K324"/>
  <c r="L324" s="1"/>
  <c r="K325"/>
  <c r="L325" s="1"/>
  <c r="K326"/>
  <c r="L326" s="1"/>
  <c r="K327"/>
  <c r="L327" s="1"/>
  <c r="K328"/>
  <c r="L328" s="1"/>
  <c r="K329"/>
  <c r="L329" s="1"/>
  <c r="K330"/>
  <c r="L330" s="1"/>
  <c r="K331"/>
  <c r="L331" s="1"/>
  <c r="K332"/>
  <c r="L332" s="1"/>
  <c r="K333"/>
  <c r="L333" s="1"/>
  <c r="K334"/>
  <c r="L334" s="1"/>
  <c r="K335"/>
  <c r="L335" s="1"/>
  <c r="K336"/>
  <c r="L336" s="1"/>
  <c r="K337"/>
  <c r="L337" s="1"/>
  <c r="K338"/>
  <c r="L338" s="1"/>
  <c r="K339"/>
  <c r="L339" s="1"/>
  <c r="K340"/>
  <c r="L340" s="1"/>
  <c r="K341"/>
  <c r="L341" s="1"/>
  <c r="K342"/>
  <c r="L342" s="1"/>
  <c r="K343"/>
  <c r="L343" s="1"/>
  <c r="K344"/>
  <c r="L344" s="1"/>
  <c r="K345"/>
  <c r="L345" s="1"/>
  <c r="K346"/>
  <c r="L346" s="1"/>
  <c r="K347"/>
  <c r="L347" s="1"/>
  <c r="K348"/>
  <c r="L348" s="1"/>
  <c r="K349"/>
  <c r="L349" s="1"/>
  <c r="K350"/>
  <c r="L350" s="1"/>
  <c r="K351"/>
  <c r="L351" s="1"/>
  <c r="K352"/>
  <c r="L352" s="1"/>
  <c r="K353"/>
  <c r="L353" s="1"/>
  <c r="K354"/>
  <c r="L354" s="1"/>
  <c r="K355"/>
  <c r="L355" s="1"/>
  <c r="K356"/>
  <c r="L356" s="1"/>
  <c r="K357"/>
  <c r="L357" s="1"/>
  <c r="K358"/>
  <c r="L358" s="1"/>
  <c r="K359"/>
  <c r="L359" s="1"/>
  <c r="K360"/>
  <c r="L360" s="1"/>
  <c r="K361"/>
  <c r="L361" s="1"/>
  <c r="K362"/>
  <c r="L362" s="1"/>
  <c r="K363"/>
  <c r="L363" s="1"/>
  <c r="K364"/>
  <c r="L364" s="1"/>
  <c r="K365"/>
  <c r="L365" s="1"/>
  <c r="K366"/>
  <c r="L366" s="1"/>
  <c r="K367"/>
  <c r="L367" s="1"/>
  <c r="K368"/>
  <c r="L368" s="1"/>
  <c r="K369"/>
  <c r="L369" s="1"/>
  <c r="K370"/>
  <c r="L370" s="1"/>
  <c r="K371"/>
  <c r="L371" s="1"/>
  <c r="K372"/>
  <c r="L372" s="1"/>
  <c r="K373"/>
  <c r="L373" s="1"/>
  <c r="K374"/>
  <c r="L374" s="1"/>
  <c r="K375"/>
  <c r="L375" s="1"/>
  <c r="K376"/>
  <c r="L376" s="1"/>
  <c r="K377"/>
  <c r="L377" s="1"/>
  <c r="K378"/>
  <c r="L378" s="1"/>
  <c r="K379"/>
  <c r="L379" s="1"/>
  <c r="K380"/>
  <c r="L380" s="1"/>
  <c r="K381"/>
  <c r="L381" s="1"/>
  <c r="K382"/>
  <c r="L382" s="1"/>
  <c r="K383"/>
  <c r="L383" s="1"/>
  <c r="K384"/>
  <c r="L384" s="1"/>
  <c r="K385"/>
  <c r="L385" s="1"/>
  <c r="K386"/>
  <c r="L386" s="1"/>
  <c r="K387"/>
  <c r="L387" s="1"/>
  <c r="K388"/>
  <c r="L388" s="1"/>
  <c r="K389"/>
  <c r="L389" s="1"/>
  <c r="K390"/>
  <c r="L390" s="1"/>
  <c r="K391"/>
  <c r="L391" s="1"/>
  <c r="K392"/>
  <c r="L392" s="1"/>
  <c r="K393"/>
  <c r="L393" s="1"/>
  <c r="K394"/>
  <c r="L394" s="1"/>
  <c r="K395"/>
  <c r="L395" s="1"/>
  <c r="K396"/>
  <c r="L396" s="1"/>
  <c r="K397"/>
  <c r="L397" s="1"/>
  <c r="K398"/>
  <c r="L398" s="1"/>
  <c r="K399"/>
  <c r="L399" s="1"/>
  <c r="K400"/>
  <c r="L400" s="1"/>
  <c r="K401"/>
  <c r="L401" s="1"/>
  <c r="K402"/>
  <c r="L402" s="1"/>
  <c r="K403"/>
  <c r="L403" s="1"/>
  <c r="K404"/>
  <c r="L404" s="1"/>
  <c r="K405"/>
  <c r="L405" s="1"/>
  <c r="K406"/>
  <c r="L406" s="1"/>
  <c r="K407"/>
  <c r="L407" s="1"/>
  <c r="K408"/>
  <c r="L408" s="1"/>
  <c r="K409"/>
  <c r="L409" s="1"/>
  <c r="K410"/>
  <c r="L410" s="1"/>
  <c r="K411"/>
  <c r="L411" s="1"/>
  <c r="K412"/>
  <c r="L412" s="1"/>
  <c r="K413"/>
  <c r="L413" s="1"/>
  <c r="K414"/>
  <c r="L414" s="1"/>
  <c r="K415"/>
  <c r="L415" s="1"/>
  <c r="K416"/>
  <c r="L416" s="1"/>
  <c r="K417"/>
  <c r="L417" s="1"/>
  <c r="K418"/>
  <c r="L418" s="1"/>
  <c r="K419"/>
  <c r="L419" s="1"/>
  <c r="K420"/>
  <c r="L420" s="1"/>
  <c r="K421"/>
  <c r="L421" s="1"/>
  <c r="K422"/>
  <c r="L422" s="1"/>
  <c r="K423"/>
  <c r="L423" s="1"/>
  <c r="K424"/>
  <c r="L424" s="1"/>
  <c r="K425"/>
  <c r="L425" s="1"/>
  <c r="K426"/>
  <c r="L426" s="1"/>
  <c r="K427"/>
  <c r="L427" s="1"/>
  <c r="K428"/>
  <c r="L428" s="1"/>
  <c r="K429"/>
  <c r="L429" s="1"/>
  <c r="K430"/>
  <c r="L430" s="1"/>
  <c r="K431"/>
  <c r="L431" s="1"/>
  <c r="L320"/>
  <c r="E321"/>
  <c r="E322"/>
  <c r="E323"/>
  <c r="F323" s="1"/>
  <c r="E324"/>
  <c r="E325"/>
  <c r="E326"/>
  <c r="E327"/>
  <c r="F327" s="1"/>
  <c r="E328"/>
  <c r="E329"/>
  <c r="E330"/>
  <c r="E331"/>
  <c r="F331" s="1"/>
  <c r="E332"/>
  <c r="E333"/>
  <c r="E334"/>
  <c r="E335"/>
  <c r="F335" s="1"/>
  <c r="E336"/>
  <c r="E337"/>
  <c r="E338"/>
  <c r="E339"/>
  <c r="F339" s="1"/>
  <c r="E340"/>
  <c r="E341"/>
  <c r="E342"/>
  <c r="E343"/>
  <c r="F343" s="1"/>
  <c r="E344"/>
  <c r="E345"/>
  <c r="E346"/>
  <c r="E347"/>
  <c r="F347" s="1"/>
  <c r="E348"/>
  <c r="E349"/>
  <c r="E350"/>
  <c r="E351"/>
  <c r="F351" s="1"/>
  <c r="E352"/>
  <c r="E353"/>
  <c r="E354"/>
  <c r="E355"/>
  <c r="F355" s="1"/>
  <c r="E356"/>
  <c r="E357"/>
  <c r="E358"/>
  <c r="E359"/>
  <c r="F359" s="1"/>
  <c r="E360"/>
  <c r="E361"/>
  <c r="E362"/>
  <c r="E363"/>
  <c r="F363" s="1"/>
  <c r="E364"/>
  <c r="E365"/>
  <c r="E366"/>
  <c r="E367"/>
  <c r="F367" s="1"/>
  <c r="E368"/>
  <c r="E369"/>
  <c r="E370"/>
  <c r="E371"/>
  <c r="F371" s="1"/>
  <c r="E372"/>
  <c r="E373"/>
  <c r="E374"/>
  <c r="E375"/>
  <c r="F375" s="1"/>
  <c r="E376"/>
  <c r="E377"/>
  <c r="E378"/>
  <c r="E379"/>
  <c r="F379" s="1"/>
  <c r="E380"/>
  <c r="E381"/>
  <c r="E382"/>
  <c r="E383"/>
  <c r="F383" s="1"/>
  <c r="E384"/>
  <c r="E385"/>
  <c r="E386"/>
  <c r="E387"/>
  <c r="F387" s="1"/>
  <c r="E388"/>
  <c r="E389"/>
  <c r="E390"/>
  <c r="E391"/>
  <c r="F391" s="1"/>
  <c r="E392"/>
  <c r="E393"/>
  <c r="E394"/>
  <c r="E395"/>
  <c r="F395" s="1"/>
  <c r="E396"/>
  <c r="E397"/>
  <c r="E398"/>
  <c r="E399"/>
  <c r="F399" s="1"/>
  <c r="E400"/>
  <c r="E401"/>
  <c r="F401" s="1"/>
  <c r="E402"/>
  <c r="E403"/>
  <c r="F403" s="1"/>
  <c r="E404"/>
  <c r="E405"/>
  <c r="F405" s="1"/>
  <c r="E406"/>
  <c r="E407"/>
  <c r="F407" s="1"/>
  <c r="E408"/>
  <c r="E409"/>
  <c r="F409" s="1"/>
  <c r="E410"/>
  <c r="E411"/>
  <c r="F411" s="1"/>
  <c r="E412"/>
  <c r="E413"/>
  <c r="F413" s="1"/>
  <c r="E414"/>
  <c r="E415"/>
  <c r="F415" s="1"/>
  <c r="E416"/>
  <c r="E417"/>
  <c r="F417" s="1"/>
  <c r="E418"/>
  <c r="E419"/>
  <c r="F419" s="1"/>
  <c r="E420"/>
  <c r="E421"/>
  <c r="F421" s="1"/>
  <c r="E422"/>
  <c r="E423"/>
  <c r="F423" s="1"/>
  <c r="E424"/>
  <c r="E425"/>
  <c r="F425" s="1"/>
  <c r="E426"/>
  <c r="E427"/>
  <c r="F427" s="1"/>
  <c r="E428"/>
  <c r="E429"/>
  <c r="F429" s="1"/>
  <c r="E430"/>
  <c r="E431"/>
  <c r="F431" s="1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103"/>
  <c r="F104"/>
  <c r="F105"/>
  <c r="F106"/>
  <c r="F107"/>
  <c r="F108"/>
  <c r="F109"/>
  <c r="F110"/>
  <c r="F111"/>
  <c r="F112"/>
  <c r="F113"/>
  <c r="F114"/>
  <c r="F115"/>
  <c r="F116"/>
  <c r="F117"/>
  <c r="F118"/>
  <c r="F119"/>
  <c r="F120"/>
  <c r="F121"/>
  <c r="F122"/>
  <c r="F123"/>
  <c r="F124"/>
  <c r="F125"/>
  <c r="F126"/>
  <c r="F127"/>
  <c r="F128"/>
  <c r="F129"/>
  <c r="F130"/>
  <c r="F131"/>
  <c r="F132"/>
  <c r="F133"/>
  <c r="F134"/>
  <c r="F135"/>
  <c r="F136"/>
  <c r="F137"/>
  <c r="F138"/>
  <c r="F139"/>
  <c r="F140"/>
  <c r="F141"/>
  <c r="F142"/>
  <c r="F143"/>
  <c r="F144"/>
  <c r="F145"/>
  <c r="F146"/>
  <c r="F147"/>
  <c r="F148"/>
  <c r="F149"/>
  <c r="F150"/>
  <c r="F151"/>
  <c r="F152"/>
  <c r="F153"/>
  <c r="F154"/>
  <c r="F155"/>
  <c r="F156"/>
  <c r="F157"/>
  <c r="F158"/>
  <c r="F159"/>
  <c r="F160"/>
  <c r="F161"/>
  <c r="F162"/>
  <c r="F163"/>
  <c r="F164"/>
  <c r="F165"/>
  <c r="F166"/>
  <c r="F167"/>
  <c r="F168"/>
  <c r="F169"/>
  <c r="F170"/>
  <c r="F171"/>
  <c r="F172"/>
  <c r="F173"/>
  <c r="F174"/>
  <c r="F175"/>
  <c r="F176"/>
  <c r="F177"/>
  <c r="F178"/>
  <c r="F179"/>
  <c r="F180"/>
  <c r="F181"/>
  <c r="F182"/>
  <c r="F183"/>
  <c r="F184"/>
  <c r="F185"/>
  <c r="F186"/>
  <c r="F187"/>
  <c r="F188"/>
  <c r="F189"/>
  <c r="F190"/>
  <c r="F191"/>
  <c r="F192"/>
  <c r="F194"/>
  <c r="F195"/>
  <c r="F196"/>
  <c r="F197"/>
  <c r="F198"/>
  <c r="F199"/>
  <c r="F200"/>
  <c r="F201"/>
  <c r="F202"/>
  <c r="F203"/>
  <c r="F204"/>
  <c r="F205"/>
  <c r="F206"/>
  <c r="F207"/>
  <c r="F208"/>
  <c r="F209"/>
  <c r="F210"/>
  <c r="F211"/>
  <c r="F212"/>
  <c r="F213"/>
  <c r="F214"/>
  <c r="F215"/>
  <c r="F216"/>
  <c r="F217"/>
  <c r="F218"/>
  <c r="F219"/>
  <c r="F220"/>
  <c r="F221"/>
  <c r="F222"/>
  <c r="F223"/>
  <c r="F224"/>
  <c r="F225"/>
  <c r="F226"/>
  <c r="F227"/>
  <c r="F228"/>
  <c r="F229"/>
  <c r="F230"/>
  <c r="F231"/>
  <c r="F232"/>
  <c r="F233"/>
  <c r="F234"/>
  <c r="F235"/>
  <c r="F236"/>
  <c r="F237"/>
  <c r="F238"/>
  <c r="F239"/>
  <c r="F240"/>
  <c r="F241"/>
  <c r="F242"/>
  <c r="F243"/>
  <c r="F244"/>
  <c r="F245"/>
  <c r="F246"/>
  <c r="F247"/>
  <c r="F248"/>
  <c r="F249"/>
  <c r="F250"/>
  <c r="F251"/>
  <c r="F252"/>
  <c r="F253"/>
  <c r="F254"/>
  <c r="F255"/>
  <c r="F256"/>
  <c r="F257"/>
  <c r="F258"/>
  <c r="F259"/>
  <c r="F260"/>
  <c r="F261"/>
  <c r="F262"/>
  <c r="F263"/>
  <c r="F264"/>
  <c r="F265"/>
  <c r="F266"/>
  <c r="F267"/>
  <c r="F268"/>
  <c r="F269"/>
  <c r="F270"/>
  <c r="F271"/>
  <c r="F272"/>
  <c r="F273"/>
  <c r="F274"/>
  <c r="F275"/>
  <c r="F276"/>
  <c r="F277"/>
  <c r="F278"/>
  <c r="F279"/>
  <c r="F280"/>
  <c r="F281"/>
  <c r="F282"/>
  <c r="F283"/>
  <c r="F284"/>
  <c r="F285"/>
  <c r="F286"/>
  <c r="F287"/>
  <c r="F288"/>
  <c r="F289"/>
  <c r="F290"/>
  <c r="F291"/>
  <c r="F292"/>
  <c r="F293"/>
  <c r="F294"/>
  <c r="F295"/>
  <c r="F296"/>
  <c r="F297"/>
  <c r="F298"/>
  <c r="F299"/>
  <c r="F300"/>
  <c r="F301"/>
  <c r="F302"/>
  <c r="F303"/>
  <c r="F304"/>
  <c r="F305"/>
  <c r="F306"/>
  <c r="F307"/>
  <c r="F308"/>
  <c r="F311" l="1"/>
  <c r="G311" s="1"/>
  <c r="M320"/>
  <c r="M431"/>
  <c r="N431" s="1"/>
  <c r="M429"/>
  <c r="N429" s="1"/>
  <c r="M427"/>
  <c r="N427" s="1"/>
  <c r="M425"/>
  <c r="N425" s="1"/>
  <c r="M423"/>
  <c r="N423" s="1"/>
  <c r="M421"/>
  <c r="N421" s="1"/>
  <c r="O421"/>
  <c r="M419"/>
  <c r="N419" s="1"/>
  <c r="O419"/>
  <c r="M417"/>
  <c r="N417" s="1"/>
  <c r="O417"/>
  <c r="M415"/>
  <c r="N415" s="1"/>
  <c r="M413"/>
  <c r="N413" s="1"/>
  <c r="M411"/>
  <c r="N411" s="1"/>
  <c r="M409"/>
  <c r="N409" s="1"/>
  <c r="M407"/>
  <c r="N407" s="1"/>
  <c r="M405"/>
  <c r="N405" s="1"/>
  <c r="M403"/>
  <c r="N403" s="1"/>
  <c r="M401"/>
  <c r="N401" s="1"/>
  <c r="M399"/>
  <c r="N399" s="1"/>
  <c r="M397"/>
  <c r="N397" s="1"/>
  <c r="M395"/>
  <c r="N395" s="1"/>
  <c r="M393"/>
  <c r="N393" s="1"/>
  <c r="M391"/>
  <c r="N391" s="1"/>
  <c r="M389"/>
  <c r="N389" s="1"/>
  <c r="O389"/>
  <c r="M387"/>
  <c r="N387" s="1"/>
  <c r="O387"/>
  <c r="M385"/>
  <c r="N385" s="1"/>
  <c r="M383"/>
  <c r="N383" s="1"/>
  <c r="M381"/>
  <c r="N381" s="1"/>
  <c r="M379"/>
  <c r="N379" s="1"/>
  <c r="M377"/>
  <c r="N377" s="1"/>
  <c r="M375"/>
  <c r="N375" s="1"/>
  <c r="M373"/>
  <c r="N373" s="1"/>
  <c r="M371"/>
  <c r="N371" s="1"/>
  <c r="M369"/>
  <c r="N369" s="1"/>
  <c r="O367"/>
  <c r="M367"/>
  <c r="N367" s="1"/>
  <c r="M365"/>
  <c r="N365" s="1"/>
  <c r="M363"/>
  <c r="N363" s="1"/>
  <c r="M361"/>
  <c r="N361" s="1"/>
  <c r="M359"/>
  <c r="N359" s="1"/>
  <c r="M357"/>
  <c r="N357" s="1"/>
  <c r="M355"/>
  <c r="N355" s="1"/>
  <c r="M353"/>
  <c r="N353" s="1"/>
  <c r="M351"/>
  <c r="N351" s="1"/>
  <c r="M349"/>
  <c r="N349" s="1"/>
  <c r="M347"/>
  <c r="N347" s="1"/>
  <c r="M345"/>
  <c r="N345" s="1"/>
  <c r="M343"/>
  <c r="N343" s="1"/>
  <c r="M341"/>
  <c r="N341" s="1"/>
  <c r="M339"/>
  <c r="N339" s="1"/>
  <c r="M337"/>
  <c r="N337" s="1"/>
  <c r="O335"/>
  <c r="M335"/>
  <c r="N335" s="1"/>
  <c r="M333"/>
  <c r="N333" s="1"/>
  <c r="M331"/>
  <c r="N331" s="1"/>
  <c r="M329"/>
  <c r="N329" s="1"/>
  <c r="M327"/>
  <c r="N327" s="1"/>
  <c r="M325"/>
  <c r="N325" s="1"/>
  <c r="M323"/>
  <c r="N323" s="1"/>
  <c r="M321"/>
  <c r="N321" s="1"/>
  <c r="O320"/>
  <c r="O430"/>
  <c r="M430"/>
  <c r="N430" s="1"/>
  <c r="M428"/>
  <c r="N428" s="1"/>
  <c r="M426"/>
  <c r="N426" s="1"/>
  <c r="M424"/>
  <c r="N424" s="1"/>
  <c r="M422"/>
  <c r="N422" s="1"/>
  <c r="M420"/>
  <c r="N420" s="1"/>
  <c r="O420"/>
  <c r="M418"/>
  <c r="N418" s="1"/>
  <c r="M416"/>
  <c r="N416" s="1"/>
  <c r="M414"/>
  <c r="N414" s="1"/>
  <c r="M412"/>
  <c r="N412" s="1"/>
  <c r="O410"/>
  <c r="M410"/>
  <c r="N410" s="1"/>
  <c r="M408"/>
  <c r="N408" s="1"/>
  <c r="M406"/>
  <c r="N406" s="1"/>
  <c r="M404"/>
  <c r="N404" s="1"/>
  <c r="M402"/>
  <c r="N402" s="1"/>
  <c r="M400"/>
  <c r="N400" s="1"/>
  <c r="O398"/>
  <c r="M398"/>
  <c r="N398" s="1"/>
  <c r="M396"/>
  <c r="N396" s="1"/>
  <c r="M394"/>
  <c r="N394" s="1"/>
  <c r="M392"/>
  <c r="N392" s="1"/>
  <c r="M390"/>
  <c r="N390" s="1"/>
  <c r="M388"/>
  <c r="N388" s="1"/>
  <c r="O388"/>
  <c r="M386"/>
  <c r="N386" s="1"/>
  <c r="M384"/>
  <c r="N384" s="1"/>
  <c r="M382"/>
  <c r="N382" s="1"/>
  <c r="M380"/>
  <c r="N380" s="1"/>
  <c r="O378"/>
  <c r="M378"/>
  <c r="N378" s="1"/>
  <c r="M376"/>
  <c r="N376" s="1"/>
  <c r="M374"/>
  <c r="N374" s="1"/>
  <c r="M372"/>
  <c r="N372" s="1"/>
  <c r="M370"/>
  <c r="N370" s="1"/>
  <c r="M368"/>
  <c r="N368" s="1"/>
  <c r="O366"/>
  <c r="M366"/>
  <c r="N366" s="1"/>
  <c r="M364"/>
  <c r="N364" s="1"/>
  <c r="M362"/>
  <c r="N362" s="1"/>
  <c r="M360"/>
  <c r="N360" s="1"/>
  <c r="M358"/>
  <c r="N358" s="1"/>
  <c r="M356"/>
  <c r="N356" s="1"/>
  <c r="O356"/>
  <c r="M354"/>
  <c r="N354" s="1"/>
  <c r="M352"/>
  <c r="N352" s="1"/>
  <c r="M350"/>
  <c r="N350" s="1"/>
  <c r="M348"/>
  <c r="N348" s="1"/>
  <c r="O346"/>
  <c r="M346"/>
  <c r="N346" s="1"/>
  <c r="M344"/>
  <c r="N344" s="1"/>
  <c r="M342"/>
  <c r="N342" s="1"/>
  <c r="M340"/>
  <c r="N340" s="1"/>
  <c r="M338"/>
  <c r="N338" s="1"/>
  <c r="M336"/>
  <c r="N336" s="1"/>
  <c r="O334"/>
  <c r="M334"/>
  <c r="N334" s="1"/>
  <c r="M332"/>
  <c r="N332" s="1"/>
  <c r="M330"/>
  <c r="N330" s="1"/>
  <c r="M328"/>
  <c r="N328" s="1"/>
  <c r="M326"/>
  <c r="N326" s="1"/>
  <c r="M324"/>
  <c r="O322"/>
  <c r="M322"/>
  <c r="N322" s="1"/>
  <c r="F397"/>
  <c r="G397" s="1"/>
  <c r="F393"/>
  <c r="I393" s="1"/>
  <c r="F389"/>
  <c r="G389" s="1"/>
  <c r="F385"/>
  <c r="I385" s="1"/>
  <c r="F381"/>
  <c r="G381" s="1"/>
  <c r="F377"/>
  <c r="I377" s="1"/>
  <c r="F373"/>
  <c r="G373" s="1"/>
  <c r="F369"/>
  <c r="I369" s="1"/>
  <c r="F365"/>
  <c r="G365" s="1"/>
  <c r="F361"/>
  <c r="I361" s="1"/>
  <c r="F357"/>
  <c r="G357" s="1"/>
  <c r="F353"/>
  <c r="I353" s="1"/>
  <c r="F349"/>
  <c r="G349" s="1"/>
  <c r="F345"/>
  <c r="I345" s="1"/>
  <c r="F341"/>
  <c r="G341" s="1"/>
  <c r="F337"/>
  <c r="I337" s="1"/>
  <c r="F333"/>
  <c r="G333" s="1"/>
  <c r="F329"/>
  <c r="I329" s="1"/>
  <c r="F325"/>
  <c r="G325" s="1"/>
  <c r="F321"/>
  <c r="I321" s="1"/>
  <c r="N320"/>
  <c r="G429"/>
  <c r="I429"/>
  <c r="G425"/>
  <c r="I425"/>
  <c r="G421"/>
  <c r="I421"/>
  <c r="G417"/>
  <c r="I417"/>
  <c r="G413"/>
  <c r="I413"/>
  <c r="G409"/>
  <c r="I409"/>
  <c r="G405"/>
  <c r="I405"/>
  <c r="G401"/>
  <c r="I401"/>
  <c r="G393"/>
  <c r="G385"/>
  <c r="G377"/>
  <c r="G369"/>
  <c r="G361"/>
  <c r="G353"/>
  <c r="G337"/>
  <c r="G321"/>
  <c r="F430"/>
  <c r="I430" s="1"/>
  <c r="F428"/>
  <c r="I428" s="1"/>
  <c r="F426"/>
  <c r="I426" s="1"/>
  <c r="F424"/>
  <c r="I424" s="1"/>
  <c r="F422"/>
  <c r="I422" s="1"/>
  <c r="F420"/>
  <c r="I420" s="1"/>
  <c r="F418"/>
  <c r="I418" s="1"/>
  <c r="F416"/>
  <c r="I416" s="1"/>
  <c r="F414"/>
  <c r="I414" s="1"/>
  <c r="F412"/>
  <c r="I412" s="1"/>
  <c r="F410"/>
  <c r="I410" s="1"/>
  <c r="F408"/>
  <c r="I408" s="1"/>
  <c r="F406"/>
  <c r="I406" s="1"/>
  <c r="F404"/>
  <c r="I404" s="1"/>
  <c r="F402"/>
  <c r="I402" s="1"/>
  <c r="I400"/>
  <c r="F400"/>
  <c r="F398"/>
  <c r="I398" s="1"/>
  <c r="F396"/>
  <c r="I396" s="1"/>
  <c r="F394"/>
  <c r="I394" s="1"/>
  <c r="F392"/>
  <c r="I392" s="1"/>
  <c r="F390"/>
  <c r="I390" s="1"/>
  <c r="F388"/>
  <c r="I388" s="1"/>
  <c r="F386"/>
  <c r="I386" s="1"/>
  <c r="F384"/>
  <c r="I384" s="1"/>
  <c r="F382"/>
  <c r="I382" s="1"/>
  <c r="F380"/>
  <c r="I380" s="1"/>
  <c r="F378"/>
  <c r="I378" s="1"/>
  <c r="F376"/>
  <c r="I376" s="1"/>
  <c r="F374"/>
  <c r="I374" s="1"/>
  <c r="F372"/>
  <c r="I372" s="1"/>
  <c r="F370"/>
  <c r="I370" s="1"/>
  <c r="F368"/>
  <c r="I368" s="1"/>
  <c r="F366"/>
  <c r="I366" s="1"/>
  <c r="F364"/>
  <c r="I364" s="1"/>
  <c r="F362"/>
  <c r="I362" s="1"/>
  <c r="F360"/>
  <c r="I360" s="1"/>
  <c r="F358"/>
  <c r="I358" s="1"/>
  <c r="F356"/>
  <c r="I356" s="1"/>
  <c r="F354"/>
  <c r="I354" s="1"/>
  <c r="F352"/>
  <c r="I352" s="1"/>
  <c r="F350"/>
  <c r="I350" s="1"/>
  <c r="F348"/>
  <c r="I348" s="1"/>
  <c r="F346"/>
  <c r="I346" s="1"/>
  <c r="F344"/>
  <c r="I344" s="1"/>
  <c r="F342"/>
  <c r="I342" s="1"/>
  <c r="F340"/>
  <c r="I340" s="1"/>
  <c r="F338"/>
  <c r="I338" s="1"/>
  <c r="I336"/>
  <c r="F336"/>
  <c r="F334"/>
  <c r="I334" s="1"/>
  <c r="F332"/>
  <c r="I332" s="1"/>
  <c r="F330"/>
  <c r="I330" s="1"/>
  <c r="F328"/>
  <c r="I328" s="1"/>
  <c r="F326"/>
  <c r="I326" s="1"/>
  <c r="F324"/>
  <c r="I324" s="1"/>
  <c r="F322"/>
  <c r="I322" s="1"/>
  <c r="G431"/>
  <c r="I431"/>
  <c r="G427"/>
  <c r="I427"/>
  <c r="G423"/>
  <c r="I423"/>
  <c r="G419"/>
  <c r="I419"/>
  <c r="G415"/>
  <c r="I415"/>
  <c r="G411"/>
  <c r="I411"/>
  <c r="G407"/>
  <c r="I407"/>
  <c r="G403"/>
  <c r="I403"/>
  <c r="G399"/>
  <c r="I399"/>
  <c r="G395"/>
  <c r="I395"/>
  <c r="G391"/>
  <c r="I391"/>
  <c r="G387"/>
  <c r="I387"/>
  <c r="G383"/>
  <c r="I383"/>
  <c r="G379"/>
  <c r="I379"/>
  <c r="G375"/>
  <c r="I375"/>
  <c r="G371"/>
  <c r="I371"/>
  <c r="G367"/>
  <c r="I367"/>
  <c r="G363"/>
  <c r="I363"/>
  <c r="G359"/>
  <c r="I359"/>
  <c r="G355"/>
  <c r="I355"/>
  <c r="G351"/>
  <c r="I351"/>
  <c r="G347"/>
  <c r="I347"/>
  <c r="G343"/>
  <c r="I343"/>
  <c r="G339"/>
  <c r="I339"/>
  <c r="G335"/>
  <c r="I335"/>
  <c r="G331"/>
  <c r="I331"/>
  <c r="G327"/>
  <c r="I327"/>
  <c r="G323"/>
  <c r="I323"/>
  <c r="O330" l="1"/>
  <c r="O340"/>
  <c r="O350"/>
  <c r="O362"/>
  <c r="O372"/>
  <c r="O382"/>
  <c r="O394"/>
  <c r="O404"/>
  <c r="O414"/>
  <c r="O426"/>
  <c r="O351"/>
  <c r="O401"/>
  <c r="O403"/>
  <c r="O405"/>
  <c r="O326"/>
  <c r="O332"/>
  <c r="O338"/>
  <c r="O342"/>
  <c r="O348"/>
  <c r="O354"/>
  <c r="O358"/>
  <c r="O364"/>
  <c r="O370"/>
  <c r="O374"/>
  <c r="O380"/>
  <c r="O386"/>
  <c r="O390"/>
  <c r="O396"/>
  <c r="O402"/>
  <c r="O406"/>
  <c r="O412"/>
  <c r="O418"/>
  <c r="O422"/>
  <c r="O428"/>
  <c r="N433"/>
  <c r="O327"/>
  <c r="O343"/>
  <c r="O359"/>
  <c r="O393"/>
  <c r="O395"/>
  <c r="O397"/>
  <c r="O409"/>
  <c r="O411"/>
  <c r="O413"/>
  <c r="O425"/>
  <c r="O427"/>
  <c r="O429"/>
  <c r="G329"/>
  <c r="G345"/>
  <c r="N324"/>
  <c r="O433" s="1"/>
  <c r="O324"/>
  <c r="O328"/>
  <c r="O336"/>
  <c r="O344"/>
  <c r="O352"/>
  <c r="O360"/>
  <c r="O368"/>
  <c r="O376"/>
  <c r="O384"/>
  <c r="O392"/>
  <c r="O400"/>
  <c r="O408"/>
  <c r="O416"/>
  <c r="O424"/>
  <c r="O321"/>
  <c r="O323"/>
  <c r="O325"/>
  <c r="O329"/>
  <c r="O331"/>
  <c r="O333"/>
  <c r="O337"/>
  <c r="O339"/>
  <c r="O341"/>
  <c r="O345"/>
  <c r="O347"/>
  <c r="O349"/>
  <c r="O353"/>
  <c r="O355"/>
  <c r="O357"/>
  <c r="O361"/>
  <c r="O363"/>
  <c r="O365"/>
  <c r="O369"/>
  <c r="O371"/>
  <c r="O373"/>
  <c r="O375"/>
  <c r="O377"/>
  <c r="O379"/>
  <c r="O381"/>
  <c r="O383"/>
  <c r="O385"/>
  <c r="O391"/>
  <c r="O399"/>
  <c r="O407"/>
  <c r="O415"/>
  <c r="O423"/>
  <c r="O431"/>
  <c r="I325"/>
  <c r="I333"/>
  <c r="I341"/>
  <c r="I349"/>
  <c r="I357"/>
  <c r="I365"/>
  <c r="I373"/>
  <c r="I381"/>
  <c r="I389"/>
  <c r="I397"/>
  <c r="G324"/>
  <c r="G328"/>
  <c r="G332"/>
  <c r="G336"/>
  <c r="G340"/>
  <c r="G344"/>
  <c r="G348"/>
  <c r="G352"/>
  <c r="G356"/>
  <c r="G360"/>
  <c r="G364"/>
  <c r="G368"/>
  <c r="G372"/>
  <c r="G376"/>
  <c r="G380"/>
  <c r="G384"/>
  <c r="G388"/>
  <c r="G392"/>
  <c r="G396"/>
  <c r="G400"/>
  <c r="G404"/>
  <c r="G408"/>
  <c r="G412"/>
  <c r="G416"/>
  <c r="G420"/>
  <c r="G424"/>
  <c r="G428"/>
  <c r="G320"/>
  <c r="F433"/>
  <c r="G322"/>
  <c r="G326"/>
  <c r="G330"/>
  <c r="G334"/>
  <c r="G338"/>
  <c r="G342"/>
  <c r="G346"/>
  <c r="G350"/>
  <c r="G354"/>
  <c r="G358"/>
  <c r="G362"/>
  <c r="G366"/>
  <c r="G370"/>
  <c r="G374"/>
  <c r="G378"/>
  <c r="G382"/>
  <c r="G386"/>
  <c r="G390"/>
  <c r="G394"/>
  <c r="G398"/>
  <c r="G402"/>
  <c r="G406"/>
  <c r="G410"/>
  <c r="G414"/>
  <c r="G418"/>
  <c r="G422"/>
  <c r="G426"/>
  <c r="G430"/>
  <c r="C28" i="21"/>
  <c r="D45" i="18"/>
  <c r="E45"/>
  <c r="F45"/>
  <c r="G45"/>
  <c r="H45"/>
  <c r="I45"/>
  <c r="J45"/>
  <c r="K45"/>
  <c r="L45"/>
  <c r="M45"/>
  <c r="N45"/>
  <c r="O45"/>
  <c r="P45"/>
  <c r="Q45"/>
  <c r="R45"/>
  <c r="S45"/>
  <c r="T45"/>
  <c r="U45"/>
  <c r="V45"/>
  <c r="W45"/>
  <c r="X45"/>
  <c r="Y45"/>
  <c r="Z45"/>
  <c r="AA45"/>
  <c r="AB45"/>
  <c r="AC45"/>
  <c r="AD45"/>
  <c r="AE45"/>
  <c r="AF45"/>
  <c r="AG45"/>
  <c r="AH45"/>
  <c r="AI45"/>
  <c r="AJ45"/>
  <c r="AK45"/>
  <c r="AL45"/>
  <c r="AM45"/>
  <c r="AN45"/>
  <c r="AO45"/>
  <c r="AP45"/>
  <c r="AQ45"/>
  <c r="AR45"/>
  <c r="AS45"/>
  <c r="AT45"/>
  <c r="AU45"/>
  <c r="AV45"/>
  <c r="AW45"/>
  <c r="AX45"/>
  <c r="AY45"/>
  <c r="AZ45"/>
  <c r="BA45"/>
  <c r="BB45"/>
  <c r="BC45"/>
  <c r="BD45"/>
  <c r="BE45"/>
  <c r="BF45"/>
  <c r="BG45"/>
  <c r="BH45"/>
  <c r="BI45"/>
  <c r="BJ45"/>
  <c r="BK45"/>
  <c r="BL45"/>
  <c r="BM45"/>
  <c r="BN45"/>
  <c r="BO45"/>
  <c r="BP45"/>
  <c r="BQ45"/>
  <c r="BR45"/>
  <c r="BS45"/>
  <c r="BT45"/>
  <c r="BU45"/>
  <c r="BV45"/>
  <c r="BW45"/>
  <c r="BX45"/>
  <c r="BY45"/>
  <c r="BZ45"/>
  <c r="CA45"/>
  <c r="CB45"/>
  <c r="CC45"/>
  <c r="CD45"/>
  <c r="CE45"/>
  <c r="CF45"/>
  <c r="CG45"/>
  <c r="CH45"/>
  <c r="CI45"/>
  <c r="CJ45"/>
  <c r="CK45"/>
  <c r="CL45"/>
  <c r="CM45"/>
  <c r="CN45"/>
  <c r="CO45"/>
  <c r="CP45"/>
  <c r="CQ45"/>
  <c r="CR45"/>
  <c r="CS45"/>
  <c r="CT45"/>
  <c r="CU45"/>
  <c r="CV45"/>
  <c r="CW45"/>
  <c r="CX45"/>
  <c r="CY45"/>
  <c r="CZ45"/>
  <c r="DA45"/>
  <c r="DB45"/>
  <c r="DC45"/>
  <c r="DD45"/>
  <c r="DE45"/>
  <c r="DF45"/>
  <c r="DG45"/>
  <c r="DH45"/>
  <c r="DI45"/>
  <c r="DJ45"/>
  <c r="DK45"/>
  <c r="DL45"/>
  <c r="DM45"/>
  <c r="DN45"/>
  <c r="DO45"/>
  <c r="DP45"/>
  <c r="DQ45"/>
  <c r="DR45"/>
  <c r="DS45"/>
  <c r="DT45"/>
  <c r="DU45"/>
  <c r="DV45"/>
  <c r="DW45"/>
  <c r="DX45"/>
  <c r="DY45"/>
  <c r="DZ45"/>
  <c r="EA45"/>
  <c r="EB45"/>
  <c r="EC45"/>
  <c r="ED45"/>
  <c r="EE45"/>
  <c r="EF45"/>
  <c r="EG45"/>
  <c r="EH45"/>
  <c r="EI45"/>
  <c r="EJ45"/>
  <c r="EK45"/>
  <c r="EL45"/>
  <c r="EM45"/>
  <c r="EN45"/>
  <c r="EO45"/>
  <c r="EP45"/>
  <c r="EQ45"/>
  <c r="ER45"/>
  <c r="ES45"/>
  <c r="ET45"/>
  <c r="EU45"/>
  <c r="EV45"/>
  <c r="EW45"/>
  <c r="EX45"/>
  <c r="EY45"/>
  <c r="EZ45"/>
  <c r="FA45"/>
  <c r="FB45"/>
  <c r="FC45"/>
  <c r="FD45"/>
  <c r="FE45"/>
  <c r="FF45"/>
  <c r="FG45"/>
  <c r="FH45"/>
  <c r="FI45"/>
  <c r="FJ45"/>
  <c r="FK45"/>
  <c r="FL45"/>
  <c r="FM45"/>
  <c r="FN45"/>
  <c r="FO45"/>
  <c r="FP45"/>
  <c r="FQ45"/>
  <c r="FR45"/>
  <c r="FS45"/>
  <c r="FT45"/>
  <c r="FU45"/>
  <c r="FV45"/>
  <c r="FW45"/>
  <c r="FX45"/>
  <c r="FY45"/>
  <c r="FZ45"/>
  <c r="GA45"/>
  <c r="GB45"/>
  <c r="GC45"/>
  <c r="GD45"/>
  <c r="GE45"/>
  <c r="GF45"/>
  <c r="GG45"/>
  <c r="GH45"/>
  <c r="GI45"/>
  <c r="GJ45"/>
  <c r="GK45"/>
  <c r="GL45"/>
  <c r="GM45"/>
  <c r="GN45"/>
  <c r="GO45"/>
  <c r="GP45"/>
  <c r="GQ45"/>
  <c r="GR45"/>
  <c r="GS45"/>
  <c r="GT45"/>
  <c r="GU45"/>
  <c r="GV45"/>
  <c r="GW45"/>
  <c r="GX45"/>
  <c r="GY45"/>
  <c r="GZ45"/>
  <c r="HA45"/>
  <c r="HB45"/>
  <c r="HC45"/>
  <c r="HD45"/>
  <c r="HE45"/>
  <c r="HF45"/>
  <c r="HG45"/>
  <c r="HH45"/>
  <c r="HI45"/>
  <c r="HJ45"/>
  <c r="HK45"/>
  <c r="HL45"/>
  <c r="HM45"/>
  <c r="HN45"/>
  <c r="HO45"/>
  <c r="HP45"/>
  <c r="HQ45"/>
  <c r="HR45"/>
  <c r="HS45"/>
  <c r="HT45"/>
  <c r="HU45"/>
  <c r="HV45"/>
  <c r="HW45"/>
  <c r="HX45"/>
  <c r="HY45"/>
  <c r="HZ45"/>
  <c r="IA45"/>
  <c r="IB45"/>
  <c r="IC45"/>
  <c r="ID45"/>
  <c r="IE45"/>
  <c r="IF45"/>
  <c r="IG45"/>
  <c r="IH45"/>
  <c r="II45"/>
  <c r="IJ45"/>
  <c r="IK45"/>
  <c r="IL45"/>
  <c r="IM45"/>
  <c r="IN45"/>
  <c r="IO45"/>
  <c r="IP45"/>
  <c r="IQ45"/>
  <c r="IR45"/>
  <c r="IS45"/>
  <c r="IT45"/>
  <c r="IU45"/>
  <c r="IV45"/>
  <c r="IW45"/>
  <c r="IX45"/>
  <c r="D46"/>
  <c r="E46"/>
  <c r="F46"/>
  <c r="G46"/>
  <c r="H46"/>
  <c r="I46"/>
  <c r="J46"/>
  <c r="K46"/>
  <c r="L46"/>
  <c r="M46"/>
  <c r="N46"/>
  <c r="O46"/>
  <c r="P46"/>
  <c r="Q46"/>
  <c r="R46"/>
  <c r="S46"/>
  <c r="T46"/>
  <c r="U46"/>
  <c r="V46"/>
  <c r="W46"/>
  <c r="X46"/>
  <c r="Y46"/>
  <c r="Z46"/>
  <c r="AA46"/>
  <c r="AB46"/>
  <c r="AC46"/>
  <c r="AD46"/>
  <c r="AE46"/>
  <c r="AF46"/>
  <c r="AG46"/>
  <c r="AH46"/>
  <c r="AI46"/>
  <c r="AJ46"/>
  <c r="AK46"/>
  <c r="AL46"/>
  <c r="AM46"/>
  <c r="AN46"/>
  <c r="AO46"/>
  <c r="AP46"/>
  <c r="AQ46"/>
  <c r="AR46"/>
  <c r="AS46"/>
  <c r="AT46"/>
  <c r="AU46"/>
  <c r="AV46"/>
  <c r="AW46"/>
  <c r="AX46"/>
  <c r="AY46"/>
  <c r="AZ46"/>
  <c r="BA46"/>
  <c r="BB46"/>
  <c r="BC46"/>
  <c r="BD46"/>
  <c r="BE46"/>
  <c r="BF46"/>
  <c r="BG46"/>
  <c r="BH46"/>
  <c r="BI46"/>
  <c r="BJ46"/>
  <c r="BK46"/>
  <c r="BL46"/>
  <c r="BM46"/>
  <c r="BN46"/>
  <c r="BO46"/>
  <c r="BP46"/>
  <c r="BQ46"/>
  <c r="BR46"/>
  <c r="BS46"/>
  <c r="BT46"/>
  <c r="BU46"/>
  <c r="BV46"/>
  <c r="BW46"/>
  <c r="BX46"/>
  <c r="BY46"/>
  <c r="BZ46"/>
  <c r="CA46"/>
  <c r="CB46"/>
  <c r="CC46"/>
  <c r="CD46"/>
  <c r="CE46"/>
  <c r="CF46"/>
  <c r="CG46"/>
  <c r="CH46"/>
  <c r="CI46"/>
  <c r="CJ46"/>
  <c r="CK46"/>
  <c r="CL46"/>
  <c r="CM46"/>
  <c r="CN46"/>
  <c r="CO46"/>
  <c r="CP46"/>
  <c r="CQ46"/>
  <c r="CR46"/>
  <c r="CS46"/>
  <c r="CT46"/>
  <c r="CU46"/>
  <c r="CV46"/>
  <c r="CW46"/>
  <c r="CX46"/>
  <c r="CY46"/>
  <c r="CZ46"/>
  <c r="DA46"/>
  <c r="DB46"/>
  <c r="DC46"/>
  <c r="DD46"/>
  <c r="DE46"/>
  <c r="DF46"/>
  <c r="DG46"/>
  <c r="DH46"/>
  <c r="DI46"/>
  <c r="DJ46"/>
  <c r="DK46"/>
  <c r="DL46"/>
  <c r="DM46"/>
  <c r="DN46"/>
  <c r="DO46"/>
  <c r="DP46"/>
  <c r="DQ46"/>
  <c r="DR46"/>
  <c r="DS46"/>
  <c r="DT46"/>
  <c r="DU46"/>
  <c r="DV46"/>
  <c r="DW46"/>
  <c r="DX46"/>
  <c r="DY46"/>
  <c r="DZ46"/>
  <c r="EA46"/>
  <c r="EB46"/>
  <c r="EC46"/>
  <c r="ED46"/>
  <c r="EE46"/>
  <c r="EF46"/>
  <c r="EG46"/>
  <c r="EH46"/>
  <c r="EI46"/>
  <c r="EJ46"/>
  <c r="EK46"/>
  <c r="EL46"/>
  <c r="EM46"/>
  <c r="EN46"/>
  <c r="EO46"/>
  <c r="EP46"/>
  <c r="EQ46"/>
  <c r="ER46"/>
  <c r="ES46"/>
  <c r="ET46"/>
  <c r="EU46"/>
  <c r="EV46"/>
  <c r="EW46"/>
  <c r="EX46"/>
  <c r="EY46"/>
  <c r="EZ46"/>
  <c r="FA46"/>
  <c r="FB46"/>
  <c r="FC46"/>
  <c r="FD46"/>
  <c r="FE46"/>
  <c r="FF46"/>
  <c r="FG46"/>
  <c r="FH46"/>
  <c r="FI46"/>
  <c r="FJ46"/>
  <c r="FK46"/>
  <c r="FL46"/>
  <c r="FM46"/>
  <c r="FN46"/>
  <c r="FO46"/>
  <c r="FP46"/>
  <c r="FQ46"/>
  <c r="FR46"/>
  <c r="FS46"/>
  <c r="FT46"/>
  <c r="FU46"/>
  <c r="FV46"/>
  <c r="FW46"/>
  <c r="FX46"/>
  <c r="FY46"/>
  <c r="FZ46"/>
  <c r="GA46"/>
  <c r="GB46"/>
  <c r="GC46"/>
  <c r="GD46"/>
  <c r="GE46"/>
  <c r="GF46"/>
  <c r="GG46"/>
  <c r="GH46"/>
  <c r="GI46"/>
  <c r="GJ46"/>
  <c r="GK46"/>
  <c r="GL46"/>
  <c r="GM46"/>
  <c r="GN46"/>
  <c r="GO46"/>
  <c r="GP46"/>
  <c r="GQ46"/>
  <c r="GR46"/>
  <c r="GS46"/>
  <c r="GT46"/>
  <c r="GU46"/>
  <c r="GV46"/>
  <c r="GW46"/>
  <c r="GX46"/>
  <c r="GY46"/>
  <c r="GZ46"/>
  <c r="HA46"/>
  <c r="HB46"/>
  <c r="HC46"/>
  <c r="HD46"/>
  <c r="HE46"/>
  <c r="HF46"/>
  <c r="HG46"/>
  <c r="HH46"/>
  <c r="HI46"/>
  <c r="HJ46"/>
  <c r="HK46"/>
  <c r="HL46"/>
  <c r="HM46"/>
  <c r="HN46"/>
  <c r="HO46"/>
  <c r="HP46"/>
  <c r="HQ46"/>
  <c r="HR46"/>
  <c r="HS46"/>
  <c r="HT46"/>
  <c r="HU46"/>
  <c r="HV46"/>
  <c r="HW46"/>
  <c r="HX46"/>
  <c r="HY46"/>
  <c r="HZ46"/>
  <c r="IA46"/>
  <c r="IB46"/>
  <c r="IC46"/>
  <c r="ID46"/>
  <c r="IE46"/>
  <c r="IF46"/>
  <c r="IG46"/>
  <c r="IH46"/>
  <c r="II46"/>
  <c r="IJ46"/>
  <c r="IK46"/>
  <c r="IL46"/>
  <c r="IM46"/>
  <c r="IN46"/>
  <c r="IO46"/>
  <c r="IP46"/>
  <c r="IQ46"/>
  <c r="IR46"/>
  <c r="IS46"/>
  <c r="IT46"/>
  <c r="IU46"/>
  <c r="IV46"/>
  <c r="IW46"/>
  <c r="IX46"/>
  <c r="C46"/>
  <c r="C45"/>
  <c r="O434" l="1"/>
  <c r="G433"/>
  <c r="G434" s="1"/>
  <c r="C33" i="21"/>
  <c r="D30" i="18"/>
  <c r="E30"/>
  <c r="F30"/>
  <c r="G30"/>
  <c r="H30"/>
  <c r="I30"/>
  <c r="J30"/>
  <c r="K30"/>
  <c r="L30"/>
  <c r="M30"/>
  <c r="N30"/>
  <c r="O30"/>
  <c r="P30"/>
  <c r="Q30"/>
  <c r="R30"/>
  <c r="S30"/>
  <c r="T30"/>
  <c r="U30"/>
  <c r="V30"/>
  <c r="W30"/>
  <c r="X30"/>
  <c r="Y30"/>
  <c r="Z30"/>
  <c r="AA30"/>
  <c r="AB30"/>
  <c r="AC30"/>
  <c r="AD30"/>
  <c r="AE30"/>
  <c r="AF30"/>
  <c r="AG30"/>
  <c r="AH30"/>
  <c r="AI30"/>
  <c r="AJ30"/>
  <c r="AK30"/>
  <c r="AL30"/>
  <c r="AM30"/>
  <c r="AN30"/>
  <c r="AO30"/>
  <c r="AP30"/>
  <c r="AQ30"/>
  <c r="AR30"/>
  <c r="AS30"/>
  <c r="AT30"/>
  <c r="AU30"/>
  <c r="AV30"/>
  <c r="AW30"/>
  <c r="AX30"/>
  <c r="AY30"/>
  <c r="AZ30"/>
  <c r="BA30"/>
  <c r="BB30"/>
  <c r="BC30"/>
  <c r="BD30"/>
  <c r="BE30"/>
  <c r="BF30"/>
  <c r="BG30"/>
  <c r="BH30"/>
  <c r="BI30"/>
  <c r="BJ30"/>
  <c r="BK30"/>
  <c r="BL30"/>
  <c r="BM30"/>
  <c r="BN30"/>
  <c r="BO30"/>
  <c r="BP30"/>
  <c r="BQ30"/>
  <c r="BR30"/>
  <c r="BS30"/>
  <c r="BT30"/>
  <c r="BU30"/>
  <c r="BV30"/>
  <c r="BW30"/>
  <c r="BX30"/>
  <c r="BY30"/>
  <c r="BZ30"/>
  <c r="CA30"/>
  <c r="CB30"/>
  <c r="CC30"/>
  <c r="CD30"/>
  <c r="CE30"/>
  <c r="CF30"/>
  <c r="CG30"/>
  <c r="CH30"/>
  <c r="CI30"/>
  <c r="CJ30"/>
  <c r="CK30"/>
  <c r="CL30"/>
  <c r="CM30"/>
  <c r="CN30"/>
  <c r="CO30"/>
  <c r="CP30"/>
  <c r="CQ30"/>
  <c r="CR30"/>
  <c r="CS30"/>
  <c r="CT30"/>
  <c r="CU30"/>
  <c r="CV30"/>
  <c r="CW30"/>
  <c r="CX30"/>
  <c r="CY30"/>
  <c r="CZ30"/>
  <c r="DA30"/>
  <c r="DB30"/>
  <c r="DC30"/>
  <c r="DD30"/>
  <c r="DE30"/>
  <c r="DF30"/>
  <c r="DG30"/>
  <c r="DH30"/>
  <c r="DI30"/>
  <c r="DJ30"/>
  <c r="DK30"/>
  <c r="DL30"/>
  <c r="DM30"/>
  <c r="DN30"/>
  <c r="DO30"/>
  <c r="DP30"/>
  <c r="DQ30"/>
  <c r="DR30"/>
  <c r="DS30"/>
  <c r="DT30"/>
  <c r="DU30"/>
  <c r="DV30"/>
  <c r="DW30"/>
  <c r="DX30"/>
  <c r="DY30"/>
  <c r="DZ30"/>
  <c r="EA30"/>
  <c r="EB30"/>
  <c r="EC30"/>
  <c r="ED30"/>
  <c r="EE30"/>
  <c r="EF30"/>
  <c r="EG30"/>
  <c r="EH30"/>
  <c r="EI30"/>
  <c r="EJ30"/>
  <c r="EK30"/>
  <c r="EL30"/>
  <c r="EM30"/>
  <c r="EN30"/>
  <c r="EO30"/>
  <c r="EP30"/>
  <c r="EQ30"/>
  <c r="ER30"/>
  <c r="ES30"/>
  <c r="ET30"/>
  <c r="EU30"/>
  <c r="EV30"/>
  <c r="EW30"/>
  <c r="EX30"/>
  <c r="EY30"/>
  <c r="EZ30"/>
  <c r="FA30"/>
  <c r="FB30"/>
  <c r="FC30"/>
  <c r="FD30"/>
  <c r="FE30"/>
  <c r="FF30"/>
  <c r="FG30"/>
  <c r="FH30"/>
  <c r="FI30"/>
  <c r="FJ30"/>
  <c r="FK30"/>
  <c r="FL30"/>
  <c r="FM30"/>
  <c r="FN30"/>
  <c r="FO30"/>
  <c r="FP30"/>
  <c r="FQ30"/>
  <c r="FR30"/>
  <c r="FS30"/>
  <c r="FT30"/>
  <c r="FU30"/>
  <c r="FV30"/>
  <c r="FW30"/>
  <c r="FX30"/>
  <c r="FY30"/>
  <c r="FZ30"/>
  <c r="GA30"/>
  <c r="GB30"/>
  <c r="GC30"/>
  <c r="GD30"/>
  <c r="GE30"/>
  <c r="GF30"/>
  <c r="GG30"/>
  <c r="GH30"/>
  <c r="GI30"/>
  <c r="GJ30"/>
  <c r="GK30"/>
  <c r="GL30"/>
  <c r="GM30"/>
  <c r="GN30"/>
  <c r="GO30"/>
  <c r="GP30"/>
  <c r="GQ30"/>
  <c r="GR30"/>
  <c r="GS30"/>
  <c r="GT30"/>
  <c r="GU30"/>
  <c r="GV30"/>
  <c r="GW30"/>
  <c r="GX30"/>
  <c r="GY30"/>
  <c r="GZ30"/>
  <c r="HA30"/>
  <c r="HB30"/>
  <c r="HC30"/>
  <c r="HD30"/>
  <c r="HE30"/>
  <c r="HF30"/>
  <c r="HG30"/>
  <c r="HH30"/>
  <c r="HI30"/>
  <c r="HJ30"/>
  <c r="HK30"/>
  <c r="HL30"/>
  <c r="HM30"/>
  <c r="HN30"/>
  <c r="HO30"/>
  <c r="HP30"/>
  <c r="HQ30"/>
  <c r="HR30"/>
  <c r="HS30"/>
  <c r="HT30"/>
  <c r="HU30"/>
  <c r="HV30"/>
  <c r="HW30"/>
  <c r="HX30"/>
  <c r="HY30"/>
  <c r="HZ30"/>
  <c r="IA30"/>
  <c r="IB30"/>
  <c r="IC30"/>
  <c r="ID30"/>
  <c r="IE30"/>
  <c r="IF30"/>
  <c r="IG30"/>
  <c r="IH30"/>
  <c r="II30"/>
  <c r="IJ30"/>
  <c r="IK30"/>
  <c r="IL30"/>
  <c r="IM30"/>
  <c r="IN30"/>
  <c r="IO30"/>
  <c r="IP30"/>
  <c r="IQ30"/>
  <c r="IR30"/>
  <c r="IS30"/>
  <c r="IT30"/>
  <c r="IU30"/>
  <c r="IV30"/>
  <c r="IW30"/>
  <c r="IX30"/>
  <c r="D31"/>
  <c r="E31"/>
  <c r="F31"/>
  <c r="G31"/>
  <c r="H31"/>
  <c r="I31"/>
  <c r="J31"/>
  <c r="K31"/>
  <c r="L31"/>
  <c r="M31"/>
  <c r="N31"/>
  <c r="O31"/>
  <c r="P31"/>
  <c r="Q31"/>
  <c r="R31"/>
  <c r="S31"/>
  <c r="T31"/>
  <c r="U31"/>
  <c r="V31"/>
  <c r="W31"/>
  <c r="X31"/>
  <c r="Y31"/>
  <c r="Z31"/>
  <c r="AA31"/>
  <c r="AB31"/>
  <c r="AC31"/>
  <c r="AD31"/>
  <c r="AE31"/>
  <c r="AF31"/>
  <c r="AG31"/>
  <c r="AH31"/>
  <c r="AI31"/>
  <c r="AJ31"/>
  <c r="AK31"/>
  <c r="AL31"/>
  <c r="AM31"/>
  <c r="AN31"/>
  <c r="AO31"/>
  <c r="AP31"/>
  <c r="AQ31"/>
  <c r="AR31"/>
  <c r="AS31"/>
  <c r="AT31"/>
  <c r="AU31"/>
  <c r="AV31"/>
  <c r="AW31"/>
  <c r="AX31"/>
  <c r="AY31"/>
  <c r="AZ31"/>
  <c r="BA31"/>
  <c r="BB31"/>
  <c r="BC31"/>
  <c r="BD31"/>
  <c r="BE31"/>
  <c r="BF31"/>
  <c r="BG31"/>
  <c r="BH31"/>
  <c r="BI31"/>
  <c r="BJ31"/>
  <c r="BK31"/>
  <c r="BL31"/>
  <c r="BM31"/>
  <c r="BN31"/>
  <c r="BO31"/>
  <c r="BP31"/>
  <c r="BQ31"/>
  <c r="BR31"/>
  <c r="BS31"/>
  <c r="BT31"/>
  <c r="BU31"/>
  <c r="BV31"/>
  <c r="BW31"/>
  <c r="BX31"/>
  <c r="BY31"/>
  <c r="BZ31"/>
  <c r="CA31"/>
  <c r="CB31"/>
  <c r="CC31"/>
  <c r="CD31"/>
  <c r="CE31"/>
  <c r="CF31"/>
  <c r="CG31"/>
  <c r="CH31"/>
  <c r="CI31"/>
  <c r="CJ31"/>
  <c r="CK31"/>
  <c r="CL31"/>
  <c r="CM31"/>
  <c r="CN31"/>
  <c r="CO31"/>
  <c r="CP31"/>
  <c r="CQ31"/>
  <c r="CR31"/>
  <c r="CS31"/>
  <c r="CT31"/>
  <c r="CU31"/>
  <c r="CV31"/>
  <c r="CW31"/>
  <c r="CX31"/>
  <c r="CY31"/>
  <c r="CZ31"/>
  <c r="DA31"/>
  <c r="DB31"/>
  <c r="DC31"/>
  <c r="DD31"/>
  <c r="DE31"/>
  <c r="DF31"/>
  <c r="DG31"/>
  <c r="DH31"/>
  <c r="DI31"/>
  <c r="DJ31"/>
  <c r="DK31"/>
  <c r="DL31"/>
  <c r="DM31"/>
  <c r="DN31"/>
  <c r="DO31"/>
  <c r="DP31"/>
  <c r="DQ31"/>
  <c r="DR31"/>
  <c r="DS31"/>
  <c r="DT31"/>
  <c r="DU31"/>
  <c r="DV31"/>
  <c r="DW31"/>
  <c r="DX31"/>
  <c r="DY31"/>
  <c r="DZ31"/>
  <c r="EA31"/>
  <c r="EB31"/>
  <c r="EC31"/>
  <c r="ED31"/>
  <c r="EE31"/>
  <c r="EF31"/>
  <c r="EG31"/>
  <c r="EH31"/>
  <c r="EI31"/>
  <c r="EJ31"/>
  <c r="EK31"/>
  <c r="EL31"/>
  <c r="EM31"/>
  <c r="EN31"/>
  <c r="EO31"/>
  <c r="EP31"/>
  <c r="EQ31"/>
  <c r="ER31"/>
  <c r="ES31"/>
  <c r="ET31"/>
  <c r="EU31"/>
  <c r="EV31"/>
  <c r="EW31"/>
  <c r="EX31"/>
  <c r="EY31"/>
  <c r="EZ31"/>
  <c r="FA31"/>
  <c r="FB31"/>
  <c r="FC31"/>
  <c r="FD31"/>
  <c r="FE31"/>
  <c r="FF31"/>
  <c r="FG31"/>
  <c r="FH31"/>
  <c r="FI31"/>
  <c r="FJ31"/>
  <c r="FK31"/>
  <c r="FL31"/>
  <c r="FM31"/>
  <c r="FN31"/>
  <c r="FO31"/>
  <c r="FP31"/>
  <c r="FQ31"/>
  <c r="FR31"/>
  <c r="FS31"/>
  <c r="FT31"/>
  <c r="FU31"/>
  <c r="FV31"/>
  <c r="FW31"/>
  <c r="FX31"/>
  <c r="FY31"/>
  <c r="FZ31"/>
  <c r="GA31"/>
  <c r="GB31"/>
  <c r="GC31"/>
  <c r="GD31"/>
  <c r="GE31"/>
  <c r="GF31"/>
  <c r="GG31"/>
  <c r="GH31"/>
  <c r="GI31"/>
  <c r="GJ31"/>
  <c r="GK31"/>
  <c r="GL31"/>
  <c r="GM31"/>
  <c r="GN31"/>
  <c r="GO31"/>
  <c r="GP31"/>
  <c r="GQ31"/>
  <c r="GR31"/>
  <c r="GS31"/>
  <c r="GT31"/>
  <c r="GU31"/>
  <c r="GV31"/>
  <c r="GW31"/>
  <c r="GX31"/>
  <c r="GY31"/>
  <c r="GZ31"/>
  <c r="HA31"/>
  <c r="HB31"/>
  <c r="HC31"/>
  <c r="HD31"/>
  <c r="HE31"/>
  <c r="HF31"/>
  <c r="HG31"/>
  <c r="HH31"/>
  <c r="HI31"/>
  <c r="HJ31"/>
  <c r="HK31"/>
  <c r="HL31"/>
  <c r="HM31"/>
  <c r="HN31"/>
  <c r="HO31"/>
  <c r="HP31"/>
  <c r="HQ31"/>
  <c r="HR31"/>
  <c r="HS31"/>
  <c r="HT31"/>
  <c r="HU31"/>
  <c r="HV31"/>
  <c r="HW31"/>
  <c r="HX31"/>
  <c r="HY31"/>
  <c r="HZ31"/>
  <c r="IA31"/>
  <c r="IB31"/>
  <c r="IC31"/>
  <c r="ID31"/>
  <c r="IE31"/>
  <c r="IF31"/>
  <c r="IG31"/>
  <c r="IH31"/>
  <c r="II31"/>
  <c r="IJ31"/>
  <c r="IK31"/>
  <c r="IL31"/>
  <c r="IM31"/>
  <c r="IN31"/>
  <c r="IO31"/>
  <c r="IP31"/>
  <c r="IQ31"/>
  <c r="IR31"/>
  <c r="IS31"/>
  <c r="IT31"/>
  <c r="IU31"/>
  <c r="IV31"/>
  <c r="IW31"/>
  <c r="IX31"/>
  <c r="C31"/>
  <c r="C30"/>
  <c r="H16"/>
  <c r="I16"/>
  <c r="J16"/>
  <c r="K16"/>
  <c r="L16"/>
  <c r="M16"/>
  <c r="N16"/>
  <c r="O16"/>
  <c r="P16"/>
  <c r="Q16"/>
  <c r="R16"/>
  <c r="S16"/>
  <c r="T16"/>
  <c r="U16"/>
  <c r="V16"/>
  <c r="W16"/>
  <c r="X16"/>
  <c r="Y16"/>
  <c r="Z16"/>
  <c r="AA16"/>
  <c r="AB16"/>
  <c r="AC16"/>
  <c r="AD16"/>
  <c r="AE16"/>
  <c r="AF16"/>
  <c r="AG16"/>
  <c r="AH16"/>
  <c r="AI16"/>
  <c r="AJ16"/>
  <c r="AK16"/>
  <c r="AL16"/>
  <c r="AM16"/>
  <c r="AN16"/>
  <c r="AO16"/>
  <c r="AP16"/>
  <c r="AQ16"/>
  <c r="AR16"/>
  <c r="AS16"/>
  <c r="AT16"/>
  <c r="AU16"/>
  <c r="AV16"/>
  <c r="AW16"/>
  <c r="AX16"/>
  <c r="AY16"/>
  <c r="AZ16"/>
  <c r="BA16"/>
  <c r="BB16"/>
  <c r="BC16"/>
  <c r="BD16"/>
  <c r="BE16"/>
  <c r="BF16"/>
  <c r="BG16"/>
  <c r="BH16"/>
  <c r="BI16"/>
  <c r="BJ16"/>
  <c r="BK16"/>
  <c r="BL16"/>
  <c r="BM16"/>
  <c r="BN16"/>
  <c r="BO16"/>
  <c r="BP16"/>
  <c r="BQ16"/>
  <c r="BR16"/>
  <c r="BS16"/>
  <c r="BT16"/>
  <c r="BU16"/>
  <c r="BV16"/>
  <c r="BW16"/>
  <c r="BX16"/>
  <c r="BY16"/>
  <c r="BZ16"/>
  <c r="CA16"/>
  <c r="CB16"/>
  <c r="CC16"/>
  <c r="CD16"/>
  <c r="CE16"/>
  <c r="CF16"/>
  <c r="CG16"/>
  <c r="CH16"/>
  <c r="CI16"/>
  <c r="CJ16"/>
  <c r="CK16"/>
  <c r="CL16"/>
  <c r="CM16"/>
  <c r="CN16"/>
  <c r="CO16"/>
  <c r="CP16"/>
  <c r="CQ16"/>
  <c r="CR16"/>
  <c r="CS16"/>
  <c r="CT16"/>
  <c r="CU16"/>
  <c r="CV16"/>
  <c r="CW16"/>
  <c r="CX16"/>
  <c r="CY16"/>
  <c r="CZ16"/>
  <c r="DA16"/>
  <c r="DB16"/>
  <c r="DC16"/>
  <c r="DD16"/>
  <c r="DE16"/>
  <c r="DF16"/>
  <c r="DG16"/>
  <c r="DH16"/>
  <c r="DI16"/>
  <c r="DJ16"/>
  <c r="DK16"/>
  <c r="DL16"/>
  <c r="DM16"/>
  <c r="DN16"/>
  <c r="DO16"/>
  <c r="DP16"/>
  <c r="DQ16"/>
  <c r="DR16"/>
  <c r="DS16"/>
  <c r="DT16"/>
  <c r="DU16"/>
  <c r="DV16"/>
  <c r="DW16"/>
  <c r="DX16"/>
  <c r="DY16"/>
  <c r="DZ16"/>
  <c r="EA16"/>
  <c r="EB16"/>
  <c r="EC16"/>
  <c r="ED16"/>
  <c r="EE16"/>
  <c r="EF16"/>
  <c r="EG16"/>
  <c r="EH16"/>
  <c r="EI16"/>
  <c r="EJ16"/>
  <c r="EK16"/>
  <c r="EL16"/>
  <c r="EM16"/>
  <c r="EN16"/>
  <c r="EO16"/>
  <c r="EP16"/>
  <c r="EQ16"/>
  <c r="ER16"/>
  <c r="ES16"/>
  <c r="ET16"/>
  <c r="EU16"/>
  <c r="EV16"/>
  <c r="EW16"/>
  <c r="EX16"/>
  <c r="EY16"/>
  <c r="EZ16"/>
  <c r="FA16"/>
  <c r="FB16"/>
  <c r="FC16"/>
  <c r="FD16"/>
  <c r="FE16"/>
  <c r="FF16"/>
  <c r="FG16"/>
  <c r="FH16"/>
  <c r="FI16"/>
  <c r="FJ16"/>
  <c r="FK16"/>
  <c r="FL16"/>
  <c r="FM16"/>
  <c r="FN16"/>
  <c r="FO16"/>
  <c r="FP16"/>
  <c r="FQ16"/>
  <c r="FR16"/>
  <c r="FS16"/>
  <c r="FT16"/>
  <c r="FU16"/>
  <c r="FV16"/>
  <c r="FW16"/>
  <c r="FX16"/>
  <c r="FY16"/>
  <c r="FZ16"/>
  <c r="GA16"/>
  <c r="GB16"/>
  <c r="GC16"/>
  <c r="GD16"/>
  <c r="GE16"/>
  <c r="GF16"/>
  <c r="GG16"/>
  <c r="GH16"/>
  <c r="GI16"/>
  <c r="GJ16"/>
  <c r="GK16"/>
  <c r="GL16"/>
  <c r="GM16"/>
  <c r="GN16"/>
  <c r="GO16"/>
  <c r="GP16"/>
  <c r="GQ16"/>
  <c r="GR16"/>
  <c r="GS16"/>
  <c r="GT16"/>
  <c r="GU16"/>
  <c r="GV16"/>
  <c r="GW16"/>
  <c r="GX16"/>
  <c r="GY16"/>
  <c r="GZ16"/>
  <c r="HA16"/>
  <c r="HB16"/>
  <c r="HC16"/>
  <c r="HD16"/>
  <c r="HE16"/>
  <c r="HF16"/>
  <c r="HG16"/>
  <c r="HH16"/>
  <c r="HI16"/>
  <c r="HJ16"/>
  <c r="HK16"/>
  <c r="HL16"/>
  <c r="HM16"/>
  <c r="HN16"/>
  <c r="HO16"/>
  <c r="HP16"/>
  <c r="HQ16"/>
  <c r="HR16"/>
  <c r="HS16"/>
  <c r="HT16"/>
  <c r="HU16"/>
  <c r="HV16"/>
  <c r="HW16"/>
  <c r="HX16"/>
  <c r="HY16"/>
  <c r="HZ16"/>
  <c r="IA16"/>
  <c r="IB16"/>
  <c r="IC16"/>
  <c r="ID16"/>
  <c r="IE16"/>
  <c r="IF16"/>
  <c r="IG16"/>
  <c r="IH16"/>
  <c r="II16"/>
  <c r="IJ16"/>
  <c r="IK16"/>
  <c r="IL16"/>
  <c r="IM16"/>
  <c r="IN16"/>
  <c r="IO16"/>
  <c r="IP16"/>
  <c r="IQ16"/>
  <c r="IR16"/>
  <c r="IS16"/>
  <c r="IT16"/>
  <c r="IU16"/>
  <c r="IV16"/>
  <c r="IW16"/>
  <c r="IX16"/>
  <c r="H17"/>
  <c r="I17"/>
  <c r="J17"/>
  <c r="K17"/>
  <c r="L17"/>
  <c r="M17"/>
  <c r="N17"/>
  <c r="O17"/>
  <c r="P17"/>
  <c r="Q17"/>
  <c r="R17"/>
  <c r="S17"/>
  <c r="T17"/>
  <c r="U17"/>
  <c r="V17"/>
  <c r="W17"/>
  <c r="X17"/>
  <c r="Y17"/>
  <c r="Z17"/>
  <c r="AA17"/>
  <c r="AB17"/>
  <c r="AC17"/>
  <c r="AD17"/>
  <c r="AE17"/>
  <c r="AF17"/>
  <c r="AG17"/>
  <c r="AH17"/>
  <c r="AI17"/>
  <c r="AJ17"/>
  <c r="AK17"/>
  <c r="AL17"/>
  <c r="AM17"/>
  <c r="AN17"/>
  <c r="AO17"/>
  <c r="AP17"/>
  <c r="AQ17"/>
  <c r="AR17"/>
  <c r="AS17"/>
  <c r="AT17"/>
  <c r="AU17"/>
  <c r="AV17"/>
  <c r="AW17"/>
  <c r="AX17"/>
  <c r="AY17"/>
  <c r="AZ17"/>
  <c r="BA17"/>
  <c r="BB17"/>
  <c r="BC17"/>
  <c r="BD17"/>
  <c r="BE17"/>
  <c r="BF17"/>
  <c r="BG17"/>
  <c r="BH17"/>
  <c r="BI17"/>
  <c r="BJ17"/>
  <c r="BK17"/>
  <c r="BL17"/>
  <c r="BM17"/>
  <c r="BN17"/>
  <c r="BO17"/>
  <c r="BP17"/>
  <c r="BQ17"/>
  <c r="BR17"/>
  <c r="BS17"/>
  <c r="BT17"/>
  <c r="BU17"/>
  <c r="BV17"/>
  <c r="BW17"/>
  <c r="BX17"/>
  <c r="BY17"/>
  <c r="BZ17"/>
  <c r="CA17"/>
  <c r="CB17"/>
  <c r="CC17"/>
  <c r="CD17"/>
  <c r="CE17"/>
  <c r="CF17"/>
  <c r="CG17"/>
  <c r="CH17"/>
  <c r="CI17"/>
  <c r="CJ17"/>
  <c r="CK17"/>
  <c r="CL17"/>
  <c r="CM17"/>
  <c r="CN17"/>
  <c r="CO17"/>
  <c r="CP17"/>
  <c r="CQ17"/>
  <c r="CR17"/>
  <c r="CS17"/>
  <c r="CT17"/>
  <c r="CU17"/>
  <c r="CV17"/>
  <c r="CW17"/>
  <c r="CX17"/>
  <c r="CY17"/>
  <c r="CZ17"/>
  <c r="DA17"/>
  <c r="DB17"/>
  <c r="DC17"/>
  <c r="DD17"/>
  <c r="DE17"/>
  <c r="DF17"/>
  <c r="DG17"/>
  <c r="DH17"/>
  <c r="DI17"/>
  <c r="DJ17"/>
  <c r="DK17"/>
  <c r="DL17"/>
  <c r="DM17"/>
  <c r="DN17"/>
  <c r="DO17"/>
  <c r="DP17"/>
  <c r="DQ17"/>
  <c r="DR17"/>
  <c r="DS17"/>
  <c r="DT17"/>
  <c r="DU17"/>
  <c r="DV17"/>
  <c r="DW17"/>
  <c r="DX17"/>
  <c r="DY17"/>
  <c r="DZ17"/>
  <c r="EA17"/>
  <c r="EB17"/>
  <c r="EC17"/>
  <c r="ED17"/>
  <c r="EE17"/>
  <c r="EF17"/>
  <c r="EG17"/>
  <c r="EH17"/>
  <c r="EI17"/>
  <c r="EJ17"/>
  <c r="EK17"/>
  <c r="EL17"/>
  <c r="EM17"/>
  <c r="EN17"/>
  <c r="EO17"/>
  <c r="EP17"/>
  <c r="EQ17"/>
  <c r="ER17"/>
  <c r="ES17"/>
  <c r="ET17"/>
  <c r="EU17"/>
  <c r="EV17"/>
  <c r="EW17"/>
  <c r="EX17"/>
  <c r="EY17"/>
  <c r="EZ17"/>
  <c r="FA17"/>
  <c r="FB17"/>
  <c r="FC17"/>
  <c r="FD17"/>
  <c r="FE17"/>
  <c r="FF17"/>
  <c r="FG17"/>
  <c r="FH17"/>
  <c r="FI17"/>
  <c r="FJ17"/>
  <c r="FK17"/>
  <c r="FL17"/>
  <c r="FM17"/>
  <c r="FN17"/>
  <c r="FO17"/>
  <c r="FP17"/>
  <c r="FQ17"/>
  <c r="FR17"/>
  <c r="FS17"/>
  <c r="FT17"/>
  <c r="FU17"/>
  <c r="FV17"/>
  <c r="FW17"/>
  <c r="FX17"/>
  <c r="FY17"/>
  <c r="FZ17"/>
  <c r="GA17"/>
  <c r="GB17"/>
  <c r="GC17"/>
  <c r="GD17"/>
  <c r="GE17"/>
  <c r="GF17"/>
  <c r="GG17"/>
  <c r="GH17"/>
  <c r="GI17"/>
  <c r="GJ17"/>
  <c r="GK17"/>
  <c r="GL17"/>
  <c r="GM17"/>
  <c r="GN17"/>
  <c r="GO17"/>
  <c r="GP17"/>
  <c r="GQ17"/>
  <c r="GR17"/>
  <c r="GS17"/>
  <c r="GT17"/>
  <c r="GU17"/>
  <c r="GV17"/>
  <c r="GW17"/>
  <c r="GX17"/>
  <c r="GY17"/>
  <c r="GZ17"/>
  <c r="HA17"/>
  <c r="HB17"/>
  <c r="HC17"/>
  <c r="HD17"/>
  <c r="HE17"/>
  <c r="HF17"/>
  <c r="HG17"/>
  <c r="HH17"/>
  <c r="HI17"/>
  <c r="HJ17"/>
  <c r="HK17"/>
  <c r="HL17"/>
  <c r="HM17"/>
  <c r="HN17"/>
  <c r="HO17"/>
  <c r="HP17"/>
  <c r="HQ17"/>
  <c r="HR17"/>
  <c r="HS17"/>
  <c r="HT17"/>
  <c r="HU17"/>
  <c r="HV17"/>
  <c r="HW17"/>
  <c r="HX17"/>
  <c r="HY17"/>
  <c r="HZ17"/>
  <c r="IA17"/>
  <c r="IB17"/>
  <c r="IC17"/>
  <c r="ID17"/>
  <c r="IE17"/>
  <c r="IF17"/>
  <c r="IG17"/>
  <c r="IH17"/>
  <c r="II17"/>
  <c r="IJ17"/>
  <c r="IK17"/>
  <c r="IL17"/>
  <c r="IM17"/>
  <c r="IN17"/>
  <c r="IO17"/>
  <c r="IP17"/>
  <c r="IQ17"/>
  <c r="IR17"/>
  <c r="IS17"/>
  <c r="IT17"/>
  <c r="IU17"/>
  <c r="IV17"/>
  <c r="IW17"/>
  <c r="IX17"/>
  <c r="D16"/>
  <c r="E16"/>
  <c r="F16"/>
  <c r="G16"/>
  <c r="D17"/>
  <c r="E17"/>
  <c r="F17"/>
  <c r="G17"/>
  <c r="C17"/>
  <c r="C16"/>
  <c r="B1278" i="7"/>
  <c r="O435" i="18" l="1"/>
  <c r="P320" s="1"/>
  <c r="O436"/>
  <c r="C6"/>
  <c r="C5"/>
  <c r="E312" s="1"/>
  <c r="D5" l="1"/>
  <c r="F436"/>
  <c r="D6"/>
  <c r="E6" s="1"/>
  <c r="E313"/>
  <c r="F313" s="1"/>
  <c r="B253" i="7"/>
  <c r="E65" i="18" l="1"/>
  <c r="E308"/>
  <c r="E53"/>
  <c r="E5"/>
  <c r="R431"/>
  <c r="S431" s="1"/>
  <c r="R429"/>
  <c r="S429" s="1"/>
  <c r="R427"/>
  <c r="S427" s="1"/>
  <c r="R425"/>
  <c r="S425" s="1"/>
  <c r="R423"/>
  <c r="S423" s="1"/>
  <c r="P423"/>
  <c r="Q423" s="1"/>
  <c r="R421"/>
  <c r="S421" s="1"/>
  <c r="R419"/>
  <c r="S419" s="1"/>
  <c r="R417"/>
  <c r="S417" s="1"/>
  <c r="R415"/>
  <c r="S415" s="1"/>
  <c r="P415"/>
  <c r="Q415" s="1"/>
  <c r="R413"/>
  <c r="S413" s="1"/>
  <c r="R411"/>
  <c r="S411" s="1"/>
  <c r="R409"/>
  <c r="S409" s="1"/>
  <c r="R407"/>
  <c r="S407" s="1"/>
  <c r="P407"/>
  <c r="Q407" s="1"/>
  <c r="R405"/>
  <c r="S405" s="1"/>
  <c r="R403"/>
  <c r="S403" s="1"/>
  <c r="R401"/>
  <c r="S401" s="1"/>
  <c r="R399"/>
  <c r="S399" s="1"/>
  <c r="P399"/>
  <c r="Q399" s="1"/>
  <c r="R397"/>
  <c r="S397" s="1"/>
  <c r="R395"/>
  <c r="S395" s="1"/>
  <c r="R393"/>
  <c r="S393" s="1"/>
  <c r="R391"/>
  <c r="S391" s="1"/>
  <c r="P391"/>
  <c r="Q391" s="1"/>
  <c r="R389"/>
  <c r="S389" s="1"/>
  <c r="R387"/>
  <c r="S387" s="1"/>
  <c r="R385"/>
  <c r="S385" s="1"/>
  <c r="R383"/>
  <c r="S383" s="1"/>
  <c r="P383"/>
  <c r="Q383" s="1"/>
  <c r="R381"/>
  <c r="S381" s="1"/>
  <c r="R379"/>
  <c r="S379" s="1"/>
  <c r="R377"/>
  <c r="S377" s="1"/>
  <c r="R375"/>
  <c r="S375" s="1"/>
  <c r="P375"/>
  <c r="Q375" s="1"/>
  <c r="R373"/>
  <c r="S373" s="1"/>
  <c r="R371"/>
  <c r="S371" s="1"/>
  <c r="R369"/>
  <c r="S369" s="1"/>
  <c r="R367"/>
  <c r="S367" s="1"/>
  <c r="R365"/>
  <c r="S365" s="1"/>
  <c r="R363"/>
  <c r="S363" s="1"/>
  <c r="R361"/>
  <c r="S361" s="1"/>
  <c r="R359"/>
  <c r="S359" s="1"/>
  <c r="R357"/>
  <c r="S357" s="1"/>
  <c r="R355"/>
  <c r="S355" s="1"/>
  <c r="R353"/>
  <c r="S353" s="1"/>
  <c r="R351"/>
  <c r="S351" s="1"/>
  <c r="R349"/>
  <c r="S349" s="1"/>
  <c r="R347"/>
  <c r="S347" s="1"/>
  <c r="R345"/>
  <c r="S345" s="1"/>
  <c r="R343"/>
  <c r="S343" s="1"/>
  <c r="R341"/>
  <c r="S341" s="1"/>
  <c r="R339"/>
  <c r="S339" s="1"/>
  <c r="R337"/>
  <c r="S337" s="1"/>
  <c r="R335"/>
  <c r="S335" s="1"/>
  <c r="R333"/>
  <c r="S333" s="1"/>
  <c r="R331"/>
  <c r="S331" s="1"/>
  <c r="R329"/>
  <c r="S329" s="1"/>
  <c r="R327"/>
  <c r="S327" s="1"/>
  <c r="R325"/>
  <c r="S325" s="1"/>
  <c r="R323"/>
  <c r="S323" s="1"/>
  <c r="R321"/>
  <c r="S321" s="1"/>
  <c r="Q320"/>
  <c r="R430"/>
  <c r="S430" s="1"/>
  <c r="P428"/>
  <c r="Q428" s="1"/>
  <c r="R428"/>
  <c r="S428" s="1"/>
  <c r="R426"/>
  <c r="S426" s="1"/>
  <c r="P424"/>
  <c r="Q424" s="1"/>
  <c r="R422"/>
  <c r="S422" s="1"/>
  <c r="P420"/>
  <c r="Q420" s="1"/>
  <c r="R418"/>
  <c r="S418" s="1"/>
  <c r="P416"/>
  <c r="Q416" s="1"/>
  <c r="R414"/>
  <c r="S414" s="1"/>
  <c r="P412"/>
  <c r="Q412" s="1"/>
  <c r="R412"/>
  <c r="S412" s="1"/>
  <c r="R410"/>
  <c r="S410" s="1"/>
  <c r="P408"/>
  <c r="Q408" s="1"/>
  <c r="R406"/>
  <c r="S406" s="1"/>
  <c r="P404"/>
  <c r="Q404" s="1"/>
  <c r="R402"/>
  <c r="S402" s="1"/>
  <c r="P400"/>
  <c r="Q400" s="1"/>
  <c r="R398"/>
  <c r="S398" s="1"/>
  <c r="P396"/>
  <c r="Q396" s="1"/>
  <c r="R396"/>
  <c r="S396" s="1"/>
  <c r="R394"/>
  <c r="S394" s="1"/>
  <c r="P392"/>
  <c r="Q392" s="1"/>
  <c r="R390"/>
  <c r="S390" s="1"/>
  <c r="P388"/>
  <c r="Q388" s="1"/>
  <c r="R386"/>
  <c r="S386" s="1"/>
  <c r="P384"/>
  <c r="Q384" s="1"/>
  <c r="R382"/>
  <c r="S382" s="1"/>
  <c r="P380"/>
  <c r="Q380" s="1"/>
  <c r="R380"/>
  <c r="S380" s="1"/>
  <c r="R378"/>
  <c r="S378" s="1"/>
  <c r="P376"/>
  <c r="Q376" s="1"/>
  <c r="R374"/>
  <c r="S374" s="1"/>
  <c r="P372"/>
  <c r="Q372" s="1"/>
  <c r="R370"/>
  <c r="S370" s="1"/>
  <c r="R368"/>
  <c r="S368" s="1"/>
  <c r="R366"/>
  <c r="S366" s="1"/>
  <c r="R362"/>
  <c r="S362" s="1"/>
  <c r="R360"/>
  <c r="S360" s="1"/>
  <c r="R358"/>
  <c r="S358" s="1"/>
  <c r="R354"/>
  <c r="S354" s="1"/>
  <c r="R352"/>
  <c r="S352" s="1"/>
  <c r="R350"/>
  <c r="S350" s="1"/>
  <c r="R346"/>
  <c r="S346" s="1"/>
  <c r="R344"/>
  <c r="S344" s="1"/>
  <c r="R342"/>
  <c r="S342" s="1"/>
  <c r="R338"/>
  <c r="S338" s="1"/>
  <c r="R336"/>
  <c r="S336" s="1"/>
  <c r="R334"/>
  <c r="S334" s="1"/>
  <c r="R330"/>
  <c r="S330" s="1"/>
  <c r="P328"/>
  <c r="Q328" s="1"/>
  <c r="R326"/>
  <c r="S326" s="1"/>
  <c r="P431"/>
  <c r="Q431" s="1"/>
  <c r="P429"/>
  <c r="Q429" s="1"/>
  <c r="P427"/>
  <c r="Q427" s="1"/>
  <c r="P425"/>
  <c r="Q425" s="1"/>
  <c r="P421"/>
  <c r="Q421" s="1"/>
  <c r="P419"/>
  <c r="Q419" s="1"/>
  <c r="P417"/>
  <c r="Q417" s="1"/>
  <c r="P413"/>
  <c r="Q413" s="1"/>
  <c r="P411"/>
  <c r="Q411" s="1"/>
  <c r="P409"/>
  <c r="Q409" s="1"/>
  <c r="P405"/>
  <c r="Q405" s="1"/>
  <c r="P403"/>
  <c r="Q403" s="1"/>
  <c r="P401"/>
  <c r="Q401" s="1"/>
  <c r="P397"/>
  <c r="Q397" s="1"/>
  <c r="P395"/>
  <c r="Q395" s="1"/>
  <c r="P393"/>
  <c r="Q393" s="1"/>
  <c r="P389"/>
  <c r="Q389" s="1"/>
  <c r="P387"/>
  <c r="Q387" s="1"/>
  <c r="P385"/>
  <c r="Q385" s="1"/>
  <c r="P381"/>
  <c r="Q381" s="1"/>
  <c r="P379"/>
  <c r="Q379" s="1"/>
  <c r="P377"/>
  <c r="Q377" s="1"/>
  <c r="P373"/>
  <c r="Q373" s="1"/>
  <c r="P371"/>
  <c r="Q371" s="1"/>
  <c r="P369"/>
  <c r="Q369" s="1"/>
  <c r="P367"/>
  <c r="Q367" s="1"/>
  <c r="P365"/>
  <c r="Q365" s="1"/>
  <c r="P363"/>
  <c r="Q363" s="1"/>
  <c r="P361"/>
  <c r="Q361" s="1"/>
  <c r="P359"/>
  <c r="Q359" s="1"/>
  <c r="P357"/>
  <c r="Q357" s="1"/>
  <c r="P355"/>
  <c r="Q355" s="1"/>
  <c r="P353"/>
  <c r="Q353" s="1"/>
  <c r="P351"/>
  <c r="Q351" s="1"/>
  <c r="P349"/>
  <c r="Q349" s="1"/>
  <c r="P347"/>
  <c r="Q347" s="1"/>
  <c r="P345"/>
  <c r="Q345" s="1"/>
  <c r="P343"/>
  <c r="Q343" s="1"/>
  <c r="P341"/>
  <c r="Q341" s="1"/>
  <c r="P339"/>
  <c r="Q339" s="1"/>
  <c r="P337"/>
  <c r="Q337" s="1"/>
  <c r="P335"/>
  <c r="Q335" s="1"/>
  <c r="P333"/>
  <c r="Q333" s="1"/>
  <c r="P331"/>
  <c r="Q331" s="1"/>
  <c r="P329"/>
  <c r="Q329" s="1"/>
  <c r="P327"/>
  <c r="Q327" s="1"/>
  <c r="P325"/>
  <c r="Q325" s="1"/>
  <c r="P323"/>
  <c r="Q323" s="1"/>
  <c r="P321"/>
  <c r="Q321" s="1"/>
  <c r="R320"/>
  <c r="S320" s="1"/>
  <c r="P430"/>
  <c r="Q430" s="1"/>
  <c r="P426"/>
  <c r="Q426" s="1"/>
  <c r="R424"/>
  <c r="S424" s="1"/>
  <c r="P422"/>
  <c r="Q422" s="1"/>
  <c r="R420"/>
  <c r="S420" s="1"/>
  <c r="P418"/>
  <c r="Q418" s="1"/>
  <c r="R416"/>
  <c r="S416" s="1"/>
  <c r="P414"/>
  <c r="Q414" s="1"/>
  <c r="P410"/>
  <c r="Q410" s="1"/>
  <c r="R408"/>
  <c r="S408" s="1"/>
  <c r="P406"/>
  <c r="Q406" s="1"/>
  <c r="R404"/>
  <c r="S404" s="1"/>
  <c r="P402"/>
  <c r="Q402" s="1"/>
  <c r="R400"/>
  <c r="S400" s="1"/>
  <c r="P398"/>
  <c r="Q398" s="1"/>
  <c r="P394"/>
  <c r="Q394" s="1"/>
  <c r="R392"/>
  <c r="S392" s="1"/>
  <c r="P390"/>
  <c r="Q390" s="1"/>
  <c r="R388"/>
  <c r="S388" s="1"/>
  <c r="P386"/>
  <c r="Q386" s="1"/>
  <c r="R384"/>
  <c r="S384" s="1"/>
  <c r="P382"/>
  <c r="Q382" s="1"/>
  <c r="P378"/>
  <c r="Q378" s="1"/>
  <c r="R376"/>
  <c r="S376" s="1"/>
  <c r="P374"/>
  <c r="Q374" s="1"/>
  <c r="R372"/>
  <c r="S372" s="1"/>
  <c r="P370"/>
  <c r="Q370" s="1"/>
  <c r="P368"/>
  <c r="Q368" s="1"/>
  <c r="P366"/>
  <c r="Q366" s="1"/>
  <c r="R364"/>
  <c r="S364" s="1"/>
  <c r="P364"/>
  <c r="Q364" s="1"/>
  <c r="P362"/>
  <c r="Q362" s="1"/>
  <c r="P360"/>
  <c r="Q360" s="1"/>
  <c r="P358"/>
  <c r="Q358" s="1"/>
  <c r="P356"/>
  <c r="Q356" s="1"/>
  <c r="R356"/>
  <c r="S356" s="1"/>
  <c r="P354"/>
  <c r="Q354" s="1"/>
  <c r="P352"/>
  <c r="Q352" s="1"/>
  <c r="P350"/>
  <c r="Q350" s="1"/>
  <c r="R348"/>
  <c r="S348" s="1"/>
  <c r="P348"/>
  <c r="Q348" s="1"/>
  <c r="P346"/>
  <c r="Q346" s="1"/>
  <c r="P344"/>
  <c r="Q344" s="1"/>
  <c r="P342"/>
  <c r="Q342" s="1"/>
  <c r="P340"/>
  <c r="Q340" s="1"/>
  <c r="R340"/>
  <c r="S340" s="1"/>
  <c r="P338"/>
  <c r="Q338" s="1"/>
  <c r="P336"/>
  <c r="Q336" s="1"/>
  <c r="P334"/>
  <c r="Q334" s="1"/>
  <c r="R332"/>
  <c r="S332" s="1"/>
  <c r="P332"/>
  <c r="Q332" s="1"/>
  <c r="P330"/>
  <c r="Q330" s="1"/>
  <c r="R328"/>
  <c r="S328" s="1"/>
  <c r="P326"/>
  <c r="Q326" s="1"/>
  <c r="R324"/>
  <c r="S324" s="1"/>
  <c r="P322"/>
  <c r="Q322" s="1"/>
  <c r="R322"/>
  <c r="S322" s="1"/>
  <c r="P324"/>
  <c r="Q324" s="1"/>
  <c r="F437"/>
  <c r="E55"/>
  <c r="AB55" s="1"/>
  <c r="AF55" s="1"/>
  <c r="E57"/>
  <c r="AB57" s="1"/>
  <c r="AF57" s="1"/>
  <c r="E59"/>
  <c r="AB59" s="1"/>
  <c r="AF59" s="1"/>
  <c r="E61"/>
  <c r="AB61" s="1"/>
  <c r="AF61" s="1"/>
  <c r="E63"/>
  <c r="AB63" s="1"/>
  <c r="AF63" s="1"/>
  <c r="AB65"/>
  <c r="AF65" s="1"/>
  <c r="E67"/>
  <c r="AB67" s="1"/>
  <c r="AF67" s="1"/>
  <c r="E69"/>
  <c r="AB69" s="1"/>
  <c r="AF69" s="1"/>
  <c r="E71"/>
  <c r="AB71" s="1"/>
  <c r="AF71" s="1"/>
  <c r="E73"/>
  <c r="AB73" s="1"/>
  <c r="AF73" s="1"/>
  <c r="E75"/>
  <c r="AB75" s="1"/>
  <c r="AF75" s="1"/>
  <c r="E77"/>
  <c r="AB77" s="1"/>
  <c r="AF77" s="1"/>
  <c r="E79"/>
  <c r="AB79" s="1"/>
  <c r="AF79" s="1"/>
  <c r="E81"/>
  <c r="AB81" s="1"/>
  <c r="AF81" s="1"/>
  <c r="E83"/>
  <c r="AB83" s="1"/>
  <c r="AF83" s="1"/>
  <c r="E85"/>
  <c r="AB85" s="1"/>
  <c r="AF85" s="1"/>
  <c r="E87"/>
  <c r="AB87" s="1"/>
  <c r="AF87" s="1"/>
  <c r="E89"/>
  <c r="AB89" s="1"/>
  <c r="AF89" s="1"/>
  <c r="E91"/>
  <c r="AB91" s="1"/>
  <c r="AF91" s="1"/>
  <c r="E93"/>
  <c r="AB93" s="1"/>
  <c r="AF93" s="1"/>
  <c r="E95"/>
  <c r="AB95" s="1"/>
  <c r="AF95" s="1"/>
  <c r="E97"/>
  <c r="AB97" s="1"/>
  <c r="AF97" s="1"/>
  <c r="E99"/>
  <c r="AB99" s="1"/>
  <c r="AF99" s="1"/>
  <c r="E101"/>
  <c r="AB101" s="1"/>
  <c r="AF101" s="1"/>
  <c r="E103"/>
  <c r="AB103" s="1"/>
  <c r="AF103" s="1"/>
  <c r="E105"/>
  <c r="AB105" s="1"/>
  <c r="AF105" s="1"/>
  <c r="E107"/>
  <c r="AB107" s="1"/>
  <c r="AF107" s="1"/>
  <c r="E109"/>
  <c r="AB109" s="1"/>
  <c r="AF109" s="1"/>
  <c r="E111"/>
  <c r="AB111" s="1"/>
  <c r="AF111" s="1"/>
  <c r="E113"/>
  <c r="AB113" s="1"/>
  <c r="AF113" s="1"/>
  <c r="E115"/>
  <c r="AB115" s="1"/>
  <c r="AF115" s="1"/>
  <c r="E117"/>
  <c r="AB117" s="1"/>
  <c r="AF117" s="1"/>
  <c r="E119"/>
  <c r="AB119" s="1"/>
  <c r="AF119" s="1"/>
  <c r="E121"/>
  <c r="AB121" s="1"/>
  <c r="AF121" s="1"/>
  <c r="E123"/>
  <c r="AB123" s="1"/>
  <c r="AF123" s="1"/>
  <c r="E125"/>
  <c r="AB125" s="1"/>
  <c r="AF125" s="1"/>
  <c r="E127"/>
  <c r="AB127" s="1"/>
  <c r="AF127" s="1"/>
  <c r="E129"/>
  <c r="AB129" s="1"/>
  <c r="AF129" s="1"/>
  <c r="E131"/>
  <c r="AB131" s="1"/>
  <c r="AF131" s="1"/>
  <c r="E133"/>
  <c r="AB133" s="1"/>
  <c r="AF133" s="1"/>
  <c r="E135"/>
  <c r="AB135" s="1"/>
  <c r="AF135" s="1"/>
  <c r="E137"/>
  <c r="AB137" s="1"/>
  <c r="AF137" s="1"/>
  <c r="E139"/>
  <c r="AB139" s="1"/>
  <c r="AF139" s="1"/>
  <c r="E141"/>
  <c r="AB141" s="1"/>
  <c r="AF141" s="1"/>
  <c r="E143"/>
  <c r="AB143" s="1"/>
  <c r="AF143" s="1"/>
  <c r="E145"/>
  <c r="AB145" s="1"/>
  <c r="AF145" s="1"/>
  <c r="E147"/>
  <c r="AB147" s="1"/>
  <c r="AF147" s="1"/>
  <c r="E149"/>
  <c r="AB149" s="1"/>
  <c r="AF149" s="1"/>
  <c r="E151"/>
  <c r="AB151" s="1"/>
  <c r="AF151" s="1"/>
  <c r="E153"/>
  <c r="AB153" s="1"/>
  <c r="AF153" s="1"/>
  <c r="E155"/>
  <c r="AB155" s="1"/>
  <c r="AF155" s="1"/>
  <c r="E157"/>
  <c r="AB157" s="1"/>
  <c r="AF157" s="1"/>
  <c r="E159"/>
  <c r="AB159" s="1"/>
  <c r="AF159" s="1"/>
  <c r="E161"/>
  <c r="AB161" s="1"/>
  <c r="AF161" s="1"/>
  <c r="E163"/>
  <c r="AB163" s="1"/>
  <c r="AF163" s="1"/>
  <c r="E165"/>
  <c r="AB165" s="1"/>
  <c r="AF165" s="1"/>
  <c r="E167"/>
  <c r="AB167" s="1"/>
  <c r="AF167" s="1"/>
  <c r="E169"/>
  <c r="AB169" s="1"/>
  <c r="AF169" s="1"/>
  <c r="E171"/>
  <c r="AB171" s="1"/>
  <c r="AF171" s="1"/>
  <c r="E173"/>
  <c r="AB173" s="1"/>
  <c r="AF173" s="1"/>
  <c r="E175"/>
  <c r="AB175" s="1"/>
  <c r="AF175" s="1"/>
  <c r="E177"/>
  <c r="AB177" s="1"/>
  <c r="AF177" s="1"/>
  <c r="E179"/>
  <c r="AB179" s="1"/>
  <c r="AF179" s="1"/>
  <c r="E181"/>
  <c r="AB181" s="1"/>
  <c r="AF181" s="1"/>
  <c r="E183"/>
  <c r="AB183" s="1"/>
  <c r="AF183" s="1"/>
  <c r="E185"/>
  <c r="AB185" s="1"/>
  <c r="AF185" s="1"/>
  <c r="E187"/>
  <c r="AB187" s="1"/>
  <c r="AF187" s="1"/>
  <c r="E189"/>
  <c r="AB189" s="1"/>
  <c r="AF189" s="1"/>
  <c r="E191"/>
  <c r="AB191" s="1"/>
  <c r="AF191" s="1"/>
  <c r="E193"/>
  <c r="AB193" s="1"/>
  <c r="AF193" s="1"/>
  <c r="E195"/>
  <c r="AB195" s="1"/>
  <c r="AF195" s="1"/>
  <c r="E197"/>
  <c r="AB197" s="1"/>
  <c r="AF197" s="1"/>
  <c r="E199"/>
  <c r="AB199" s="1"/>
  <c r="AF199" s="1"/>
  <c r="E201"/>
  <c r="AB201" s="1"/>
  <c r="AF201" s="1"/>
  <c r="E203"/>
  <c r="AB203" s="1"/>
  <c r="AF203" s="1"/>
  <c r="E205"/>
  <c r="AB205" s="1"/>
  <c r="AF205" s="1"/>
  <c r="E207"/>
  <c r="AB207" s="1"/>
  <c r="AF207" s="1"/>
  <c r="E209"/>
  <c r="AB209" s="1"/>
  <c r="AF209" s="1"/>
  <c r="E211"/>
  <c r="AB211" s="1"/>
  <c r="AF211" s="1"/>
  <c r="E213"/>
  <c r="AB213" s="1"/>
  <c r="AF213" s="1"/>
  <c r="E215"/>
  <c r="AB215" s="1"/>
  <c r="AF215" s="1"/>
  <c r="E217"/>
  <c r="AB217" s="1"/>
  <c r="AF217" s="1"/>
  <c r="E219"/>
  <c r="AB219" s="1"/>
  <c r="AF219" s="1"/>
  <c r="E221"/>
  <c r="AB221" s="1"/>
  <c r="AF221" s="1"/>
  <c r="E223"/>
  <c r="AB223" s="1"/>
  <c r="AF223" s="1"/>
  <c r="E54"/>
  <c r="AB54" s="1"/>
  <c r="AF54" s="1"/>
  <c r="E58"/>
  <c r="AB58" s="1"/>
  <c r="AF58" s="1"/>
  <c r="E62"/>
  <c r="AB62" s="1"/>
  <c r="AF62" s="1"/>
  <c r="E66"/>
  <c r="AB66" s="1"/>
  <c r="AF66" s="1"/>
  <c r="E70"/>
  <c r="AB70" s="1"/>
  <c r="AF70" s="1"/>
  <c r="E74"/>
  <c r="AB74" s="1"/>
  <c r="AF74" s="1"/>
  <c r="E78"/>
  <c r="AB78" s="1"/>
  <c r="AF78" s="1"/>
  <c r="E82"/>
  <c r="AB82" s="1"/>
  <c r="AF82" s="1"/>
  <c r="E86"/>
  <c r="AB86" s="1"/>
  <c r="AF86" s="1"/>
  <c r="E90"/>
  <c r="AB90" s="1"/>
  <c r="AF90" s="1"/>
  <c r="E94"/>
  <c r="AB94" s="1"/>
  <c r="AF94" s="1"/>
  <c r="E98"/>
  <c r="AB98" s="1"/>
  <c r="AF98" s="1"/>
  <c r="E102"/>
  <c r="AB102" s="1"/>
  <c r="AF102" s="1"/>
  <c r="E106"/>
  <c r="AB106" s="1"/>
  <c r="AF106" s="1"/>
  <c r="E110"/>
  <c r="AB110" s="1"/>
  <c r="AF110" s="1"/>
  <c r="E114"/>
  <c r="AB114" s="1"/>
  <c r="AF114" s="1"/>
  <c r="E118"/>
  <c r="AB118" s="1"/>
  <c r="AF118" s="1"/>
  <c r="E122"/>
  <c r="AB122" s="1"/>
  <c r="AF122" s="1"/>
  <c r="E126"/>
  <c r="AB126" s="1"/>
  <c r="AF126" s="1"/>
  <c r="E130"/>
  <c r="AB130" s="1"/>
  <c r="AF130" s="1"/>
  <c r="E134"/>
  <c r="AB134" s="1"/>
  <c r="AF134" s="1"/>
  <c r="E138"/>
  <c r="AB138" s="1"/>
  <c r="AF138" s="1"/>
  <c r="E142"/>
  <c r="AB142" s="1"/>
  <c r="AF142" s="1"/>
  <c r="E146"/>
  <c r="AB146" s="1"/>
  <c r="AF146" s="1"/>
  <c r="E150"/>
  <c r="AB150" s="1"/>
  <c r="AF150" s="1"/>
  <c r="E154"/>
  <c r="AB154" s="1"/>
  <c r="AF154" s="1"/>
  <c r="E158"/>
  <c r="AB158" s="1"/>
  <c r="AF158" s="1"/>
  <c r="E162"/>
  <c r="AB162" s="1"/>
  <c r="AF162" s="1"/>
  <c r="E166"/>
  <c r="AB166" s="1"/>
  <c r="AF166" s="1"/>
  <c r="E170"/>
  <c r="AB170" s="1"/>
  <c r="AF170" s="1"/>
  <c r="E174"/>
  <c r="AB174" s="1"/>
  <c r="AF174" s="1"/>
  <c r="E178"/>
  <c r="AB178" s="1"/>
  <c r="AF178" s="1"/>
  <c r="E182"/>
  <c r="AB182" s="1"/>
  <c r="AF182" s="1"/>
  <c r="E186"/>
  <c r="AB186" s="1"/>
  <c r="AF186" s="1"/>
  <c r="E190"/>
  <c r="AB190" s="1"/>
  <c r="AF190" s="1"/>
  <c r="E194"/>
  <c r="AB194" s="1"/>
  <c r="AF194" s="1"/>
  <c r="E198"/>
  <c r="AB198" s="1"/>
  <c r="AF198" s="1"/>
  <c r="E202"/>
  <c r="AB202" s="1"/>
  <c r="AF202" s="1"/>
  <c r="E206"/>
  <c r="AB206" s="1"/>
  <c r="AF206" s="1"/>
  <c r="E210"/>
  <c r="AB210" s="1"/>
  <c r="AF210" s="1"/>
  <c r="E214"/>
  <c r="AB214" s="1"/>
  <c r="AF214" s="1"/>
  <c r="E218"/>
  <c r="AB218" s="1"/>
  <c r="AF218" s="1"/>
  <c r="E222"/>
  <c r="AB222" s="1"/>
  <c r="AF222" s="1"/>
  <c r="E231"/>
  <c r="AB231" s="1"/>
  <c r="AF231" s="1"/>
  <c r="E233"/>
  <c r="AB233" s="1"/>
  <c r="AF233" s="1"/>
  <c r="E235"/>
  <c r="AB235" s="1"/>
  <c r="AF235" s="1"/>
  <c r="E237"/>
  <c r="AB237" s="1"/>
  <c r="AF237" s="1"/>
  <c r="E239"/>
  <c r="AB239" s="1"/>
  <c r="AF239" s="1"/>
  <c r="E241"/>
  <c r="AB241" s="1"/>
  <c r="AF241" s="1"/>
  <c r="E243"/>
  <c r="AB243" s="1"/>
  <c r="AF243" s="1"/>
  <c r="E245"/>
  <c r="AB245" s="1"/>
  <c r="AF245" s="1"/>
  <c r="E247"/>
  <c r="AB247" s="1"/>
  <c r="AF247" s="1"/>
  <c r="E249"/>
  <c r="AB249" s="1"/>
  <c r="AF249" s="1"/>
  <c r="E251"/>
  <c r="AB251" s="1"/>
  <c r="AF251" s="1"/>
  <c r="E253"/>
  <c r="AB253" s="1"/>
  <c r="AF253" s="1"/>
  <c r="E255"/>
  <c r="AB255" s="1"/>
  <c r="AF255" s="1"/>
  <c r="E257"/>
  <c r="AB257" s="1"/>
  <c r="AF257" s="1"/>
  <c r="E259"/>
  <c r="AB259" s="1"/>
  <c r="AF259" s="1"/>
  <c r="E261"/>
  <c r="AB261" s="1"/>
  <c r="AF261" s="1"/>
  <c r="E263"/>
  <c r="AB263" s="1"/>
  <c r="AF263" s="1"/>
  <c r="E265"/>
  <c r="AB265" s="1"/>
  <c r="AF265" s="1"/>
  <c r="E267"/>
  <c r="AB267" s="1"/>
  <c r="AF267" s="1"/>
  <c r="E269"/>
  <c r="AB269" s="1"/>
  <c r="AF269" s="1"/>
  <c r="E271"/>
  <c r="AB271" s="1"/>
  <c r="AF271" s="1"/>
  <c r="E273"/>
  <c r="AB273" s="1"/>
  <c r="AF273" s="1"/>
  <c r="E275"/>
  <c r="AB275" s="1"/>
  <c r="AF275" s="1"/>
  <c r="E277"/>
  <c r="AB277" s="1"/>
  <c r="AF277" s="1"/>
  <c r="E279"/>
  <c r="AB279" s="1"/>
  <c r="AF279" s="1"/>
  <c r="E281"/>
  <c r="AB281" s="1"/>
  <c r="AF281" s="1"/>
  <c r="E283"/>
  <c r="AB283" s="1"/>
  <c r="AF283" s="1"/>
  <c r="E285"/>
  <c r="AB285" s="1"/>
  <c r="AF285" s="1"/>
  <c r="E287"/>
  <c r="AB287" s="1"/>
  <c r="AF287" s="1"/>
  <c r="E289"/>
  <c r="AB289" s="1"/>
  <c r="AF289" s="1"/>
  <c r="E291"/>
  <c r="AB291" s="1"/>
  <c r="AF291" s="1"/>
  <c r="E293"/>
  <c r="AB293" s="1"/>
  <c r="AF293" s="1"/>
  <c r="E295"/>
  <c r="AB295" s="1"/>
  <c r="AF295" s="1"/>
  <c r="E297"/>
  <c r="AB297" s="1"/>
  <c r="AF297" s="1"/>
  <c r="E299"/>
  <c r="AB299" s="1"/>
  <c r="AF299" s="1"/>
  <c r="E301"/>
  <c r="AB301" s="1"/>
  <c r="AF301" s="1"/>
  <c r="E56"/>
  <c r="AB56" s="1"/>
  <c r="AF56" s="1"/>
  <c r="E60"/>
  <c r="AB60" s="1"/>
  <c r="AF60" s="1"/>
  <c r="E64"/>
  <c r="AB64" s="1"/>
  <c r="AF64" s="1"/>
  <c r="E68"/>
  <c r="AB68" s="1"/>
  <c r="AF68" s="1"/>
  <c r="E72"/>
  <c r="AB72" s="1"/>
  <c r="AF72" s="1"/>
  <c r="E76"/>
  <c r="AB76" s="1"/>
  <c r="AF76" s="1"/>
  <c r="E80"/>
  <c r="AB80" s="1"/>
  <c r="AF80" s="1"/>
  <c r="E84"/>
  <c r="AB84" s="1"/>
  <c r="AF84" s="1"/>
  <c r="E88"/>
  <c r="AB88" s="1"/>
  <c r="AF88" s="1"/>
  <c r="E92"/>
  <c r="AB92" s="1"/>
  <c r="AF92" s="1"/>
  <c r="E96"/>
  <c r="AB96" s="1"/>
  <c r="AF96" s="1"/>
  <c r="E100"/>
  <c r="AB100" s="1"/>
  <c r="AF100" s="1"/>
  <c r="E104"/>
  <c r="AB104" s="1"/>
  <c r="AF104" s="1"/>
  <c r="E108"/>
  <c r="AB108" s="1"/>
  <c r="AF108" s="1"/>
  <c r="E112"/>
  <c r="AB112" s="1"/>
  <c r="AF112" s="1"/>
  <c r="E116"/>
  <c r="AB116" s="1"/>
  <c r="AF116" s="1"/>
  <c r="E120"/>
  <c r="AB120" s="1"/>
  <c r="AF120" s="1"/>
  <c r="E124"/>
  <c r="AB124" s="1"/>
  <c r="AF124" s="1"/>
  <c r="E128"/>
  <c r="AB128" s="1"/>
  <c r="AF128" s="1"/>
  <c r="E132"/>
  <c r="AB132" s="1"/>
  <c r="AF132" s="1"/>
  <c r="E136"/>
  <c r="AB136" s="1"/>
  <c r="AF136" s="1"/>
  <c r="E140"/>
  <c r="AB140" s="1"/>
  <c r="AF140" s="1"/>
  <c r="E144"/>
  <c r="AB144" s="1"/>
  <c r="AF144" s="1"/>
  <c r="E148"/>
  <c r="AB148" s="1"/>
  <c r="AF148" s="1"/>
  <c r="E152"/>
  <c r="AB152" s="1"/>
  <c r="AF152" s="1"/>
  <c r="E156"/>
  <c r="AB156" s="1"/>
  <c r="AF156" s="1"/>
  <c r="E160"/>
  <c r="AB160" s="1"/>
  <c r="AF160" s="1"/>
  <c r="E164"/>
  <c r="AB164" s="1"/>
  <c r="AF164" s="1"/>
  <c r="E168"/>
  <c r="AB168" s="1"/>
  <c r="AF168" s="1"/>
  <c r="E172"/>
  <c r="AB172" s="1"/>
  <c r="AF172" s="1"/>
  <c r="E176"/>
  <c r="AB176" s="1"/>
  <c r="AF176" s="1"/>
  <c r="E180"/>
  <c r="AB180" s="1"/>
  <c r="AF180" s="1"/>
  <c r="E184"/>
  <c r="AB184" s="1"/>
  <c r="AF184" s="1"/>
  <c r="E188"/>
  <c r="AB188" s="1"/>
  <c r="AF188" s="1"/>
  <c r="E192"/>
  <c r="AB192" s="1"/>
  <c r="AF192" s="1"/>
  <c r="E196"/>
  <c r="AB196" s="1"/>
  <c r="AF196" s="1"/>
  <c r="E200"/>
  <c r="AB200" s="1"/>
  <c r="AF200" s="1"/>
  <c r="E204"/>
  <c r="AB204" s="1"/>
  <c r="AF204" s="1"/>
  <c r="E208"/>
  <c r="AB208" s="1"/>
  <c r="AF208" s="1"/>
  <c r="E212"/>
  <c r="AB212" s="1"/>
  <c r="AF212" s="1"/>
  <c r="E216"/>
  <c r="AB216" s="1"/>
  <c r="AF216" s="1"/>
  <c r="E220"/>
  <c r="AB220" s="1"/>
  <c r="AF220" s="1"/>
  <c r="E224"/>
  <c r="AB224" s="1"/>
  <c r="AF224" s="1"/>
  <c r="E225"/>
  <c r="AB225" s="1"/>
  <c r="AF225" s="1"/>
  <c r="E226"/>
  <c r="AB226" s="1"/>
  <c r="AF226" s="1"/>
  <c r="E227"/>
  <c r="AB227" s="1"/>
  <c r="AF227" s="1"/>
  <c r="E228"/>
  <c r="AB228" s="1"/>
  <c r="AF228" s="1"/>
  <c r="E229"/>
  <c r="AB229" s="1"/>
  <c r="AF229" s="1"/>
  <c r="E230"/>
  <c r="AB230" s="1"/>
  <c r="AF230" s="1"/>
  <c r="E232"/>
  <c r="AB232" s="1"/>
  <c r="AF232" s="1"/>
  <c r="E234"/>
  <c r="AB234" s="1"/>
  <c r="AF234" s="1"/>
  <c r="E236"/>
  <c r="AB236" s="1"/>
  <c r="AF236" s="1"/>
  <c r="E238"/>
  <c r="AB238" s="1"/>
  <c r="AF238" s="1"/>
  <c r="E240"/>
  <c r="AB240" s="1"/>
  <c r="AF240" s="1"/>
  <c r="E242"/>
  <c r="AB242" s="1"/>
  <c r="AF242" s="1"/>
  <c r="E244"/>
  <c r="AB244" s="1"/>
  <c r="AF244" s="1"/>
  <c r="E246"/>
  <c r="AB246" s="1"/>
  <c r="AF246" s="1"/>
  <c r="E248"/>
  <c r="AB248" s="1"/>
  <c r="AF248" s="1"/>
  <c r="E250"/>
  <c r="AB250" s="1"/>
  <c r="AF250" s="1"/>
  <c r="E252"/>
  <c r="AB252" s="1"/>
  <c r="AF252" s="1"/>
  <c r="E254"/>
  <c r="AB254" s="1"/>
  <c r="AF254" s="1"/>
  <c r="E256"/>
  <c r="AB256" s="1"/>
  <c r="AF256" s="1"/>
  <c r="E258"/>
  <c r="AB258" s="1"/>
  <c r="AF258" s="1"/>
  <c r="E260"/>
  <c r="AB260" s="1"/>
  <c r="AF260" s="1"/>
  <c r="E262"/>
  <c r="AB262" s="1"/>
  <c r="AF262" s="1"/>
  <c r="E264"/>
  <c r="AB264" s="1"/>
  <c r="AF264" s="1"/>
  <c r="E266"/>
  <c r="AB266" s="1"/>
  <c r="AF266" s="1"/>
  <c r="E268"/>
  <c r="AB268" s="1"/>
  <c r="AF268" s="1"/>
  <c r="E270"/>
  <c r="AB270" s="1"/>
  <c r="AF270" s="1"/>
  <c r="E272"/>
  <c r="AB272" s="1"/>
  <c r="AF272" s="1"/>
  <c r="E274"/>
  <c r="AB274" s="1"/>
  <c r="AF274" s="1"/>
  <c r="E276"/>
  <c r="AB276" s="1"/>
  <c r="AF276" s="1"/>
  <c r="E278"/>
  <c r="AB278" s="1"/>
  <c r="AF278" s="1"/>
  <c r="E280"/>
  <c r="AB280" s="1"/>
  <c r="AF280" s="1"/>
  <c r="E282"/>
  <c r="AB282" s="1"/>
  <c r="AF282" s="1"/>
  <c r="E284"/>
  <c r="AB284" s="1"/>
  <c r="AF284" s="1"/>
  <c r="E286"/>
  <c r="AB286" s="1"/>
  <c r="AF286" s="1"/>
  <c r="E288"/>
  <c r="AB288" s="1"/>
  <c r="AF288" s="1"/>
  <c r="E290"/>
  <c r="AB290" s="1"/>
  <c r="AF290" s="1"/>
  <c r="E292"/>
  <c r="AB292" s="1"/>
  <c r="AF292" s="1"/>
  <c r="E294"/>
  <c r="AB294" s="1"/>
  <c r="AF294" s="1"/>
  <c r="E296"/>
  <c r="AB296" s="1"/>
  <c r="AF296" s="1"/>
  <c r="E298"/>
  <c r="AB298" s="1"/>
  <c r="AF298" s="1"/>
  <c r="E300"/>
  <c r="AB300" s="1"/>
  <c r="AF300" s="1"/>
  <c r="E302"/>
  <c r="AB302" s="1"/>
  <c r="AF302" s="1"/>
  <c r="E304"/>
  <c r="AB304" s="1"/>
  <c r="AF304" s="1"/>
  <c r="E306"/>
  <c r="AB306" s="1"/>
  <c r="AF306" s="1"/>
  <c r="AB308"/>
  <c r="AF308" s="1"/>
  <c r="AB53"/>
  <c r="AF53" s="1"/>
  <c r="E303"/>
  <c r="AB303" s="1"/>
  <c r="AF303" s="1"/>
  <c r="E307"/>
  <c r="AB307" s="1"/>
  <c r="AF307" s="1"/>
  <c r="E305"/>
  <c r="AB305" s="1"/>
  <c r="AF305" s="1"/>
  <c r="B1337" i="7"/>
  <c r="B1336"/>
  <c r="G437" i="18" l="1"/>
  <c r="G436" s="1"/>
  <c r="Q434"/>
  <c r="S434"/>
  <c r="G313"/>
  <c r="G308"/>
  <c r="G66"/>
  <c r="G65"/>
  <c r="G67"/>
  <c r="G69"/>
  <c r="G71"/>
  <c r="G73"/>
  <c r="G75"/>
  <c r="G77"/>
  <c r="G79"/>
  <c r="G81"/>
  <c r="G83"/>
  <c r="G85"/>
  <c r="G87"/>
  <c r="G89"/>
  <c r="G91"/>
  <c r="G93"/>
  <c r="G95"/>
  <c r="G97"/>
  <c r="G99"/>
  <c r="G101"/>
  <c r="G103"/>
  <c r="G105"/>
  <c r="G107"/>
  <c r="G109"/>
  <c r="G111"/>
  <c r="G113"/>
  <c r="G115"/>
  <c r="G117"/>
  <c r="G119"/>
  <c r="G121"/>
  <c r="G123"/>
  <c r="G125"/>
  <c r="G127"/>
  <c r="G129"/>
  <c r="G131"/>
  <c r="G133"/>
  <c r="G135"/>
  <c r="G137"/>
  <c r="G139"/>
  <c r="G141"/>
  <c r="G143"/>
  <c r="G145"/>
  <c r="G147"/>
  <c r="G149"/>
  <c r="G151"/>
  <c r="G153"/>
  <c r="G155"/>
  <c r="G157"/>
  <c r="G159"/>
  <c r="G68"/>
  <c r="G70"/>
  <c r="G72"/>
  <c r="G74"/>
  <c r="G76"/>
  <c r="G78"/>
  <c r="G80"/>
  <c r="G82"/>
  <c r="G84"/>
  <c r="G86"/>
  <c r="G88"/>
  <c r="G90"/>
  <c r="G92"/>
  <c r="G94"/>
  <c r="G96"/>
  <c r="G98"/>
  <c r="G100"/>
  <c r="G102"/>
  <c r="G104"/>
  <c r="G106"/>
  <c r="G108"/>
  <c r="G110"/>
  <c r="G112"/>
  <c r="G114"/>
  <c r="G116"/>
  <c r="G118"/>
  <c r="G120"/>
  <c r="G122"/>
  <c r="G124"/>
  <c r="G126"/>
  <c r="G128"/>
  <c r="G130"/>
  <c r="G132"/>
  <c r="G134"/>
  <c r="G136"/>
  <c r="G138"/>
  <c r="G140"/>
  <c r="G142"/>
  <c r="G144"/>
  <c r="G146"/>
  <c r="G148"/>
  <c r="G150"/>
  <c r="G152"/>
  <c r="G154"/>
  <c r="G156"/>
  <c r="G158"/>
  <c r="G160"/>
  <c r="G162"/>
  <c r="G164"/>
  <c r="G166"/>
  <c r="G168"/>
  <c r="G170"/>
  <c r="G172"/>
  <c r="G174"/>
  <c r="G176"/>
  <c r="G178"/>
  <c r="G180"/>
  <c r="G182"/>
  <c r="G184"/>
  <c r="G186"/>
  <c r="G188"/>
  <c r="G190"/>
  <c r="G192"/>
  <c r="G194"/>
  <c r="G196"/>
  <c r="G198"/>
  <c r="G200"/>
  <c r="G163"/>
  <c r="G167"/>
  <c r="G171"/>
  <c r="G175"/>
  <c r="G179"/>
  <c r="G183"/>
  <c r="G187"/>
  <c r="G191"/>
  <c r="G195"/>
  <c r="G199"/>
  <c r="G202"/>
  <c r="G204"/>
  <c r="G206"/>
  <c r="G208"/>
  <c r="G210"/>
  <c r="G212"/>
  <c r="G214"/>
  <c r="G216"/>
  <c r="G218"/>
  <c r="G220"/>
  <c r="G222"/>
  <c r="G224"/>
  <c r="G226"/>
  <c r="G228"/>
  <c r="G230"/>
  <c r="G232"/>
  <c r="G234"/>
  <c r="G236"/>
  <c r="G238"/>
  <c r="G240"/>
  <c r="G242"/>
  <c r="G244"/>
  <c r="G246"/>
  <c r="G248"/>
  <c r="G250"/>
  <c r="G252"/>
  <c r="G254"/>
  <c r="G256"/>
  <c r="G258"/>
  <c r="G260"/>
  <c r="G262"/>
  <c r="G264"/>
  <c r="G266"/>
  <c r="G268"/>
  <c r="G270"/>
  <c r="G272"/>
  <c r="G274"/>
  <c r="G276"/>
  <c r="G278"/>
  <c r="G280"/>
  <c r="G282"/>
  <c r="G284"/>
  <c r="G286"/>
  <c r="G288"/>
  <c r="G290"/>
  <c r="G292"/>
  <c r="G294"/>
  <c r="G296"/>
  <c r="G298"/>
  <c r="G300"/>
  <c r="G302"/>
  <c r="G304"/>
  <c r="G306"/>
  <c r="G161"/>
  <c r="G165"/>
  <c r="G169"/>
  <c r="G173"/>
  <c r="G177"/>
  <c r="G181"/>
  <c r="G185"/>
  <c r="G189"/>
  <c r="G193"/>
  <c r="G197"/>
  <c r="G201"/>
  <c r="G203"/>
  <c r="G205"/>
  <c r="G207"/>
  <c r="G209"/>
  <c r="G211"/>
  <c r="G213"/>
  <c r="G215"/>
  <c r="G217"/>
  <c r="G219"/>
  <c r="G221"/>
  <c r="G223"/>
  <c r="G225"/>
  <c r="G227"/>
  <c r="G229"/>
  <c r="G231"/>
  <c r="G233"/>
  <c r="G235"/>
  <c r="G237"/>
  <c r="G239"/>
  <c r="G241"/>
  <c r="G243"/>
  <c r="G245"/>
  <c r="G247"/>
  <c r="G249"/>
  <c r="G251"/>
  <c r="G253"/>
  <c r="G255"/>
  <c r="G257"/>
  <c r="G259"/>
  <c r="G261"/>
  <c r="G263"/>
  <c r="G265"/>
  <c r="G267"/>
  <c r="G269"/>
  <c r="G271"/>
  <c r="G273"/>
  <c r="G275"/>
  <c r="G277"/>
  <c r="G279"/>
  <c r="G281"/>
  <c r="G283"/>
  <c r="G285"/>
  <c r="G287"/>
  <c r="G289"/>
  <c r="G291"/>
  <c r="G293"/>
  <c r="G295"/>
  <c r="G297"/>
  <c r="G299"/>
  <c r="G301"/>
  <c r="G303"/>
  <c r="G305"/>
  <c r="G307"/>
  <c r="B1348" i="7"/>
  <c r="B1349"/>
  <c r="B1351"/>
  <c r="B1352"/>
  <c r="B1207"/>
  <c r="Q438" i="18" l="1"/>
  <c r="O438"/>
  <c r="B428" i="7"/>
  <c r="P438" i="18" l="1"/>
  <c r="O439"/>
  <c r="P439" s="1"/>
  <c r="B2017" i="7"/>
  <c r="B2015"/>
  <c r="B1896"/>
  <c r="B1845"/>
  <c r="B1819"/>
  <c r="B1477"/>
  <c r="B1476"/>
  <c r="B1475"/>
  <c r="B1345"/>
  <c r="O440" i="18" l="1"/>
  <c r="B1244" i="7"/>
  <c r="B1240"/>
  <c r="B1239"/>
  <c r="B1238"/>
  <c r="B1187"/>
  <c r="B1220"/>
  <c r="B1219"/>
  <c r="B1214"/>
  <c r="B1209"/>
  <c r="B1208"/>
  <c r="B1206"/>
  <c r="B1205"/>
  <c r="B1185"/>
  <c r="B1188"/>
  <c r="B1186"/>
  <c r="B998"/>
  <c r="B899" l="1"/>
  <c r="B898"/>
  <c r="B897"/>
  <c r="B896"/>
  <c r="B382" l="1"/>
  <c r="B696"/>
  <c r="B593"/>
  <c r="B429"/>
  <c r="B241"/>
  <c r="B193"/>
  <c r="B20" l="1"/>
  <c r="B21"/>
  <c r="B22"/>
  <c r="B23"/>
  <c r="B24"/>
  <c r="B25"/>
  <c r="B26"/>
  <c r="B27"/>
  <c r="B28"/>
  <c r="B29"/>
  <c r="B30"/>
  <c r="B31"/>
  <c r="B32"/>
  <c r="B33"/>
  <c r="B34"/>
  <c r="B35"/>
  <c r="B36"/>
  <c r="B37"/>
  <c r="B38"/>
  <c r="B39"/>
  <c r="B40"/>
  <c r="B41"/>
  <c r="B42"/>
  <c r="B43"/>
  <c r="B44"/>
  <c r="B45"/>
  <c r="B46"/>
  <c r="B47"/>
  <c r="B48"/>
  <c r="B49"/>
  <c r="B50"/>
  <c r="B51"/>
  <c r="B52"/>
  <c r="B53"/>
  <c r="B54"/>
  <c r="B55"/>
  <c r="B56"/>
  <c r="B57"/>
  <c r="B58"/>
  <c r="B59"/>
  <c r="B60"/>
  <c r="B61"/>
  <c r="B62"/>
  <c r="B63"/>
  <c r="B64"/>
  <c r="B65"/>
  <c r="B66"/>
  <c r="B67"/>
  <c r="B68"/>
  <c r="B69"/>
  <c r="B70"/>
  <c r="B71"/>
  <c r="B72"/>
  <c r="B73"/>
  <c r="B74"/>
  <c r="B75"/>
  <c r="B76"/>
  <c r="B77"/>
  <c r="B80"/>
  <c r="B81"/>
  <c r="B82"/>
  <c r="B83"/>
  <c r="B84"/>
  <c r="B85"/>
  <c r="B86"/>
  <c r="B89"/>
  <c r="B90"/>
  <c r="B91"/>
  <c r="B92"/>
  <c r="B93"/>
  <c r="B94"/>
  <c r="B95"/>
  <c r="B96"/>
  <c r="B97"/>
  <c r="B98"/>
  <c r="B99"/>
  <c r="B100"/>
  <c r="B101"/>
  <c r="B102"/>
  <c r="B103"/>
  <c r="B104"/>
  <c r="B105"/>
  <c r="B106"/>
  <c r="B107"/>
  <c r="B108"/>
  <c r="B109"/>
  <c r="B110"/>
  <c r="B111"/>
  <c r="B112"/>
  <c r="B113"/>
  <c r="B114"/>
  <c r="B115"/>
  <c r="B118"/>
  <c r="B119"/>
  <c r="B120"/>
  <c r="B121"/>
  <c r="B122"/>
  <c r="B123"/>
  <c r="B124"/>
  <c r="B125"/>
  <c r="B126"/>
  <c r="B127"/>
  <c r="B130"/>
  <c r="B131"/>
  <c r="B132"/>
  <c r="B133"/>
  <c r="B134"/>
  <c r="B135"/>
  <c r="B136"/>
  <c r="B137"/>
  <c r="B138"/>
  <c r="B139"/>
  <c r="B140"/>
  <c r="B141"/>
  <c r="B142"/>
  <c r="B143"/>
  <c r="B144"/>
  <c r="B145"/>
  <c r="B146"/>
  <c r="B147"/>
  <c r="B148"/>
  <c r="B149"/>
  <c r="B150"/>
  <c r="B151"/>
  <c r="B152"/>
  <c r="B153"/>
  <c r="B154"/>
  <c r="B155"/>
  <c r="B158"/>
  <c r="B159"/>
  <c r="B160"/>
  <c r="B161"/>
  <c r="B162"/>
  <c r="B163"/>
  <c r="B164"/>
  <c r="B165"/>
  <c r="B166"/>
  <c r="B167"/>
  <c r="B170"/>
  <c r="B171"/>
  <c r="B172"/>
  <c r="B173"/>
  <c r="B174"/>
  <c r="B177"/>
  <c r="B178"/>
  <c r="B179"/>
  <c r="B180"/>
  <c r="B181"/>
  <c r="B182"/>
  <c r="B183"/>
  <c r="B184"/>
  <c r="B185"/>
  <c r="B186"/>
  <c r="B187"/>
  <c r="B188"/>
  <c r="B189"/>
  <c r="B190"/>
  <c r="B194"/>
  <c r="B195"/>
  <c r="B196"/>
  <c r="B197"/>
  <c r="B198"/>
  <c r="B201"/>
  <c r="B202"/>
  <c r="B203"/>
  <c r="B204"/>
  <c r="B207"/>
  <c r="B208"/>
  <c r="B209"/>
  <c r="B210"/>
  <c r="B211"/>
  <c r="B212"/>
  <c r="B213"/>
  <c r="B214"/>
  <c r="B215"/>
  <c r="B216"/>
  <c r="B217"/>
  <c r="B218"/>
  <c r="B219"/>
  <c r="B220"/>
  <c r="B221"/>
  <c r="B222"/>
  <c r="B223"/>
  <c r="B224"/>
  <c r="B225"/>
  <c r="B228"/>
  <c r="B229"/>
  <c r="B230"/>
  <c r="B231"/>
  <c r="B232"/>
  <c r="B233"/>
  <c r="B236"/>
  <c r="B239"/>
  <c r="B240"/>
  <c r="B242"/>
  <c r="B243"/>
  <c r="B244"/>
  <c r="B245"/>
  <c r="B246"/>
  <c r="B247"/>
  <c r="B248"/>
  <c r="B249"/>
  <c r="B250"/>
  <c r="B251"/>
  <c r="B252"/>
  <c r="B256"/>
  <c r="B257"/>
  <c r="B258"/>
  <c r="B259"/>
  <c r="B260"/>
  <c r="B261"/>
  <c r="B262"/>
  <c r="B263"/>
  <c r="B264"/>
  <c r="B267"/>
  <c r="B268"/>
  <c r="B269"/>
  <c r="B270"/>
  <c r="B271"/>
  <c r="B272"/>
  <c r="B275"/>
  <c r="B276"/>
  <c r="B277"/>
  <c r="B278"/>
  <c r="B279"/>
  <c r="B280"/>
  <c r="B281"/>
  <c r="B282"/>
  <c r="B283"/>
  <c r="B284"/>
  <c r="B285"/>
  <c r="B288"/>
  <c r="B289"/>
  <c r="B290"/>
  <c r="B291"/>
  <c r="B292"/>
  <c r="B293"/>
  <c r="B294"/>
  <c r="B295"/>
  <c r="B296"/>
  <c r="B297"/>
  <c r="B298"/>
  <c r="B301"/>
  <c r="B304"/>
  <c r="B305"/>
  <c r="B306"/>
  <c r="B307"/>
  <c r="B308"/>
  <c r="B309"/>
  <c r="B310"/>
  <c r="B311"/>
  <c r="B312"/>
  <c r="B313"/>
  <c r="B314"/>
  <c r="B315"/>
  <c r="B316"/>
  <c r="B317"/>
  <c r="B318"/>
  <c r="B319"/>
  <c r="B322"/>
  <c r="B325"/>
  <c r="B326"/>
  <c r="B327"/>
  <c r="B328"/>
  <c r="B329"/>
  <c r="B332"/>
  <c r="B333"/>
  <c r="B334"/>
  <c r="B335"/>
  <c r="B336"/>
  <c r="B337"/>
  <c r="B338"/>
  <c r="B339"/>
  <c r="B340"/>
  <c r="B341"/>
  <c r="B342"/>
  <c r="B343"/>
  <c r="B344"/>
  <c r="B345"/>
  <c r="B346"/>
  <c r="B347"/>
  <c r="B348"/>
  <c r="B349"/>
  <c r="B350"/>
  <c r="B351"/>
  <c r="B352"/>
  <c r="B353"/>
  <c r="B354"/>
  <c r="B355"/>
  <c r="B356"/>
  <c r="B357"/>
  <c r="B358"/>
  <c r="B359"/>
  <c r="B360"/>
  <c r="B361"/>
  <c r="B362"/>
  <c r="B363"/>
  <c r="B364"/>
  <c r="B365"/>
  <c r="B366"/>
  <c r="B367"/>
  <c r="B368"/>
  <c r="B369"/>
  <c r="B370"/>
  <c r="B371"/>
  <c r="B372"/>
  <c r="B375"/>
  <c r="B376"/>
  <c r="B377"/>
  <c r="B378"/>
  <c r="B379"/>
  <c r="B383"/>
  <c r="B384"/>
  <c r="B385"/>
  <c r="B386"/>
  <c r="B389"/>
  <c r="B390"/>
  <c r="B391"/>
  <c r="B392"/>
  <c r="B393"/>
  <c r="B394"/>
  <c r="B395"/>
  <c r="B396"/>
  <c r="B397"/>
  <c r="B398"/>
  <c r="B399"/>
  <c r="B400"/>
  <c r="B401"/>
  <c r="B402"/>
  <c r="B403"/>
  <c r="B404"/>
  <c r="B405"/>
  <c r="B406"/>
  <c r="B407"/>
  <c r="B410"/>
  <c r="B411"/>
  <c r="B412"/>
  <c r="B413"/>
  <c r="B414"/>
  <c r="B415"/>
  <c r="B416"/>
  <c r="B417"/>
  <c r="B418"/>
  <c r="B419"/>
  <c r="B420"/>
  <c r="B421"/>
  <c r="B422"/>
  <c r="B423"/>
  <c r="B424"/>
  <c r="B425"/>
  <c r="B430"/>
  <c r="B431"/>
  <c r="B432"/>
  <c r="B433"/>
  <c r="B434"/>
  <c r="B435"/>
  <c r="B436"/>
  <c r="B437"/>
  <c r="B438"/>
  <c r="B439"/>
  <c r="B440"/>
  <c r="B441"/>
  <c r="B442"/>
  <c r="B443"/>
  <c r="B444"/>
  <c r="B445"/>
  <c r="B446"/>
  <c r="B447"/>
  <c r="B448"/>
  <c r="B449"/>
  <c r="B450"/>
  <c r="B451"/>
  <c r="B452"/>
  <c r="B453"/>
  <c r="B454"/>
  <c r="B455"/>
  <c r="B456"/>
  <c r="B457"/>
  <c r="B458"/>
  <c r="B461"/>
  <c r="B462"/>
  <c r="B463"/>
  <c r="B464"/>
  <c r="B465"/>
  <c r="B466"/>
  <c r="B469"/>
  <c r="B470"/>
  <c r="B471"/>
  <c r="B472"/>
  <c r="B473"/>
  <c r="B474"/>
  <c r="B475"/>
  <c r="B476"/>
  <c r="B477"/>
  <c r="B478"/>
  <c r="B479"/>
  <c r="B480"/>
  <c r="B481"/>
  <c r="B482"/>
  <c r="B483"/>
  <c r="B484"/>
  <c r="B485"/>
  <c r="B486"/>
  <c r="B487"/>
  <c r="B488"/>
  <c r="B489"/>
  <c r="B490"/>
  <c r="B491"/>
  <c r="B492"/>
  <c r="B493"/>
  <c r="B496"/>
  <c r="B497"/>
  <c r="B498"/>
  <c r="B499"/>
  <c r="B500"/>
  <c r="B501"/>
  <c r="B502"/>
  <c r="B503"/>
  <c r="B504"/>
  <c r="B505"/>
  <c r="B506"/>
  <c r="B507"/>
  <c r="B508"/>
  <c r="B509"/>
  <c r="B510"/>
  <c r="B511"/>
  <c r="B514"/>
  <c r="B515"/>
  <c r="B516"/>
  <c r="B517"/>
  <c r="B518"/>
  <c r="B519"/>
  <c r="B520"/>
  <c r="B521"/>
  <c r="B522"/>
  <c r="B523"/>
  <c r="B524"/>
  <c r="B527"/>
  <c r="B528"/>
  <c r="B529"/>
  <c r="B530"/>
  <c r="B531"/>
  <c r="B532"/>
  <c r="B533"/>
  <c r="B534"/>
  <c r="B535"/>
  <c r="B536"/>
  <c r="B537"/>
  <c r="B538"/>
  <c r="B539"/>
  <c r="B540"/>
  <c r="B541"/>
  <c r="B542"/>
  <c r="B543"/>
  <c r="B544"/>
  <c r="B545"/>
  <c r="B546"/>
  <c r="B547"/>
  <c r="B548"/>
  <c r="B549"/>
  <c r="B550"/>
  <c r="B551"/>
  <c r="B552"/>
  <c r="B553"/>
  <c r="B554"/>
  <c r="B555"/>
  <c r="B556"/>
  <c r="B557"/>
  <c r="B558"/>
  <c r="B559"/>
  <c r="B560"/>
  <c r="B561"/>
  <c r="B562"/>
  <c r="B563"/>
  <c r="B564"/>
  <c r="B565"/>
  <c r="B566"/>
  <c r="B567"/>
  <c r="B568"/>
  <c r="B569"/>
  <c r="B570"/>
  <c r="B571"/>
  <c r="B572"/>
  <c r="B573"/>
  <c r="B576"/>
  <c r="B577"/>
  <c r="B578"/>
  <c r="B579"/>
  <c r="B580"/>
  <c r="B581"/>
  <c r="B582"/>
  <c r="B583"/>
  <c r="B584"/>
  <c r="B585"/>
  <c r="B588"/>
  <c r="B589"/>
  <c r="B590"/>
  <c r="B591"/>
  <c r="B592"/>
  <c r="B594"/>
  <c r="B595"/>
  <c r="B596"/>
  <c r="B597"/>
  <c r="B598"/>
  <c r="B601"/>
  <c r="B602"/>
  <c r="B603"/>
  <c r="B604"/>
  <c r="B605"/>
  <c r="B606"/>
  <c r="B607"/>
  <c r="B608"/>
  <c r="B609"/>
  <c r="B610"/>
  <c r="B611"/>
  <c r="B612"/>
  <c r="B613"/>
  <c r="B614"/>
  <c r="B615"/>
  <c r="B616"/>
  <c r="B617"/>
  <c r="B620"/>
  <c r="B621"/>
  <c r="B622"/>
  <c r="B623"/>
  <c r="B624"/>
  <c r="B625"/>
  <c r="B626"/>
  <c r="B627"/>
  <c r="B628"/>
  <c r="B629"/>
  <c r="B632"/>
  <c r="B633"/>
  <c r="B634"/>
  <c r="B635"/>
  <c r="B636"/>
  <c r="B637"/>
  <c r="B638"/>
  <c r="B639"/>
  <c r="B640"/>
  <c r="B641"/>
  <c r="B642"/>
  <c r="B643"/>
  <c r="B644"/>
  <c r="B645"/>
  <c r="B646"/>
  <c r="B647"/>
  <c r="B648"/>
  <c r="B649"/>
  <c r="B650"/>
  <c r="B651"/>
  <c r="B652"/>
  <c r="B653"/>
  <c r="B654"/>
  <c r="B655"/>
  <c r="B656"/>
  <c r="B657"/>
  <c r="B658"/>
  <c r="B659"/>
  <c r="B660"/>
  <c r="B661"/>
  <c r="B662"/>
  <c r="B663"/>
  <c r="B664"/>
  <c r="B665"/>
  <c r="B666"/>
  <c r="B667"/>
  <c r="B670"/>
  <c r="B671"/>
  <c r="B672"/>
  <c r="B673"/>
  <c r="B674"/>
  <c r="B675"/>
  <c r="B676"/>
  <c r="B677"/>
  <c r="B678"/>
  <c r="B679"/>
  <c r="B680"/>
  <c r="B681"/>
  <c r="B682"/>
  <c r="B683"/>
  <c r="B684"/>
  <c r="B687"/>
  <c r="B690"/>
  <c r="B691"/>
  <c r="B692"/>
  <c r="B693"/>
  <c r="B697"/>
  <c r="B698"/>
  <c r="B699"/>
  <c r="B700"/>
  <c r="B701"/>
  <c r="B704"/>
  <c r="B705"/>
  <c r="B706"/>
  <c r="B707"/>
  <c r="B708"/>
  <c r="B709"/>
  <c r="B710"/>
  <c r="B711"/>
  <c r="B712"/>
  <c r="B713"/>
  <c r="B714"/>
  <c r="B715"/>
  <c r="B716"/>
  <c r="B717"/>
  <c r="B718"/>
  <c r="B719"/>
  <c r="B720"/>
  <c r="B721"/>
  <c r="B722"/>
  <c r="B725"/>
  <c r="B726"/>
  <c r="B727"/>
  <c r="B728"/>
  <c r="B729"/>
  <c r="B732"/>
  <c r="B733"/>
  <c r="B734"/>
  <c r="B735"/>
  <c r="B736"/>
  <c r="B737"/>
  <c r="B738"/>
  <c r="B739"/>
  <c r="B740"/>
  <c r="B741"/>
  <c r="B742"/>
  <c r="B743"/>
  <c r="B746"/>
  <c r="B747"/>
  <c r="B748"/>
  <c r="B749"/>
  <c r="B750"/>
  <c r="B751"/>
  <c r="B754"/>
  <c r="B755"/>
  <c r="B756"/>
  <c r="B757"/>
  <c r="B760"/>
  <c r="B761"/>
  <c r="B762"/>
  <c r="B763"/>
  <c r="B766"/>
  <c r="B767"/>
  <c r="B768"/>
  <c r="B769"/>
  <c r="B772"/>
  <c r="B773"/>
  <c r="B774"/>
  <c r="B775"/>
  <c r="B776"/>
  <c r="B777"/>
  <c r="B778"/>
  <c r="B779"/>
  <c r="B780"/>
  <c r="B781"/>
  <c r="B782"/>
  <c r="B783"/>
  <c r="B784"/>
  <c r="B785"/>
  <c r="B788"/>
  <c r="B789"/>
  <c r="B790"/>
  <c r="B791"/>
  <c r="B792"/>
  <c r="B793"/>
  <c r="B794"/>
  <c r="B795"/>
  <c r="B796"/>
  <c r="B797"/>
  <c r="B798"/>
  <c r="B799"/>
  <c r="B800"/>
  <c r="B801"/>
  <c r="B802"/>
  <c r="B803"/>
  <c r="B804"/>
  <c r="B805"/>
  <c r="B806"/>
  <c r="B807"/>
  <c r="B808"/>
  <c r="B809"/>
  <c r="B810"/>
  <c r="B811"/>
  <c r="B812"/>
  <c r="B813"/>
  <c r="B814"/>
  <c r="B815"/>
  <c r="B816"/>
  <c r="B817"/>
  <c r="B818"/>
  <c r="B821"/>
  <c r="B822"/>
  <c r="B823"/>
  <c r="B824"/>
  <c r="B825"/>
  <c r="B828"/>
  <c r="B829"/>
  <c r="B830"/>
  <c r="B831"/>
  <c r="B832"/>
  <c r="B833"/>
  <c r="B834"/>
  <c r="B835"/>
  <c r="B836"/>
  <c r="B837"/>
  <c r="B838"/>
  <c r="B839"/>
  <c r="B842"/>
  <c r="B843"/>
  <c r="B844"/>
  <c r="B845"/>
  <c r="B848"/>
  <c r="B849"/>
  <c r="B850"/>
  <c r="B851"/>
  <c r="B852"/>
  <c r="B853"/>
  <c r="B854"/>
  <c r="B855"/>
  <c r="B856"/>
  <c r="B857"/>
  <c r="B860"/>
  <c r="B861"/>
  <c r="B862"/>
  <c r="B865"/>
  <c r="B866"/>
  <c r="B867"/>
  <c r="B868"/>
  <c r="B869"/>
  <c r="B870"/>
  <c r="B871"/>
  <c r="B872"/>
  <c r="B873"/>
  <c r="B874"/>
  <c r="B875"/>
  <c r="B876"/>
  <c r="B877"/>
  <c r="B878"/>
  <c r="B879"/>
  <c r="B880"/>
  <c r="B883"/>
  <c r="B884"/>
  <c r="B885"/>
  <c r="B886"/>
  <c r="B887"/>
  <c r="B888"/>
  <c r="B889"/>
  <c r="B892"/>
  <c r="B893"/>
  <c r="B900"/>
  <c r="B901"/>
  <c r="B902"/>
  <c r="B903"/>
  <c r="B904"/>
  <c r="B905"/>
  <c r="B906"/>
  <c r="B907"/>
  <c r="B908"/>
  <c r="B909"/>
  <c r="B910"/>
  <c r="B911"/>
  <c r="B914"/>
  <c r="B915"/>
  <c r="B916"/>
  <c r="B917"/>
  <c r="B918"/>
  <c r="B921"/>
  <c r="B922"/>
  <c r="B923"/>
  <c r="B926"/>
  <c r="B927"/>
  <c r="B928"/>
  <c r="B931"/>
  <c r="B932"/>
  <c r="B933"/>
  <c r="B936"/>
  <c r="B937"/>
  <c r="B940"/>
  <c r="B941"/>
  <c r="B942"/>
  <c r="B943"/>
  <c r="B944"/>
  <c r="B945"/>
  <c r="B946"/>
  <c r="B947"/>
  <c r="B948"/>
  <c r="B949"/>
  <c r="B950"/>
  <c r="B951"/>
  <c r="B952"/>
  <c r="B953"/>
  <c r="B954"/>
  <c r="B955"/>
  <c r="B956"/>
  <c r="B957"/>
  <c r="B958"/>
  <c r="B959"/>
  <c r="B960"/>
  <c r="B961"/>
  <c r="B962"/>
  <c r="B963"/>
  <c r="B964"/>
  <c r="B965"/>
  <c r="B968"/>
  <c r="B969"/>
  <c r="B970"/>
  <c r="B971"/>
  <c r="B972"/>
  <c r="B973"/>
  <c r="B974"/>
  <c r="B975"/>
  <c r="B976"/>
  <c r="B977"/>
  <c r="B978"/>
  <c r="B979"/>
  <c r="B980"/>
  <c r="B981"/>
  <c r="B982"/>
  <c r="B983"/>
  <c r="B984"/>
  <c r="B985"/>
  <c r="B986"/>
  <c r="B989"/>
  <c r="B990"/>
  <c r="B991"/>
  <c r="B992"/>
  <c r="B995"/>
  <c r="B996"/>
  <c r="B997"/>
  <c r="B999"/>
  <c r="B1000"/>
  <c r="B1003"/>
  <c r="B1004"/>
  <c r="B1005"/>
  <c r="B1006"/>
  <c r="B1007"/>
  <c r="B1008"/>
  <c r="B1009"/>
  <c r="B1010"/>
  <c r="B1011"/>
  <c r="B1012"/>
  <c r="B1013"/>
  <c r="B1014"/>
  <c r="B1015"/>
  <c r="B1018"/>
  <c r="B1019"/>
  <c r="B1020"/>
  <c r="B1021"/>
  <c r="B1022"/>
  <c r="B1023"/>
  <c r="B1024"/>
  <c r="B1025"/>
  <c r="B1026"/>
  <c r="B1027"/>
  <c r="B1028"/>
  <c r="B1029"/>
  <c r="B1032"/>
  <c r="B1033"/>
  <c r="B1034"/>
  <c r="B1035"/>
  <c r="B1036"/>
  <c r="B1037"/>
  <c r="B1038"/>
  <c r="B1039"/>
  <c r="B1040"/>
  <c r="B1043"/>
  <c r="B1044"/>
  <c r="B1045"/>
  <c r="B1046"/>
  <c r="B1047"/>
  <c r="B1048"/>
  <c r="B1049"/>
  <c r="B1052"/>
  <c r="B1053"/>
  <c r="B1054"/>
  <c r="B1055"/>
  <c r="B1056"/>
  <c r="B1057"/>
  <c r="B1058"/>
  <c r="B1059"/>
  <c r="B1060"/>
  <c r="B1061"/>
  <c r="B1062"/>
  <c r="B1063"/>
  <c r="B1064"/>
  <c r="B1065"/>
  <c r="B1066"/>
  <c r="B1067"/>
  <c r="B1068"/>
  <c r="B1069"/>
  <c r="B1070"/>
  <c r="B1071"/>
  <c r="B1074"/>
  <c r="B1075"/>
  <c r="B1076"/>
  <c r="B1077"/>
  <c r="B1078"/>
  <c r="B1079"/>
  <c r="B1080"/>
  <c r="B1081"/>
  <c r="B1082"/>
  <c r="B1083"/>
  <c r="B1084"/>
  <c r="B1085"/>
  <c r="B1086"/>
  <c r="B1087"/>
  <c r="B1088"/>
  <c r="B1089"/>
  <c r="B1090"/>
  <c r="B1091"/>
  <c r="B1092"/>
  <c r="B1093"/>
  <c r="B1094"/>
  <c r="B1095"/>
  <c r="B1096"/>
  <c r="B1097"/>
  <c r="B1098"/>
  <c r="B1099"/>
  <c r="B1100"/>
  <c r="B1101"/>
  <c r="B1102"/>
  <c r="B1103"/>
  <c r="B1104"/>
  <c r="B1105"/>
  <c r="B1106"/>
  <c r="B1107"/>
  <c r="B1108"/>
  <c r="B1109"/>
  <c r="B1112"/>
  <c r="B1113"/>
  <c r="B1114"/>
  <c r="B1115"/>
  <c r="B1116"/>
  <c r="B1117"/>
  <c r="B1118"/>
  <c r="B1119"/>
  <c r="B1120"/>
  <c r="B1121"/>
  <c r="B1122"/>
  <c r="B1123"/>
  <c r="B1124"/>
  <c r="B1125"/>
  <c r="B1126"/>
  <c r="B1127"/>
  <c r="B1128"/>
  <c r="B1129"/>
  <c r="B1130"/>
  <c r="B1131"/>
  <c r="B1132"/>
  <c r="B1135"/>
  <c r="B1136"/>
  <c r="B1137"/>
  <c r="B1138"/>
  <c r="B1139"/>
  <c r="B1140"/>
  <c r="B1141"/>
  <c r="B1142"/>
  <c r="B1143"/>
  <c r="B1144"/>
  <c r="B1145"/>
  <c r="B1146"/>
  <c r="B1147"/>
  <c r="B1148"/>
  <c r="B1149"/>
  <c r="B1150"/>
  <c r="B1151"/>
  <c r="B1152"/>
  <c r="B1155"/>
  <c r="B1156"/>
  <c r="B1157"/>
  <c r="B1158"/>
  <c r="B1159"/>
  <c r="B1160"/>
  <c r="B1161"/>
  <c r="B1164"/>
  <c r="B1167"/>
  <c r="B1168"/>
  <c r="B1169"/>
  <c r="B1170"/>
  <c r="B1171"/>
  <c r="B1172"/>
  <c r="B1173"/>
  <c r="B1176"/>
  <c r="B1177"/>
  <c r="B1178"/>
  <c r="B1181"/>
  <c r="B1182"/>
  <c r="B1183"/>
  <c r="B1184"/>
  <c r="B1189"/>
  <c r="B1190"/>
  <c r="B1191"/>
  <c r="B1194"/>
  <c r="B1197"/>
  <c r="B1198"/>
  <c r="B1199"/>
  <c r="B1200"/>
  <c r="B1201"/>
  <c r="B1202"/>
  <c r="B1210"/>
  <c r="B1211"/>
  <c r="B1215"/>
  <c r="B1216"/>
  <c r="B1217"/>
  <c r="B1218"/>
  <c r="B1221"/>
  <c r="B1222"/>
  <c r="B1225"/>
  <c r="B1228"/>
  <c r="B1229"/>
  <c r="B1230"/>
  <c r="B1231"/>
  <c r="B1232"/>
  <c r="B1233"/>
  <c r="B1234"/>
  <c r="B1235"/>
  <c r="B1241"/>
  <c r="B1245"/>
  <c r="B1246"/>
  <c r="B1249"/>
  <c r="B1250"/>
  <c r="B1251"/>
  <c r="B1252"/>
  <c r="B1253"/>
  <c r="B1254"/>
  <c r="B1255"/>
  <c r="B1256"/>
  <c r="B1257"/>
  <c r="B1260"/>
  <c r="B1261"/>
  <c r="B1262"/>
  <c r="B1263"/>
  <c r="B1264"/>
  <c r="B1265"/>
  <c r="B1266"/>
  <c r="B1267"/>
  <c r="B1270"/>
  <c r="B1271"/>
  <c r="B1272"/>
  <c r="B1273"/>
  <c r="B1274"/>
  <c r="B1275"/>
  <c r="B1276"/>
  <c r="B1277"/>
  <c r="B1279"/>
  <c r="B1280"/>
  <c r="B1281"/>
  <c r="B1282"/>
  <c r="B1283"/>
  <c r="B1284"/>
  <c r="B1285"/>
  <c r="B1286"/>
  <c r="B1287"/>
  <c r="B1288"/>
  <c r="B1289"/>
  <c r="B1290"/>
  <c r="B1291"/>
  <c r="B1292"/>
  <c r="B1293"/>
  <c r="B1294"/>
  <c r="B1295"/>
  <c r="B1296"/>
  <c r="B1297"/>
  <c r="B1298"/>
  <c r="B1299"/>
  <c r="B1300"/>
  <c r="B1301"/>
  <c r="B1302"/>
  <c r="B1305"/>
  <c r="B1306"/>
  <c r="B1307"/>
  <c r="B1308"/>
  <c r="B1309"/>
  <c r="B1310"/>
  <c r="B1311"/>
  <c r="B1312"/>
  <c r="B1313"/>
  <c r="B1314"/>
  <c r="B1315"/>
  <c r="B1316"/>
  <c r="B1317"/>
  <c r="B1318"/>
  <c r="B1319"/>
  <c r="B1320"/>
  <c r="B1321"/>
  <c r="B1324"/>
  <c r="B1325"/>
  <c r="B1326"/>
  <c r="B1327"/>
  <c r="B1328"/>
  <c r="B1329"/>
  <c r="B1332"/>
  <c r="B1333"/>
  <c r="B1334"/>
  <c r="B1335"/>
  <c r="B1338"/>
  <c r="B1339"/>
  <c r="B1340"/>
  <c r="B1341"/>
  <c r="B1342"/>
  <c r="B1343"/>
  <c r="B1344"/>
  <c r="B1346"/>
  <c r="B1347"/>
  <c r="B1350"/>
  <c r="B1353"/>
  <c r="B1354"/>
  <c r="B1355"/>
  <c r="B1356"/>
  <c r="B1357"/>
  <c r="B1358"/>
  <c r="B1359"/>
  <c r="B1360"/>
  <c r="B1361"/>
  <c r="B1362"/>
  <c r="B1363"/>
  <c r="B1364"/>
  <c r="B1365"/>
  <c r="B1366"/>
  <c r="B1367"/>
  <c r="B1368"/>
  <c r="B1369"/>
  <c r="B1370"/>
  <c r="B1371"/>
  <c r="B1372"/>
  <c r="B1373"/>
  <c r="B1374"/>
  <c r="B1377"/>
  <c r="B1378"/>
  <c r="B1379"/>
  <c r="B1380"/>
  <c r="B1381"/>
  <c r="B1382"/>
  <c r="B1383"/>
  <c r="B1384"/>
  <c r="B1385"/>
  <c r="B1386"/>
  <c r="B1387"/>
  <c r="B1388"/>
  <c r="B1389"/>
  <c r="B1390"/>
  <c r="B1391"/>
  <c r="B1392"/>
  <c r="B1393"/>
  <c r="B1394"/>
  <c r="B1395"/>
  <c r="B1396"/>
  <c r="B1397"/>
  <c r="B1398"/>
  <c r="B1399"/>
  <c r="B1400"/>
  <c r="B1401"/>
  <c r="B1402"/>
  <c r="B1403"/>
  <c r="B1404"/>
  <c r="B1405"/>
  <c r="B1406"/>
  <c r="B1407"/>
  <c r="B1408"/>
  <c r="B1409"/>
  <c r="B1410"/>
  <c r="B1411"/>
  <c r="B1412"/>
  <c r="B1413"/>
  <c r="B1414"/>
  <c r="B1415"/>
  <c r="B1418"/>
  <c r="B1419"/>
  <c r="B1420"/>
  <c r="B1421"/>
  <c r="B1422"/>
  <c r="B1423"/>
  <c r="B1424"/>
  <c r="B1425"/>
  <c r="B1426"/>
  <c r="B1427"/>
  <c r="B1428"/>
  <c r="B1429"/>
  <c r="B1430"/>
  <c r="B1431"/>
  <c r="B1432"/>
  <c r="B1433"/>
  <c r="B1434"/>
  <c r="B1435"/>
  <c r="B1436"/>
  <c r="B1437"/>
  <c r="B1438"/>
  <c r="B1439"/>
  <c r="B1440"/>
  <c r="B1441"/>
  <c r="B1442"/>
  <c r="B1443"/>
  <c r="B1444"/>
  <c r="B1445"/>
  <c r="B1446"/>
  <c r="B1447"/>
  <c r="B1448"/>
  <c r="B1451"/>
  <c r="B1452"/>
  <c r="B1453"/>
  <c r="B1454"/>
  <c r="B1455"/>
  <c r="B1456"/>
  <c r="B1457"/>
  <c r="B1458"/>
  <c r="B1461"/>
  <c r="B1462"/>
  <c r="B1463"/>
  <c r="B1464"/>
  <c r="B1465"/>
  <c r="B1466"/>
  <c r="B1467"/>
  <c r="B1468"/>
  <c r="B1469"/>
  <c r="B1470"/>
  <c r="B1471"/>
  <c r="B1472"/>
  <c r="B1473"/>
  <c r="B1474"/>
  <c r="B1478"/>
  <c r="B1479"/>
  <c r="B1480"/>
  <c r="B1481"/>
  <c r="B1482"/>
  <c r="B1483"/>
  <c r="B1484"/>
  <c r="B1485"/>
  <c r="B1488"/>
  <c r="B1489"/>
  <c r="B1490"/>
  <c r="B1491"/>
  <c r="B1492"/>
  <c r="B1493"/>
  <c r="B1494"/>
  <c r="B1495"/>
  <c r="B1496"/>
  <c r="B1497"/>
  <c r="B1498"/>
  <c r="B1499"/>
  <c r="B1500"/>
  <c r="B1501"/>
  <c r="B1502"/>
  <c r="B1503"/>
  <c r="B1504"/>
  <c r="B1505"/>
  <c r="B1506"/>
  <c r="B1507"/>
  <c r="B1508"/>
  <c r="B1509"/>
  <c r="B1510"/>
  <c r="B1511"/>
  <c r="B1512"/>
  <c r="B1513"/>
  <c r="B1514"/>
  <c r="B1515"/>
  <c r="B1516"/>
  <c r="B1519"/>
  <c r="B1520"/>
  <c r="B1521"/>
  <c r="B1522"/>
  <c r="B1523"/>
  <c r="B1524"/>
  <c r="B1525"/>
  <c r="B1526"/>
  <c r="B1527"/>
  <c r="B1528"/>
  <c r="B1529"/>
  <c r="B1530"/>
  <c r="B1531"/>
  <c r="B1532"/>
  <c r="B1533"/>
  <c r="B1534"/>
  <c r="B1535"/>
  <c r="B1536"/>
  <c r="B1537"/>
  <c r="B1538"/>
  <c r="B1539"/>
  <c r="B1540"/>
  <c r="B1541"/>
  <c r="B1542"/>
  <c r="B1543"/>
  <c r="B1544"/>
  <c r="B1545"/>
  <c r="B1546"/>
  <c r="B1547"/>
  <c r="B1548"/>
  <c r="B1549"/>
  <c r="B1550"/>
  <c r="B1551"/>
  <c r="B1552"/>
  <c r="B1555"/>
  <c r="B1556"/>
  <c r="B1557"/>
  <c r="B1558"/>
  <c r="B1559"/>
  <c r="B1560"/>
  <c r="B1563"/>
  <c r="B1564"/>
  <c r="B1565"/>
  <c r="B1566"/>
  <c r="B1567"/>
  <c r="B1568"/>
  <c r="B1569"/>
  <c r="B1570"/>
  <c r="B1571"/>
  <c r="B1572"/>
  <c r="B1573"/>
  <c r="B1574"/>
  <c r="B1575"/>
  <c r="B1576"/>
  <c r="B1577"/>
  <c r="B1578"/>
  <c r="B1579"/>
  <c r="B1580"/>
  <c r="B1581"/>
  <c r="B1582"/>
  <c r="B1583"/>
  <c r="B1584"/>
  <c r="B1585"/>
  <c r="B1586"/>
  <c r="B1587"/>
  <c r="B1588"/>
  <c r="B1589"/>
  <c r="B1590"/>
  <c r="B1591"/>
  <c r="B1592"/>
  <c r="B1593"/>
  <c r="B1594"/>
  <c r="B1595"/>
  <c r="B1596"/>
  <c r="B1597"/>
  <c r="B1598"/>
  <c r="B1599"/>
  <c r="B1600"/>
  <c r="B1601"/>
  <c r="B1602"/>
  <c r="B1603"/>
  <c r="B1604"/>
  <c r="B1605"/>
  <c r="B1606"/>
  <c r="B1607"/>
  <c r="B1608"/>
  <c r="B1609"/>
  <c r="B1610"/>
  <c r="B1611"/>
  <c r="B1612"/>
  <c r="B1613"/>
  <c r="B1614"/>
  <c r="B1615"/>
  <c r="B1618"/>
  <c r="B1619"/>
  <c r="B1620"/>
  <c r="B1621"/>
  <c r="B1622"/>
  <c r="B1623"/>
  <c r="B1624"/>
  <c r="B1625"/>
  <c r="B1626"/>
  <c r="B1627"/>
  <c r="B1628"/>
  <c r="B1631"/>
  <c r="B1632"/>
  <c r="B1633"/>
  <c r="B1634"/>
  <c r="B1635"/>
  <c r="B1636"/>
  <c r="B1639"/>
  <c r="B1642"/>
  <c r="B1643"/>
  <c r="B1644"/>
  <c r="B1645"/>
  <c r="B1646"/>
  <c r="B1647"/>
  <c r="B1648"/>
  <c r="B1649"/>
  <c r="B1650"/>
  <c r="B1651"/>
  <c r="B1652"/>
  <c r="B1653"/>
  <c r="B1656"/>
  <c r="B1659"/>
  <c r="B1660"/>
  <c r="B1661"/>
  <c r="B1662"/>
  <c r="B1663"/>
  <c r="B1664"/>
  <c r="B1667"/>
  <c r="B1668"/>
  <c r="B1669"/>
  <c r="B1670"/>
  <c r="B1671"/>
  <c r="B1672"/>
  <c r="B1673"/>
  <c r="B1674"/>
  <c r="B1675"/>
  <c r="B1676"/>
  <c r="B1677"/>
  <c r="B1678"/>
  <c r="B1679"/>
  <c r="B1680"/>
  <c r="B1681"/>
  <c r="B1682"/>
  <c r="B1685"/>
  <c r="B1686"/>
  <c r="B1687"/>
  <c r="B1688"/>
  <c r="B1689"/>
  <c r="B1690"/>
  <c r="B1691"/>
  <c r="B1692"/>
  <c r="B1693"/>
  <c r="B1694"/>
  <c r="B1695"/>
  <c r="B1696"/>
  <c r="B1697"/>
  <c r="B1698"/>
  <c r="B1699"/>
  <c r="B1700"/>
  <c r="B1701"/>
  <c r="B1702"/>
  <c r="B1705"/>
  <c r="B1706"/>
  <c r="B1709"/>
  <c r="B1710"/>
  <c r="B1711"/>
  <c r="B1712"/>
  <c r="B1713"/>
  <c r="B1714"/>
  <c r="B1715"/>
  <c r="B1716"/>
  <c r="B1719"/>
  <c r="B1720"/>
  <c r="B1721"/>
  <c r="B1722"/>
  <c r="B1725"/>
  <c r="B1726"/>
  <c r="B1727"/>
  <c r="B1728"/>
  <c r="B1729"/>
  <c r="B1730"/>
  <c r="B1731"/>
  <c r="B1732"/>
  <c r="B1733"/>
  <c r="B1734"/>
  <c r="B1735"/>
  <c r="B1736"/>
  <c r="B1737"/>
  <c r="B1738"/>
  <c r="B1739"/>
  <c r="B1740"/>
  <c r="B1741"/>
  <c r="B1742"/>
  <c r="B1743"/>
  <c r="B1744"/>
  <c r="B1745"/>
  <c r="B1746"/>
  <c r="B1747"/>
  <c r="B1748"/>
  <c r="B1749"/>
  <c r="B1750"/>
  <c r="B1751"/>
  <c r="B1752"/>
  <c r="B1753"/>
  <c r="B1754"/>
  <c r="B1755"/>
  <c r="B1756"/>
  <c r="B1757"/>
  <c r="B1758"/>
  <c r="B1759"/>
  <c r="B1760"/>
  <c r="B1761"/>
  <c r="B1762"/>
  <c r="B1763"/>
  <c r="B1764"/>
  <c r="B1765"/>
  <c r="B1766"/>
  <c r="B1767"/>
  <c r="B1768"/>
  <c r="B1769"/>
  <c r="B1770"/>
  <c r="B1771"/>
  <c r="B1772"/>
  <c r="B1773"/>
  <c r="B1774"/>
  <c r="B1775"/>
  <c r="B1776"/>
  <c r="B1777"/>
  <c r="B1778"/>
  <c r="B1779"/>
  <c r="B1780"/>
  <c r="B1783"/>
  <c r="B1784"/>
  <c r="B1785"/>
  <c r="B1786"/>
  <c r="B1787"/>
  <c r="B1788"/>
  <c r="B1789"/>
  <c r="B1790"/>
  <c r="B1791"/>
  <c r="B1792"/>
  <c r="B1793"/>
  <c r="B1794"/>
  <c r="B1795"/>
  <c r="B1796"/>
  <c r="B1797"/>
  <c r="B1798"/>
  <c r="B1799"/>
  <c r="B1800"/>
  <c r="B1801"/>
  <c r="B1802"/>
  <c r="B1805"/>
  <c r="B1806"/>
  <c r="B1807"/>
  <c r="B1808"/>
  <c r="B1809"/>
  <c r="B1810"/>
  <c r="B1811"/>
  <c r="B1812"/>
  <c r="B1813"/>
  <c r="B1814"/>
  <c r="B1815"/>
  <c r="B1816"/>
  <c r="B1822"/>
  <c r="B1823"/>
  <c r="B1824"/>
  <c r="B1825"/>
  <c r="B1826"/>
  <c r="B1827"/>
  <c r="B1828"/>
  <c r="B1829"/>
  <c r="B1830"/>
  <c r="B1831"/>
  <c r="B1832"/>
  <c r="B1833"/>
  <c r="B1834"/>
  <c r="B1835"/>
  <c r="B1838"/>
  <c r="B1839"/>
  <c r="B1840"/>
  <c r="B1841"/>
  <c r="B1842"/>
  <c r="B1843"/>
  <c r="B1844"/>
  <c r="B1846"/>
  <c r="B1847"/>
  <c r="B1848"/>
  <c r="B1851"/>
  <c r="B1852"/>
  <c r="B1853"/>
  <c r="B1854"/>
  <c r="B1855"/>
  <c r="B1856"/>
  <c r="B1857"/>
  <c r="B1858"/>
  <c r="B1859"/>
  <c r="B1860"/>
  <c r="B1861"/>
  <c r="B1862"/>
  <c r="B1863"/>
  <c r="B1864"/>
  <c r="B1865"/>
  <c r="B1866"/>
  <c r="B1867"/>
  <c r="B1868"/>
  <c r="B1869"/>
  <c r="B1870"/>
  <c r="B1871"/>
  <c r="B1872"/>
  <c r="B1873"/>
  <c r="B1874"/>
  <c r="B1875"/>
  <c r="B1876"/>
  <c r="B1877"/>
  <c r="B1878"/>
  <c r="B1879"/>
  <c r="B1880"/>
  <c r="B1881"/>
  <c r="B1882"/>
  <c r="B1883"/>
  <c r="B1884"/>
  <c r="B1885"/>
  <c r="B1886"/>
  <c r="B1887"/>
  <c r="B1888"/>
  <c r="B1889"/>
  <c r="B1890"/>
  <c r="B1891"/>
  <c r="B1892"/>
  <c r="B1893"/>
  <c r="B1899"/>
  <c r="B1900"/>
  <c r="B1901"/>
  <c r="B1902"/>
  <c r="B1903"/>
  <c r="B1904"/>
  <c r="B1907"/>
  <c r="B1908"/>
  <c r="B1909"/>
  <c r="B1910"/>
  <c r="B1911"/>
  <c r="B1912"/>
  <c r="B1913"/>
  <c r="B1914"/>
  <c r="B1915"/>
  <c r="B1916"/>
  <c r="B1917"/>
  <c r="B1918"/>
  <c r="B1919"/>
  <c r="B1920"/>
  <c r="B1921"/>
  <c r="B1922"/>
  <c r="B1923"/>
  <c r="B1924"/>
  <c r="B1925"/>
  <c r="B1926"/>
  <c r="B1927"/>
  <c r="B1928"/>
  <c r="B1929"/>
  <c r="B1930"/>
  <c r="B1931"/>
  <c r="B1932"/>
  <c r="B1935"/>
  <c r="B1936"/>
  <c r="B1937"/>
  <c r="B1938"/>
  <c r="B1939"/>
  <c r="B1940"/>
  <c r="B1941"/>
  <c r="B1944"/>
  <c r="B1945"/>
  <c r="B1946"/>
  <c r="B1947"/>
  <c r="B1948"/>
  <c r="B1949"/>
  <c r="B1952"/>
  <c r="B1953"/>
  <c r="B1954"/>
  <c r="B1957"/>
  <c r="B1958"/>
  <c r="B1959"/>
  <c r="B1960"/>
  <c r="B1961"/>
  <c r="B1962"/>
  <c r="B1963"/>
  <c r="B1964"/>
  <c r="B1965"/>
  <c r="B1966"/>
  <c r="B1969"/>
  <c r="B1970"/>
  <c r="B1971"/>
  <c r="B1972"/>
  <c r="B1973"/>
  <c r="B1974"/>
  <c r="B1975"/>
  <c r="B1976"/>
  <c r="B1977"/>
  <c r="B1978"/>
  <c r="B1979"/>
  <c r="B1982"/>
  <c r="B1983"/>
  <c r="B1984"/>
  <c r="B1985"/>
  <c r="B1986"/>
  <c r="B1987"/>
  <c r="B1988"/>
  <c r="B1989"/>
  <c r="B1990"/>
  <c r="B1991"/>
  <c r="B1992"/>
  <c r="B1993"/>
  <c r="B1994"/>
  <c r="B1995"/>
  <c r="B1996"/>
  <c r="B1997"/>
  <c r="B2000"/>
  <c r="B2001"/>
  <c r="B2004"/>
  <c r="B2005"/>
  <c r="B2006"/>
  <c r="B2007"/>
  <c r="B2008"/>
  <c r="B2009"/>
  <c r="B2010"/>
  <c r="B2011"/>
  <c r="B2012"/>
  <c r="B2013"/>
  <c r="B2014"/>
  <c r="B2016"/>
  <c r="B2018"/>
  <c r="B2019"/>
  <c r="B2020"/>
  <c r="B2021"/>
  <c r="B2024"/>
  <c r="B2025"/>
  <c r="B2026"/>
  <c r="B2027"/>
  <c r="B2028"/>
  <c r="B2029"/>
  <c r="B2030"/>
  <c r="B2031"/>
  <c r="B2032"/>
  <c r="B2035"/>
  <c r="B2036"/>
  <c r="B2037"/>
  <c r="B2038"/>
  <c r="B2039"/>
  <c r="B2040"/>
  <c r="B2041"/>
  <c r="B2042"/>
  <c r="B2043"/>
  <c r="B2044"/>
  <c r="B2045"/>
  <c r="B2046"/>
  <c r="B2047"/>
  <c r="B2048"/>
  <c r="B2049"/>
  <c r="B2050"/>
  <c r="B2051"/>
  <c r="B2052"/>
  <c r="B2053"/>
  <c r="B2054"/>
  <c r="B2055"/>
  <c r="B2056"/>
  <c r="B2057"/>
  <c r="B2058"/>
  <c r="B2059"/>
  <c r="B5"/>
  <c r="B6"/>
  <c r="B7"/>
  <c r="B8"/>
  <c r="B9"/>
  <c r="B10"/>
  <c r="B11"/>
  <c r="B12"/>
  <c r="B13"/>
  <c r="B14"/>
  <c r="B15"/>
  <c r="B16"/>
  <c r="B17"/>
  <c r="B18"/>
  <c r="B19"/>
  <c r="B4"/>
  <c r="H236"/>
  <c r="I236"/>
  <c r="J236"/>
  <c r="L236"/>
  <c r="M236"/>
  <c r="N236"/>
  <c r="P236"/>
  <c r="Q236"/>
  <c r="R236"/>
  <c r="T236"/>
  <c r="U236"/>
  <c r="V236"/>
  <c r="L5"/>
  <c r="M5"/>
  <c r="N5"/>
  <c r="L6"/>
  <c r="M6"/>
  <c r="N6"/>
  <c r="L7"/>
  <c r="M7"/>
  <c r="N7"/>
  <c r="L8"/>
  <c r="M8"/>
  <c r="N8"/>
  <c r="L9"/>
  <c r="M9"/>
  <c r="N9"/>
  <c r="L10"/>
  <c r="M10"/>
  <c r="N10"/>
  <c r="L11"/>
  <c r="M11"/>
  <c r="N11"/>
  <c r="L12"/>
  <c r="M12"/>
  <c r="N12"/>
  <c r="L13"/>
  <c r="M13"/>
  <c r="N13"/>
  <c r="L14"/>
  <c r="M14"/>
  <c r="N14"/>
  <c r="L15"/>
  <c r="M15"/>
  <c r="N15"/>
  <c r="L16"/>
  <c r="M16"/>
  <c r="N16"/>
  <c r="L17"/>
  <c r="M17"/>
  <c r="N17"/>
  <c r="L18"/>
  <c r="M18"/>
  <c r="N18"/>
  <c r="L19"/>
  <c r="M19"/>
  <c r="N19"/>
  <c r="L20"/>
  <c r="M20"/>
  <c r="N20"/>
  <c r="L21"/>
  <c r="M21"/>
  <c r="N21"/>
  <c r="L22"/>
  <c r="M22"/>
  <c r="N22"/>
  <c r="L23"/>
  <c r="M23"/>
  <c r="N23"/>
  <c r="L24"/>
  <c r="M24"/>
  <c r="N24"/>
  <c r="L25"/>
  <c r="M25"/>
  <c r="N25"/>
  <c r="L26"/>
  <c r="M26"/>
  <c r="N26"/>
  <c r="L27"/>
  <c r="M27"/>
  <c r="N27"/>
  <c r="L28"/>
  <c r="M28"/>
  <c r="N28"/>
  <c r="L29"/>
  <c r="M29"/>
  <c r="N29"/>
  <c r="L30"/>
  <c r="M30"/>
  <c r="N30"/>
  <c r="L31"/>
  <c r="M31"/>
  <c r="N31"/>
  <c r="L32"/>
  <c r="M32"/>
  <c r="N32"/>
  <c r="L33"/>
  <c r="M33"/>
  <c r="N33"/>
  <c r="L34"/>
  <c r="M34"/>
  <c r="N34"/>
  <c r="L35"/>
  <c r="M35"/>
  <c r="N35"/>
  <c r="L36"/>
  <c r="M36"/>
  <c r="N36"/>
  <c r="L37"/>
  <c r="M37"/>
  <c r="N37"/>
  <c r="L38"/>
  <c r="M38"/>
  <c r="N38"/>
  <c r="L39"/>
  <c r="M39"/>
  <c r="N39"/>
  <c r="L40"/>
  <c r="M40"/>
  <c r="N40"/>
  <c r="L41"/>
  <c r="M41"/>
  <c r="N41"/>
  <c r="L42"/>
  <c r="M42"/>
  <c r="N42"/>
  <c r="L43"/>
  <c r="M43"/>
  <c r="N43"/>
  <c r="L44"/>
  <c r="M44"/>
  <c r="N44"/>
  <c r="L45"/>
  <c r="M45"/>
  <c r="N45"/>
  <c r="L46"/>
  <c r="M46"/>
  <c r="N46"/>
  <c r="L47"/>
  <c r="M47"/>
  <c r="N47"/>
  <c r="L48"/>
  <c r="M48"/>
  <c r="N48"/>
  <c r="L49"/>
  <c r="M49"/>
  <c r="N49"/>
  <c r="L50"/>
  <c r="M50"/>
  <c r="N50"/>
  <c r="L51"/>
  <c r="M51"/>
  <c r="N51"/>
  <c r="L52"/>
  <c r="M52"/>
  <c r="N52"/>
  <c r="L53"/>
  <c r="M53"/>
  <c r="N53"/>
  <c r="L54"/>
  <c r="M54"/>
  <c r="N54"/>
  <c r="L55"/>
  <c r="M55"/>
  <c r="N55"/>
  <c r="L56"/>
  <c r="M56"/>
  <c r="N56"/>
  <c r="L57"/>
  <c r="M57"/>
  <c r="N57"/>
  <c r="L58"/>
  <c r="M58"/>
  <c r="N58"/>
  <c r="L59"/>
  <c r="M59"/>
  <c r="N59"/>
  <c r="L60"/>
  <c r="M60"/>
  <c r="N60"/>
  <c r="L61"/>
  <c r="M61"/>
  <c r="N61"/>
  <c r="L62"/>
  <c r="M62"/>
  <c r="N62"/>
  <c r="L63"/>
  <c r="M63"/>
  <c r="N63"/>
  <c r="L64"/>
  <c r="M64"/>
  <c r="N64"/>
  <c r="L65"/>
  <c r="M65"/>
  <c r="N65"/>
  <c r="L66"/>
  <c r="M66"/>
  <c r="N66"/>
  <c r="L67"/>
  <c r="M67"/>
  <c r="N67"/>
  <c r="L68"/>
  <c r="M68"/>
  <c r="N68"/>
  <c r="L69"/>
  <c r="M69"/>
  <c r="N69"/>
  <c r="L70"/>
  <c r="M70"/>
  <c r="N70"/>
  <c r="L71"/>
  <c r="M71"/>
  <c r="N71"/>
  <c r="L72"/>
  <c r="M72"/>
  <c r="N72"/>
  <c r="L73"/>
  <c r="M73"/>
  <c r="N73"/>
  <c r="L74"/>
  <c r="M74"/>
  <c r="N74"/>
  <c r="L75"/>
  <c r="M75"/>
  <c r="N75"/>
  <c r="L76"/>
  <c r="M76"/>
  <c r="N76"/>
  <c r="L77"/>
  <c r="M77"/>
  <c r="N77"/>
  <c r="L80"/>
  <c r="M80"/>
  <c r="N80"/>
  <c r="L81"/>
  <c r="M81"/>
  <c r="N81"/>
  <c r="L82"/>
  <c r="M82"/>
  <c r="N82"/>
  <c r="L83"/>
  <c r="M83"/>
  <c r="N83"/>
  <c r="L84"/>
  <c r="M84"/>
  <c r="N84"/>
  <c r="L85"/>
  <c r="M85"/>
  <c r="N85"/>
  <c r="L86"/>
  <c r="M86"/>
  <c r="N86"/>
  <c r="L89"/>
  <c r="M89"/>
  <c r="N89"/>
  <c r="L90"/>
  <c r="M90"/>
  <c r="N90"/>
  <c r="L91"/>
  <c r="M91"/>
  <c r="N91"/>
  <c r="L92"/>
  <c r="M92"/>
  <c r="N92"/>
  <c r="L93"/>
  <c r="M93"/>
  <c r="N93"/>
  <c r="L94"/>
  <c r="M94"/>
  <c r="N94"/>
  <c r="L95"/>
  <c r="M95"/>
  <c r="N95"/>
  <c r="L96"/>
  <c r="M96"/>
  <c r="N96"/>
  <c r="L97"/>
  <c r="M97"/>
  <c r="N97"/>
  <c r="L98"/>
  <c r="M98"/>
  <c r="N98"/>
  <c r="L99"/>
  <c r="M99"/>
  <c r="N99"/>
  <c r="L100"/>
  <c r="M100"/>
  <c r="N100"/>
  <c r="L101"/>
  <c r="M101"/>
  <c r="N101"/>
  <c r="L102"/>
  <c r="M102"/>
  <c r="N102"/>
  <c r="L103"/>
  <c r="M103"/>
  <c r="N103"/>
  <c r="L104"/>
  <c r="M104"/>
  <c r="N104"/>
  <c r="L105"/>
  <c r="M105"/>
  <c r="N105"/>
  <c r="L106"/>
  <c r="M106"/>
  <c r="N106"/>
  <c r="L107"/>
  <c r="M107"/>
  <c r="N107"/>
  <c r="L108"/>
  <c r="M108"/>
  <c r="N108"/>
  <c r="L109"/>
  <c r="M109"/>
  <c r="N109"/>
  <c r="L110"/>
  <c r="M110"/>
  <c r="N110"/>
  <c r="L111"/>
  <c r="M111"/>
  <c r="N111"/>
  <c r="L112"/>
  <c r="M112"/>
  <c r="N112"/>
  <c r="L113"/>
  <c r="M113"/>
  <c r="N113"/>
  <c r="L114"/>
  <c r="M114"/>
  <c r="N114"/>
  <c r="L115"/>
  <c r="M115"/>
  <c r="N115"/>
  <c r="L118"/>
  <c r="M118"/>
  <c r="N118"/>
  <c r="L119"/>
  <c r="M119"/>
  <c r="N119"/>
  <c r="L120"/>
  <c r="M120"/>
  <c r="N120"/>
  <c r="L121"/>
  <c r="M121"/>
  <c r="N121"/>
  <c r="L122"/>
  <c r="M122"/>
  <c r="N122"/>
  <c r="L123"/>
  <c r="M123"/>
  <c r="N123"/>
  <c r="L124"/>
  <c r="M124"/>
  <c r="N124"/>
  <c r="L125"/>
  <c r="M125"/>
  <c r="N125"/>
  <c r="L126"/>
  <c r="M126"/>
  <c r="N126"/>
  <c r="L127"/>
  <c r="M127"/>
  <c r="N127"/>
  <c r="L130"/>
  <c r="M130"/>
  <c r="N130"/>
  <c r="L131"/>
  <c r="M131"/>
  <c r="N131"/>
  <c r="L132"/>
  <c r="M132"/>
  <c r="N132"/>
  <c r="L133"/>
  <c r="M133"/>
  <c r="N133"/>
  <c r="L134"/>
  <c r="M134"/>
  <c r="N134"/>
  <c r="L135"/>
  <c r="M135"/>
  <c r="N135"/>
  <c r="L136"/>
  <c r="M136"/>
  <c r="N136"/>
  <c r="L137"/>
  <c r="M137"/>
  <c r="N137"/>
  <c r="L138"/>
  <c r="M138"/>
  <c r="N138"/>
  <c r="L139"/>
  <c r="M139"/>
  <c r="N139"/>
  <c r="L140"/>
  <c r="M140"/>
  <c r="N140"/>
  <c r="L141"/>
  <c r="M141"/>
  <c r="N141"/>
  <c r="L142"/>
  <c r="M142"/>
  <c r="N142"/>
  <c r="L143"/>
  <c r="M143"/>
  <c r="N143"/>
  <c r="L144"/>
  <c r="M144"/>
  <c r="N144"/>
  <c r="L145"/>
  <c r="M145"/>
  <c r="N145"/>
  <c r="L146"/>
  <c r="M146"/>
  <c r="N146"/>
  <c r="L147"/>
  <c r="M147"/>
  <c r="N147"/>
  <c r="L148"/>
  <c r="M148"/>
  <c r="N148"/>
  <c r="L149"/>
  <c r="M149"/>
  <c r="N149"/>
  <c r="L150"/>
  <c r="M150"/>
  <c r="N150"/>
  <c r="L151"/>
  <c r="M151"/>
  <c r="N151"/>
  <c r="L152"/>
  <c r="M152"/>
  <c r="N152"/>
  <c r="L153"/>
  <c r="M153"/>
  <c r="N153"/>
  <c r="L154"/>
  <c r="M154"/>
  <c r="N154"/>
  <c r="L155"/>
  <c r="M155"/>
  <c r="N155"/>
  <c r="L158"/>
  <c r="M158"/>
  <c r="N158"/>
  <c r="L159"/>
  <c r="M159"/>
  <c r="N159"/>
  <c r="L160"/>
  <c r="M160"/>
  <c r="N160"/>
  <c r="L161"/>
  <c r="M161"/>
  <c r="N161"/>
  <c r="L162"/>
  <c r="M162"/>
  <c r="N162"/>
  <c r="L163"/>
  <c r="M163"/>
  <c r="N163"/>
  <c r="L164"/>
  <c r="M164"/>
  <c r="N164"/>
  <c r="L165"/>
  <c r="M165"/>
  <c r="N165"/>
  <c r="L166"/>
  <c r="M166"/>
  <c r="N166"/>
  <c r="L167"/>
  <c r="M167"/>
  <c r="N167"/>
  <c r="L170"/>
  <c r="M170"/>
  <c r="N170"/>
  <c r="L171"/>
  <c r="M171"/>
  <c r="N171"/>
  <c r="L172"/>
  <c r="M172"/>
  <c r="N172"/>
  <c r="L173"/>
  <c r="M173"/>
  <c r="N173"/>
  <c r="L174"/>
  <c r="M174"/>
  <c r="N174"/>
  <c r="L177"/>
  <c r="M177"/>
  <c r="N177"/>
  <c r="L178"/>
  <c r="M178"/>
  <c r="N178"/>
  <c r="L179"/>
  <c r="M179"/>
  <c r="N179"/>
  <c r="L180"/>
  <c r="M180"/>
  <c r="N180"/>
  <c r="L181"/>
  <c r="M181"/>
  <c r="N181"/>
  <c r="L182"/>
  <c r="M182"/>
  <c r="N182"/>
  <c r="L183"/>
  <c r="M183"/>
  <c r="N183"/>
  <c r="L184"/>
  <c r="M184"/>
  <c r="N184"/>
  <c r="L185"/>
  <c r="M185"/>
  <c r="N185"/>
  <c r="L186"/>
  <c r="M186"/>
  <c r="N186"/>
  <c r="L187"/>
  <c r="M187"/>
  <c r="N187"/>
  <c r="L188"/>
  <c r="M188"/>
  <c r="N188"/>
  <c r="L189"/>
  <c r="M189"/>
  <c r="N189"/>
  <c r="L190"/>
  <c r="M190"/>
  <c r="N190"/>
  <c r="L193"/>
  <c r="M193"/>
  <c r="N193"/>
  <c r="L194"/>
  <c r="M194"/>
  <c r="N194"/>
  <c r="L195"/>
  <c r="M195"/>
  <c r="N195"/>
  <c r="L196"/>
  <c r="M196"/>
  <c r="N196"/>
  <c r="L197"/>
  <c r="M197"/>
  <c r="N197"/>
  <c r="L198"/>
  <c r="M198"/>
  <c r="N198"/>
  <c r="L201"/>
  <c r="M201"/>
  <c r="N201"/>
  <c r="L202"/>
  <c r="M202"/>
  <c r="N202"/>
  <c r="L203"/>
  <c r="M203"/>
  <c r="N203"/>
  <c r="L204"/>
  <c r="M204"/>
  <c r="N204"/>
  <c r="L207"/>
  <c r="M207"/>
  <c r="N207"/>
  <c r="L208"/>
  <c r="M208"/>
  <c r="N208"/>
  <c r="L209"/>
  <c r="M209"/>
  <c r="N209"/>
  <c r="L210"/>
  <c r="M210"/>
  <c r="N210"/>
  <c r="L211"/>
  <c r="M211"/>
  <c r="N211"/>
  <c r="L212"/>
  <c r="M212"/>
  <c r="N212"/>
  <c r="L213"/>
  <c r="M213"/>
  <c r="N213"/>
  <c r="L214"/>
  <c r="M214"/>
  <c r="N214"/>
  <c r="L215"/>
  <c r="M215"/>
  <c r="N215"/>
  <c r="L216"/>
  <c r="M216"/>
  <c r="N216"/>
  <c r="L217"/>
  <c r="M217"/>
  <c r="N217"/>
  <c r="L218"/>
  <c r="M218"/>
  <c r="N218"/>
  <c r="L219"/>
  <c r="M219"/>
  <c r="N219"/>
  <c r="L220"/>
  <c r="M220"/>
  <c r="N220"/>
  <c r="L221"/>
  <c r="M221"/>
  <c r="N221"/>
  <c r="L222"/>
  <c r="M222"/>
  <c r="N222"/>
  <c r="L223"/>
  <c r="M223"/>
  <c r="N223"/>
  <c r="L224"/>
  <c r="M224"/>
  <c r="N224"/>
  <c r="L225"/>
  <c r="M225"/>
  <c r="N225"/>
  <c r="L228"/>
  <c r="M228"/>
  <c r="N228"/>
  <c r="L229"/>
  <c r="M229"/>
  <c r="N229"/>
  <c r="L230"/>
  <c r="M230"/>
  <c r="N230"/>
  <c r="L231"/>
  <c r="M231"/>
  <c r="N231"/>
  <c r="L232"/>
  <c r="M232"/>
  <c r="N232"/>
  <c r="L233"/>
  <c r="M233"/>
  <c r="N233"/>
  <c r="L239"/>
  <c r="M239"/>
  <c r="N239"/>
  <c r="L240"/>
  <c r="M240"/>
  <c r="N240"/>
  <c r="L241"/>
  <c r="M241"/>
  <c r="N241"/>
  <c r="L242"/>
  <c r="M242"/>
  <c r="N242"/>
  <c r="L243"/>
  <c r="M243"/>
  <c r="N243"/>
  <c r="L244"/>
  <c r="M244"/>
  <c r="N244"/>
  <c r="L245"/>
  <c r="M245"/>
  <c r="N245"/>
  <c r="L246"/>
  <c r="M246"/>
  <c r="N246"/>
  <c r="L247"/>
  <c r="M247"/>
  <c r="N247"/>
  <c r="L248"/>
  <c r="M248"/>
  <c r="N248"/>
  <c r="L249"/>
  <c r="M249"/>
  <c r="N249"/>
  <c r="L250"/>
  <c r="M250"/>
  <c r="N250"/>
  <c r="L251"/>
  <c r="M251"/>
  <c r="N251"/>
  <c r="L252"/>
  <c r="M252"/>
  <c r="N252"/>
  <c r="L253"/>
  <c r="M253"/>
  <c r="N253"/>
  <c r="L256"/>
  <c r="M256"/>
  <c r="N256"/>
  <c r="L257"/>
  <c r="M257"/>
  <c r="N257"/>
  <c r="L258"/>
  <c r="M258"/>
  <c r="N258"/>
  <c r="L259"/>
  <c r="M259"/>
  <c r="N259"/>
  <c r="L260"/>
  <c r="M260"/>
  <c r="N260"/>
  <c r="L261"/>
  <c r="M261"/>
  <c r="N261"/>
  <c r="L262"/>
  <c r="M262"/>
  <c r="N262"/>
  <c r="L263"/>
  <c r="M263"/>
  <c r="N263"/>
  <c r="L264"/>
  <c r="M264"/>
  <c r="N264"/>
  <c r="L267"/>
  <c r="M267"/>
  <c r="N267"/>
  <c r="L268"/>
  <c r="M268"/>
  <c r="N268"/>
  <c r="L269"/>
  <c r="M269"/>
  <c r="N269"/>
  <c r="L270"/>
  <c r="M270"/>
  <c r="N270"/>
  <c r="L271"/>
  <c r="M271"/>
  <c r="N271"/>
  <c r="L272"/>
  <c r="M272"/>
  <c r="N272"/>
  <c r="L275"/>
  <c r="M275"/>
  <c r="N275"/>
  <c r="L276"/>
  <c r="M276"/>
  <c r="N276"/>
  <c r="L277"/>
  <c r="M277"/>
  <c r="N277"/>
  <c r="L278"/>
  <c r="M278"/>
  <c r="N278"/>
  <c r="L279"/>
  <c r="M279"/>
  <c r="N279"/>
  <c r="L280"/>
  <c r="M280"/>
  <c r="N280"/>
  <c r="L281"/>
  <c r="M281"/>
  <c r="N281"/>
  <c r="L282"/>
  <c r="M282"/>
  <c r="N282"/>
  <c r="L283"/>
  <c r="M283"/>
  <c r="N283"/>
  <c r="L284"/>
  <c r="M284"/>
  <c r="N284"/>
  <c r="L285"/>
  <c r="M285"/>
  <c r="N285"/>
  <c r="L288"/>
  <c r="M288"/>
  <c r="N288"/>
  <c r="L289"/>
  <c r="M289"/>
  <c r="N289"/>
  <c r="L290"/>
  <c r="M290"/>
  <c r="N290"/>
  <c r="L291"/>
  <c r="M291"/>
  <c r="N291"/>
  <c r="L292"/>
  <c r="M292"/>
  <c r="N292"/>
  <c r="L293"/>
  <c r="M293"/>
  <c r="N293"/>
  <c r="L294"/>
  <c r="M294"/>
  <c r="N294"/>
  <c r="L295"/>
  <c r="M295"/>
  <c r="N295"/>
  <c r="L296"/>
  <c r="M296"/>
  <c r="N296"/>
  <c r="L297"/>
  <c r="M297"/>
  <c r="N297"/>
  <c r="L298"/>
  <c r="M298"/>
  <c r="N298"/>
  <c r="L301"/>
  <c r="M301"/>
  <c r="N301"/>
  <c r="L304"/>
  <c r="M304"/>
  <c r="N304"/>
  <c r="L305"/>
  <c r="M305"/>
  <c r="N305"/>
  <c r="L306"/>
  <c r="M306"/>
  <c r="N306"/>
  <c r="L307"/>
  <c r="M307"/>
  <c r="N307"/>
  <c r="L308"/>
  <c r="M308"/>
  <c r="N308"/>
  <c r="L309"/>
  <c r="M309"/>
  <c r="N309"/>
  <c r="L310"/>
  <c r="M310"/>
  <c r="N310"/>
  <c r="L311"/>
  <c r="M311"/>
  <c r="N311"/>
  <c r="L312"/>
  <c r="M312"/>
  <c r="N312"/>
  <c r="L313"/>
  <c r="M313"/>
  <c r="N313"/>
  <c r="L314"/>
  <c r="M314"/>
  <c r="N314"/>
  <c r="L315"/>
  <c r="M315"/>
  <c r="N315"/>
  <c r="L316"/>
  <c r="M316"/>
  <c r="N316"/>
  <c r="L317"/>
  <c r="M317"/>
  <c r="N317"/>
  <c r="L318"/>
  <c r="M318"/>
  <c r="N318"/>
  <c r="L319"/>
  <c r="M319"/>
  <c r="N319"/>
  <c r="L322"/>
  <c r="M322"/>
  <c r="N322"/>
  <c r="L325"/>
  <c r="M325"/>
  <c r="N325"/>
  <c r="L326"/>
  <c r="M326"/>
  <c r="N326"/>
  <c r="L327"/>
  <c r="M327"/>
  <c r="N327"/>
  <c r="L328"/>
  <c r="M328"/>
  <c r="N328"/>
  <c r="L329"/>
  <c r="M329"/>
  <c r="N329"/>
  <c r="L332"/>
  <c r="M332"/>
  <c r="N332"/>
  <c r="L333"/>
  <c r="M333"/>
  <c r="N333"/>
  <c r="L334"/>
  <c r="M334"/>
  <c r="N334"/>
  <c r="L335"/>
  <c r="M335"/>
  <c r="N335"/>
  <c r="L336"/>
  <c r="M336"/>
  <c r="N336"/>
  <c r="L337"/>
  <c r="M337"/>
  <c r="N337"/>
  <c r="L338"/>
  <c r="M338"/>
  <c r="N338"/>
  <c r="L339"/>
  <c r="M339"/>
  <c r="N339"/>
  <c r="L340"/>
  <c r="M340"/>
  <c r="N340"/>
  <c r="L341"/>
  <c r="M341"/>
  <c r="N341"/>
  <c r="L342"/>
  <c r="M342"/>
  <c r="N342"/>
  <c r="L343"/>
  <c r="M343"/>
  <c r="N343"/>
  <c r="L344"/>
  <c r="M344"/>
  <c r="N344"/>
  <c r="L345"/>
  <c r="M345"/>
  <c r="N345"/>
  <c r="L346"/>
  <c r="M346"/>
  <c r="N346"/>
  <c r="L347"/>
  <c r="M347"/>
  <c r="N347"/>
  <c r="L348"/>
  <c r="M348"/>
  <c r="N348"/>
  <c r="L349"/>
  <c r="M349"/>
  <c r="N349"/>
  <c r="L350"/>
  <c r="M350"/>
  <c r="N350"/>
  <c r="L351"/>
  <c r="M351"/>
  <c r="N351"/>
  <c r="L352"/>
  <c r="M352"/>
  <c r="N352"/>
  <c r="L353"/>
  <c r="M353"/>
  <c r="N353"/>
  <c r="L354"/>
  <c r="M354"/>
  <c r="N354"/>
  <c r="L355"/>
  <c r="M355"/>
  <c r="N355"/>
  <c r="L356"/>
  <c r="M356"/>
  <c r="N356"/>
  <c r="L357"/>
  <c r="M357"/>
  <c r="N357"/>
  <c r="L358"/>
  <c r="M358"/>
  <c r="N358"/>
  <c r="L359"/>
  <c r="M359"/>
  <c r="N359"/>
  <c r="L360"/>
  <c r="M360"/>
  <c r="N360"/>
  <c r="L361"/>
  <c r="M361"/>
  <c r="N361"/>
  <c r="L362"/>
  <c r="M362"/>
  <c r="N362"/>
  <c r="L363"/>
  <c r="M363"/>
  <c r="N363"/>
  <c r="L364"/>
  <c r="M364"/>
  <c r="N364"/>
  <c r="L365"/>
  <c r="M365"/>
  <c r="N365"/>
  <c r="L366"/>
  <c r="M366"/>
  <c r="N366"/>
  <c r="L367"/>
  <c r="M367"/>
  <c r="N367"/>
  <c r="L368"/>
  <c r="M368"/>
  <c r="N368"/>
  <c r="L369"/>
  <c r="M369"/>
  <c r="N369"/>
  <c r="L370"/>
  <c r="M370"/>
  <c r="N370"/>
  <c r="L371"/>
  <c r="M371"/>
  <c r="N371"/>
  <c r="L372"/>
  <c r="M372"/>
  <c r="N372"/>
  <c r="L375"/>
  <c r="M375"/>
  <c r="N375"/>
  <c r="L376"/>
  <c r="M376"/>
  <c r="N376"/>
  <c r="L377"/>
  <c r="M377"/>
  <c r="N377"/>
  <c r="L378"/>
  <c r="M378"/>
  <c r="N378"/>
  <c r="L379"/>
  <c r="M379"/>
  <c r="N379"/>
  <c r="L382"/>
  <c r="M382"/>
  <c r="N382"/>
  <c r="L383"/>
  <c r="M383"/>
  <c r="N383"/>
  <c r="L384"/>
  <c r="M384"/>
  <c r="N384"/>
  <c r="L385"/>
  <c r="M385"/>
  <c r="N385"/>
  <c r="L386"/>
  <c r="M386"/>
  <c r="N386"/>
  <c r="L389"/>
  <c r="M389"/>
  <c r="N389"/>
  <c r="L390"/>
  <c r="M390"/>
  <c r="N390"/>
  <c r="L391"/>
  <c r="M391"/>
  <c r="N391"/>
  <c r="L392"/>
  <c r="M392"/>
  <c r="N392"/>
  <c r="L393"/>
  <c r="M393"/>
  <c r="N393"/>
  <c r="L394"/>
  <c r="M394"/>
  <c r="N394"/>
  <c r="L395"/>
  <c r="M395"/>
  <c r="N395"/>
  <c r="L396"/>
  <c r="M396"/>
  <c r="N396"/>
  <c r="L397"/>
  <c r="M397"/>
  <c r="N397"/>
  <c r="L398"/>
  <c r="M398"/>
  <c r="N398"/>
  <c r="L399"/>
  <c r="M399"/>
  <c r="N399"/>
  <c r="L400"/>
  <c r="M400"/>
  <c r="N400"/>
  <c r="L401"/>
  <c r="M401"/>
  <c r="N401"/>
  <c r="L402"/>
  <c r="M402"/>
  <c r="N402"/>
  <c r="L403"/>
  <c r="M403"/>
  <c r="N403"/>
  <c r="L404"/>
  <c r="M404"/>
  <c r="N404"/>
  <c r="L405"/>
  <c r="M405"/>
  <c r="N405"/>
  <c r="L406"/>
  <c r="M406"/>
  <c r="N406"/>
  <c r="L407"/>
  <c r="M407"/>
  <c r="N407"/>
  <c r="L410"/>
  <c r="M410"/>
  <c r="N410"/>
  <c r="L411"/>
  <c r="M411"/>
  <c r="N411"/>
  <c r="L412"/>
  <c r="M412"/>
  <c r="N412"/>
  <c r="L413"/>
  <c r="M413"/>
  <c r="N413"/>
  <c r="L414"/>
  <c r="M414"/>
  <c r="N414"/>
  <c r="L415"/>
  <c r="M415"/>
  <c r="N415"/>
  <c r="L416"/>
  <c r="M416"/>
  <c r="N416"/>
  <c r="L417"/>
  <c r="M417"/>
  <c r="N417"/>
  <c r="L418"/>
  <c r="M418"/>
  <c r="N418"/>
  <c r="L419"/>
  <c r="M419"/>
  <c r="N419"/>
  <c r="L420"/>
  <c r="M420"/>
  <c r="N420"/>
  <c r="L421"/>
  <c r="M421"/>
  <c r="N421"/>
  <c r="L422"/>
  <c r="M422"/>
  <c r="N422"/>
  <c r="L423"/>
  <c r="M423"/>
  <c r="N423"/>
  <c r="L424"/>
  <c r="M424"/>
  <c r="N424"/>
  <c r="L425"/>
  <c r="M425"/>
  <c r="N425"/>
  <c r="L428"/>
  <c r="M428"/>
  <c r="N428"/>
  <c r="L429"/>
  <c r="M429"/>
  <c r="N429"/>
  <c r="L430"/>
  <c r="M430"/>
  <c r="N430"/>
  <c r="L431"/>
  <c r="M431"/>
  <c r="N431"/>
  <c r="L432"/>
  <c r="M432"/>
  <c r="N432"/>
  <c r="L433"/>
  <c r="M433"/>
  <c r="N433"/>
  <c r="L434"/>
  <c r="M434"/>
  <c r="N434"/>
  <c r="L435"/>
  <c r="M435"/>
  <c r="N435"/>
  <c r="L436"/>
  <c r="M436"/>
  <c r="N436"/>
  <c r="L437"/>
  <c r="M437"/>
  <c r="N437"/>
  <c r="L438"/>
  <c r="M438"/>
  <c r="N438"/>
  <c r="L439"/>
  <c r="M439"/>
  <c r="N439"/>
  <c r="L440"/>
  <c r="M440"/>
  <c r="N440"/>
  <c r="L441"/>
  <c r="M441"/>
  <c r="N441"/>
  <c r="L442"/>
  <c r="M442"/>
  <c r="N442"/>
  <c r="L443"/>
  <c r="M443"/>
  <c r="N443"/>
  <c r="L444"/>
  <c r="M444"/>
  <c r="N444"/>
  <c r="L445"/>
  <c r="M445"/>
  <c r="N445"/>
  <c r="L446"/>
  <c r="M446"/>
  <c r="N446"/>
  <c r="L447"/>
  <c r="M447"/>
  <c r="N447"/>
  <c r="L448"/>
  <c r="M448"/>
  <c r="N448"/>
  <c r="L449"/>
  <c r="M449"/>
  <c r="N449"/>
  <c r="L450"/>
  <c r="M450"/>
  <c r="N450"/>
  <c r="L451"/>
  <c r="M451"/>
  <c r="N451"/>
  <c r="L452"/>
  <c r="M452"/>
  <c r="N452"/>
  <c r="L453"/>
  <c r="M453"/>
  <c r="N453"/>
  <c r="L454"/>
  <c r="M454"/>
  <c r="N454"/>
  <c r="L455"/>
  <c r="M455"/>
  <c r="N455"/>
  <c r="L456"/>
  <c r="M456"/>
  <c r="N456"/>
  <c r="L457"/>
  <c r="M457"/>
  <c r="N457"/>
  <c r="L458"/>
  <c r="M458"/>
  <c r="N458"/>
  <c r="L461"/>
  <c r="M461"/>
  <c r="N461"/>
  <c r="L462"/>
  <c r="M462"/>
  <c r="N462"/>
  <c r="L463"/>
  <c r="M463"/>
  <c r="N463"/>
  <c r="L464"/>
  <c r="M464"/>
  <c r="N464"/>
  <c r="L465"/>
  <c r="M465"/>
  <c r="N465"/>
  <c r="L466"/>
  <c r="M466"/>
  <c r="N466"/>
  <c r="L469"/>
  <c r="M469"/>
  <c r="N469"/>
  <c r="L470"/>
  <c r="M470"/>
  <c r="N470"/>
  <c r="L471"/>
  <c r="M471"/>
  <c r="N471"/>
  <c r="L472"/>
  <c r="M472"/>
  <c r="N472"/>
  <c r="L473"/>
  <c r="M473"/>
  <c r="N473"/>
  <c r="L474"/>
  <c r="M474"/>
  <c r="N474"/>
  <c r="L475"/>
  <c r="M475"/>
  <c r="N475"/>
  <c r="L476"/>
  <c r="M476"/>
  <c r="N476"/>
  <c r="L477"/>
  <c r="M477"/>
  <c r="N477"/>
  <c r="L478"/>
  <c r="M478"/>
  <c r="N478"/>
  <c r="L479"/>
  <c r="M479"/>
  <c r="N479"/>
  <c r="L480"/>
  <c r="M480"/>
  <c r="N480"/>
  <c r="L481"/>
  <c r="M481"/>
  <c r="N481"/>
  <c r="L482"/>
  <c r="M482"/>
  <c r="N482"/>
  <c r="L483"/>
  <c r="M483"/>
  <c r="N483"/>
  <c r="L484"/>
  <c r="M484"/>
  <c r="N484"/>
  <c r="L485"/>
  <c r="M485"/>
  <c r="N485"/>
  <c r="L486"/>
  <c r="M486"/>
  <c r="N486"/>
  <c r="L487"/>
  <c r="M487"/>
  <c r="N487"/>
  <c r="L488"/>
  <c r="M488"/>
  <c r="N488"/>
  <c r="L489"/>
  <c r="M489"/>
  <c r="N489"/>
  <c r="L490"/>
  <c r="M490"/>
  <c r="N490"/>
  <c r="L491"/>
  <c r="M491"/>
  <c r="N491"/>
  <c r="L492"/>
  <c r="M492"/>
  <c r="N492"/>
  <c r="L493"/>
  <c r="M493"/>
  <c r="N493"/>
  <c r="L496"/>
  <c r="M496"/>
  <c r="N496"/>
  <c r="L497"/>
  <c r="M497"/>
  <c r="N497"/>
  <c r="L498"/>
  <c r="M498"/>
  <c r="N498"/>
  <c r="L499"/>
  <c r="M499"/>
  <c r="N499"/>
  <c r="L500"/>
  <c r="M500"/>
  <c r="N500"/>
  <c r="L501"/>
  <c r="M501"/>
  <c r="N501"/>
  <c r="L502"/>
  <c r="M502"/>
  <c r="N502"/>
  <c r="L503"/>
  <c r="M503"/>
  <c r="N503"/>
  <c r="L504"/>
  <c r="M504"/>
  <c r="N504"/>
  <c r="L505"/>
  <c r="M505"/>
  <c r="N505"/>
  <c r="L506"/>
  <c r="M506"/>
  <c r="N506"/>
  <c r="L507"/>
  <c r="M507"/>
  <c r="N507"/>
  <c r="L508"/>
  <c r="M508"/>
  <c r="N508"/>
  <c r="L509"/>
  <c r="M509"/>
  <c r="N509"/>
  <c r="L510"/>
  <c r="M510"/>
  <c r="N510"/>
  <c r="L511"/>
  <c r="M511"/>
  <c r="N511"/>
  <c r="L514"/>
  <c r="M514"/>
  <c r="N514"/>
  <c r="L515"/>
  <c r="M515"/>
  <c r="N515"/>
  <c r="L516"/>
  <c r="M516"/>
  <c r="N516"/>
  <c r="L517"/>
  <c r="M517"/>
  <c r="N517"/>
  <c r="L518"/>
  <c r="M518"/>
  <c r="N518"/>
  <c r="L519"/>
  <c r="M519"/>
  <c r="N519"/>
  <c r="L520"/>
  <c r="M520"/>
  <c r="N520"/>
  <c r="L521"/>
  <c r="M521"/>
  <c r="N521"/>
  <c r="L522"/>
  <c r="M522"/>
  <c r="N522"/>
  <c r="L523"/>
  <c r="M523"/>
  <c r="N523"/>
  <c r="L524"/>
  <c r="M524"/>
  <c r="N524"/>
  <c r="L527"/>
  <c r="M527"/>
  <c r="N527"/>
  <c r="L528"/>
  <c r="M528"/>
  <c r="N528"/>
  <c r="L529"/>
  <c r="M529"/>
  <c r="N529"/>
  <c r="L530"/>
  <c r="M530"/>
  <c r="N530"/>
  <c r="L531"/>
  <c r="M531"/>
  <c r="N531"/>
  <c r="L532"/>
  <c r="M532"/>
  <c r="N532"/>
  <c r="L533"/>
  <c r="M533"/>
  <c r="N533"/>
  <c r="L534"/>
  <c r="M534"/>
  <c r="N534"/>
  <c r="L535"/>
  <c r="M535"/>
  <c r="N535"/>
  <c r="L536"/>
  <c r="M536"/>
  <c r="N536"/>
  <c r="L537"/>
  <c r="M537"/>
  <c r="N537"/>
  <c r="L538"/>
  <c r="M538"/>
  <c r="N538"/>
  <c r="L539"/>
  <c r="M539"/>
  <c r="N539"/>
  <c r="L540"/>
  <c r="M540"/>
  <c r="N540"/>
  <c r="L541"/>
  <c r="M541"/>
  <c r="N541"/>
  <c r="L542"/>
  <c r="M542"/>
  <c r="N542"/>
  <c r="L543"/>
  <c r="M543"/>
  <c r="N543"/>
  <c r="L544"/>
  <c r="M544"/>
  <c r="N544"/>
  <c r="L545"/>
  <c r="M545"/>
  <c r="N545"/>
  <c r="L546"/>
  <c r="M546"/>
  <c r="N546"/>
  <c r="L547"/>
  <c r="M547"/>
  <c r="N547"/>
  <c r="L548"/>
  <c r="M548"/>
  <c r="N548"/>
  <c r="L549"/>
  <c r="M549"/>
  <c r="N549"/>
  <c r="L550"/>
  <c r="M550"/>
  <c r="N550"/>
  <c r="L551"/>
  <c r="M551"/>
  <c r="N551"/>
  <c r="L552"/>
  <c r="M552"/>
  <c r="N552"/>
  <c r="L553"/>
  <c r="M553"/>
  <c r="N553"/>
  <c r="L554"/>
  <c r="M554"/>
  <c r="N554"/>
  <c r="L555"/>
  <c r="M555"/>
  <c r="N555"/>
  <c r="L556"/>
  <c r="M556"/>
  <c r="N556"/>
  <c r="L557"/>
  <c r="M557"/>
  <c r="N557"/>
  <c r="L558"/>
  <c r="M558"/>
  <c r="N558"/>
  <c r="L559"/>
  <c r="M559"/>
  <c r="N559"/>
  <c r="L560"/>
  <c r="M560"/>
  <c r="N560"/>
  <c r="L561"/>
  <c r="M561"/>
  <c r="N561"/>
  <c r="L562"/>
  <c r="M562"/>
  <c r="N562"/>
  <c r="L563"/>
  <c r="M563"/>
  <c r="N563"/>
  <c r="L564"/>
  <c r="M564"/>
  <c r="N564"/>
  <c r="L565"/>
  <c r="M565"/>
  <c r="N565"/>
  <c r="L566"/>
  <c r="M566"/>
  <c r="N566"/>
  <c r="L567"/>
  <c r="M567"/>
  <c r="N567"/>
  <c r="L568"/>
  <c r="M568"/>
  <c r="N568"/>
  <c r="L569"/>
  <c r="M569"/>
  <c r="N569"/>
  <c r="L570"/>
  <c r="M570"/>
  <c r="N570"/>
  <c r="L571"/>
  <c r="M571"/>
  <c r="N571"/>
  <c r="L572"/>
  <c r="M572"/>
  <c r="N572"/>
  <c r="L573"/>
  <c r="M573"/>
  <c r="N573"/>
  <c r="L576"/>
  <c r="M576"/>
  <c r="N576"/>
  <c r="L577"/>
  <c r="M577"/>
  <c r="N577"/>
  <c r="L578"/>
  <c r="M578"/>
  <c r="N578"/>
  <c r="L579"/>
  <c r="M579"/>
  <c r="N579"/>
  <c r="L580"/>
  <c r="M580"/>
  <c r="N580"/>
  <c r="L581"/>
  <c r="M581"/>
  <c r="N581"/>
  <c r="L582"/>
  <c r="M582"/>
  <c r="N582"/>
  <c r="L583"/>
  <c r="M583"/>
  <c r="N583"/>
  <c r="L584"/>
  <c r="M584"/>
  <c r="N584"/>
  <c r="L585"/>
  <c r="M585"/>
  <c r="N585"/>
  <c r="L588"/>
  <c r="M588"/>
  <c r="N588"/>
  <c r="L589"/>
  <c r="M589"/>
  <c r="N589"/>
  <c r="L590"/>
  <c r="M590"/>
  <c r="N590"/>
  <c r="L591"/>
  <c r="M591"/>
  <c r="N591"/>
  <c r="L592"/>
  <c r="M592"/>
  <c r="N592"/>
  <c r="L593"/>
  <c r="M593"/>
  <c r="N593"/>
  <c r="L594"/>
  <c r="M594"/>
  <c r="N594"/>
  <c r="L595"/>
  <c r="M595"/>
  <c r="N595"/>
  <c r="L596"/>
  <c r="M596"/>
  <c r="N596"/>
  <c r="L597"/>
  <c r="M597"/>
  <c r="N597"/>
  <c r="L598"/>
  <c r="M598"/>
  <c r="N598"/>
  <c r="L601"/>
  <c r="M601"/>
  <c r="N601"/>
  <c r="L602"/>
  <c r="M602"/>
  <c r="N602"/>
  <c r="L603"/>
  <c r="M603"/>
  <c r="N603"/>
  <c r="L604"/>
  <c r="M604"/>
  <c r="N604"/>
  <c r="L605"/>
  <c r="M605"/>
  <c r="N605"/>
  <c r="L606"/>
  <c r="M606"/>
  <c r="N606"/>
  <c r="L607"/>
  <c r="M607"/>
  <c r="N607"/>
  <c r="L608"/>
  <c r="M608"/>
  <c r="N608"/>
  <c r="L609"/>
  <c r="M609"/>
  <c r="N609"/>
  <c r="L610"/>
  <c r="M610"/>
  <c r="N610"/>
  <c r="L611"/>
  <c r="M611"/>
  <c r="N611"/>
  <c r="L612"/>
  <c r="M612"/>
  <c r="N612"/>
  <c r="L613"/>
  <c r="M613"/>
  <c r="N613"/>
  <c r="L614"/>
  <c r="M614"/>
  <c r="N614"/>
  <c r="L615"/>
  <c r="M615"/>
  <c r="N615"/>
  <c r="L616"/>
  <c r="M616"/>
  <c r="N616"/>
  <c r="L617"/>
  <c r="M617"/>
  <c r="N617"/>
  <c r="L620"/>
  <c r="M620"/>
  <c r="N620"/>
  <c r="L621"/>
  <c r="M621"/>
  <c r="N621"/>
  <c r="L622"/>
  <c r="M622"/>
  <c r="N622"/>
  <c r="L623"/>
  <c r="M623"/>
  <c r="N623"/>
  <c r="L624"/>
  <c r="M624"/>
  <c r="N624"/>
  <c r="L625"/>
  <c r="M625"/>
  <c r="N625"/>
  <c r="L626"/>
  <c r="M626"/>
  <c r="N626"/>
  <c r="L627"/>
  <c r="M627"/>
  <c r="N627"/>
  <c r="L628"/>
  <c r="M628"/>
  <c r="N628"/>
  <c r="L629"/>
  <c r="M629"/>
  <c r="N629"/>
  <c r="L632"/>
  <c r="M632"/>
  <c r="N632"/>
  <c r="L633"/>
  <c r="M633"/>
  <c r="N633"/>
  <c r="L634"/>
  <c r="M634"/>
  <c r="N634"/>
  <c r="L635"/>
  <c r="M635"/>
  <c r="N635"/>
  <c r="L636"/>
  <c r="M636"/>
  <c r="N636"/>
  <c r="L637"/>
  <c r="M637"/>
  <c r="N637"/>
  <c r="L638"/>
  <c r="M638"/>
  <c r="N638"/>
  <c r="L639"/>
  <c r="M639"/>
  <c r="N639"/>
  <c r="L640"/>
  <c r="M640"/>
  <c r="N640"/>
  <c r="L641"/>
  <c r="M641"/>
  <c r="N641"/>
  <c r="L642"/>
  <c r="M642"/>
  <c r="N642"/>
  <c r="L643"/>
  <c r="M643"/>
  <c r="N643"/>
  <c r="L644"/>
  <c r="M644"/>
  <c r="N644"/>
  <c r="L645"/>
  <c r="M645"/>
  <c r="N645"/>
  <c r="L646"/>
  <c r="M646"/>
  <c r="N646"/>
  <c r="L647"/>
  <c r="M647"/>
  <c r="N647"/>
  <c r="L648"/>
  <c r="M648"/>
  <c r="N648"/>
  <c r="L649"/>
  <c r="M649"/>
  <c r="N649"/>
  <c r="L650"/>
  <c r="M650"/>
  <c r="N650"/>
  <c r="L651"/>
  <c r="M651"/>
  <c r="N651"/>
  <c r="L652"/>
  <c r="M652"/>
  <c r="N652"/>
  <c r="L653"/>
  <c r="M653"/>
  <c r="N653"/>
  <c r="L654"/>
  <c r="M654"/>
  <c r="N654"/>
  <c r="L655"/>
  <c r="M655"/>
  <c r="N655"/>
  <c r="L656"/>
  <c r="M656"/>
  <c r="N656"/>
  <c r="L657"/>
  <c r="M657"/>
  <c r="N657"/>
  <c r="L658"/>
  <c r="M658"/>
  <c r="N658"/>
  <c r="L659"/>
  <c r="M659"/>
  <c r="N659"/>
  <c r="L660"/>
  <c r="M660"/>
  <c r="N660"/>
  <c r="L661"/>
  <c r="M661"/>
  <c r="N661"/>
  <c r="L662"/>
  <c r="M662"/>
  <c r="N662"/>
  <c r="L663"/>
  <c r="M663"/>
  <c r="N663"/>
  <c r="L664"/>
  <c r="M664"/>
  <c r="N664"/>
  <c r="L665"/>
  <c r="M665"/>
  <c r="N665"/>
  <c r="L666"/>
  <c r="M666"/>
  <c r="N666"/>
  <c r="L667"/>
  <c r="M667"/>
  <c r="N667"/>
  <c r="L670"/>
  <c r="M670"/>
  <c r="N670"/>
  <c r="L671"/>
  <c r="M671"/>
  <c r="N671"/>
  <c r="L672"/>
  <c r="M672"/>
  <c r="N672"/>
  <c r="L673"/>
  <c r="M673"/>
  <c r="N673"/>
  <c r="L674"/>
  <c r="M674"/>
  <c r="N674"/>
  <c r="L675"/>
  <c r="M675"/>
  <c r="N675"/>
  <c r="L676"/>
  <c r="M676"/>
  <c r="N676"/>
  <c r="L677"/>
  <c r="M677"/>
  <c r="N677"/>
  <c r="L678"/>
  <c r="M678"/>
  <c r="N678"/>
  <c r="L679"/>
  <c r="M679"/>
  <c r="N679"/>
  <c r="L680"/>
  <c r="M680"/>
  <c r="N680"/>
  <c r="L681"/>
  <c r="M681"/>
  <c r="N681"/>
  <c r="L682"/>
  <c r="M682"/>
  <c r="N682"/>
  <c r="L683"/>
  <c r="M683"/>
  <c r="N683"/>
  <c r="L684"/>
  <c r="M684"/>
  <c r="N684"/>
  <c r="L687"/>
  <c r="M687"/>
  <c r="N687"/>
  <c r="L690"/>
  <c r="M690"/>
  <c r="N690"/>
  <c r="L691"/>
  <c r="M691"/>
  <c r="N691"/>
  <c r="L692"/>
  <c r="M692"/>
  <c r="N692"/>
  <c r="L693"/>
  <c r="M693"/>
  <c r="N693"/>
  <c r="L696"/>
  <c r="M696"/>
  <c r="N696"/>
  <c r="L697"/>
  <c r="M697"/>
  <c r="N697"/>
  <c r="L698"/>
  <c r="M698"/>
  <c r="N698"/>
  <c r="L699"/>
  <c r="M699"/>
  <c r="N699"/>
  <c r="L700"/>
  <c r="M700"/>
  <c r="N700"/>
  <c r="L701"/>
  <c r="M701"/>
  <c r="N701"/>
  <c r="L704"/>
  <c r="M704"/>
  <c r="N704"/>
  <c r="L705"/>
  <c r="M705"/>
  <c r="N705"/>
  <c r="L706"/>
  <c r="M706"/>
  <c r="N706"/>
  <c r="L707"/>
  <c r="M707"/>
  <c r="N707"/>
  <c r="L708"/>
  <c r="M708"/>
  <c r="N708"/>
  <c r="L709"/>
  <c r="M709"/>
  <c r="N709"/>
  <c r="L710"/>
  <c r="M710"/>
  <c r="N710"/>
  <c r="L711"/>
  <c r="M711"/>
  <c r="N711"/>
  <c r="L712"/>
  <c r="M712"/>
  <c r="N712"/>
  <c r="L713"/>
  <c r="M713"/>
  <c r="N713"/>
  <c r="L714"/>
  <c r="M714"/>
  <c r="N714"/>
  <c r="L715"/>
  <c r="M715"/>
  <c r="N715"/>
  <c r="L716"/>
  <c r="M716"/>
  <c r="N716"/>
  <c r="L717"/>
  <c r="M717"/>
  <c r="N717"/>
  <c r="L718"/>
  <c r="M718"/>
  <c r="N718"/>
  <c r="L719"/>
  <c r="M719"/>
  <c r="N719"/>
  <c r="L720"/>
  <c r="M720"/>
  <c r="N720"/>
  <c r="L721"/>
  <c r="M721"/>
  <c r="N721"/>
  <c r="L722"/>
  <c r="M722"/>
  <c r="N722"/>
  <c r="L725"/>
  <c r="M725"/>
  <c r="N725"/>
  <c r="L726"/>
  <c r="M726"/>
  <c r="N726"/>
  <c r="L727"/>
  <c r="M727"/>
  <c r="N727"/>
  <c r="L728"/>
  <c r="M728"/>
  <c r="N728"/>
  <c r="L729"/>
  <c r="M729"/>
  <c r="N729"/>
  <c r="L732"/>
  <c r="M732"/>
  <c r="N732"/>
  <c r="L733"/>
  <c r="M733"/>
  <c r="N733"/>
  <c r="L734"/>
  <c r="M734"/>
  <c r="N734"/>
  <c r="L735"/>
  <c r="M735"/>
  <c r="N735"/>
  <c r="L736"/>
  <c r="M736"/>
  <c r="N736"/>
  <c r="L737"/>
  <c r="M737"/>
  <c r="N737"/>
  <c r="L738"/>
  <c r="M738"/>
  <c r="N738"/>
  <c r="L739"/>
  <c r="M739"/>
  <c r="N739"/>
  <c r="L740"/>
  <c r="M740"/>
  <c r="N740"/>
  <c r="L741"/>
  <c r="M741"/>
  <c r="N741"/>
  <c r="L742"/>
  <c r="M742"/>
  <c r="N742"/>
  <c r="L743"/>
  <c r="M743"/>
  <c r="N743"/>
  <c r="L746"/>
  <c r="M746"/>
  <c r="N746"/>
  <c r="L747"/>
  <c r="M747"/>
  <c r="N747"/>
  <c r="L748"/>
  <c r="M748"/>
  <c r="N748"/>
  <c r="L749"/>
  <c r="M749"/>
  <c r="N749"/>
  <c r="L750"/>
  <c r="M750"/>
  <c r="N750"/>
  <c r="L751"/>
  <c r="M751"/>
  <c r="N751"/>
  <c r="L754"/>
  <c r="M754"/>
  <c r="N754"/>
  <c r="L755"/>
  <c r="M755"/>
  <c r="N755"/>
  <c r="L756"/>
  <c r="M756"/>
  <c r="N756"/>
  <c r="L757"/>
  <c r="M757"/>
  <c r="N757"/>
  <c r="L760"/>
  <c r="M760"/>
  <c r="N760"/>
  <c r="L761"/>
  <c r="M761"/>
  <c r="N761"/>
  <c r="L762"/>
  <c r="M762"/>
  <c r="N762"/>
  <c r="L763"/>
  <c r="M763"/>
  <c r="N763"/>
  <c r="L766"/>
  <c r="M766"/>
  <c r="N766"/>
  <c r="L767"/>
  <c r="M767"/>
  <c r="N767"/>
  <c r="L768"/>
  <c r="M768"/>
  <c r="N768"/>
  <c r="L769"/>
  <c r="M769"/>
  <c r="N769"/>
  <c r="L772"/>
  <c r="M772"/>
  <c r="N772"/>
  <c r="L773"/>
  <c r="M773"/>
  <c r="N773"/>
  <c r="L774"/>
  <c r="M774"/>
  <c r="N774"/>
  <c r="L775"/>
  <c r="M775"/>
  <c r="N775"/>
  <c r="L776"/>
  <c r="M776"/>
  <c r="N776"/>
  <c r="L777"/>
  <c r="M777"/>
  <c r="N777"/>
  <c r="L778"/>
  <c r="M778"/>
  <c r="N778"/>
  <c r="L779"/>
  <c r="M779"/>
  <c r="N779"/>
  <c r="L780"/>
  <c r="M780"/>
  <c r="N780"/>
  <c r="L781"/>
  <c r="M781"/>
  <c r="N781"/>
  <c r="L782"/>
  <c r="M782"/>
  <c r="N782"/>
  <c r="L783"/>
  <c r="M783"/>
  <c r="N783"/>
  <c r="L784"/>
  <c r="M784"/>
  <c r="N784"/>
  <c r="L785"/>
  <c r="M785"/>
  <c r="N785"/>
  <c r="L788"/>
  <c r="M788"/>
  <c r="N788"/>
  <c r="L789"/>
  <c r="M789"/>
  <c r="N789"/>
  <c r="L790"/>
  <c r="M790"/>
  <c r="N790"/>
  <c r="L791"/>
  <c r="M791"/>
  <c r="N791"/>
  <c r="L792"/>
  <c r="M792"/>
  <c r="N792"/>
  <c r="L793"/>
  <c r="M793"/>
  <c r="N793"/>
  <c r="L794"/>
  <c r="M794"/>
  <c r="N794"/>
  <c r="L795"/>
  <c r="M795"/>
  <c r="N795"/>
  <c r="L796"/>
  <c r="M796"/>
  <c r="N796"/>
  <c r="L797"/>
  <c r="M797"/>
  <c r="N797"/>
  <c r="L798"/>
  <c r="M798"/>
  <c r="N798"/>
  <c r="L799"/>
  <c r="M799"/>
  <c r="N799"/>
  <c r="L800"/>
  <c r="M800"/>
  <c r="N800"/>
  <c r="L801"/>
  <c r="M801"/>
  <c r="N801"/>
  <c r="L802"/>
  <c r="M802"/>
  <c r="N802"/>
  <c r="L803"/>
  <c r="M803"/>
  <c r="N803"/>
  <c r="L804"/>
  <c r="M804"/>
  <c r="N804"/>
  <c r="L805"/>
  <c r="M805"/>
  <c r="N805"/>
  <c r="L806"/>
  <c r="M806"/>
  <c r="N806"/>
  <c r="L807"/>
  <c r="M807"/>
  <c r="N807"/>
  <c r="L808"/>
  <c r="M808"/>
  <c r="N808"/>
  <c r="L809"/>
  <c r="M809"/>
  <c r="N809"/>
  <c r="L810"/>
  <c r="M810"/>
  <c r="N810"/>
  <c r="L811"/>
  <c r="M811"/>
  <c r="N811"/>
  <c r="L812"/>
  <c r="M812"/>
  <c r="N812"/>
  <c r="L813"/>
  <c r="M813"/>
  <c r="N813"/>
  <c r="L814"/>
  <c r="M814"/>
  <c r="N814"/>
  <c r="L815"/>
  <c r="M815"/>
  <c r="N815"/>
  <c r="L816"/>
  <c r="M816"/>
  <c r="N816"/>
  <c r="L817"/>
  <c r="M817"/>
  <c r="N817"/>
  <c r="L818"/>
  <c r="M818"/>
  <c r="N818"/>
  <c r="L821"/>
  <c r="M821"/>
  <c r="N821"/>
  <c r="L822"/>
  <c r="M822"/>
  <c r="N822"/>
  <c r="L823"/>
  <c r="M823"/>
  <c r="N823"/>
  <c r="L824"/>
  <c r="M824"/>
  <c r="N824"/>
  <c r="L825"/>
  <c r="M825"/>
  <c r="N825"/>
  <c r="L828"/>
  <c r="M828"/>
  <c r="N828"/>
  <c r="L829"/>
  <c r="M829"/>
  <c r="N829"/>
  <c r="L830"/>
  <c r="M830"/>
  <c r="N830"/>
  <c r="L831"/>
  <c r="M831"/>
  <c r="N831"/>
  <c r="L832"/>
  <c r="M832"/>
  <c r="N832"/>
  <c r="L833"/>
  <c r="M833"/>
  <c r="N833"/>
  <c r="L834"/>
  <c r="M834"/>
  <c r="N834"/>
  <c r="L835"/>
  <c r="M835"/>
  <c r="N835"/>
  <c r="L836"/>
  <c r="M836"/>
  <c r="N836"/>
  <c r="L837"/>
  <c r="M837"/>
  <c r="N837"/>
  <c r="L838"/>
  <c r="M838"/>
  <c r="N838"/>
  <c r="L839"/>
  <c r="M839"/>
  <c r="N839"/>
  <c r="L842"/>
  <c r="M842"/>
  <c r="N842"/>
  <c r="L843"/>
  <c r="M843"/>
  <c r="N843"/>
  <c r="L844"/>
  <c r="M844"/>
  <c r="N844"/>
  <c r="L845"/>
  <c r="M845"/>
  <c r="N845"/>
  <c r="L848"/>
  <c r="M848"/>
  <c r="N848"/>
  <c r="L849"/>
  <c r="M849"/>
  <c r="N849"/>
  <c r="L850"/>
  <c r="M850"/>
  <c r="N850"/>
  <c r="L851"/>
  <c r="M851"/>
  <c r="N851"/>
  <c r="L852"/>
  <c r="M852"/>
  <c r="N852"/>
  <c r="L853"/>
  <c r="M853"/>
  <c r="N853"/>
  <c r="L854"/>
  <c r="M854"/>
  <c r="N854"/>
  <c r="L855"/>
  <c r="M855"/>
  <c r="N855"/>
  <c r="L856"/>
  <c r="M856"/>
  <c r="N856"/>
  <c r="L857"/>
  <c r="M857"/>
  <c r="N857"/>
  <c r="L860"/>
  <c r="M860"/>
  <c r="N860"/>
  <c r="L861"/>
  <c r="M861"/>
  <c r="N861"/>
  <c r="L862"/>
  <c r="M862"/>
  <c r="N862"/>
  <c r="L865"/>
  <c r="M865"/>
  <c r="N865"/>
  <c r="L866"/>
  <c r="M866"/>
  <c r="N866"/>
  <c r="L867"/>
  <c r="M867"/>
  <c r="N867"/>
  <c r="L868"/>
  <c r="M868"/>
  <c r="N868"/>
  <c r="L869"/>
  <c r="M869"/>
  <c r="N869"/>
  <c r="L870"/>
  <c r="M870"/>
  <c r="N870"/>
  <c r="L871"/>
  <c r="M871"/>
  <c r="N871"/>
  <c r="L872"/>
  <c r="M872"/>
  <c r="N872"/>
  <c r="L873"/>
  <c r="M873"/>
  <c r="N873"/>
  <c r="L874"/>
  <c r="M874"/>
  <c r="N874"/>
  <c r="L875"/>
  <c r="M875"/>
  <c r="N875"/>
  <c r="L876"/>
  <c r="M876"/>
  <c r="N876"/>
  <c r="L877"/>
  <c r="M877"/>
  <c r="N877"/>
  <c r="L878"/>
  <c r="M878"/>
  <c r="N878"/>
  <c r="L879"/>
  <c r="M879"/>
  <c r="N879"/>
  <c r="L880"/>
  <c r="M880"/>
  <c r="N880"/>
  <c r="L883"/>
  <c r="M883"/>
  <c r="N883"/>
  <c r="L884"/>
  <c r="M884"/>
  <c r="N884"/>
  <c r="L885"/>
  <c r="M885"/>
  <c r="N885"/>
  <c r="L886"/>
  <c r="M886"/>
  <c r="N886"/>
  <c r="L887"/>
  <c r="M887"/>
  <c r="N887"/>
  <c r="L888"/>
  <c r="M888"/>
  <c r="N888"/>
  <c r="L889"/>
  <c r="M889"/>
  <c r="N889"/>
  <c r="L892"/>
  <c r="M892"/>
  <c r="N892"/>
  <c r="L893"/>
  <c r="M893"/>
  <c r="N893"/>
  <c r="L896"/>
  <c r="M896"/>
  <c r="N896"/>
  <c r="L897"/>
  <c r="M897"/>
  <c r="N897"/>
  <c r="L898"/>
  <c r="M898"/>
  <c r="N898"/>
  <c r="L899"/>
  <c r="M899"/>
  <c r="N899"/>
  <c r="L900"/>
  <c r="M900"/>
  <c r="N900"/>
  <c r="L901"/>
  <c r="M901"/>
  <c r="N901"/>
  <c r="L902"/>
  <c r="M902"/>
  <c r="N902"/>
  <c r="L903"/>
  <c r="M903"/>
  <c r="N903"/>
  <c r="L904"/>
  <c r="M904"/>
  <c r="N904"/>
  <c r="L905"/>
  <c r="M905"/>
  <c r="N905"/>
  <c r="L906"/>
  <c r="M906"/>
  <c r="N906"/>
  <c r="L907"/>
  <c r="M907"/>
  <c r="N907"/>
  <c r="L908"/>
  <c r="M908"/>
  <c r="N908"/>
  <c r="L909"/>
  <c r="M909"/>
  <c r="N909"/>
  <c r="L910"/>
  <c r="M910"/>
  <c r="N910"/>
  <c r="L911"/>
  <c r="M911"/>
  <c r="N911"/>
  <c r="L914"/>
  <c r="M914"/>
  <c r="N914"/>
  <c r="L915"/>
  <c r="M915"/>
  <c r="N915"/>
  <c r="L916"/>
  <c r="M916"/>
  <c r="N916"/>
  <c r="L917"/>
  <c r="M917"/>
  <c r="N917"/>
  <c r="L918"/>
  <c r="M918"/>
  <c r="N918"/>
  <c r="L921"/>
  <c r="M921"/>
  <c r="N921"/>
  <c r="L922"/>
  <c r="M922"/>
  <c r="N922"/>
  <c r="L923"/>
  <c r="M923"/>
  <c r="N923"/>
  <c r="L926"/>
  <c r="M926"/>
  <c r="N926"/>
  <c r="L927"/>
  <c r="M927"/>
  <c r="N927"/>
  <c r="L928"/>
  <c r="M928"/>
  <c r="N928"/>
  <c r="L931"/>
  <c r="M931"/>
  <c r="N931"/>
  <c r="L932"/>
  <c r="M932"/>
  <c r="N932"/>
  <c r="L933"/>
  <c r="M933"/>
  <c r="N933"/>
  <c r="L936"/>
  <c r="M936"/>
  <c r="N936"/>
  <c r="L937"/>
  <c r="M937"/>
  <c r="N937"/>
  <c r="L940"/>
  <c r="M940"/>
  <c r="N940"/>
  <c r="L941"/>
  <c r="M941"/>
  <c r="N941"/>
  <c r="L942"/>
  <c r="M942"/>
  <c r="N942"/>
  <c r="L943"/>
  <c r="M943"/>
  <c r="N943"/>
  <c r="L944"/>
  <c r="M944"/>
  <c r="N944"/>
  <c r="L945"/>
  <c r="M945"/>
  <c r="N945"/>
  <c r="L946"/>
  <c r="M946"/>
  <c r="N946"/>
  <c r="L947"/>
  <c r="M947"/>
  <c r="N947"/>
  <c r="L948"/>
  <c r="M948"/>
  <c r="N948"/>
  <c r="L949"/>
  <c r="M949"/>
  <c r="N949"/>
  <c r="L950"/>
  <c r="M950"/>
  <c r="N950"/>
  <c r="L951"/>
  <c r="M951"/>
  <c r="N951"/>
  <c r="L952"/>
  <c r="M952"/>
  <c r="N952"/>
  <c r="L953"/>
  <c r="M953"/>
  <c r="N953"/>
  <c r="L954"/>
  <c r="M954"/>
  <c r="N954"/>
  <c r="L955"/>
  <c r="M955"/>
  <c r="N955"/>
  <c r="L956"/>
  <c r="M956"/>
  <c r="N956"/>
  <c r="L957"/>
  <c r="M957"/>
  <c r="N957"/>
  <c r="L958"/>
  <c r="M958"/>
  <c r="N958"/>
  <c r="L959"/>
  <c r="M959"/>
  <c r="N959"/>
  <c r="L960"/>
  <c r="M960"/>
  <c r="N960"/>
  <c r="L961"/>
  <c r="M961"/>
  <c r="N961"/>
  <c r="L962"/>
  <c r="M962"/>
  <c r="N962"/>
  <c r="L963"/>
  <c r="M963"/>
  <c r="N963"/>
  <c r="L964"/>
  <c r="M964"/>
  <c r="N964"/>
  <c r="L965"/>
  <c r="M965"/>
  <c r="N965"/>
  <c r="L968"/>
  <c r="M968"/>
  <c r="N968"/>
  <c r="L969"/>
  <c r="M969"/>
  <c r="N969"/>
  <c r="L970"/>
  <c r="M970"/>
  <c r="N970"/>
  <c r="L971"/>
  <c r="M971"/>
  <c r="N971"/>
  <c r="L972"/>
  <c r="M972"/>
  <c r="N972"/>
  <c r="L973"/>
  <c r="M973"/>
  <c r="N973"/>
  <c r="L974"/>
  <c r="M974"/>
  <c r="N974"/>
  <c r="L975"/>
  <c r="M975"/>
  <c r="N975"/>
  <c r="L976"/>
  <c r="M976"/>
  <c r="N976"/>
  <c r="L977"/>
  <c r="M977"/>
  <c r="N977"/>
  <c r="L978"/>
  <c r="M978"/>
  <c r="N978"/>
  <c r="L979"/>
  <c r="M979"/>
  <c r="N979"/>
  <c r="L980"/>
  <c r="M980"/>
  <c r="N980"/>
  <c r="L981"/>
  <c r="M981"/>
  <c r="N981"/>
  <c r="L982"/>
  <c r="M982"/>
  <c r="N982"/>
  <c r="L983"/>
  <c r="M983"/>
  <c r="N983"/>
  <c r="L984"/>
  <c r="M984"/>
  <c r="N984"/>
  <c r="L985"/>
  <c r="M985"/>
  <c r="N985"/>
  <c r="L986"/>
  <c r="M986"/>
  <c r="N986"/>
  <c r="L989"/>
  <c r="M989"/>
  <c r="N989"/>
  <c r="L990"/>
  <c r="M990"/>
  <c r="N990"/>
  <c r="L991"/>
  <c r="M991"/>
  <c r="N991"/>
  <c r="L992"/>
  <c r="M992"/>
  <c r="N992"/>
  <c r="L995"/>
  <c r="M995"/>
  <c r="N995"/>
  <c r="L996"/>
  <c r="M996"/>
  <c r="N996"/>
  <c r="L997"/>
  <c r="M997"/>
  <c r="N997"/>
  <c r="L998"/>
  <c r="M998"/>
  <c r="N998"/>
  <c r="L999"/>
  <c r="M999"/>
  <c r="N999"/>
  <c r="L1000"/>
  <c r="M1000"/>
  <c r="N1000"/>
  <c r="L1003"/>
  <c r="M1003"/>
  <c r="N1003"/>
  <c r="L1004"/>
  <c r="M1004"/>
  <c r="N1004"/>
  <c r="L1005"/>
  <c r="M1005"/>
  <c r="N1005"/>
  <c r="L1006"/>
  <c r="M1006"/>
  <c r="N1006"/>
  <c r="L1007"/>
  <c r="M1007"/>
  <c r="N1007"/>
  <c r="L1008"/>
  <c r="M1008"/>
  <c r="N1008"/>
  <c r="L1009"/>
  <c r="M1009"/>
  <c r="N1009"/>
  <c r="L1010"/>
  <c r="M1010"/>
  <c r="N1010"/>
  <c r="L1011"/>
  <c r="M1011"/>
  <c r="N1011"/>
  <c r="L1012"/>
  <c r="M1012"/>
  <c r="N1012"/>
  <c r="L1013"/>
  <c r="M1013"/>
  <c r="N1013"/>
  <c r="L1014"/>
  <c r="M1014"/>
  <c r="N1014"/>
  <c r="L1015"/>
  <c r="M1015"/>
  <c r="N1015"/>
  <c r="L1018"/>
  <c r="M1018"/>
  <c r="N1018"/>
  <c r="L1019"/>
  <c r="M1019"/>
  <c r="N1019"/>
  <c r="L1020"/>
  <c r="M1020"/>
  <c r="N1020"/>
  <c r="L1021"/>
  <c r="M1021"/>
  <c r="N1021"/>
  <c r="L1022"/>
  <c r="M1022"/>
  <c r="N1022"/>
  <c r="L1023"/>
  <c r="M1023"/>
  <c r="N1023"/>
  <c r="L1024"/>
  <c r="M1024"/>
  <c r="N1024"/>
  <c r="L1025"/>
  <c r="M1025"/>
  <c r="N1025"/>
  <c r="L1026"/>
  <c r="M1026"/>
  <c r="N1026"/>
  <c r="L1027"/>
  <c r="M1027"/>
  <c r="N1027"/>
  <c r="L1028"/>
  <c r="M1028"/>
  <c r="N1028"/>
  <c r="L1029"/>
  <c r="M1029"/>
  <c r="N1029"/>
  <c r="L1032"/>
  <c r="M1032"/>
  <c r="N1032"/>
  <c r="L1033"/>
  <c r="M1033"/>
  <c r="N1033"/>
  <c r="L1034"/>
  <c r="M1034"/>
  <c r="N1034"/>
  <c r="L1035"/>
  <c r="M1035"/>
  <c r="N1035"/>
  <c r="L1036"/>
  <c r="M1036"/>
  <c r="N1036"/>
  <c r="L1037"/>
  <c r="M1037"/>
  <c r="N1037"/>
  <c r="L1038"/>
  <c r="M1038"/>
  <c r="N1038"/>
  <c r="L1039"/>
  <c r="M1039"/>
  <c r="N1039"/>
  <c r="L1040"/>
  <c r="M1040"/>
  <c r="N1040"/>
  <c r="L1043"/>
  <c r="M1043"/>
  <c r="N1043"/>
  <c r="L1044"/>
  <c r="M1044"/>
  <c r="N1044"/>
  <c r="L1045"/>
  <c r="M1045"/>
  <c r="N1045"/>
  <c r="L1046"/>
  <c r="M1046"/>
  <c r="N1046"/>
  <c r="L1047"/>
  <c r="M1047"/>
  <c r="N1047"/>
  <c r="L1048"/>
  <c r="M1048"/>
  <c r="N1048"/>
  <c r="L1049"/>
  <c r="M1049"/>
  <c r="N1049"/>
  <c r="L1052"/>
  <c r="M1052"/>
  <c r="N1052"/>
  <c r="L1053"/>
  <c r="M1053"/>
  <c r="N1053"/>
  <c r="L1054"/>
  <c r="M1054"/>
  <c r="N1054"/>
  <c r="L1055"/>
  <c r="M1055"/>
  <c r="N1055"/>
  <c r="L1056"/>
  <c r="M1056"/>
  <c r="N1056"/>
  <c r="L1057"/>
  <c r="M1057"/>
  <c r="N1057"/>
  <c r="L1058"/>
  <c r="M1058"/>
  <c r="N1058"/>
  <c r="L1059"/>
  <c r="M1059"/>
  <c r="N1059"/>
  <c r="L1060"/>
  <c r="M1060"/>
  <c r="N1060"/>
  <c r="L1061"/>
  <c r="M1061"/>
  <c r="N1061"/>
  <c r="L1062"/>
  <c r="M1062"/>
  <c r="N1062"/>
  <c r="L1063"/>
  <c r="M1063"/>
  <c r="N1063"/>
  <c r="L1064"/>
  <c r="M1064"/>
  <c r="N1064"/>
  <c r="L1065"/>
  <c r="M1065"/>
  <c r="N1065"/>
  <c r="L1066"/>
  <c r="M1066"/>
  <c r="N1066"/>
  <c r="L1067"/>
  <c r="M1067"/>
  <c r="N1067"/>
  <c r="L1068"/>
  <c r="M1068"/>
  <c r="N1068"/>
  <c r="L1069"/>
  <c r="M1069"/>
  <c r="N1069"/>
  <c r="L1070"/>
  <c r="M1070"/>
  <c r="N1070"/>
  <c r="L1071"/>
  <c r="M1071"/>
  <c r="N1071"/>
  <c r="L1074"/>
  <c r="M1074"/>
  <c r="N1074"/>
  <c r="L1075"/>
  <c r="M1075"/>
  <c r="N1075"/>
  <c r="L1076"/>
  <c r="M1076"/>
  <c r="N1076"/>
  <c r="L1077"/>
  <c r="M1077"/>
  <c r="N1077"/>
  <c r="L1078"/>
  <c r="M1078"/>
  <c r="N1078"/>
  <c r="L1079"/>
  <c r="M1079"/>
  <c r="N1079"/>
  <c r="L1080"/>
  <c r="M1080"/>
  <c r="N1080"/>
  <c r="L1081"/>
  <c r="M1081"/>
  <c r="N1081"/>
  <c r="L1082"/>
  <c r="M1082"/>
  <c r="N1082"/>
  <c r="L1083"/>
  <c r="M1083"/>
  <c r="N1083"/>
  <c r="L1084"/>
  <c r="M1084"/>
  <c r="N1084"/>
  <c r="L1085"/>
  <c r="M1085"/>
  <c r="N1085"/>
  <c r="L1086"/>
  <c r="M1086"/>
  <c r="N1086"/>
  <c r="L1087"/>
  <c r="M1087"/>
  <c r="N1087"/>
  <c r="L1088"/>
  <c r="M1088"/>
  <c r="N1088"/>
  <c r="L1089"/>
  <c r="M1089"/>
  <c r="N1089"/>
  <c r="L1090"/>
  <c r="M1090"/>
  <c r="N1090"/>
  <c r="L1091"/>
  <c r="M1091"/>
  <c r="N1091"/>
  <c r="L1092"/>
  <c r="M1092"/>
  <c r="N1092"/>
  <c r="L1093"/>
  <c r="M1093"/>
  <c r="N1093"/>
  <c r="L1094"/>
  <c r="M1094"/>
  <c r="N1094"/>
  <c r="L1095"/>
  <c r="M1095"/>
  <c r="N1095"/>
  <c r="L1096"/>
  <c r="M1096"/>
  <c r="N1096"/>
  <c r="L1097"/>
  <c r="M1097"/>
  <c r="N1097"/>
  <c r="L1098"/>
  <c r="M1098"/>
  <c r="N1098"/>
  <c r="L1099"/>
  <c r="M1099"/>
  <c r="N1099"/>
  <c r="L1100"/>
  <c r="M1100"/>
  <c r="N1100"/>
  <c r="L1101"/>
  <c r="M1101"/>
  <c r="N1101"/>
  <c r="L1102"/>
  <c r="M1102"/>
  <c r="N1102"/>
  <c r="L1103"/>
  <c r="M1103"/>
  <c r="N1103"/>
  <c r="L1104"/>
  <c r="M1104"/>
  <c r="N1104"/>
  <c r="L1105"/>
  <c r="M1105"/>
  <c r="N1105"/>
  <c r="L1106"/>
  <c r="M1106"/>
  <c r="N1106"/>
  <c r="L1107"/>
  <c r="M1107"/>
  <c r="N1107"/>
  <c r="L1108"/>
  <c r="M1108"/>
  <c r="N1108"/>
  <c r="L1109"/>
  <c r="M1109"/>
  <c r="N1109"/>
  <c r="L1112"/>
  <c r="M1112"/>
  <c r="N1112"/>
  <c r="L1113"/>
  <c r="M1113"/>
  <c r="N1113"/>
  <c r="L1114"/>
  <c r="M1114"/>
  <c r="N1114"/>
  <c r="L1115"/>
  <c r="M1115"/>
  <c r="N1115"/>
  <c r="L1116"/>
  <c r="M1116"/>
  <c r="N1116"/>
  <c r="L1117"/>
  <c r="M1117"/>
  <c r="N1117"/>
  <c r="L1118"/>
  <c r="M1118"/>
  <c r="N1118"/>
  <c r="L1119"/>
  <c r="M1119"/>
  <c r="N1119"/>
  <c r="L1120"/>
  <c r="M1120"/>
  <c r="N1120"/>
  <c r="L1121"/>
  <c r="M1121"/>
  <c r="N1121"/>
  <c r="L1122"/>
  <c r="M1122"/>
  <c r="N1122"/>
  <c r="L1123"/>
  <c r="M1123"/>
  <c r="N1123"/>
  <c r="L1124"/>
  <c r="M1124"/>
  <c r="N1124"/>
  <c r="L1125"/>
  <c r="M1125"/>
  <c r="N1125"/>
  <c r="L1126"/>
  <c r="M1126"/>
  <c r="N1126"/>
  <c r="L1127"/>
  <c r="M1127"/>
  <c r="N1127"/>
  <c r="L1128"/>
  <c r="M1128"/>
  <c r="N1128"/>
  <c r="L1129"/>
  <c r="M1129"/>
  <c r="N1129"/>
  <c r="L1130"/>
  <c r="M1130"/>
  <c r="N1130"/>
  <c r="L1131"/>
  <c r="M1131"/>
  <c r="N1131"/>
  <c r="L1132"/>
  <c r="M1132"/>
  <c r="N1132"/>
  <c r="L1135"/>
  <c r="M1135"/>
  <c r="N1135"/>
  <c r="L1136"/>
  <c r="M1136"/>
  <c r="N1136"/>
  <c r="L1137"/>
  <c r="M1137"/>
  <c r="N1137"/>
  <c r="L1138"/>
  <c r="M1138"/>
  <c r="N1138"/>
  <c r="L1139"/>
  <c r="M1139"/>
  <c r="N1139"/>
  <c r="L1140"/>
  <c r="M1140"/>
  <c r="N1140"/>
  <c r="L1141"/>
  <c r="M1141"/>
  <c r="N1141"/>
  <c r="L1142"/>
  <c r="M1142"/>
  <c r="N1142"/>
  <c r="L1143"/>
  <c r="M1143"/>
  <c r="N1143"/>
  <c r="L1144"/>
  <c r="M1144"/>
  <c r="N1144"/>
  <c r="L1145"/>
  <c r="M1145"/>
  <c r="N1145"/>
  <c r="L1146"/>
  <c r="M1146"/>
  <c r="N1146"/>
  <c r="L1147"/>
  <c r="M1147"/>
  <c r="N1147"/>
  <c r="L1148"/>
  <c r="M1148"/>
  <c r="N1148"/>
  <c r="L1149"/>
  <c r="M1149"/>
  <c r="N1149"/>
  <c r="L1150"/>
  <c r="M1150"/>
  <c r="N1150"/>
  <c r="L1151"/>
  <c r="M1151"/>
  <c r="N1151"/>
  <c r="L1152"/>
  <c r="M1152"/>
  <c r="N1152"/>
  <c r="L1155"/>
  <c r="M1155"/>
  <c r="N1155"/>
  <c r="L1156"/>
  <c r="M1156"/>
  <c r="N1156"/>
  <c r="L1157"/>
  <c r="M1157"/>
  <c r="N1157"/>
  <c r="L1158"/>
  <c r="M1158"/>
  <c r="N1158"/>
  <c r="L1159"/>
  <c r="M1159"/>
  <c r="N1159"/>
  <c r="L1160"/>
  <c r="M1160"/>
  <c r="N1160"/>
  <c r="L1161"/>
  <c r="M1161"/>
  <c r="N1161"/>
  <c r="L1164"/>
  <c r="M1164"/>
  <c r="N1164"/>
  <c r="L1167"/>
  <c r="M1167"/>
  <c r="N1167"/>
  <c r="L1168"/>
  <c r="M1168"/>
  <c r="N1168"/>
  <c r="L1169"/>
  <c r="M1169"/>
  <c r="N1169"/>
  <c r="L1170"/>
  <c r="M1170"/>
  <c r="N1170"/>
  <c r="L1171"/>
  <c r="M1171"/>
  <c r="N1171"/>
  <c r="L1172"/>
  <c r="M1172"/>
  <c r="N1172"/>
  <c r="L1173"/>
  <c r="M1173"/>
  <c r="N1173"/>
  <c r="L1176"/>
  <c r="M1176"/>
  <c r="N1176"/>
  <c r="L1177"/>
  <c r="M1177"/>
  <c r="N1177"/>
  <c r="L1178"/>
  <c r="M1178"/>
  <c r="N1178"/>
  <c r="L1181"/>
  <c r="M1181"/>
  <c r="N1181"/>
  <c r="L1182"/>
  <c r="M1182"/>
  <c r="N1182"/>
  <c r="L1183"/>
  <c r="M1183"/>
  <c r="N1183"/>
  <c r="L1184"/>
  <c r="M1184"/>
  <c r="N1184"/>
  <c r="L1185"/>
  <c r="M1185"/>
  <c r="N1185"/>
  <c r="L1186"/>
  <c r="M1186"/>
  <c r="N1186"/>
  <c r="L1187"/>
  <c r="M1187"/>
  <c r="N1187"/>
  <c r="L1188"/>
  <c r="M1188"/>
  <c r="N1188"/>
  <c r="L1189"/>
  <c r="M1189"/>
  <c r="N1189"/>
  <c r="L1190"/>
  <c r="M1190"/>
  <c r="N1190"/>
  <c r="L1191"/>
  <c r="M1191"/>
  <c r="N1191"/>
  <c r="L1194"/>
  <c r="M1194"/>
  <c r="N1194"/>
  <c r="L1197"/>
  <c r="M1197"/>
  <c r="N1197"/>
  <c r="L1198"/>
  <c r="M1198"/>
  <c r="N1198"/>
  <c r="L1199"/>
  <c r="M1199"/>
  <c r="N1199"/>
  <c r="L1200"/>
  <c r="M1200"/>
  <c r="N1200"/>
  <c r="L1201"/>
  <c r="M1201"/>
  <c r="N1201"/>
  <c r="L1202"/>
  <c r="M1202"/>
  <c r="N1202"/>
  <c r="L1205"/>
  <c r="M1205"/>
  <c r="N1205"/>
  <c r="L1206"/>
  <c r="M1206"/>
  <c r="N1206"/>
  <c r="L1207"/>
  <c r="M1207"/>
  <c r="N1207"/>
  <c r="L1208"/>
  <c r="M1208"/>
  <c r="N1208"/>
  <c r="L1209"/>
  <c r="M1209"/>
  <c r="N1209"/>
  <c r="L1210"/>
  <c r="M1210"/>
  <c r="N1210"/>
  <c r="L1211"/>
  <c r="M1211"/>
  <c r="N1211"/>
  <c r="L1214"/>
  <c r="M1214"/>
  <c r="N1214"/>
  <c r="L1215"/>
  <c r="M1215"/>
  <c r="N1215"/>
  <c r="L1216"/>
  <c r="M1216"/>
  <c r="N1216"/>
  <c r="L1217"/>
  <c r="M1217"/>
  <c r="N1217"/>
  <c r="L1218"/>
  <c r="M1218"/>
  <c r="N1218"/>
  <c r="L1219"/>
  <c r="M1219"/>
  <c r="N1219"/>
  <c r="L1220"/>
  <c r="M1220"/>
  <c r="N1220"/>
  <c r="L1221"/>
  <c r="M1221"/>
  <c r="N1221"/>
  <c r="L1222"/>
  <c r="M1222"/>
  <c r="N1222"/>
  <c r="L1225"/>
  <c r="M1225"/>
  <c r="N1225"/>
  <c r="L1228"/>
  <c r="M1228"/>
  <c r="N1228"/>
  <c r="L1229"/>
  <c r="M1229"/>
  <c r="N1229"/>
  <c r="L1230"/>
  <c r="M1230"/>
  <c r="N1230"/>
  <c r="L1231"/>
  <c r="M1231"/>
  <c r="N1231"/>
  <c r="L1232"/>
  <c r="M1232"/>
  <c r="N1232"/>
  <c r="L1233"/>
  <c r="M1233"/>
  <c r="N1233"/>
  <c r="L1234"/>
  <c r="M1234"/>
  <c r="N1234"/>
  <c r="L1235"/>
  <c r="M1235"/>
  <c r="N1235"/>
  <c r="L1238"/>
  <c r="M1238"/>
  <c r="N1238"/>
  <c r="L1239"/>
  <c r="M1239"/>
  <c r="N1239"/>
  <c r="L1240"/>
  <c r="M1240"/>
  <c r="N1240"/>
  <c r="L1241"/>
  <c r="M1241"/>
  <c r="N1241"/>
  <c r="L1244"/>
  <c r="M1244"/>
  <c r="N1244"/>
  <c r="L1245"/>
  <c r="M1245"/>
  <c r="N1245"/>
  <c r="L1246"/>
  <c r="M1246"/>
  <c r="N1246"/>
  <c r="L1249"/>
  <c r="M1249"/>
  <c r="N1249"/>
  <c r="L1250"/>
  <c r="M1250"/>
  <c r="N1250"/>
  <c r="L1251"/>
  <c r="M1251"/>
  <c r="N1251"/>
  <c r="L1252"/>
  <c r="M1252"/>
  <c r="N1252"/>
  <c r="L1253"/>
  <c r="M1253"/>
  <c r="N1253"/>
  <c r="L1254"/>
  <c r="M1254"/>
  <c r="N1254"/>
  <c r="L1255"/>
  <c r="M1255"/>
  <c r="N1255"/>
  <c r="L1256"/>
  <c r="M1256"/>
  <c r="N1256"/>
  <c r="L1257"/>
  <c r="M1257"/>
  <c r="N1257"/>
  <c r="L1260"/>
  <c r="M1260"/>
  <c r="N1260"/>
  <c r="L1261"/>
  <c r="M1261"/>
  <c r="N1261"/>
  <c r="L1262"/>
  <c r="M1262"/>
  <c r="N1262"/>
  <c r="L1263"/>
  <c r="M1263"/>
  <c r="N1263"/>
  <c r="L1264"/>
  <c r="M1264"/>
  <c r="N1264"/>
  <c r="L1265"/>
  <c r="M1265"/>
  <c r="N1265"/>
  <c r="L1266"/>
  <c r="M1266"/>
  <c r="N1266"/>
  <c r="L1267"/>
  <c r="M1267"/>
  <c r="N1267"/>
  <c r="L1270"/>
  <c r="M1270"/>
  <c r="N1270"/>
  <c r="L1271"/>
  <c r="M1271"/>
  <c r="N1271"/>
  <c r="L1272"/>
  <c r="M1272"/>
  <c r="N1272"/>
  <c r="L1273"/>
  <c r="M1273"/>
  <c r="N1273"/>
  <c r="L1274"/>
  <c r="M1274"/>
  <c r="N1274"/>
  <c r="L1275"/>
  <c r="M1275"/>
  <c r="N1275"/>
  <c r="L1276"/>
  <c r="M1276"/>
  <c r="N1276"/>
  <c r="L1277"/>
  <c r="M1277"/>
  <c r="N1277"/>
  <c r="L1278"/>
  <c r="M1278"/>
  <c r="N1278"/>
  <c r="L1279"/>
  <c r="M1279"/>
  <c r="N1279"/>
  <c r="L1280"/>
  <c r="M1280"/>
  <c r="N1280"/>
  <c r="L1281"/>
  <c r="M1281"/>
  <c r="N1281"/>
  <c r="L1282"/>
  <c r="M1282"/>
  <c r="N1282"/>
  <c r="L1283"/>
  <c r="M1283"/>
  <c r="N1283"/>
  <c r="L1284"/>
  <c r="M1284"/>
  <c r="N1284"/>
  <c r="L1285"/>
  <c r="M1285"/>
  <c r="N1285"/>
  <c r="L1286"/>
  <c r="M1286"/>
  <c r="N1286"/>
  <c r="L1287"/>
  <c r="M1287"/>
  <c r="N1287"/>
  <c r="L1288"/>
  <c r="M1288"/>
  <c r="N1288"/>
  <c r="L1289"/>
  <c r="M1289"/>
  <c r="N1289"/>
  <c r="L1290"/>
  <c r="M1290"/>
  <c r="N1290"/>
  <c r="L1291"/>
  <c r="M1291"/>
  <c r="N1291"/>
  <c r="L1292"/>
  <c r="M1292"/>
  <c r="N1292"/>
  <c r="L1293"/>
  <c r="M1293"/>
  <c r="N1293"/>
  <c r="L1294"/>
  <c r="M1294"/>
  <c r="N1294"/>
  <c r="L1295"/>
  <c r="M1295"/>
  <c r="N1295"/>
  <c r="L1296"/>
  <c r="M1296"/>
  <c r="N1296"/>
  <c r="L1297"/>
  <c r="M1297"/>
  <c r="N1297"/>
  <c r="L1298"/>
  <c r="M1298"/>
  <c r="N1298"/>
  <c r="L1299"/>
  <c r="M1299"/>
  <c r="N1299"/>
  <c r="L1300"/>
  <c r="M1300"/>
  <c r="N1300"/>
  <c r="L1301"/>
  <c r="M1301"/>
  <c r="N1301"/>
  <c r="L1302"/>
  <c r="M1302"/>
  <c r="N1302"/>
  <c r="L1305"/>
  <c r="M1305"/>
  <c r="N1305"/>
  <c r="L1306"/>
  <c r="M1306"/>
  <c r="N1306"/>
  <c r="L1307"/>
  <c r="M1307"/>
  <c r="N1307"/>
  <c r="L1308"/>
  <c r="M1308"/>
  <c r="N1308"/>
  <c r="L1309"/>
  <c r="M1309"/>
  <c r="N1309"/>
  <c r="L1310"/>
  <c r="M1310"/>
  <c r="N1310"/>
  <c r="L1311"/>
  <c r="M1311"/>
  <c r="N1311"/>
  <c r="L1312"/>
  <c r="M1312"/>
  <c r="N1312"/>
  <c r="L1313"/>
  <c r="M1313"/>
  <c r="N1313"/>
  <c r="L1314"/>
  <c r="M1314"/>
  <c r="N1314"/>
  <c r="L1315"/>
  <c r="M1315"/>
  <c r="N1315"/>
  <c r="L1316"/>
  <c r="M1316"/>
  <c r="N1316"/>
  <c r="L1317"/>
  <c r="M1317"/>
  <c r="N1317"/>
  <c r="L1318"/>
  <c r="M1318"/>
  <c r="N1318"/>
  <c r="L1319"/>
  <c r="M1319"/>
  <c r="N1319"/>
  <c r="L1320"/>
  <c r="M1320"/>
  <c r="N1320"/>
  <c r="L1321"/>
  <c r="M1321"/>
  <c r="N1321"/>
  <c r="L1324"/>
  <c r="M1324"/>
  <c r="N1324"/>
  <c r="L1325"/>
  <c r="M1325"/>
  <c r="N1325"/>
  <c r="L1326"/>
  <c r="M1326"/>
  <c r="N1326"/>
  <c r="L1327"/>
  <c r="M1327"/>
  <c r="N1327"/>
  <c r="L1328"/>
  <c r="M1328"/>
  <c r="N1328"/>
  <c r="L1329"/>
  <c r="M1329"/>
  <c r="N1329"/>
  <c r="L1332"/>
  <c r="M1332"/>
  <c r="N1332"/>
  <c r="L1333"/>
  <c r="M1333"/>
  <c r="N1333"/>
  <c r="L1334"/>
  <c r="M1334"/>
  <c r="N1334"/>
  <c r="L1335"/>
  <c r="M1335"/>
  <c r="N1335"/>
  <c r="L1336"/>
  <c r="M1336"/>
  <c r="N1336"/>
  <c r="L1337"/>
  <c r="M1337"/>
  <c r="N1337"/>
  <c r="L1338"/>
  <c r="M1338"/>
  <c r="N1338"/>
  <c r="L1339"/>
  <c r="M1339"/>
  <c r="N1339"/>
  <c r="L1340"/>
  <c r="M1340"/>
  <c r="N1340"/>
  <c r="L1341"/>
  <c r="M1341"/>
  <c r="N1341"/>
  <c r="L1342"/>
  <c r="M1342"/>
  <c r="N1342"/>
  <c r="L1343"/>
  <c r="M1343"/>
  <c r="N1343"/>
  <c r="L1344"/>
  <c r="M1344"/>
  <c r="N1344"/>
  <c r="L1345"/>
  <c r="M1345"/>
  <c r="N1345"/>
  <c r="L1346"/>
  <c r="M1346"/>
  <c r="N1346"/>
  <c r="L1347"/>
  <c r="M1347"/>
  <c r="N1347"/>
  <c r="L1348"/>
  <c r="M1348"/>
  <c r="N1348"/>
  <c r="L1349"/>
  <c r="M1349"/>
  <c r="N1349"/>
  <c r="L1350"/>
  <c r="M1350"/>
  <c r="N1350"/>
  <c r="L1351"/>
  <c r="M1351"/>
  <c r="N1351"/>
  <c r="L1352"/>
  <c r="M1352"/>
  <c r="N1352"/>
  <c r="L1353"/>
  <c r="M1353"/>
  <c r="N1353"/>
  <c r="L1354"/>
  <c r="M1354"/>
  <c r="N1354"/>
  <c r="L1355"/>
  <c r="M1355"/>
  <c r="N1355"/>
  <c r="L1356"/>
  <c r="M1356"/>
  <c r="N1356"/>
  <c r="L1357"/>
  <c r="M1357"/>
  <c r="N1357"/>
  <c r="L1358"/>
  <c r="M1358"/>
  <c r="N1358"/>
  <c r="L1359"/>
  <c r="M1359"/>
  <c r="N1359"/>
  <c r="L1360"/>
  <c r="M1360"/>
  <c r="N1360"/>
  <c r="L1361"/>
  <c r="M1361"/>
  <c r="N1361"/>
  <c r="L1362"/>
  <c r="M1362"/>
  <c r="N1362"/>
  <c r="L1363"/>
  <c r="M1363"/>
  <c r="N1363"/>
  <c r="L1364"/>
  <c r="M1364"/>
  <c r="N1364"/>
  <c r="L1365"/>
  <c r="M1365"/>
  <c r="N1365"/>
  <c r="L1366"/>
  <c r="M1366"/>
  <c r="N1366"/>
  <c r="L1367"/>
  <c r="M1367"/>
  <c r="N1367"/>
  <c r="L1368"/>
  <c r="M1368"/>
  <c r="N1368"/>
  <c r="L1369"/>
  <c r="M1369"/>
  <c r="N1369"/>
  <c r="L1370"/>
  <c r="M1370"/>
  <c r="N1370"/>
  <c r="L1371"/>
  <c r="M1371"/>
  <c r="N1371"/>
  <c r="L1372"/>
  <c r="M1372"/>
  <c r="N1372"/>
  <c r="L1373"/>
  <c r="M1373"/>
  <c r="N1373"/>
  <c r="L1374"/>
  <c r="M1374"/>
  <c r="N1374"/>
  <c r="L1377"/>
  <c r="M1377"/>
  <c r="N1377"/>
  <c r="L1378"/>
  <c r="M1378"/>
  <c r="N1378"/>
  <c r="L1379"/>
  <c r="M1379"/>
  <c r="N1379"/>
  <c r="L1380"/>
  <c r="M1380"/>
  <c r="N1380"/>
  <c r="L1381"/>
  <c r="M1381"/>
  <c r="N1381"/>
  <c r="L1382"/>
  <c r="M1382"/>
  <c r="N1382"/>
  <c r="L1383"/>
  <c r="M1383"/>
  <c r="N1383"/>
  <c r="L1384"/>
  <c r="M1384"/>
  <c r="N1384"/>
  <c r="L1385"/>
  <c r="M1385"/>
  <c r="N1385"/>
  <c r="L1386"/>
  <c r="M1386"/>
  <c r="N1386"/>
  <c r="L1387"/>
  <c r="M1387"/>
  <c r="N1387"/>
  <c r="L1388"/>
  <c r="M1388"/>
  <c r="N1388"/>
  <c r="L1389"/>
  <c r="M1389"/>
  <c r="N1389"/>
  <c r="L1390"/>
  <c r="M1390"/>
  <c r="N1390"/>
  <c r="L1391"/>
  <c r="M1391"/>
  <c r="N1391"/>
  <c r="L1392"/>
  <c r="M1392"/>
  <c r="N1392"/>
  <c r="L1393"/>
  <c r="M1393"/>
  <c r="N1393"/>
  <c r="L1394"/>
  <c r="M1394"/>
  <c r="N1394"/>
  <c r="L1395"/>
  <c r="M1395"/>
  <c r="N1395"/>
  <c r="L1396"/>
  <c r="M1396"/>
  <c r="N1396"/>
  <c r="L1397"/>
  <c r="M1397"/>
  <c r="N1397"/>
  <c r="L1398"/>
  <c r="M1398"/>
  <c r="N1398"/>
  <c r="L1399"/>
  <c r="M1399"/>
  <c r="N1399"/>
  <c r="L1400"/>
  <c r="M1400"/>
  <c r="N1400"/>
  <c r="L1401"/>
  <c r="M1401"/>
  <c r="N1401"/>
  <c r="L1402"/>
  <c r="M1402"/>
  <c r="N1402"/>
  <c r="L1403"/>
  <c r="M1403"/>
  <c r="N1403"/>
  <c r="L1404"/>
  <c r="M1404"/>
  <c r="N1404"/>
  <c r="L1405"/>
  <c r="M1405"/>
  <c r="N1405"/>
  <c r="L1406"/>
  <c r="M1406"/>
  <c r="N1406"/>
  <c r="L1407"/>
  <c r="M1407"/>
  <c r="N1407"/>
  <c r="L1408"/>
  <c r="M1408"/>
  <c r="N1408"/>
  <c r="L1409"/>
  <c r="M1409"/>
  <c r="N1409"/>
  <c r="L1410"/>
  <c r="M1410"/>
  <c r="N1410"/>
  <c r="L1411"/>
  <c r="M1411"/>
  <c r="N1411"/>
  <c r="L1412"/>
  <c r="M1412"/>
  <c r="N1412"/>
  <c r="L1413"/>
  <c r="M1413"/>
  <c r="N1413"/>
  <c r="L1414"/>
  <c r="M1414"/>
  <c r="N1414"/>
  <c r="L1415"/>
  <c r="M1415"/>
  <c r="N1415"/>
  <c r="L1418"/>
  <c r="M1418"/>
  <c r="N1418"/>
  <c r="L1419"/>
  <c r="M1419"/>
  <c r="N1419"/>
  <c r="L1420"/>
  <c r="M1420"/>
  <c r="N1420"/>
  <c r="L1421"/>
  <c r="M1421"/>
  <c r="N1421"/>
  <c r="L1422"/>
  <c r="M1422"/>
  <c r="N1422"/>
  <c r="L1423"/>
  <c r="M1423"/>
  <c r="N1423"/>
  <c r="L1424"/>
  <c r="M1424"/>
  <c r="N1424"/>
  <c r="L1425"/>
  <c r="M1425"/>
  <c r="N1425"/>
  <c r="L1426"/>
  <c r="M1426"/>
  <c r="N1426"/>
  <c r="L1427"/>
  <c r="M1427"/>
  <c r="N1427"/>
  <c r="L1428"/>
  <c r="M1428"/>
  <c r="N1428"/>
  <c r="L1429"/>
  <c r="M1429"/>
  <c r="N1429"/>
  <c r="L1430"/>
  <c r="M1430"/>
  <c r="N1430"/>
  <c r="L1431"/>
  <c r="M1431"/>
  <c r="N1431"/>
  <c r="L1432"/>
  <c r="M1432"/>
  <c r="N1432"/>
  <c r="L1433"/>
  <c r="M1433"/>
  <c r="N1433"/>
  <c r="L1434"/>
  <c r="M1434"/>
  <c r="N1434"/>
  <c r="L1435"/>
  <c r="M1435"/>
  <c r="N1435"/>
  <c r="L1436"/>
  <c r="M1436"/>
  <c r="N1436"/>
  <c r="L1437"/>
  <c r="M1437"/>
  <c r="N1437"/>
  <c r="L1438"/>
  <c r="M1438"/>
  <c r="N1438"/>
  <c r="L1439"/>
  <c r="M1439"/>
  <c r="N1439"/>
  <c r="L1440"/>
  <c r="M1440"/>
  <c r="N1440"/>
  <c r="L1441"/>
  <c r="M1441"/>
  <c r="N1441"/>
  <c r="L1442"/>
  <c r="M1442"/>
  <c r="N1442"/>
  <c r="L1443"/>
  <c r="M1443"/>
  <c r="N1443"/>
  <c r="L1444"/>
  <c r="M1444"/>
  <c r="N1444"/>
  <c r="L1445"/>
  <c r="M1445"/>
  <c r="N1445"/>
  <c r="L1446"/>
  <c r="M1446"/>
  <c r="N1446"/>
  <c r="L1447"/>
  <c r="M1447"/>
  <c r="N1447"/>
  <c r="L1448"/>
  <c r="M1448"/>
  <c r="N1448"/>
  <c r="L1451"/>
  <c r="M1451"/>
  <c r="N1451"/>
  <c r="L1452"/>
  <c r="M1452"/>
  <c r="N1452"/>
  <c r="L1453"/>
  <c r="M1453"/>
  <c r="N1453"/>
  <c r="L1454"/>
  <c r="M1454"/>
  <c r="N1454"/>
  <c r="L1455"/>
  <c r="M1455"/>
  <c r="N1455"/>
  <c r="L1456"/>
  <c r="M1456"/>
  <c r="N1456"/>
  <c r="L1457"/>
  <c r="M1457"/>
  <c r="N1457"/>
  <c r="L1458"/>
  <c r="M1458"/>
  <c r="N1458"/>
  <c r="L1461"/>
  <c r="M1461"/>
  <c r="N1461"/>
  <c r="L1462"/>
  <c r="M1462"/>
  <c r="N1462"/>
  <c r="L1463"/>
  <c r="M1463"/>
  <c r="N1463"/>
  <c r="L1464"/>
  <c r="M1464"/>
  <c r="N1464"/>
  <c r="L1465"/>
  <c r="M1465"/>
  <c r="N1465"/>
  <c r="L1466"/>
  <c r="M1466"/>
  <c r="N1466"/>
  <c r="L1467"/>
  <c r="M1467"/>
  <c r="N1467"/>
  <c r="L1468"/>
  <c r="M1468"/>
  <c r="N1468"/>
  <c r="L1469"/>
  <c r="M1469"/>
  <c r="N1469"/>
  <c r="L1470"/>
  <c r="M1470"/>
  <c r="N1470"/>
  <c r="L1471"/>
  <c r="M1471"/>
  <c r="N1471"/>
  <c r="L1472"/>
  <c r="M1472"/>
  <c r="N1472"/>
  <c r="L1473"/>
  <c r="M1473"/>
  <c r="N1473"/>
  <c r="L1474"/>
  <c r="M1474"/>
  <c r="N1474"/>
  <c r="L1475"/>
  <c r="M1475"/>
  <c r="N1475"/>
  <c r="L1476"/>
  <c r="M1476"/>
  <c r="N1476"/>
  <c r="L1477"/>
  <c r="M1477"/>
  <c r="N1477"/>
  <c r="L1478"/>
  <c r="M1478"/>
  <c r="N1478"/>
  <c r="L1479"/>
  <c r="M1479"/>
  <c r="N1479"/>
  <c r="L1480"/>
  <c r="M1480"/>
  <c r="N1480"/>
  <c r="L1481"/>
  <c r="M1481"/>
  <c r="N1481"/>
  <c r="L1482"/>
  <c r="M1482"/>
  <c r="N1482"/>
  <c r="L1483"/>
  <c r="M1483"/>
  <c r="N1483"/>
  <c r="L1484"/>
  <c r="M1484"/>
  <c r="N1484"/>
  <c r="L1485"/>
  <c r="M1485"/>
  <c r="N1485"/>
  <c r="L1488"/>
  <c r="M1488"/>
  <c r="N1488"/>
  <c r="L1489"/>
  <c r="M1489"/>
  <c r="N1489"/>
  <c r="L1490"/>
  <c r="M1490"/>
  <c r="N1490"/>
  <c r="L1491"/>
  <c r="M1491"/>
  <c r="N1491"/>
  <c r="L1492"/>
  <c r="M1492"/>
  <c r="N1492"/>
  <c r="L1493"/>
  <c r="M1493"/>
  <c r="N1493"/>
  <c r="L1494"/>
  <c r="M1494"/>
  <c r="N1494"/>
  <c r="L1495"/>
  <c r="M1495"/>
  <c r="N1495"/>
  <c r="L1496"/>
  <c r="M1496"/>
  <c r="N1496"/>
  <c r="L1497"/>
  <c r="M1497"/>
  <c r="N1497"/>
  <c r="L1498"/>
  <c r="M1498"/>
  <c r="N1498"/>
  <c r="L1499"/>
  <c r="M1499"/>
  <c r="N1499"/>
  <c r="L1500"/>
  <c r="M1500"/>
  <c r="N1500"/>
  <c r="L1501"/>
  <c r="M1501"/>
  <c r="N1501"/>
  <c r="L1502"/>
  <c r="M1502"/>
  <c r="N1502"/>
  <c r="L1503"/>
  <c r="M1503"/>
  <c r="N1503"/>
  <c r="L1504"/>
  <c r="M1504"/>
  <c r="N1504"/>
  <c r="L1505"/>
  <c r="M1505"/>
  <c r="N1505"/>
  <c r="L1506"/>
  <c r="M1506"/>
  <c r="N1506"/>
  <c r="L1507"/>
  <c r="M1507"/>
  <c r="N1507"/>
  <c r="L1508"/>
  <c r="M1508"/>
  <c r="N1508"/>
  <c r="L1509"/>
  <c r="M1509"/>
  <c r="N1509"/>
  <c r="L1510"/>
  <c r="M1510"/>
  <c r="N1510"/>
  <c r="L1511"/>
  <c r="M1511"/>
  <c r="N1511"/>
  <c r="L1512"/>
  <c r="M1512"/>
  <c r="N1512"/>
  <c r="L1513"/>
  <c r="M1513"/>
  <c r="N1513"/>
  <c r="L1514"/>
  <c r="M1514"/>
  <c r="N1514"/>
  <c r="L1515"/>
  <c r="M1515"/>
  <c r="N1515"/>
  <c r="L1516"/>
  <c r="M1516"/>
  <c r="N1516"/>
  <c r="L1519"/>
  <c r="M1519"/>
  <c r="N1519"/>
  <c r="L1520"/>
  <c r="M1520"/>
  <c r="N1520"/>
  <c r="L1521"/>
  <c r="M1521"/>
  <c r="N1521"/>
  <c r="L1522"/>
  <c r="M1522"/>
  <c r="N1522"/>
  <c r="L1523"/>
  <c r="M1523"/>
  <c r="N1523"/>
  <c r="L1524"/>
  <c r="M1524"/>
  <c r="N1524"/>
  <c r="L1525"/>
  <c r="M1525"/>
  <c r="N1525"/>
  <c r="L1526"/>
  <c r="M1526"/>
  <c r="N1526"/>
  <c r="L1527"/>
  <c r="M1527"/>
  <c r="N1527"/>
  <c r="L1528"/>
  <c r="M1528"/>
  <c r="N1528"/>
  <c r="L1529"/>
  <c r="M1529"/>
  <c r="N1529"/>
  <c r="L1530"/>
  <c r="M1530"/>
  <c r="N1530"/>
  <c r="L1531"/>
  <c r="M1531"/>
  <c r="N1531"/>
  <c r="L1532"/>
  <c r="M1532"/>
  <c r="N1532"/>
  <c r="L1533"/>
  <c r="M1533"/>
  <c r="N1533"/>
  <c r="L1534"/>
  <c r="M1534"/>
  <c r="N1534"/>
  <c r="L1535"/>
  <c r="M1535"/>
  <c r="N1535"/>
  <c r="L1536"/>
  <c r="M1536"/>
  <c r="N1536"/>
  <c r="L1537"/>
  <c r="M1537"/>
  <c r="N1537"/>
  <c r="L1538"/>
  <c r="M1538"/>
  <c r="N1538"/>
  <c r="L1539"/>
  <c r="M1539"/>
  <c r="N1539"/>
  <c r="L1540"/>
  <c r="M1540"/>
  <c r="N1540"/>
  <c r="L1541"/>
  <c r="M1541"/>
  <c r="N1541"/>
  <c r="L1542"/>
  <c r="M1542"/>
  <c r="N1542"/>
  <c r="L1543"/>
  <c r="M1543"/>
  <c r="N1543"/>
  <c r="L1544"/>
  <c r="M1544"/>
  <c r="N1544"/>
  <c r="L1545"/>
  <c r="M1545"/>
  <c r="N1545"/>
  <c r="L1546"/>
  <c r="M1546"/>
  <c r="N1546"/>
  <c r="L1547"/>
  <c r="M1547"/>
  <c r="N1547"/>
  <c r="L1548"/>
  <c r="M1548"/>
  <c r="N1548"/>
  <c r="L1549"/>
  <c r="M1549"/>
  <c r="N1549"/>
  <c r="L1550"/>
  <c r="M1550"/>
  <c r="N1550"/>
  <c r="L1551"/>
  <c r="M1551"/>
  <c r="N1551"/>
  <c r="L1552"/>
  <c r="M1552"/>
  <c r="N1552"/>
  <c r="L1555"/>
  <c r="M1555"/>
  <c r="N1555"/>
  <c r="L1556"/>
  <c r="M1556"/>
  <c r="N1556"/>
  <c r="L1557"/>
  <c r="M1557"/>
  <c r="N1557"/>
  <c r="L1558"/>
  <c r="M1558"/>
  <c r="N1558"/>
  <c r="L1559"/>
  <c r="M1559"/>
  <c r="N1559"/>
  <c r="L1560"/>
  <c r="M1560"/>
  <c r="N1560"/>
  <c r="L1563"/>
  <c r="M1563"/>
  <c r="N1563"/>
  <c r="L1564"/>
  <c r="M1564"/>
  <c r="N1564"/>
  <c r="L1565"/>
  <c r="M1565"/>
  <c r="N1565"/>
  <c r="L1566"/>
  <c r="M1566"/>
  <c r="N1566"/>
  <c r="L1567"/>
  <c r="M1567"/>
  <c r="N1567"/>
  <c r="L1568"/>
  <c r="M1568"/>
  <c r="N1568"/>
  <c r="L1569"/>
  <c r="M1569"/>
  <c r="N1569"/>
  <c r="L1570"/>
  <c r="M1570"/>
  <c r="N1570"/>
  <c r="L1571"/>
  <c r="M1571"/>
  <c r="N1571"/>
  <c r="L1572"/>
  <c r="M1572"/>
  <c r="N1572"/>
  <c r="L1573"/>
  <c r="M1573"/>
  <c r="N1573"/>
  <c r="L1574"/>
  <c r="M1574"/>
  <c r="N1574"/>
  <c r="L1575"/>
  <c r="M1575"/>
  <c r="N1575"/>
  <c r="L1576"/>
  <c r="M1576"/>
  <c r="N1576"/>
  <c r="L1577"/>
  <c r="M1577"/>
  <c r="N1577"/>
  <c r="L1578"/>
  <c r="M1578"/>
  <c r="N1578"/>
  <c r="L1579"/>
  <c r="M1579"/>
  <c r="N1579"/>
  <c r="L1580"/>
  <c r="M1580"/>
  <c r="N1580"/>
  <c r="L1581"/>
  <c r="M1581"/>
  <c r="N1581"/>
  <c r="L1582"/>
  <c r="M1582"/>
  <c r="N1582"/>
  <c r="L1583"/>
  <c r="M1583"/>
  <c r="N1583"/>
  <c r="L1584"/>
  <c r="M1584"/>
  <c r="N1584"/>
  <c r="L1585"/>
  <c r="M1585"/>
  <c r="N1585"/>
  <c r="L1586"/>
  <c r="M1586"/>
  <c r="N1586"/>
  <c r="L1587"/>
  <c r="M1587"/>
  <c r="N1587"/>
  <c r="L1588"/>
  <c r="M1588"/>
  <c r="N1588"/>
  <c r="L1589"/>
  <c r="M1589"/>
  <c r="N1589"/>
  <c r="L1590"/>
  <c r="M1590"/>
  <c r="N1590"/>
  <c r="L1591"/>
  <c r="M1591"/>
  <c r="N1591"/>
  <c r="L1592"/>
  <c r="M1592"/>
  <c r="N1592"/>
  <c r="L1593"/>
  <c r="M1593"/>
  <c r="N1593"/>
  <c r="L1594"/>
  <c r="M1594"/>
  <c r="N1594"/>
  <c r="L1595"/>
  <c r="M1595"/>
  <c r="N1595"/>
  <c r="L1596"/>
  <c r="M1596"/>
  <c r="N1596"/>
  <c r="L1597"/>
  <c r="M1597"/>
  <c r="N1597"/>
  <c r="L1598"/>
  <c r="M1598"/>
  <c r="N1598"/>
  <c r="L1599"/>
  <c r="M1599"/>
  <c r="N1599"/>
  <c r="L1600"/>
  <c r="M1600"/>
  <c r="N1600"/>
  <c r="L1601"/>
  <c r="M1601"/>
  <c r="N1601"/>
  <c r="L1602"/>
  <c r="M1602"/>
  <c r="N1602"/>
  <c r="L1603"/>
  <c r="M1603"/>
  <c r="N1603"/>
  <c r="L1604"/>
  <c r="M1604"/>
  <c r="N1604"/>
  <c r="L1605"/>
  <c r="M1605"/>
  <c r="N1605"/>
  <c r="L1606"/>
  <c r="M1606"/>
  <c r="N1606"/>
  <c r="L1607"/>
  <c r="M1607"/>
  <c r="N1607"/>
  <c r="L1608"/>
  <c r="M1608"/>
  <c r="N1608"/>
  <c r="L1609"/>
  <c r="M1609"/>
  <c r="N1609"/>
  <c r="L1610"/>
  <c r="M1610"/>
  <c r="N1610"/>
  <c r="L1611"/>
  <c r="M1611"/>
  <c r="N1611"/>
  <c r="L1612"/>
  <c r="M1612"/>
  <c r="N1612"/>
  <c r="L1613"/>
  <c r="M1613"/>
  <c r="N1613"/>
  <c r="L1614"/>
  <c r="M1614"/>
  <c r="N1614"/>
  <c r="L1615"/>
  <c r="M1615"/>
  <c r="N1615"/>
  <c r="L1618"/>
  <c r="M1618"/>
  <c r="N1618"/>
  <c r="L1619"/>
  <c r="M1619"/>
  <c r="N1619"/>
  <c r="L1620"/>
  <c r="M1620"/>
  <c r="N1620"/>
  <c r="L1621"/>
  <c r="M1621"/>
  <c r="N1621"/>
  <c r="L1622"/>
  <c r="M1622"/>
  <c r="N1622"/>
  <c r="L1623"/>
  <c r="M1623"/>
  <c r="N1623"/>
  <c r="L1624"/>
  <c r="M1624"/>
  <c r="N1624"/>
  <c r="L1625"/>
  <c r="M1625"/>
  <c r="N1625"/>
  <c r="L1626"/>
  <c r="M1626"/>
  <c r="N1626"/>
  <c r="L1627"/>
  <c r="M1627"/>
  <c r="N1627"/>
  <c r="L1628"/>
  <c r="M1628"/>
  <c r="N1628"/>
  <c r="L1631"/>
  <c r="M1631"/>
  <c r="N1631"/>
  <c r="L1632"/>
  <c r="M1632"/>
  <c r="N1632"/>
  <c r="L1633"/>
  <c r="M1633"/>
  <c r="N1633"/>
  <c r="L1634"/>
  <c r="M1634"/>
  <c r="N1634"/>
  <c r="L1635"/>
  <c r="M1635"/>
  <c r="N1635"/>
  <c r="L1636"/>
  <c r="M1636"/>
  <c r="N1636"/>
  <c r="L1639"/>
  <c r="M1639"/>
  <c r="N1639"/>
  <c r="L1642"/>
  <c r="M1642"/>
  <c r="N1642"/>
  <c r="L1643"/>
  <c r="M1643"/>
  <c r="N1643"/>
  <c r="L1644"/>
  <c r="M1644"/>
  <c r="N1644"/>
  <c r="L1645"/>
  <c r="M1645"/>
  <c r="N1645"/>
  <c r="L1646"/>
  <c r="M1646"/>
  <c r="N1646"/>
  <c r="L1647"/>
  <c r="M1647"/>
  <c r="N1647"/>
  <c r="L1648"/>
  <c r="M1648"/>
  <c r="N1648"/>
  <c r="L1649"/>
  <c r="M1649"/>
  <c r="N1649"/>
  <c r="L1650"/>
  <c r="M1650"/>
  <c r="N1650"/>
  <c r="L1651"/>
  <c r="M1651"/>
  <c r="N1651"/>
  <c r="L1652"/>
  <c r="M1652"/>
  <c r="N1652"/>
  <c r="L1653"/>
  <c r="M1653"/>
  <c r="N1653"/>
  <c r="L1656"/>
  <c r="M1656"/>
  <c r="N1656"/>
  <c r="L1657"/>
  <c r="M1657"/>
  <c r="N1657"/>
  <c r="L1658"/>
  <c r="M1658"/>
  <c r="N1658"/>
  <c r="L1659"/>
  <c r="M1659"/>
  <c r="N1659"/>
  <c r="L1660"/>
  <c r="M1660"/>
  <c r="N1660"/>
  <c r="L1661"/>
  <c r="M1661"/>
  <c r="N1661"/>
  <c r="L1662"/>
  <c r="M1662"/>
  <c r="N1662"/>
  <c r="L1663"/>
  <c r="M1663"/>
  <c r="N1663"/>
  <c r="L1664"/>
  <c r="M1664"/>
  <c r="N1664"/>
  <c r="L1667"/>
  <c r="M1667"/>
  <c r="N1667"/>
  <c r="L1668"/>
  <c r="M1668"/>
  <c r="N1668"/>
  <c r="L1669"/>
  <c r="M1669"/>
  <c r="N1669"/>
  <c r="L1670"/>
  <c r="M1670"/>
  <c r="N1670"/>
  <c r="L1671"/>
  <c r="M1671"/>
  <c r="N1671"/>
  <c r="L1672"/>
  <c r="M1672"/>
  <c r="N1672"/>
  <c r="L1673"/>
  <c r="M1673"/>
  <c r="N1673"/>
  <c r="L1674"/>
  <c r="M1674"/>
  <c r="N1674"/>
  <c r="L1675"/>
  <c r="M1675"/>
  <c r="N1675"/>
  <c r="L1676"/>
  <c r="M1676"/>
  <c r="N1676"/>
  <c r="L1677"/>
  <c r="M1677"/>
  <c r="N1677"/>
  <c r="L1678"/>
  <c r="M1678"/>
  <c r="N1678"/>
  <c r="L1679"/>
  <c r="M1679"/>
  <c r="N1679"/>
  <c r="L1680"/>
  <c r="M1680"/>
  <c r="N1680"/>
  <c r="L1681"/>
  <c r="M1681"/>
  <c r="N1681"/>
  <c r="L1682"/>
  <c r="M1682"/>
  <c r="N1682"/>
  <c r="L1685"/>
  <c r="M1685"/>
  <c r="N1685"/>
  <c r="L1686"/>
  <c r="M1686"/>
  <c r="N1686"/>
  <c r="L1687"/>
  <c r="M1687"/>
  <c r="N1687"/>
  <c r="L1688"/>
  <c r="M1688"/>
  <c r="N1688"/>
  <c r="L1689"/>
  <c r="M1689"/>
  <c r="N1689"/>
  <c r="L1690"/>
  <c r="M1690"/>
  <c r="N1690"/>
  <c r="L1691"/>
  <c r="M1691"/>
  <c r="N1691"/>
  <c r="L1692"/>
  <c r="M1692"/>
  <c r="N1692"/>
  <c r="L1693"/>
  <c r="M1693"/>
  <c r="N1693"/>
  <c r="L1694"/>
  <c r="M1694"/>
  <c r="N1694"/>
  <c r="L1695"/>
  <c r="M1695"/>
  <c r="N1695"/>
  <c r="L1696"/>
  <c r="M1696"/>
  <c r="N1696"/>
  <c r="L1697"/>
  <c r="M1697"/>
  <c r="N1697"/>
  <c r="L1698"/>
  <c r="M1698"/>
  <c r="N1698"/>
  <c r="L1699"/>
  <c r="M1699"/>
  <c r="N1699"/>
  <c r="L1700"/>
  <c r="M1700"/>
  <c r="N1700"/>
  <c r="L1701"/>
  <c r="M1701"/>
  <c r="N1701"/>
  <c r="L1702"/>
  <c r="M1702"/>
  <c r="N1702"/>
  <c r="L1705"/>
  <c r="M1705"/>
  <c r="N1705"/>
  <c r="L1706"/>
  <c r="M1706"/>
  <c r="N1706"/>
  <c r="L1709"/>
  <c r="M1709"/>
  <c r="N1709"/>
  <c r="L1710"/>
  <c r="M1710"/>
  <c r="N1710"/>
  <c r="L1711"/>
  <c r="M1711"/>
  <c r="N1711"/>
  <c r="L1712"/>
  <c r="M1712"/>
  <c r="N1712"/>
  <c r="L1713"/>
  <c r="M1713"/>
  <c r="N1713"/>
  <c r="L1714"/>
  <c r="M1714"/>
  <c r="N1714"/>
  <c r="L1715"/>
  <c r="M1715"/>
  <c r="N1715"/>
  <c r="L1716"/>
  <c r="M1716"/>
  <c r="N1716"/>
  <c r="L1719"/>
  <c r="M1719"/>
  <c r="N1719"/>
  <c r="L1720"/>
  <c r="M1720"/>
  <c r="N1720"/>
  <c r="L1721"/>
  <c r="M1721"/>
  <c r="N1721"/>
  <c r="L1722"/>
  <c r="M1722"/>
  <c r="N1722"/>
  <c r="L1725"/>
  <c r="M1725"/>
  <c r="N1725"/>
  <c r="L1726"/>
  <c r="M1726"/>
  <c r="N1726"/>
  <c r="L1727"/>
  <c r="M1727"/>
  <c r="N1727"/>
  <c r="L1728"/>
  <c r="M1728"/>
  <c r="N1728"/>
  <c r="L1729"/>
  <c r="M1729"/>
  <c r="N1729"/>
  <c r="L1730"/>
  <c r="M1730"/>
  <c r="N1730"/>
  <c r="L1731"/>
  <c r="M1731"/>
  <c r="N1731"/>
  <c r="L1732"/>
  <c r="M1732"/>
  <c r="N1732"/>
  <c r="L1733"/>
  <c r="M1733"/>
  <c r="N1733"/>
  <c r="L1734"/>
  <c r="M1734"/>
  <c r="N1734"/>
  <c r="L1735"/>
  <c r="M1735"/>
  <c r="N1735"/>
  <c r="L1736"/>
  <c r="M1736"/>
  <c r="N1736"/>
  <c r="L1737"/>
  <c r="M1737"/>
  <c r="N1737"/>
  <c r="L1738"/>
  <c r="M1738"/>
  <c r="N1738"/>
  <c r="L1739"/>
  <c r="M1739"/>
  <c r="N1739"/>
  <c r="L1740"/>
  <c r="M1740"/>
  <c r="N1740"/>
  <c r="L1741"/>
  <c r="M1741"/>
  <c r="N1741"/>
  <c r="L1742"/>
  <c r="M1742"/>
  <c r="N1742"/>
  <c r="L1743"/>
  <c r="M1743"/>
  <c r="N1743"/>
  <c r="L1744"/>
  <c r="M1744"/>
  <c r="N1744"/>
  <c r="L1745"/>
  <c r="M1745"/>
  <c r="N1745"/>
  <c r="L1746"/>
  <c r="M1746"/>
  <c r="N1746"/>
  <c r="L1747"/>
  <c r="M1747"/>
  <c r="N1747"/>
  <c r="L1748"/>
  <c r="M1748"/>
  <c r="N1748"/>
  <c r="L1749"/>
  <c r="M1749"/>
  <c r="N1749"/>
  <c r="L1750"/>
  <c r="M1750"/>
  <c r="N1750"/>
  <c r="L1751"/>
  <c r="M1751"/>
  <c r="N1751"/>
  <c r="L1752"/>
  <c r="M1752"/>
  <c r="N1752"/>
  <c r="L1753"/>
  <c r="M1753"/>
  <c r="N1753"/>
  <c r="L1754"/>
  <c r="M1754"/>
  <c r="N1754"/>
  <c r="L1755"/>
  <c r="M1755"/>
  <c r="N1755"/>
  <c r="L1756"/>
  <c r="M1756"/>
  <c r="N1756"/>
  <c r="L1757"/>
  <c r="M1757"/>
  <c r="N1757"/>
  <c r="L1758"/>
  <c r="M1758"/>
  <c r="N1758"/>
  <c r="L1759"/>
  <c r="M1759"/>
  <c r="N1759"/>
  <c r="L1760"/>
  <c r="M1760"/>
  <c r="N1760"/>
  <c r="L1761"/>
  <c r="M1761"/>
  <c r="N1761"/>
  <c r="L1762"/>
  <c r="M1762"/>
  <c r="N1762"/>
  <c r="L1763"/>
  <c r="M1763"/>
  <c r="N1763"/>
  <c r="L1764"/>
  <c r="M1764"/>
  <c r="N1764"/>
  <c r="L1765"/>
  <c r="M1765"/>
  <c r="N1765"/>
  <c r="L1766"/>
  <c r="M1766"/>
  <c r="N1766"/>
  <c r="L1767"/>
  <c r="M1767"/>
  <c r="N1767"/>
  <c r="L1768"/>
  <c r="M1768"/>
  <c r="N1768"/>
  <c r="L1769"/>
  <c r="M1769"/>
  <c r="N1769"/>
  <c r="L1770"/>
  <c r="M1770"/>
  <c r="N1770"/>
  <c r="L1771"/>
  <c r="M1771"/>
  <c r="N1771"/>
  <c r="L1772"/>
  <c r="M1772"/>
  <c r="N1772"/>
  <c r="L1773"/>
  <c r="M1773"/>
  <c r="N1773"/>
  <c r="L1774"/>
  <c r="M1774"/>
  <c r="N1774"/>
  <c r="L1775"/>
  <c r="M1775"/>
  <c r="N1775"/>
  <c r="L1776"/>
  <c r="M1776"/>
  <c r="N1776"/>
  <c r="L1777"/>
  <c r="M1777"/>
  <c r="N1777"/>
  <c r="L1778"/>
  <c r="M1778"/>
  <c r="N1778"/>
  <c r="L1779"/>
  <c r="M1779"/>
  <c r="N1779"/>
  <c r="L1780"/>
  <c r="M1780"/>
  <c r="N1780"/>
  <c r="L1783"/>
  <c r="M1783"/>
  <c r="N1783"/>
  <c r="L1784"/>
  <c r="M1784"/>
  <c r="N1784"/>
  <c r="L1785"/>
  <c r="M1785"/>
  <c r="N1785"/>
  <c r="L1786"/>
  <c r="M1786"/>
  <c r="N1786"/>
  <c r="L1787"/>
  <c r="M1787"/>
  <c r="N1787"/>
  <c r="L1788"/>
  <c r="M1788"/>
  <c r="N1788"/>
  <c r="L1789"/>
  <c r="M1789"/>
  <c r="N1789"/>
  <c r="L1790"/>
  <c r="M1790"/>
  <c r="N1790"/>
  <c r="L1791"/>
  <c r="M1791"/>
  <c r="N1791"/>
  <c r="L1792"/>
  <c r="M1792"/>
  <c r="N1792"/>
  <c r="L1793"/>
  <c r="M1793"/>
  <c r="N1793"/>
  <c r="L1794"/>
  <c r="M1794"/>
  <c r="N1794"/>
  <c r="L1795"/>
  <c r="M1795"/>
  <c r="N1795"/>
  <c r="L1796"/>
  <c r="M1796"/>
  <c r="N1796"/>
  <c r="L1797"/>
  <c r="M1797"/>
  <c r="N1797"/>
  <c r="L1798"/>
  <c r="M1798"/>
  <c r="N1798"/>
  <c r="L1799"/>
  <c r="M1799"/>
  <c r="N1799"/>
  <c r="L1800"/>
  <c r="M1800"/>
  <c r="N1800"/>
  <c r="L1801"/>
  <c r="M1801"/>
  <c r="N1801"/>
  <c r="L1802"/>
  <c r="M1802"/>
  <c r="N1802"/>
  <c r="L1805"/>
  <c r="M1805"/>
  <c r="N1805"/>
  <c r="L1806"/>
  <c r="M1806"/>
  <c r="N1806"/>
  <c r="L1807"/>
  <c r="M1807"/>
  <c r="N1807"/>
  <c r="L1808"/>
  <c r="M1808"/>
  <c r="N1808"/>
  <c r="L1809"/>
  <c r="M1809"/>
  <c r="N1809"/>
  <c r="L1810"/>
  <c r="M1810"/>
  <c r="N1810"/>
  <c r="L1811"/>
  <c r="M1811"/>
  <c r="N1811"/>
  <c r="L1812"/>
  <c r="M1812"/>
  <c r="N1812"/>
  <c r="L1813"/>
  <c r="M1813"/>
  <c r="N1813"/>
  <c r="L1814"/>
  <c r="M1814"/>
  <c r="N1814"/>
  <c r="L1815"/>
  <c r="M1815"/>
  <c r="N1815"/>
  <c r="L1816"/>
  <c r="M1816"/>
  <c r="N1816"/>
  <c r="L1819"/>
  <c r="M1819"/>
  <c r="N1819"/>
  <c r="L1822"/>
  <c r="M1822"/>
  <c r="N1822"/>
  <c r="L1823"/>
  <c r="M1823"/>
  <c r="N1823"/>
  <c r="L1824"/>
  <c r="M1824"/>
  <c r="N1824"/>
  <c r="L1825"/>
  <c r="M1825"/>
  <c r="N1825"/>
  <c r="L1826"/>
  <c r="M1826"/>
  <c r="N1826"/>
  <c r="L1827"/>
  <c r="M1827"/>
  <c r="N1827"/>
  <c r="L1828"/>
  <c r="M1828"/>
  <c r="N1828"/>
  <c r="L1829"/>
  <c r="M1829"/>
  <c r="N1829"/>
  <c r="L1830"/>
  <c r="M1830"/>
  <c r="N1830"/>
  <c r="L1831"/>
  <c r="M1831"/>
  <c r="N1831"/>
  <c r="L1832"/>
  <c r="M1832"/>
  <c r="N1832"/>
  <c r="L1833"/>
  <c r="M1833"/>
  <c r="N1833"/>
  <c r="L1834"/>
  <c r="M1834"/>
  <c r="N1834"/>
  <c r="L1835"/>
  <c r="M1835"/>
  <c r="N1835"/>
  <c r="L1838"/>
  <c r="M1838"/>
  <c r="N1838"/>
  <c r="L1839"/>
  <c r="M1839"/>
  <c r="N1839"/>
  <c r="L1840"/>
  <c r="M1840"/>
  <c r="N1840"/>
  <c r="L1841"/>
  <c r="M1841"/>
  <c r="N1841"/>
  <c r="L1842"/>
  <c r="M1842"/>
  <c r="N1842"/>
  <c r="L1843"/>
  <c r="M1843"/>
  <c r="N1843"/>
  <c r="L1844"/>
  <c r="M1844"/>
  <c r="N1844"/>
  <c r="L1845"/>
  <c r="M1845"/>
  <c r="N1845"/>
  <c r="L1846"/>
  <c r="M1846"/>
  <c r="N1846"/>
  <c r="L1847"/>
  <c r="M1847"/>
  <c r="N1847"/>
  <c r="L1848"/>
  <c r="M1848"/>
  <c r="N1848"/>
  <c r="L1851"/>
  <c r="M1851"/>
  <c r="N1851"/>
  <c r="L1852"/>
  <c r="M1852"/>
  <c r="N1852"/>
  <c r="L1853"/>
  <c r="M1853"/>
  <c r="N1853"/>
  <c r="L1854"/>
  <c r="M1854"/>
  <c r="N1854"/>
  <c r="L1855"/>
  <c r="M1855"/>
  <c r="N1855"/>
  <c r="L1856"/>
  <c r="M1856"/>
  <c r="N1856"/>
  <c r="L1857"/>
  <c r="M1857"/>
  <c r="N1857"/>
  <c r="L1858"/>
  <c r="M1858"/>
  <c r="N1858"/>
  <c r="L1859"/>
  <c r="M1859"/>
  <c r="N1859"/>
  <c r="L1860"/>
  <c r="M1860"/>
  <c r="N1860"/>
  <c r="L1861"/>
  <c r="M1861"/>
  <c r="N1861"/>
  <c r="L1862"/>
  <c r="M1862"/>
  <c r="N1862"/>
  <c r="L1863"/>
  <c r="M1863"/>
  <c r="N1863"/>
  <c r="L1864"/>
  <c r="M1864"/>
  <c r="N1864"/>
  <c r="L1865"/>
  <c r="M1865"/>
  <c r="N1865"/>
  <c r="L1866"/>
  <c r="M1866"/>
  <c r="N1866"/>
  <c r="L1867"/>
  <c r="M1867"/>
  <c r="N1867"/>
  <c r="L1868"/>
  <c r="M1868"/>
  <c r="N1868"/>
  <c r="L1869"/>
  <c r="M1869"/>
  <c r="N1869"/>
  <c r="L1870"/>
  <c r="M1870"/>
  <c r="N1870"/>
  <c r="L1871"/>
  <c r="M1871"/>
  <c r="N1871"/>
  <c r="L1872"/>
  <c r="M1872"/>
  <c r="N1872"/>
  <c r="L1873"/>
  <c r="M1873"/>
  <c r="N1873"/>
  <c r="L1874"/>
  <c r="M1874"/>
  <c r="N1874"/>
  <c r="L1875"/>
  <c r="M1875"/>
  <c r="N1875"/>
  <c r="L1876"/>
  <c r="M1876"/>
  <c r="N1876"/>
  <c r="L1877"/>
  <c r="M1877"/>
  <c r="N1877"/>
  <c r="L1878"/>
  <c r="M1878"/>
  <c r="N1878"/>
  <c r="L1879"/>
  <c r="M1879"/>
  <c r="N1879"/>
  <c r="L1880"/>
  <c r="M1880"/>
  <c r="N1880"/>
  <c r="L1881"/>
  <c r="M1881"/>
  <c r="N1881"/>
  <c r="L1882"/>
  <c r="M1882"/>
  <c r="N1882"/>
  <c r="L1883"/>
  <c r="M1883"/>
  <c r="N1883"/>
  <c r="L1884"/>
  <c r="M1884"/>
  <c r="N1884"/>
  <c r="L1885"/>
  <c r="M1885"/>
  <c r="N1885"/>
  <c r="L1886"/>
  <c r="M1886"/>
  <c r="N1886"/>
  <c r="L1887"/>
  <c r="M1887"/>
  <c r="N1887"/>
  <c r="L1888"/>
  <c r="M1888"/>
  <c r="N1888"/>
  <c r="L1889"/>
  <c r="M1889"/>
  <c r="N1889"/>
  <c r="L1890"/>
  <c r="M1890"/>
  <c r="N1890"/>
  <c r="L1891"/>
  <c r="M1891"/>
  <c r="N1891"/>
  <c r="L1892"/>
  <c r="M1892"/>
  <c r="N1892"/>
  <c r="L1893"/>
  <c r="M1893"/>
  <c r="N1893"/>
  <c r="L1896"/>
  <c r="M1896"/>
  <c r="N1896"/>
  <c r="L1899"/>
  <c r="M1899"/>
  <c r="N1899"/>
  <c r="L1900"/>
  <c r="M1900"/>
  <c r="N1900"/>
  <c r="L1901"/>
  <c r="M1901"/>
  <c r="N1901"/>
  <c r="L1902"/>
  <c r="M1902"/>
  <c r="N1902"/>
  <c r="L1903"/>
  <c r="M1903"/>
  <c r="N1903"/>
  <c r="L1904"/>
  <c r="M1904"/>
  <c r="N1904"/>
  <c r="L1907"/>
  <c r="M1907"/>
  <c r="N1907"/>
  <c r="L1908"/>
  <c r="M1908"/>
  <c r="N1908"/>
  <c r="L1909"/>
  <c r="M1909"/>
  <c r="N1909"/>
  <c r="L1910"/>
  <c r="M1910"/>
  <c r="N1910"/>
  <c r="L1911"/>
  <c r="M1911"/>
  <c r="N1911"/>
  <c r="L1912"/>
  <c r="M1912"/>
  <c r="N1912"/>
  <c r="L1913"/>
  <c r="M1913"/>
  <c r="N1913"/>
  <c r="L1914"/>
  <c r="M1914"/>
  <c r="N1914"/>
  <c r="L1915"/>
  <c r="M1915"/>
  <c r="N1915"/>
  <c r="L1916"/>
  <c r="M1916"/>
  <c r="N1916"/>
  <c r="L1917"/>
  <c r="M1917"/>
  <c r="N1917"/>
  <c r="L1918"/>
  <c r="M1918"/>
  <c r="N1918"/>
  <c r="L1919"/>
  <c r="M1919"/>
  <c r="N1919"/>
  <c r="L1920"/>
  <c r="M1920"/>
  <c r="N1920"/>
  <c r="L1921"/>
  <c r="M1921"/>
  <c r="N1921"/>
  <c r="L1922"/>
  <c r="M1922"/>
  <c r="N1922"/>
  <c r="L1923"/>
  <c r="M1923"/>
  <c r="N1923"/>
  <c r="L1924"/>
  <c r="M1924"/>
  <c r="N1924"/>
  <c r="L1925"/>
  <c r="M1925"/>
  <c r="N1925"/>
  <c r="L1926"/>
  <c r="M1926"/>
  <c r="N1926"/>
  <c r="L1927"/>
  <c r="M1927"/>
  <c r="N1927"/>
  <c r="L1928"/>
  <c r="M1928"/>
  <c r="N1928"/>
  <c r="L1929"/>
  <c r="M1929"/>
  <c r="N1929"/>
  <c r="L1930"/>
  <c r="M1930"/>
  <c r="N1930"/>
  <c r="L1931"/>
  <c r="M1931"/>
  <c r="N1931"/>
  <c r="L1932"/>
  <c r="M1932"/>
  <c r="N1932"/>
  <c r="L1935"/>
  <c r="M1935"/>
  <c r="N1935"/>
  <c r="L1936"/>
  <c r="M1936"/>
  <c r="N1936"/>
  <c r="L1937"/>
  <c r="M1937"/>
  <c r="N1937"/>
  <c r="L1938"/>
  <c r="M1938"/>
  <c r="N1938"/>
  <c r="L1939"/>
  <c r="M1939"/>
  <c r="N1939"/>
  <c r="L1940"/>
  <c r="M1940"/>
  <c r="N1940"/>
  <c r="L1941"/>
  <c r="M1941"/>
  <c r="N1941"/>
  <c r="L1944"/>
  <c r="M1944"/>
  <c r="N1944"/>
  <c r="L1945"/>
  <c r="M1945"/>
  <c r="N1945"/>
  <c r="L1946"/>
  <c r="M1946"/>
  <c r="N1946"/>
  <c r="L1947"/>
  <c r="M1947"/>
  <c r="N1947"/>
  <c r="L1948"/>
  <c r="M1948"/>
  <c r="N1948"/>
  <c r="L1949"/>
  <c r="M1949"/>
  <c r="N1949"/>
  <c r="L1952"/>
  <c r="M1952"/>
  <c r="N1952"/>
  <c r="L1953"/>
  <c r="M1953"/>
  <c r="N1953"/>
  <c r="L1954"/>
  <c r="M1954"/>
  <c r="N1954"/>
  <c r="L1957"/>
  <c r="M1957"/>
  <c r="N1957"/>
  <c r="L1958"/>
  <c r="M1958"/>
  <c r="N1958"/>
  <c r="L1959"/>
  <c r="M1959"/>
  <c r="N1959"/>
  <c r="L1960"/>
  <c r="M1960"/>
  <c r="N1960"/>
  <c r="L1961"/>
  <c r="M1961"/>
  <c r="N1961"/>
  <c r="L1962"/>
  <c r="M1962"/>
  <c r="N1962"/>
  <c r="L1963"/>
  <c r="M1963"/>
  <c r="N1963"/>
  <c r="L1964"/>
  <c r="M1964"/>
  <c r="N1964"/>
  <c r="L1965"/>
  <c r="M1965"/>
  <c r="N1965"/>
  <c r="L1966"/>
  <c r="M1966"/>
  <c r="N1966"/>
  <c r="L1969"/>
  <c r="M1969"/>
  <c r="N1969"/>
  <c r="L1970"/>
  <c r="M1970"/>
  <c r="N1970"/>
  <c r="L1971"/>
  <c r="M1971"/>
  <c r="N1971"/>
  <c r="L1972"/>
  <c r="M1972"/>
  <c r="N1972"/>
  <c r="L1973"/>
  <c r="M1973"/>
  <c r="N1973"/>
  <c r="L1974"/>
  <c r="M1974"/>
  <c r="N1974"/>
  <c r="L1975"/>
  <c r="M1975"/>
  <c r="N1975"/>
  <c r="L1976"/>
  <c r="M1976"/>
  <c r="N1976"/>
  <c r="L1977"/>
  <c r="M1977"/>
  <c r="N1977"/>
  <c r="L1978"/>
  <c r="M1978"/>
  <c r="N1978"/>
  <c r="L1979"/>
  <c r="M1979"/>
  <c r="N1979"/>
  <c r="L1982"/>
  <c r="M1982"/>
  <c r="N1982"/>
  <c r="L1983"/>
  <c r="M1983"/>
  <c r="N1983"/>
  <c r="L1984"/>
  <c r="M1984"/>
  <c r="N1984"/>
  <c r="L1985"/>
  <c r="M1985"/>
  <c r="N1985"/>
  <c r="L1986"/>
  <c r="M1986"/>
  <c r="N1986"/>
  <c r="L1987"/>
  <c r="M1987"/>
  <c r="N1987"/>
  <c r="L1988"/>
  <c r="M1988"/>
  <c r="N1988"/>
  <c r="L1989"/>
  <c r="M1989"/>
  <c r="N1989"/>
  <c r="L1990"/>
  <c r="M1990"/>
  <c r="N1990"/>
  <c r="L1991"/>
  <c r="M1991"/>
  <c r="N1991"/>
  <c r="L1992"/>
  <c r="M1992"/>
  <c r="N1992"/>
  <c r="L1993"/>
  <c r="M1993"/>
  <c r="N1993"/>
  <c r="L1994"/>
  <c r="M1994"/>
  <c r="N1994"/>
  <c r="L1995"/>
  <c r="M1995"/>
  <c r="N1995"/>
  <c r="L1996"/>
  <c r="M1996"/>
  <c r="N1996"/>
  <c r="L1997"/>
  <c r="M1997"/>
  <c r="N1997"/>
  <c r="L2000"/>
  <c r="M2000"/>
  <c r="N2000"/>
  <c r="L2001"/>
  <c r="M2001"/>
  <c r="N2001"/>
  <c r="L2004"/>
  <c r="M2004"/>
  <c r="N2004"/>
  <c r="L2005"/>
  <c r="M2005"/>
  <c r="N2005"/>
  <c r="L2006"/>
  <c r="M2006"/>
  <c r="N2006"/>
  <c r="L2007"/>
  <c r="M2007"/>
  <c r="N2007"/>
  <c r="L2008"/>
  <c r="M2008"/>
  <c r="N2008"/>
  <c r="L2009"/>
  <c r="M2009"/>
  <c r="N2009"/>
  <c r="L2010"/>
  <c r="M2010"/>
  <c r="N2010"/>
  <c r="L2011"/>
  <c r="M2011"/>
  <c r="N2011"/>
  <c r="L2012"/>
  <c r="M2012"/>
  <c r="N2012"/>
  <c r="L2013"/>
  <c r="M2013"/>
  <c r="N2013"/>
  <c r="L2014"/>
  <c r="M2014"/>
  <c r="N2014"/>
  <c r="L2015"/>
  <c r="M2015"/>
  <c r="N2015"/>
  <c r="L2016"/>
  <c r="M2016"/>
  <c r="N2016"/>
  <c r="L2017"/>
  <c r="M2017"/>
  <c r="N2017"/>
  <c r="L2018"/>
  <c r="M2018"/>
  <c r="N2018"/>
  <c r="L2019"/>
  <c r="M2019"/>
  <c r="N2019"/>
  <c r="L2020"/>
  <c r="M2020"/>
  <c r="N2020"/>
  <c r="L2021"/>
  <c r="M2021"/>
  <c r="N2021"/>
  <c r="L2024"/>
  <c r="M2024"/>
  <c r="N2024"/>
  <c r="L2025"/>
  <c r="M2025"/>
  <c r="N2025"/>
  <c r="L2026"/>
  <c r="M2026"/>
  <c r="N2026"/>
  <c r="L2027"/>
  <c r="M2027"/>
  <c r="N2027"/>
  <c r="L2028"/>
  <c r="M2028"/>
  <c r="N2028"/>
  <c r="L2029"/>
  <c r="M2029"/>
  <c r="N2029"/>
  <c r="L2030"/>
  <c r="M2030"/>
  <c r="N2030"/>
  <c r="L2031"/>
  <c r="M2031"/>
  <c r="N2031"/>
  <c r="L2032"/>
  <c r="M2032"/>
  <c r="N2032"/>
  <c r="L2035"/>
  <c r="M2035"/>
  <c r="N2035"/>
  <c r="L2036"/>
  <c r="M2036"/>
  <c r="N2036"/>
  <c r="L2037"/>
  <c r="M2037"/>
  <c r="N2037"/>
  <c r="L2038"/>
  <c r="M2038"/>
  <c r="N2038"/>
  <c r="L2039"/>
  <c r="M2039"/>
  <c r="N2039"/>
  <c r="L2040"/>
  <c r="M2040"/>
  <c r="N2040"/>
  <c r="L2041"/>
  <c r="M2041"/>
  <c r="N2041"/>
  <c r="L2042"/>
  <c r="M2042"/>
  <c r="N2042"/>
  <c r="L2043"/>
  <c r="M2043"/>
  <c r="N2043"/>
  <c r="L2044"/>
  <c r="M2044"/>
  <c r="N2044"/>
  <c r="L2045"/>
  <c r="M2045"/>
  <c r="N2045"/>
  <c r="L2046"/>
  <c r="M2046"/>
  <c r="N2046"/>
  <c r="L2047"/>
  <c r="M2047"/>
  <c r="N2047"/>
  <c r="L2048"/>
  <c r="M2048"/>
  <c r="N2048"/>
  <c r="L2049"/>
  <c r="M2049"/>
  <c r="N2049"/>
  <c r="L2050"/>
  <c r="M2050"/>
  <c r="N2050"/>
  <c r="L2051"/>
  <c r="M2051"/>
  <c r="N2051"/>
  <c r="L2052"/>
  <c r="M2052"/>
  <c r="N2052"/>
  <c r="L2053"/>
  <c r="M2053"/>
  <c r="N2053"/>
  <c r="L2054"/>
  <c r="M2054"/>
  <c r="N2054"/>
  <c r="L2055"/>
  <c r="M2055"/>
  <c r="N2055"/>
  <c r="L2056"/>
  <c r="M2056"/>
  <c r="N2056"/>
  <c r="L2057"/>
  <c r="M2057"/>
  <c r="N2057"/>
  <c r="L2058"/>
  <c r="M2058"/>
  <c r="N2058"/>
  <c r="L2059"/>
  <c r="M2059"/>
  <c r="N2059"/>
  <c r="N4"/>
  <c r="M4"/>
  <c r="L4"/>
  <c r="L1"/>
  <c r="H5"/>
  <c r="I5"/>
  <c r="J5"/>
  <c r="H6"/>
  <c r="I6"/>
  <c r="J6"/>
  <c r="H7"/>
  <c r="I7"/>
  <c r="J7"/>
  <c r="H8"/>
  <c r="I8"/>
  <c r="J8"/>
  <c r="H9"/>
  <c r="I9"/>
  <c r="J9"/>
  <c r="H10"/>
  <c r="I10"/>
  <c r="J10"/>
  <c r="H11"/>
  <c r="I11"/>
  <c r="J11"/>
  <c r="H12"/>
  <c r="I12"/>
  <c r="J12"/>
  <c r="H13"/>
  <c r="I13"/>
  <c r="J13"/>
  <c r="H14"/>
  <c r="I14"/>
  <c r="J14"/>
  <c r="H15"/>
  <c r="I15"/>
  <c r="J15"/>
  <c r="H16"/>
  <c r="I16"/>
  <c r="J16"/>
  <c r="H17"/>
  <c r="I17"/>
  <c r="J17"/>
  <c r="H18"/>
  <c r="I18"/>
  <c r="J18"/>
  <c r="H19"/>
  <c r="I19"/>
  <c r="J19"/>
  <c r="H20"/>
  <c r="I20"/>
  <c r="J20"/>
  <c r="H21"/>
  <c r="I21"/>
  <c r="J21"/>
  <c r="H22"/>
  <c r="I22"/>
  <c r="J22"/>
  <c r="H23"/>
  <c r="I23"/>
  <c r="J23"/>
  <c r="H24"/>
  <c r="I24"/>
  <c r="J24"/>
  <c r="H25"/>
  <c r="I25"/>
  <c r="J25"/>
  <c r="H26"/>
  <c r="I26"/>
  <c r="J26"/>
  <c r="H27"/>
  <c r="I27"/>
  <c r="J27"/>
  <c r="H28"/>
  <c r="I28"/>
  <c r="J28"/>
  <c r="H29"/>
  <c r="I29"/>
  <c r="J29"/>
  <c r="H30"/>
  <c r="I30"/>
  <c r="J30"/>
  <c r="H31"/>
  <c r="I31"/>
  <c r="J31"/>
  <c r="H32"/>
  <c r="I32"/>
  <c r="J32"/>
  <c r="H33"/>
  <c r="I33"/>
  <c r="J33"/>
  <c r="H34"/>
  <c r="I34"/>
  <c r="J34"/>
  <c r="H35"/>
  <c r="I35"/>
  <c r="J35"/>
  <c r="H36"/>
  <c r="I36"/>
  <c r="J36"/>
  <c r="H37"/>
  <c r="I37"/>
  <c r="J37"/>
  <c r="H38"/>
  <c r="I38"/>
  <c r="J38"/>
  <c r="H39"/>
  <c r="I39"/>
  <c r="J39"/>
  <c r="H40"/>
  <c r="I40"/>
  <c r="J40"/>
  <c r="H41"/>
  <c r="I41"/>
  <c r="J41"/>
  <c r="H42"/>
  <c r="I42"/>
  <c r="J42"/>
  <c r="H43"/>
  <c r="I43"/>
  <c r="J43"/>
  <c r="H44"/>
  <c r="I44"/>
  <c r="J44"/>
  <c r="H45"/>
  <c r="I45"/>
  <c r="J45"/>
  <c r="H46"/>
  <c r="I46"/>
  <c r="J46"/>
  <c r="H47"/>
  <c r="I47"/>
  <c r="J47"/>
  <c r="H48"/>
  <c r="I48"/>
  <c r="J48"/>
  <c r="H49"/>
  <c r="I49"/>
  <c r="J49"/>
  <c r="H50"/>
  <c r="I50"/>
  <c r="J50"/>
  <c r="H51"/>
  <c r="I51"/>
  <c r="J51"/>
  <c r="H52"/>
  <c r="I52"/>
  <c r="J52"/>
  <c r="H53"/>
  <c r="I53"/>
  <c r="J53"/>
  <c r="H54"/>
  <c r="I54"/>
  <c r="J54"/>
  <c r="H55"/>
  <c r="I55"/>
  <c r="J55"/>
  <c r="H56"/>
  <c r="I56"/>
  <c r="J56"/>
  <c r="H57"/>
  <c r="I57"/>
  <c r="J57"/>
  <c r="H58"/>
  <c r="I58"/>
  <c r="J58"/>
  <c r="H59"/>
  <c r="I59"/>
  <c r="J59"/>
  <c r="H60"/>
  <c r="I60"/>
  <c r="J60"/>
  <c r="H61"/>
  <c r="I61"/>
  <c r="J61"/>
  <c r="H62"/>
  <c r="I62"/>
  <c r="J62"/>
  <c r="H63"/>
  <c r="I63"/>
  <c r="J63"/>
  <c r="H64"/>
  <c r="I64"/>
  <c r="J64"/>
  <c r="H65"/>
  <c r="I65"/>
  <c r="J65"/>
  <c r="H66"/>
  <c r="I66"/>
  <c r="J66"/>
  <c r="H67"/>
  <c r="I67"/>
  <c r="J67"/>
  <c r="H68"/>
  <c r="I68"/>
  <c r="J68"/>
  <c r="H69"/>
  <c r="I69"/>
  <c r="J69"/>
  <c r="H70"/>
  <c r="I70"/>
  <c r="J70"/>
  <c r="H71"/>
  <c r="I71"/>
  <c r="J71"/>
  <c r="H72"/>
  <c r="I72"/>
  <c r="J72"/>
  <c r="H73"/>
  <c r="I73"/>
  <c r="J73"/>
  <c r="H74"/>
  <c r="I74"/>
  <c r="J74"/>
  <c r="H75"/>
  <c r="I75"/>
  <c r="J75"/>
  <c r="H76"/>
  <c r="I76"/>
  <c r="J76"/>
  <c r="H77"/>
  <c r="I77"/>
  <c r="J77"/>
  <c r="H80"/>
  <c r="I80"/>
  <c r="J80"/>
  <c r="H81"/>
  <c r="I81"/>
  <c r="J81"/>
  <c r="H82"/>
  <c r="I82"/>
  <c r="J82"/>
  <c r="H83"/>
  <c r="I83"/>
  <c r="J83"/>
  <c r="H84"/>
  <c r="I84"/>
  <c r="J84"/>
  <c r="H85"/>
  <c r="I85"/>
  <c r="J85"/>
  <c r="H86"/>
  <c r="I86"/>
  <c r="J86"/>
  <c r="H89"/>
  <c r="I89"/>
  <c r="J89"/>
  <c r="H90"/>
  <c r="I90"/>
  <c r="J90"/>
  <c r="H91"/>
  <c r="I91"/>
  <c r="J91"/>
  <c r="H92"/>
  <c r="I92"/>
  <c r="J92"/>
  <c r="H93"/>
  <c r="I93"/>
  <c r="J93"/>
  <c r="H94"/>
  <c r="I94"/>
  <c r="J94"/>
  <c r="H95"/>
  <c r="I95"/>
  <c r="J95"/>
  <c r="H96"/>
  <c r="I96"/>
  <c r="J96"/>
  <c r="H97"/>
  <c r="I97"/>
  <c r="J97"/>
  <c r="H98"/>
  <c r="I98"/>
  <c r="J98"/>
  <c r="H99"/>
  <c r="I99"/>
  <c r="J99"/>
  <c r="H100"/>
  <c r="I100"/>
  <c r="J100"/>
  <c r="H101"/>
  <c r="I101"/>
  <c r="J101"/>
  <c r="H102"/>
  <c r="I102"/>
  <c r="J102"/>
  <c r="H103"/>
  <c r="I103"/>
  <c r="J103"/>
  <c r="H104"/>
  <c r="I104"/>
  <c r="J104"/>
  <c r="H105"/>
  <c r="I105"/>
  <c r="J105"/>
  <c r="H106"/>
  <c r="I106"/>
  <c r="J106"/>
  <c r="H107"/>
  <c r="I107"/>
  <c r="J107"/>
  <c r="H108"/>
  <c r="I108"/>
  <c r="J108"/>
  <c r="H109"/>
  <c r="I109"/>
  <c r="J109"/>
  <c r="H110"/>
  <c r="I110"/>
  <c r="J110"/>
  <c r="H111"/>
  <c r="I111"/>
  <c r="J111"/>
  <c r="H112"/>
  <c r="I112"/>
  <c r="J112"/>
  <c r="H113"/>
  <c r="I113"/>
  <c r="J113"/>
  <c r="H114"/>
  <c r="I114"/>
  <c r="J114"/>
  <c r="H115"/>
  <c r="I115"/>
  <c r="J115"/>
  <c r="H118"/>
  <c r="I118"/>
  <c r="J118"/>
  <c r="H119"/>
  <c r="I119"/>
  <c r="J119"/>
  <c r="H120"/>
  <c r="I120"/>
  <c r="J120"/>
  <c r="H121"/>
  <c r="I121"/>
  <c r="J121"/>
  <c r="H122"/>
  <c r="I122"/>
  <c r="J122"/>
  <c r="H123"/>
  <c r="I123"/>
  <c r="J123"/>
  <c r="H124"/>
  <c r="I124"/>
  <c r="J124"/>
  <c r="H125"/>
  <c r="I125"/>
  <c r="J125"/>
  <c r="H126"/>
  <c r="I126"/>
  <c r="J126"/>
  <c r="H127"/>
  <c r="I127"/>
  <c r="J127"/>
  <c r="H130"/>
  <c r="I130"/>
  <c r="J130"/>
  <c r="H131"/>
  <c r="I131"/>
  <c r="J131"/>
  <c r="H132"/>
  <c r="I132"/>
  <c r="J132"/>
  <c r="H133"/>
  <c r="I133"/>
  <c r="J133"/>
  <c r="H134"/>
  <c r="I134"/>
  <c r="J134"/>
  <c r="H135"/>
  <c r="I135"/>
  <c r="J135"/>
  <c r="H136"/>
  <c r="I136"/>
  <c r="J136"/>
  <c r="H137"/>
  <c r="I137"/>
  <c r="J137"/>
  <c r="H138"/>
  <c r="I138"/>
  <c r="J138"/>
  <c r="H139"/>
  <c r="I139"/>
  <c r="J139"/>
  <c r="H140"/>
  <c r="I140"/>
  <c r="J140"/>
  <c r="H141"/>
  <c r="I141"/>
  <c r="J141"/>
  <c r="H142"/>
  <c r="I142"/>
  <c r="J142"/>
  <c r="H143"/>
  <c r="I143"/>
  <c r="J143"/>
  <c r="H144"/>
  <c r="I144"/>
  <c r="J144"/>
  <c r="H145"/>
  <c r="I145"/>
  <c r="J145"/>
  <c r="H146"/>
  <c r="I146"/>
  <c r="J146"/>
  <c r="H147"/>
  <c r="I147"/>
  <c r="J147"/>
  <c r="H148"/>
  <c r="I148"/>
  <c r="J148"/>
  <c r="H149"/>
  <c r="I149"/>
  <c r="J149"/>
  <c r="H150"/>
  <c r="I150"/>
  <c r="J150"/>
  <c r="H151"/>
  <c r="I151"/>
  <c r="J151"/>
  <c r="H152"/>
  <c r="I152"/>
  <c r="J152"/>
  <c r="H153"/>
  <c r="I153"/>
  <c r="J153"/>
  <c r="H154"/>
  <c r="I154"/>
  <c r="J154"/>
  <c r="H155"/>
  <c r="I155"/>
  <c r="J155"/>
  <c r="H158"/>
  <c r="I158"/>
  <c r="J158"/>
  <c r="H159"/>
  <c r="I159"/>
  <c r="J159"/>
  <c r="H160"/>
  <c r="I160"/>
  <c r="J160"/>
  <c r="H161"/>
  <c r="I161"/>
  <c r="J161"/>
  <c r="H162"/>
  <c r="I162"/>
  <c r="J162"/>
  <c r="H163"/>
  <c r="I163"/>
  <c r="J163"/>
  <c r="H164"/>
  <c r="I164"/>
  <c r="J164"/>
  <c r="H165"/>
  <c r="I165"/>
  <c r="J165"/>
  <c r="H166"/>
  <c r="I166"/>
  <c r="J166"/>
  <c r="H167"/>
  <c r="I167"/>
  <c r="J167"/>
  <c r="H170"/>
  <c r="I170"/>
  <c r="J170"/>
  <c r="H171"/>
  <c r="I171"/>
  <c r="J171"/>
  <c r="H172"/>
  <c r="I172"/>
  <c r="J172"/>
  <c r="H173"/>
  <c r="I173"/>
  <c r="J173"/>
  <c r="H174"/>
  <c r="I174"/>
  <c r="J174"/>
  <c r="H177"/>
  <c r="I177"/>
  <c r="J177"/>
  <c r="H178"/>
  <c r="I178"/>
  <c r="J178"/>
  <c r="H179"/>
  <c r="I179"/>
  <c r="J179"/>
  <c r="H180"/>
  <c r="I180"/>
  <c r="J180"/>
  <c r="H181"/>
  <c r="I181"/>
  <c r="J181"/>
  <c r="H182"/>
  <c r="I182"/>
  <c r="J182"/>
  <c r="H183"/>
  <c r="I183"/>
  <c r="J183"/>
  <c r="H184"/>
  <c r="I184"/>
  <c r="J184"/>
  <c r="H185"/>
  <c r="I185"/>
  <c r="J185"/>
  <c r="H186"/>
  <c r="I186"/>
  <c r="J186"/>
  <c r="H187"/>
  <c r="I187"/>
  <c r="J187"/>
  <c r="H188"/>
  <c r="I188"/>
  <c r="J188"/>
  <c r="H189"/>
  <c r="I189"/>
  <c r="J189"/>
  <c r="H190"/>
  <c r="I190"/>
  <c r="J190"/>
  <c r="H193"/>
  <c r="I193"/>
  <c r="J193"/>
  <c r="H194"/>
  <c r="I194"/>
  <c r="J194"/>
  <c r="H195"/>
  <c r="I195"/>
  <c r="J195"/>
  <c r="H196"/>
  <c r="I196"/>
  <c r="J196"/>
  <c r="H197"/>
  <c r="I197"/>
  <c r="J197"/>
  <c r="H198"/>
  <c r="I198"/>
  <c r="J198"/>
  <c r="H201"/>
  <c r="I201"/>
  <c r="J201"/>
  <c r="H202"/>
  <c r="I202"/>
  <c r="J202"/>
  <c r="H203"/>
  <c r="I203"/>
  <c r="J203"/>
  <c r="H204"/>
  <c r="I204"/>
  <c r="J204"/>
  <c r="H207"/>
  <c r="I207"/>
  <c r="J207"/>
  <c r="H208"/>
  <c r="I208"/>
  <c r="J208"/>
  <c r="H209"/>
  <c r="I209"/>
  <c r="J209"/>
  <c r="H210"/>
  <c r="I210"/>
  <c r="J210"/>
  <c r="H211"/>
  <c r="I211"/>
  <c r="J211"/>
  <c r="H212"/>
  <c r="I212"/>
  <c r="J212"/>
  <c r="H213"/>
  <c r="I213"/>
  <c r="J213"/>
  <c r="H214"/>
  <c r="I214"/>
  <c r="J214"/>
  <c r="H215"/>
  <c r="I215"/>
  <c r="J215"/>
  <c r="H216"/>
  <c r="I216"/>
  <c r="J216"/>
  <c r="H217"/>
  <c r="I217"/>
  <c r="J217"/>
  <c r="H218"/>
  <c r="I218"/>
  <c r="J218"/>
  <c r="H219"/>
  <c r="I219"/>
  <c r="J219"/>
  <c r="H220"/>
  <c r="I220"/>
  <c r="J220"/>
  <c r="H221"/>
  <c r="I221"/>
  <c r="J221"/>
  <c r="H222"/>
  <c r="I222"/>
  <c r="J222"/>
  <c r="H223"/>
  <c r="I223"/>
  <c r="J223"/>
  <c r="H224"/>
  <c r="I224"/>
  <c r="J224"/>
  <c r="H225"/>
  <c r="I225"/>
  <c r="J225"/>
  <c r="H228"/>
  <c r="I228"/>
  <c r="J228"/>
  <c r="H229"/>
  <c r="I229"/>
  <c r="J229"/>
  <c r="H230"/>
  <c r="I230"/>
  <c r="J230"/>
  <c r="H231"/>
  <c r="I231"/>
  <c r="J231"/>
  <c r="H232"/>
  <c r="I232"/>
  <c r="J232"/>
  <c r="H233"/>
  <c r="I233"/>
  <c r="J233"/>
  <c r="H239"/>
  <c r="I239"/>
  <c r="J239"/>
  <c r="H240"/>
  <c r="I240"/>
  <c r="J240"/>
  <c r="H241"/>
  <c r="I241"/>
  <c r="J241"/>
  <c r="H242"/>
  <c r="I242"/>
  <c r="J242"/>
  <c r="H243"/>
  <c r="I243"/>
  <c r="J243"/>
  <c r="H244"/>
  <c r="I244"/>
  <c r="J244"/>
  <c r="H245"/>
  <c r="I245"/>
  <c r="J245"/>
  <c r="H246"/>
  <c r="I246"/>
  <c r="J246"/>
  <c r="H247"/>
  <c r="I247"/>
  <c r="J247"/>
  <c r="H248"/>
  <c r="I248"/>
  <c r="J248"/>
  <c r="H249"/>
  <c r="I249"/>
  <c r="J249"/>
  <c r="H250"/>
  <c r="I250"/>
  <c r="J250"/>
  <c r="H251"/>
  <c r="I251"/>
  <c r="J251"/>
  <c r="H252"/>
  <c r="I252"/>
  <c r="J252"/>
  <c r="H253"/>
  <c r="I253"/>
  <c r="J253"/>
  <c r="H256"/>
  <c r="I256"/>
  <c r="J256"/>
  <c r="H257"/>
  <c r="I257"/>
  <c r="J257"/>
  <c r="H258"/>
  <c r="I258"/>
  <c r="J258"/>
  <c r="H259"/>
  <c r="I259"/>
  <c r="J259"/>
  <c r="H260"/>
  <c r="I260"/>
  <c r="J260"/>
  <c r="H261"/>
  <c r="I261"/>
  <c r="J261"/>
  <c r="H262"/>
  <c r="I262"/>
  <c r="J262"/>
  <c r="H263"/>
  <c r="I263"/>
  <c r="J263"/>
  <c r="H264"/>
  <c r="I264"/>
  <c r="J264"/>
  <c r="H267"/>
  <c r="I267"/>
  <c r="J267"/>
  <c r="H268"/>
  <c r="I268"/>
  <c r="J268"/>
  <c r="H269"/>
  <c r="I269"/>
  <c r="J269"/>
  <c r="H270"/>
  <c r="I270"/>
  <c r="J270"/>
  <c r="H271"/>
  <c r="I271"/>
  <c r="J271"/>
  <c r="H272"/>
  <c r="I272"/>
  <c r="J272"/>
  <c r="H275"/>
  <c r="I275"/>
  <c r="J275"/>
  <c r="H276"/>
  <c r="I276"/>
  <c r="J276"/>
  <c r="H277"/>
  <c r="I277"/>
  <c r="J277"/>
  <c r="H278"/>
  <c r="I278"/>
  <c r="J278"/>
  <c r="H279"/>
  <c r="I279"/>
  <c r="J279"/>
  <c r="H280"/>
  <c r="I280"/>
  <c r="J280"/>
  <c r="H281"/>
  <c r="I281"/>
  <c r="J281"/>
  <c r="H282"/>
  <c r="I282"/>
  <c r="J282"/>
  <c r="H283"/>
  <c r="I283"/>
  <c r="J283"/>
  <c r="H284"/>
  <c r="I284"/>
  <c r="J284"/>
  <c r="H285"/>
  <c r="I285"/>
  <c r="J285"/>
  <c r="H288"/>
  <c r="I288"/>
  <c r="J288"/>
  <c r="H289"/>
  <c r="I289"/>
  <c r="J289"/>
  <c r="H290"/>
  <c r="I290"/>
  <c r="J290"/>
  <c r="H291"/>
  <c r="I291"/>
  <c r="J291"/>
  <c r="H292"/>
  <c r="I292"/>
  <c r="J292"/>
  <c r="H293"/>
  <c r="I293"/>
  <c r="J293"/>
  <c r="H294"/>
  <c r="I294"/>
  <c r="J294"/>
  <c r="H295"/>
  <c r="I295"/>
  <c r="J295"/>
  <c r="H296"/>
  <c r="I296"/>
  <c r="J296"/>
  <c r="H297"/>
  <c r="I297"/>
  <c r="J297"/>
  <c r="H298"/>
  <c r="I298"/>
  <c r="J298"/>
  <c r="H301"/>
  <c r="I301"/>
  <c r="J301"/>
  <c r="H304"/>
  <c r="I304"/>
  <c r="J304"/>
  <c r="H305"/>
  <c r="I305"/>
  <c r="J305"/>
  <c r="H306"/>
  <c r="I306"/>
  <c r="J306"/>
  <c r="H307"/>
  <c r="I307"/>
  <c r="J307"/>
  <c r="H308"/>
  <c r="I308"/>
  <c r="J308"/>
  <c r="H309"/>
  <c r="I309"/>
  <c r="J309"/>
  <c r="H310"/>
  <c r="I310"/>
  <c r="J310"/>
  <c r="H311"/>
  <c r="I311"/>
  <c r="J311"/>
  <c r="H312"/>
  <c r="I312"/>
  <c r="J312"/>
  <c r="H313"/>
  <c r="I313"/>
  <c r="J313"/>
  <c r="H314"/>
  <c r="I314"/>
  <c r="J314"/>
  <c r="H315"/>
  <c r="I315"/>
  <c r="J315"/>
  <c r="H316"/>
  <c r="I316"/>
  <c r="J316"/>
  <c r="H317"/>
  <c r="I317"/>
  <c r="J317"/>
  <c r="H318"/>
  <c r="I318"/>
  <c r="J318"/>
  <c r="H319"/>
  <c r="I319"/>
  <c r="J319"/>
  <c r="H322"/>
  <c r="I322"/>
  <c r="J322"/>
  <c r="H325"/>
  <c r="I325"/>
  <c r="J325"/>
  <c r="H326"/>
  <c r="I326"/>
  <c r="J326"/>
  <c r="H327"/>
  <c r="I327"/>
  <c r="J327"/>
  <c r="H328"/>
  <c r="I328"/>
  <c r="J328"/>
  <c r="H329"/>
  <c r="I329"/>
  <c r="J329"/>
  <c r="H332"/>
  <c r="I332"/>
  <c r="J332"/>
  <c r="H333"/>
  <c r="I333"/>
  <c r="J333"/>
  <c r="H334"/>
  <c r="I334"/>
  <c r="J334"/>
  <c r="H335"/>
  <c r="I335"/>
  <c r="J335"/>
  <c r="H336"/>
  <c r="I336"/>
  <c r="J336"/>
  <c r="H337"/>
  <c r="I337"/>
  <c r="J337"/>
  <c r="H338"/>
  <c r="I338"/>
  <c r="J338"/>
  <c r="H339"/>
  <c r="I339"/>
  <c r="J339"/>
  <c r="H340"/>
  <c r="I340"/>
  <c r="J340"/>
  <c r="H341"/>
  <c r="I341"/>
  <c r="J341"/>
  <c r="H342"/>
  <c r="I342"/>
  <c r="J342"/>
  <c r="H343"/>
  <c r="I343"/>
  <c r="J343"/>
  <c r="H344"/>
  <c r="I344"/>
  <c r="J344"/>
  <c r="H345"/>
  <c r="I345"/>
  <c r="J345"/>
  <c r="H346"/>
  <c r="I346"/>
  <c r="J346"/>
  <c r="H347"/>
  <c r="I347"/>
  <c r="J347"/>
  <c r="H348"/>
  <c r="I348"/>
  <c r="J348"/>
  <c r="H349"/>
  <c r="I349"/>
  <c r="J349"/>
  <c r="H350"/>
  <c r="I350"/>
  <c r="J350"/>
  <c r="H351"/>
  <c r="I351"/>
  <c r="J351"/>
  <c r="H352"/>
  <c r="I352"/>
  <c r="J352"/>
  <c r="H353"/>
  <c r="I353"/>
  <c r="J353"/>
  <c r="H354"/>
  <c r="I354"/>
  <c r="J354"/>
  <c r="H355"/>
  <c r="I355"/>
  <c r="J355"/>
  <c r="H356"/>
  <c r="I356"/>
  <c r="J356"/>
  <c r="H357"/>
  <c r="I357"/>
  <c r="J357"/>
  <c r="H358"/>
  <c r="I358"/>
  <c r="J358"/>
  <c r="H359"/>
  <c r="I359"/>
  <c r="J359"/>
  <c r="H360"/>
  <c r="I360"/>
  <c r="J360"/>
  <c r="H361"/>
  <c r="I361"/>
  <c r="J361"/>
  <c r="H362"/>
  <c r="I362"/>
  <c r="J362"/>
  <c r="H363"/>
  <c r="I363"/>
  <c r="J363"/>
  <c r="H364"/>
  <c r="I364"/>
  <c r="J364"/>
  <c r="H365"/>
  <c r="I365"/>
  <c r="J365"/>
  <c r="H366"/>
  <c r="I366"/>
  <c r="J366"/>
  <c r="H367"/>
  <c r="I367"/>
  <c r="J367"/>
  <c r="H368"/>
  <c r="I368"/>
  <c r="J368"/>
  <c r="H369"/>
  <c r="I369"/>
  <c r="J369"/>
  <c r="H370"/>
  <c r="I370"/>
  <c r="J370"/>
  <c r="H371"/>
  <c r="I371"/>
  <c r="J371"/>
  <c r="H372"/>
  <c r="I372"/>
  <c r="J372"/>
  <c r="H375"/>
  <c r="I375"/>
  <c r="J375"/>
  <c r="H376"/>
  <c r="I376"/>
  <c r="J376"/>
  <c r="H377"/>
  <c r="I377"/>
  <c r="J377"/>
  <c r="H378"/>
  <c r="I378"/>
  <c r="J378"/>
  <c r="H379"/>
  <c r="I379"/>
  <c r="J379"/>
  <c r="H382"/>
  <c r="I382"/>
  <c r="J382"/>
  <c r="H383"/>
  <c r="I383"/>
  <c r="J383"/>
  <c r="H384"/>
  <c r="I384"/>
  <c r="J384"/>
  <c r="H385"/>
  <c r="I385"/>
  <c r="J385"/>
  <c r="H386"/>
  <c r="I386"/>
  <c r="J386"/>
  <c r="H389"/>
  <c r="I389"/>
  <c r="J389"/>
  <c r="H390"/>
  <c r="I390"/>
  <c r="J390"/>
  <c r="H391"/>
  <c r="I391"/>
  <c r="J391"/>
  <c r="H392"/>
  <c r="I392"/>
  <c r="J392"/>
  <c r="H393"/>
  <c r="I393"/>
  <c r="J393"/>
  <c r="H394"/>
  <c r="I394"/>
  <c r="J394"/>
  <c r="H395"/>
  <c r="I395"/>
  <c r="J395"/>
  <c r="H396"/>
  <c r="I396"/>
  <c r="J396"/>
  <c r="H397"/>
  <c r="I397"/>
  <c r="J397"/>
  <c r="H398"/>
  <c r="I398"/>
  <c r="J398"/>
  <c r="H399"/>
  <c r="I399"/>
  <c r="J399"/>
  <c r="H400"/>
  <c r="I400"/>
  <c r="J400"/>
  <c r="H401"/>
  <c r="I401"/>
  <c r="J401"/>
  <c r="H402"/>
  <c r="I402"/>
  <c r="J402"/>
  <c r="H403"/>
  <c r="I403"/>
  <c r="J403"/>
  <c r="H404"/>
  <c r="I404"/>
  <c r="J404"/>
  <c r="H405"/>
  <c r="I405"/>
  <c r="J405"/>
  <c r="H406"/>
  <c r="I406"/>
  <c r="J406"/>
  <c r="H407"/>
  <c r="I407"/>
  <c r="J407"/>
  <c r="H410"/>
  <c r="I410"/>
  <c r="J410"/>
  <c r="H411"/>
  <c r="I411"/>
  <c r="J411"/>
  <c r="H412"/>
  <c r="I412"/>
  <c r="J412"/>
  <c r="H413"/>
  <c r="I413"/>
  <c r="J413"/>
  <c r="H414"/>
  <c r="I414"/>
  <c r="J414"/>
  <c r="H415"/>
  <c r="I415"/>
  <c r="J415"/>
  <c r="H416"/>
  <c r="I416"/>
  <c r="J416"/>
  <c r="H417"/>
  <c r="I417"/>
  <c r="J417"/>
  <c r="H418"/>
  <c r="I418"/>
  <c r="J418"/>
  <c r="H419"/>
  <c r="I419"/>
  <c r="J419"/>
  <c r="H420"/>
  <c r="I420"/>
  <c r="J420"/>
  <c r="H421"/>
  <c r="I421"/>
  <c r="J421"/>
  <c r="H422"/>
  <c r="I422"/>
  <c r="J422"/>
  <c r="H423"/>
  <c r="I423"/>
  <c r="J423"/>
  <c r="H424"/>
  <c r="I424"/>
  <c r="J424"/>
  <c r="H425"/>
  <c r="I425"/>
  <c r="J425"/>
  <c r="H428"/>
  <c r="I428"/>
  <c r="J428"/>
  <c r="H429"/>
  <c r="I429"/>
  <c r="J429"/>
  <c r="H430"/>
  <c r="I430"/>
  <c r="J430"/>
  <c r="H431"/>
  <c r="I431"/>
  <c r="J431"/>
  <c r="H432"/>
  <c r="I432"/>
  <c r="J432"/>
  <c r="H433"/>
  <c r="I433"/>
  <c r="J433"/>
  <c r="H434"/>
  <c r="I434"/>
  <c r="J434"/>
  <c r="H435"/>
  <c r="I435"/>
  <c r="J435"/>
  <c r="H436"/>
  <c r="I436"/>
  <c r="J436"/>
  <c r="H437"/>
  <c r="I437"/>
  <c r="J437"/>
  <c r="H438"/>
  <c r="I438"/>
  <c r="J438"/>
  <c r="H439"/>
  <c r="I439"/>
  <c r="J439"/>
  <c r="H440"/>
  <c r="I440"/>
  <c r="J440"/>
  <c r="H441"/>
  <c r="I441"/>
  <c r="J441"/>
  <c r="H442"/>
  <c r="I442"/>
  <c r="J442"/>
  <c r="H443"/>
  <c r="I443"/>
  <c r="J443"/>
  <c r="H444"/>
  <c r="I444"/>
  <c r="J444"/>
  <c r="H445"/>
  <c r="I445"/>
  <c r="J445"/>
  <c r="H446"/>
  <c r="I446"/>
  <c r="J446"/>
  <c r="H447"/>
  <c r="I447"/>
  <c r="J447"/>
  <c r="H448"/>
  <c r="I448"/>
  <c r="J448"/>
  <c r="H449"/>
  <c r="I449"/>
  <c r="J449"/>
  <c r="H450"/>
  <c r="I450"/>
  <c r="J450"/>
  <c r="H451"/>
  <c r="I451"/>
  <c r="J451"/>
  <c r="H452"/>
  <c r="I452"/>
  <c r="J452"/>
  <c r="H453"/>
  <c r="I453"/>
  <c r="J453"/>
  <c r="H454"/>
  <c r="I454"/>
  <c r="J454"/>
  <c r="H455"/>
  <c r="I455"/>
  <c r="J455"/>
  <c r="H456"/>
  <c r="I456"/>
  <c r="J456"/>
  <c r="H457"/>
  <c r="I457"/>
  <c r="J457"/>
  <c r="H458"/>
  <c r="I458"/>
  <c r="J458"/>
  <c r="H461"/>
  <c r="I461"/>
  <c r="J461"/>
  <c r="H462"/>
  <c r="I462"/>
  <c r="J462"/>
  <c r="H463"/>
  <c r="I463"/>
  <c r="J463"/>
  <c r="H464"/>
  <c r="I464"/>
  <c r="J464"/>
  <c r="H465"/>
  <c r="I465"/>
  <c r="J465"/>
  <c r="H466"/>
  <c r="I466"/>
  <c r="J466"/>
  <c r="H469"/>
  <c r="I469"/>
  <c r="J469"/>
  <c r="H470"/>
  <c r="I470"/>
  <c r="J470"/>
  <c r="H471"/>
  <c r="I471"/>
  <c r="J471"/>
  <c r="H472"/>
  <c r="I472"/>
  <c r="J472"/>
  <c r="H473"/>
  <c r="I473"/>
  <c r="J473"/>
  <c r="H474"/>
  <c r="I474"/>
  <c r="J474"/>
  <c r="H475"/>
  <c r="I475"/>
  <c r="J475"/>
  <c r="H476"/>
  <c r="I476"/>
  <c r="J476"/>
  <c r="H477"/>
  <c r="I477"/>
  <c r="J477"/>
  <c r="H478"/>
  <c r="I478"/>
  <c r="J478"/>
  <c r="H479"/>
  <c r="I479"/>
  <c r="J479"/>
  <c r="H480"/>
  <c r="I480"/>
  <c r="J480"/>
  <c r="H481"/>
  <c r="I481"/>
  <c r="J481"/>
  <c r="H482"/>
  <c r="I482"/>
  <c r="J482"/>
  <c r="H483"/>
  <c r="I483"/>
  <c r="J483"/>
  <c r="H484"/>
  <c r="I484"/>
  <c r="J484"/>
  <c r="H485"/>
  <c r="I485"/>
  <c r="J485"/>
  <c r="H486"/>
  <c r="I486"/>
  <c r="J486"/>
  <c r="H487"/>
  <c r="I487"/>
  <c r="J487"/>
  <c r="H488"/>
  <c r="I488"/>
  <c r="J488"/>
  <c r="H489"/>
  <c r="I489"/>
  <c r="J489"/>
  <c r="H490"/>
  <c r="I490"/>
  <c r="J490"/>
  <c r="H491"/>
  <c r="I491"/>
  <c r="J491"/>
  <c r="H492"/>
  <c r="I492"/>
  <c r="J492"/>
  <c r="H493"/>
  <c r="I493"/>
  <c r="J493"/>
  <c r="H496"/>
  <c r="I496"/>
  <c r="J496"/>
  <c r="H497"/>
  <c r="I497"/>
  <c r="J497"/>
  <c r="H498"/>
  <c r="I498"/>
  <c r="J498"/>
  <c r="H499"/>
  <c r="I499"/>
  <c r="J499"/>
  <c r="H500"/>
  <c r="I500"/>
  <c r="J500"/>
  <c r="H501"/>
  <c r="I501"/>
  <c r="J501"/>
  <c r="H502"/>
  <c r="I502"/>
  <c r="J502"/>
  <c r="H503"/>
  <c r="I503"/>
  <c r="J503"/>
  <c r="H504"/>
  <c r="I504"/>
  <c r="J504"/>
  <c r="H505"/>
  <c r="I505"/>
  <c r="J505"/>
  <c r="H506"/>
  <c r="I506"/>
  <c r="J506"/>
  <c r="H507"/>
  <c r="I507"/>
  <c r="J507"/>
  <c r="H508"/>
  <c r="I508"/>
  <c r="J508"/>
  <c r="H509"/>
  <c r="I509"/>
  <c r="J509"/>
  <c r="H510"/>
  <c r="I510"/>
  <c r="J510"/>
  <c r="H511"/>
  <c r="I511"/>
  <c r="J511"/>
  <c r="H514"/>
  <c r="I514"/>
  <c r="J514"/>
  <c r="H515"/>
  <c r="I515"/>
  <c r="J515"/>
  <c r="H516"/>
  <c r="I516"/>
  <c r="J516"/>
  <c r="H517"/>
  <c r="I517"/>
  <c r="J517"/>
  <c r="H518"/>
  <c r="I518"/>
  <c r="J518"/>
  <c r="H519"/>
  <c r="I519"/>
  <c r="J519"/>
  <c r="H520"/>
  <c r="I520"/>
  <c r="J520"/>
  <c r="H521"/>
  <c r="I521"/>
  <c r="J521"/>
  <c r="H522"/>
  <c r="I522"/>
  <c r="J522"/>
  <c r="H523"/>
  <c r="I523"/>
  <c r="J523"/>
  <c r="H524"/>
  <c r="I524"/>
  <c r="J524"/>
  <c r="H527"/>
  <c r="I527"/>
  <c r="J527"/>
  <c r="H528"/>
  <c r="I528"/>
  <c r="J528"/>
  <c r="H529"/>
  <c r="I529"/>
  <c r="J529"/>
  <c r="H530"/>
  <c r="I530"/>
  <c r="J530"/>
  <c r="H531"/>
  <c r="I531"/>
  <c r="J531"/>
  <c r="H532"/>
  <c r="I532"/>
  <c r="J532"/>
  <c r="H533"/>
  <c r="I533"/>
  <c r="J533"/>
  <c r="H534"/>
  <c r="I534"/>
  <c r="J534"/>
  <c r="H535"/>
  <c r="I535"/>
  <c r="J535"/>
  <c r="H536"/>
  <c r="I536"/>
  <c r="J536"/>
  <c r="H537"/>
  <c r="I537"/>
  <c r="J537"/>
  <c r="H538"/>
  <c r="I538"/>
  <c r="J538"/>
  <c r="H539"/>
  <c r="I539"/>
  <c r="J539"/>
  <c r="H540"/>
  <c r="I540"/>
  <c r="J540"/>
  <c r="H541"/>
  <c r="I541"/>
  <c r="J541"/>
  <c r="H542"/>
  <c r="I542"/>
  <c r="J542"/>
  <c r="H543"/>
  <c r="I543"/>
  <c r="J543"/>
  <c r="H544"/>
  <c r="I544"/>
  <c r="J544"/>
  <c r="H545"/>
  <c r="I545"/>
  <c r="J545"/>
  <c r="H546"/>
  <c r="I546"/>
  <c r="J546"/>
  <c r="H547"/>
  <c r="I547"/>
  <c r="J547"/>
  <c r="H548"/>
  <c r="I548"/>
  <c r="J548"/>
  <c r="H549"/>
  <c r="I549"/>
  <c r="J549"/>
  <c r="H550"/>
  <c r="I550"/>
  <c r="J550"/>
  <c r="H551"/>
  <c r="I551"/>
  <c r="J551"/>
  <c r="H552"/>
  <c r="I552"/>
  <c r="J552"/>
  <c r="H553"/>
  <c r="I553"/>
  <c r="J553"/>
  <c r="H554"/>
  <c r="I554"/>
  <c r="J554"/>
  <c r="H555"/>
  <c r="I555"/>
  <c r="J555"/>
  <c r="H556"/>
  <c r="I556"/>
  <c r="J556"/>
  <c r="H557"/>
  <c r="I557"/>
  <c r="J557"/>
  <c r="H558"/>
  <c r="I558"/>
  <c r="J558"/>
  <c r="H559"/>
  <c r="I559"/>
  <c r="J559"/>
  <c r="H560"/>
  <c r="I560"/>
  <c r="J560"/>
  <c r="H561"/>
  <c r="I561"/>
  <c r="J561"/>
  <c r="H562"/>
  <c r="I562"/>
  <c r="J562"/>
  <c r="H563"/>
  <c r="I563"/>
  <c r="J563"/>
  <c r="H564"/>
  <c r="I564"/>
  <c r="J564"/>
  <c r="H565"/>
  <c r="I565"/>
  <c r="J565"/>
  <c r="H566"/>
  <c r="I566"/>
  <c r="J566"/>
  <c r="H567"/>
  <c r="I567"/>
  <c r="J567"/>
  <c r="H568"/>
  <c r="I568"/>
  <c r="J568"/>
  <c r="H569"/>
  <c r="I569"/>
  <c r="J569"/>
  <c r="H570"/>
  <c r="I570"/>
  <c r="J570"/>
  <c r="H571"/>
  <c r="I571"/>
  <c r="J571"/>
  <c r="H572"/>
  <c r="I572"/>
  <c r="J572"/>
  <c r="H573"/>
  <c r="I573"/>
  <c r="J573"/>
  <c r="H576"/>
  <c r="I576"/>
  <c r="J576"/>
  <c r="H577"/>
  <c r="I577"/>
  <c r="J577"/>
  <c r="H578"/>
  <c r="I578"/>
  <c r="J578"/>
  <c r="H579"/>
  <c r="I579"/>
  <c r="J579"/>
  <c r="H580"/>
  <c r="I580"/>
  <c r="J580"/>
  <c r="H581"/>
  <c r="I581"/>
  <c r="J581"/>
  <c r="H582"/>
  <c r="I582"/>
  <c r="J582"/>
  <c r="H583"/>
  <c r="I583"/>
  <c r="J583"/>
  <c r="H584"/>
  <c r="I584"/>
  <c r="J584"/>
  <c r="H585"/>
  <c r="I585"/>
  <c r="J585"/>
  <c r="H588"/>
  <c r="I588"/>
  <c r="J588"/>
  <c r="H589"/>
  <c r="I589"/>
  <c r="J589"/>
  <c r="H590"/>
  <c r="I590"/>
  <c r="J590"/>
  <c r="H591"/>
  <c r="I591"/>
  <c r="J591"/>
  <c r="H592"/>
  <c r="I592"/>
  <c r="J592"/>
  <c r="H593"/>
  <c r="I593"/>
  <c r="J593"/>
  <c r="H594"/>
  <c r="I594"/>
  <c r="J594"/>
  <c r="H595"/>
  <c r="I595"/>
  <c r="J595"/>
  <c r="H596"/>
  <c r="I596"/>
  <c r="J596"/>
  <c r="H597"/>
  <c r="I597"/>
  <c r="J597"/>
  <c r="H598"/>
  <c r="I598"/>
  <c r="J598"/>
  <c r="H601"/>
  <c r="I601"/>
  <c r="J601"/>
  <c r="H602"/>
  <c r="I602"/>
  <c r="J602"/>
  <c r="H603"/>
  <c r="I603"/>
  <c r="J603"/>
  <c r="H604"/>
  <c r="I604"/>
  <c r="J604"/>
  <c r="H605"/>
  <c r="I605"/>
  <c r="J605"/>
  <c r="H606"/>
  <c r="I606"/>
  <c r="J606"/>
  <c r="H607"/>
  <c r="I607"/>
  <c r="J607"/>
  <c r="H608"/>
  <c r="I608"/>
  <c r="J608"/>
  <c r="H609"/>
  <c r="I609"/>
  <c r="J609"/>
  <c r="H610"/>
  <c r="I610"/>
  <c r="J610"/>
  <c r="H611"/>
  <c r="I611"/>
  <c r="J611"/>
  <c r="H612"/>
  <c r="I612"/>
  <c r="J612"/>
  <c r="H613"/>
  <c r="I613"/>
  <c r="J613"/>
  <c r="H614"/>
  <c r="I614"/>
  <c r="J614"/>
  <c r="H615"/>
  <c r="I615"/>
  <c r="J615"/>
  <c r="H616"/>
  <c r="I616"/>
  <c r="J616"/>
  <c r="H617"/>
  <c r="I617"/>
  <c r="J617"/>
  <c r="H620"/>
  <c r="I620"/>
  <c r="J620"/>
  <c r="H621"/>
  <c r="I621"/>
  <c r="J621"/>
  <c r="H622"/>
  <c r="I622"/>
  <c r="J622"/>
  <c r="H623"/>
  <c r="I623"/>
  <c r="J623"/>
  <c r="H624"/>
  <c r="I624"/>
  <c r="J624"/>
  <c r="H625"/>
  <c r="I625"/>
  <c r="J625"/>
  <c r="H626"/>
  <c r="I626"/>
  <c r="J626"/>
  <c r="H627"/>
  <c r="I627"/>
  <c r="J627"/>
  <c r="H628"/>
  <c r="I628"/>
  <c r="J628"/>
  <c r="H629"/>
  <c r="I629"/>
  <c r="J629"/>
  <c r="H632"/>
  <c r="I632"/>
  <c r="J632"/>
  <c r="H633"/>
  <c r="I633"/>
  <c r="J633"/>
  <c r="H634"/>
  <c r="I634"/>
  <c r="J634"/>
  <c r="H635"/>
  <c r="I635"/>
  <c r="J635"/>
  <c r="H636"/>
  <c r="I636"/>
  <c r="J636"/>
  <c r="H637"/>
  <c r="I637"/>
  <c r="J637"/>
  <c r="H638"/>
  <c r="I638"/>
  <c r="J638"/>
  <c r="H639"/>
  <c r="I639"/>
  <c r="J639"/>
  <c r="H640"/>
  <c r="I640"/>
  <c r="J640"/>
  <c r="H641"/>
  <c r="I641"/>
  <c r="J641"/>
  <c r="H642"/>
  <c r="I642"/>
  <c r="J642"/>
  <c r="H643"/>
  <c r="I643"/>
  <c r="J643"/>
  <c r="H644"/>
  <c r="I644"/>
  <c r="J644"/>
  <c r="H645"/>
  <c r="I645"/>
  <c r="J645"/>
  <c r="H646"/>
  <c r="I646"/>
  <c r="J646"/>
  <c r="H647"/>
  <c r="I647"/>
  <c r="J647"/>
  <c r="H648"/>
  <c r="I648"/>
  <c r="J648"/>
  <c r="H649"/>
  <c r="I649"/>
  <c r="J649"/>
  <c r="H650"/>
  <c r="I650"/>
  <c r="J650"/>
  <c r="H651"/>
  <c r="I651"/>
  <c r="J651"/>
  <c r="H652"/>
  <c r="I652"/>
  <c r="J652"/>
  <c r="H653"/>
  <c r="I653"/>
  <c r="J653"/>
  <c r="H654"/>
  <c r="I654"/>
  <c r="J654"/>
  <c r="H655"/>
  <c r="I655"/>
  <c r="J655"/>
  <c r="H656"/>
  <c r="I656"/>
  <c r="J656"/>
  <c r="H657"/>
  <c r="I657"/>
  <c r="J657"/>
  <c r="H658"/>
  <c r="I658"/>
  <c r="J658"/>
  <c r="H659"/>
  <c r="I659"/>
  <c r="J659"/>
  <c r="H660"/>
  <c r="I660"/>
  <c r="J660"/>
  <c r="H661"/>
  <c r="I661"/>
  <c r="J661"/>
  <c r="H662"/>
  <c r="I662"/>
  <c r="J662"/>
  <c r="H663"/>
  <c r="I663"/>
  <c r="J663"/>
  <c r="H664"/>
  <c r="I664"/>
  <c r="J664"/>
  <c r="H665"/>
  <c r="I665"/>
  <c r="J665"/>
  <c r="H666"/>
  <c r="I666"/>
  <c r="J666"/>
  <c r="H667"/>
  <c r="I667"/>
  <c r="J667"/>
  <c r="H670"/>
  <c r="I670"/>
  <c r="J670"/>
  <c r="H671"/>
  <c r="I671"/>
  <c r="J671"/>
  <c r="H672"/>
  <c r="I672"/>
  <c r="J672"/>
  <c r="H673"/>
  <c r="I673"/>
  <c r="J673"/>
  <c r="H674"/>
  <c r="I674"/>
  <c r="J674"/>
  <c r="H675"/>
  <c r="I675"/>
  <c r="J675"/>
  <c r="H676"/>
  <c r="I676"/>
  <c r="J676"/>
  <c r="H677"/>
  <c r="I677"/>
  <c r="J677"/>
  <c r="H678"/>
  <c r="I678"/>
  <c r="J678"/>
  <c r="H679"/>
  <c r="I679"/>
  <c r="J679"/>
  <c r="H680"/>
  <c r="I680"/>
  <c r="J680"/>
  <c r="H681"/>
  <c r="I681"/>
  <c r="J681"/>
  <c r="H682"/>
  <c r="I682"/>
  <c r="J682"/>
  <c r="H683"/>
  <c r="I683"/>
  <c r="J683"/>
  <c r="H684"/>
  <c r="I684"/>
  <c r="J684"/>
  <c r="H687"/>
  <c r="I687"/>
  <c r="J687"/>
  <c r="H690"/>
  <c r="I690"/>
  <c r="J690"/>
  <c r="H691"/>
  <c r="I691"/>
  <c r="J691"/>
  <c r="H692"/>
  <c r="I692"/>
  <c r="J692"/>
  <c r="H693"/>
  <c r="I693"/>
  <c r="J693"/>
  <c r="H696"/>
  <c r="I696"/>
  <c r="J696"/>
  <c r="H697"/>
  <c r="I697"/>
  <c r="J697"/>
  <c r="H698"/>
  <c r="I698"/>
  <c r="J698"/>
  <c r="H699"/>
  <c r="I699"/>
  <c r="J699"/>
  <c r="H700"/>
  <c r="I700"/>
  <c r="J700"/>
  <c r="H701"/>
  <c r="I701"/>
  <c r="J701"/>
  <c r="H704"/>
  <c r="I704"/>
  <c r="J704"/>
  <c r="H705"/>
  <c r="I705"/>
  <c r="J705"/>
  <c r="H706"/>
  <c r="I706"/>
  <c r="J706"/>
  <c r="H707"/>
  <c r="I707"/>
  <c r="J707"/>
  <c r="H708"/>
  <c r="I708"/>
  <c r="J708"/>
  <c r="H709"/>
  <c r="I709"/>
  <c r="J709"/>
  <c r="H710"/>
  <c r="I710"/>
  <c r="J710"/>
  <c r="H711"/>
  <c r="I711"/>
  <c r="J711"/>
  <c r="H712"/>
  <c r="I712"/>
  <c r="J712"/>
  <c r="H713"/>
  <c r="I713"/>
  <c r="J713"/>
  <c r="H714"/>
  <c r="I714"/>
  <c r="J714"/>
  <c r="H715"/>
  <c r="I715"/>
  <c r="J715"/>
  <c r="H716"/>
  <c r="I716"/>
  <c r="J716"/>
  <c r="H717"/>
  <c r="I717"/>
  <c r="J717"/>
  <c r="H718"/>
  <c r="I718"/>
  <c r="J718"/>
  <c r="H719"/>
  <c r="I719"/>
  <c r="J719"/>
  <c r="H720"/>
  <c r="I720"/>
  <c r="J720"/>
  <c r="H721"/>
  <c r="I721"/>
  <c r="J721"/>
  <c r="H722"/>
  <c r="I722"/>
  <c r="J722"/>
  <c r="H725"/>
  <c r="I725"/>
  <c r="J725"/>
  <c r="H726"/>
  <c r="I726"/>
  <c r="J726"/>
  <c r="H727"/>
  <c r="I727"/>
  <c r="J727"/>
  <c r="H728"/>
  <c r="I728"/>
  <c r="J728"/>
  <c r="H729"/>
  <c r="I729"/>
  <c r="J729"/>
  <c r="H732"/>
  <c r="I732"/>
  <c r="J732"/>
  <c r="H733"/>
  <c r="I733"/>
  <c r="J733"/>
  <c r="H734"/>
  <c r="I734"/>
  <c r="J734"/>
  <c r="H735"/>
  <c r="I735"/>
  <c r="J735"/>
  <c r="H736"/>
  <c r="I736"/>
  <c r="J736"/>
  <c r="H737"/>
  <c r="I737"/>
  <c r="J737"/>
  <c r="H738"/>
  <c r="I738"/>
  <c r="J738"/>
  <c r="H739"/>
  <c r="I739"/>
  <c r="J739"/>
  <c r="H740"/>
  <c r="I740"/>
  <c r="J740"/>
  <c r="H741"/>
  <c r="I741"/>
  <c r="J741"/>
  <c r="H742"/>
  <c r="I742"/>
  <c r="J742"/>
  <c r="H743"/>
  <c r="I743"/>
  <c r="J743"/>
  <c r="H746"/>
  <c r="I746"/>
  <c r="J746"/>
  <c r="H747"/>
  <c r="I747"/>
  <c r="J747"/>
  <c r="H748"/>
  <c r="I748"/>
  <c r="J748"/>
  <c r="H749"/>
  <c r="I749"/>
  <c r="J749"/>
  <c r="H750"/>
  <c r="I750"/>
  <c r="J750"/>
  <c r="H751"/>
  <c r="I751"/>
  <c r="J751"/>
  <c r="H754"/>
  <c r="I754"/>
  <c r="J754"/>
  <c r="H755"/>
  <c r="I755"/>
  <c r="J755"/>
  <c r="H756"/>
  <c r="I756"/>
  <c r="J756"/>
  <c r="H757"/>
  <c r="I757"/>
  <c r="J757"/>
  <c r="H760"/>
  <c r="I760"/>
  <c r="J760"/>
  <c r="H761"/>
  <c r="I761"/>
  <c r="J761"/>
  <c r="H762"/>
  <c r="I762"/>
  <c r="J762"/>
  <c r="H763"/>
  <c r="I763"/>
  <c r="J763"/>
  <c r="H766"/>
  <c r="I766"/>
  <c r="J766"/>
  <c r="H767"/>
  <c r="I767"/>
  <c r="J767"/>
  <c r="H768"/>
  <c r="I768"/>
  <c r="J768"/>
  <c r="H769"/>
  <c r="I769"/>
  <c r="J769"/>
  <c r="H772"/>
  <c r="I772"/>
  <c r="J772"/>
  <c r="H773"/>
  <c r="I773"/>
  <c r="J773"/>
  <c r="H774"/>
  <c r="I774"/>
  <c r="J774"/>
  <c r="H775"/>
  <c r="I775"/>
  <c r="J775"/>
  <c r="H776"/>
  <c r="I776"/>
  <c r="J776"/>
  <c r="H777"/>
  <c r="I777"/>
  <c r="J777"/>
  <c r="H778"/>
  <c r="I778"/>
  <c r="J778"/>
  <c r="H779"/>
  <c r="I779"/>
  <c r="J779"/>
  <c r="H780"/>
  <c r="I780"/>
  <c r="J780"/>
  <c r="H781"/>
  <c r="I781"/>
  <c r="J781"/>
  <c r="H782"/>
  <c r="I782"/>
  <c r="J782"/>
  <c r="H783"/>
  <c r="I783"/>
  <c r="J783"/>
  <c r="H784"/>
  <c r="I784"/>
  <c r="J784"/>
  <c r="H785"/>
  <c r="I785"/>
  <c r="J785"/>
  <c r="H788"/>
  <c r="I788"/>
  <c r="J788"/>
  <c r="H789"/>
  <c r="I789"/>
  <c r="J789"/>
  <c r="H790"/>
  <c r="I790"/>
  <c r="J790"/>
  <c r="H791"/>
  <c r="I791"/>
  <c r="J791"/>
  <c r="H792"/>
  <c r="I792"/>
  <c r="J792"/>
  <c r="H793"/>
  <c r="I793"/>
  <c r="J793"/>
  <c r="H794"/>
  <c r="I794"/>
  <c r="J794"/>
  <c r="H795"/>
  <c r="I795"/>
  <c r="J795"/>
  <c r="H796"/>
  <c r="I796"/>
  <c r="J796"/>
  <c r="H797"/>
  <c r="I797"/>
  <c r="J797"/>
  <c r="H798"/>
  <c r="I798"/>
  <c r="J798"/>
  <c r="H799"/>
  <c r="I799"/>
  <c r="J799"/>
  <c r="H800"/>
  <c r="I800"/>
  <c r="J800"/>
  <c r="H801"/>
  <c r="I801"/>
  <c r="J801"/>
  <c r="H802"/>
  <c r="I802"/>
  <c r="J802"/>
  <c r="H803"/>
  <c r="I803"/>
  <c r="J803"/>
  <c r="H804"/>
  <c r="I804"/>
  <c r="J804"/>
  <c r="H805"/>
  <c r="I805"/>
  <c r="J805"/>
  <c r="H806"/>
  <c r="I806"/>
  <c r="J806"/>
  <c r="H807"/>
  <c r="I807"/>
  <c r="J807"/>
  <c r="H808"/>
  <c r="I808"/>
  <c r="J808"/>
  <c r="H809"/>
  <c r="I809"/>
  <c r="J809"/>
  <c r="H810"/>
  <c r="I810"/>
  <c r="J810"/>
  <c r="H811"/>
  <c r="I811"/>
  <c r="J811"/>
  <c r="H812"/>
  <c r="I812"/>
  <c r="J812"/>
  <c r="H813"/>
  <c r="I813"/>
  <c r="J813"/>
  <c r="H814"/>
  <c r="I814"/>
  <c r="J814"/>
  <c r="H815"/>
  <c r="I815"/>
  <c r="J815"/>
  <c r="H816"/>
  <c r="I816"/>
  <c r="J816"/>
  <c r="H817"/>
  <c r="I817"/>
  <c r="J817"/>
  <c r="H818"/>
  <c r="I818"/>
  <c r="J818"/>
  <c r="H821"/>
  <c r="I821"/>
  <c r="J821"/>
  <c r="H822"/>
  <c r="I822"/>
  <c r="J822"/>
  <c r="H823"/>
  <c r="I823"/>
  <c r="J823"/>
  <c r="H824"/>
  <c r="I824"/>
  <c r="J824"/>
  <c r="H825"/>
  <c r="I825"/>
  <c r="J825"/>
  <c r="H828"/>
  <c r="I828"/>
  <c r="J828"/>
  <c r="H829"/>
  <c r="I829"/>
  <c r="J829"/>
  <c r="H830"/>
  <c r="I830"/>
  <c r="J830"/>
  <c r="H831"/>
  <c r="I831"/>
  <c r="J831"/>
  <c r="H832"/>
  <c r="I832"/>
  <c r="J832"/>
  <c r="H833"/>
  <c r="I833"/>
  <c r="J833"/>
  <c r="H834"/>
  <c r="I834"/>
  <c r="J834"/>
  <c r="H835"/>
  <c r="I835"/>
  <c r="J835"/>
  <c r="H836"/>
  <c r="I836"/>
  <c r="J836"/>
  <c r="H837"/>
  <c r="I837"/>
  <c r="J837"/>
  <c r="H838"/>
  <c r="I838"/>
  <c r="J838"/>
  <c r="H839"/>
  <c r="I839"/>
  <c r="J839"/>
  <c r="H842"/>
  <c r="I842"/>
  <c r="J842"/>
  <c r="H843"/>
  <c r="I843"/>
  <c r="J843"/>
  <c r="H844"/>
  <c r="I844"/>
  <c r="J844"/>
  <c r="H845"/>
  <c r="I845"/>
  <c r="J845"/>
  <c r="H848"/>
  <c r="I848"/>
  <c r="J848"/>
  <c r="H849"/>
  <c r="I849"/>
  <c r="J849"/>
  <c r="H850"/>
  <c r="I850"/>
  <c r="J850"/>
  <c r="H851"/>
  <c r="I851"/>
  <c r="J851"/>
  <c r="H852"/>
  <c r="I852"/>
  <c r="J852"/>
  <c r="H853"/>
  <c r="I853"/>
  <c r="J853"/>
  <c r="H854"/>
  <c r="I854"/>
  <c r="J854"/>
  <c r="H855"/>
  <c r="I855"/>
  <c r="J855"/>
  <c r="H856"/>
  <c r="I856"/>
  <c r="J856"/>
  <c r="H857"/>
  <c r="I857"/>
  <c r="J857"/>
  <c r="H860"/>
  <c r="I860"/>
  <c r="J860"/>
  <c r="H861"/>
  <c r="I861"/>
  <c r="J861"/>
  <c r="H862"/>
  <c r="I862"/>
  <c r="J862"/>
  <c r="H865"/>
  <c r="I865"/>
  <c r="J865"/>
  <c r="H866"/>
  <c r="I866"/>
  <c r="J866"/>
  <c r="H867"/>
  <c r="I867"/>
  <c r="J867"/>
  <c r="H868"/>
  <c r="I868"/>
  <c r="J868"/>
  <c r="H869"/>
  <c r="I869"/>
  <c r="J869"/>
  <c r="H870"/>
  <c r="I870"/>
  <c r="J870"/>
  <c r="H871"/>
  <c r="I871"/>
  <c r="J871"/>
  <c r="H872"/>
  <c r="I872"/>
  <c r="J872"/>
  <c r="H873"/>
  <c r="I873"/>
  <c r="J873"/>
  <c r="H874"/>
  <c r="I874"/>
  <c r="J874"/>
  <c r="H875"/>
  <c r="I875"/>
  <c r="J875"/>
  <c r="H876"/>
  <c r="I876"/>
  <c r="J876"/>
  <c r="H877"/>
  <c r="I877"/>
  <c r="J877"/>
  <c r="H878"/>
  <c r="I878"/>
  <c r="J878"/>
  <c r="H879"/>
  <c r="I879"/>
  <c r="J879"/>
  <c r="H880"/>
  <c r="I880"/>
  <c r="J880"/>
  <c r="H883"/>
  <c r="I883"/>
  <c r="J883"/>
  <c r="H884"/>
  <c r="I884"/>
  <c r="J884"/>
  <c r="H885"/>
  <c r="I885"/>
  <c r="J885"/>
  <c r="H886"/>
  <c r="I886"/>
  <c r="J886"/>
  <c r="H887"/>
  <c r="I887"/>
  <c r="J887"/>
  <c r="H888"/>
  <c r="I888"/>
  <c r="J888"/>
  <c r="H889"/>
  <c r="I889"/>
  <c r="J889"/>
  <c r="H892"/>
  <c r="I892"/>
  <c r="J892"/>
  <c r="H893"/>
  <c r="I893"/>
  <c r="J893"/>
  <c r="H896"/>
  <c r="I896"/>
  <c r="J896"/>
  <c r="H897"/>
  <c r="I897"/>
  <c r="J897"/>
  <c r="H898"/>
  <c r="I898"/>
  <c r="J898"/>
  <c r="H899"/>
  <c r="I899"/>
  <c r="J899"/>
  <c r="H900"/>
  <c r="I900"/>
  <c r="J900"/>
  <c r="H901"/>
  <c r="I901"/>
  <c r="J901"/>
  <c r="H902"/>
  <c r="I902"/>
  <c r="J902"/>
  <c r="H903"/>
  <c r="I903"/>
  <c r="J903"/>
  <c r="H904"/>
  <c r="I904"/>
  <c r="J904"/>
  <c r="H905"/>
  <c r="I905"/>
  <c r="J905"/>
  <c r="H906"/>
  <c r="I906"/>
  <c r="J906"/>
  <c r="H907"/>
  <c r="I907"/>
  <c r="J907"/>
  <c r="H908"/>
  <c r="I908"/>
  <c r="J908"/>
  <c r="H909"/>
  <c r="I909"/>
  <c r="J909"/>
  <c r="H910"/>
  <c r="I910"/>
  <c r="J910"/>
  <c r="H911"/>
  <c r="I911"/>
  <c r="J911"/>
  <c r="H914"/>
  <c r="I914"/>
  <c r="J914"/>
  <c r="H915"/>
  <c r="I915"/>
  <c r="J915"/>
  <c r="H916"/>
  <c r="I916"/>
  <c r="J916"/>
  <c r="H917"/>
  <c r="I917"/>
  <c r="J917"/>
  <c r="H918"/>
  <c r="I918"/>
  <c r="J918"/>
  <c r="H921"/>
  <c r="I921"/>
  <c r="J921"/>
  <c r="H922"/>
  <c r="I922"/>
  <c r="J922"/>
  <c r="H923"/>
  <c r="I923"/>
  <c r="J923"/>
  <c r="H926"/>
  <c r="I926"/>
  <c r="J926"/>
  <c r="H927"/>
  <c r="I927"/>
  <c r="J927"/>
  <c r="H928"/>
  <c r="I928"/>
  <c r="J928"/>
  <c r="H931"/>
  <c r="I931"/>
  <c r="J931"/>
  <c r="H932"/>
  <c r="I932"/>
  <c r="J932"/>
  <c r="H933"/>
  <c r="I933"/>
  <c r="J933"/>
  <c r="H936"/>
  <c r="I936"/>
  <c r="J936"/>
  <c r="H937"/>
  <c r="I937"/>
  <c r="J937"/>
  <c r="H940"/>
  <c r="I940"/>
  <c r="J940"/>
  <c r="H941"/>
  <c r="I941"/>
  <c r="J941"/>
  <c r="H942"/>
  <c r="I942"/>
  <c r="J942"/>
  <c r="H943"/>
  <c r="I943"/>
  <c r="J943"/>
  <c r="H944"/>
  <c r="I944"/>
  <c r="J944"/>
  <c r="H945"/>
  <c r="I945"/>
  <c r="J945"/>
  <c r="H946"/>
  <c r="I946"/>
  <c r="J946"/>
  <c r="H947"/>
  <c r="I947"/>
  <c r="J947"/>
  <c r="H948"/>
  <c r="I948"/>
  <c r="J948"/>
  <c r="H949"/>
  <c r="I949"/>
  <c r="J949"/>
  <c r="H950"/>
  <c r="I950"/>
  <c r="J950"/>
  <c r="H951"/>
  <c r="I951"/>
  <c r="J951"/>
  <c r="H952"/>
  <c r="I952"/>
  <c r="J952"/>
  <c r="H953"/>
  <c r="I953"/>
  <c r="J953"/>
  <c r="H954"/>
  <c r="I954"/>
  <c r="J954"/>
  <c r="H955"/>
  <c r="I955"/>
  <c r="J955"/>
  <c r="H956"/>
  <c r="I956"/>
  <c r="J956"/>
  <c r="H957"/>
  <c r="I957"/>
  <c r="J957"/>
  <c r="H958"/>
  <c r="I958"/>
  <c r="J958"/>
  <c r="H959"/>
  <c r="I959"/>
  <c r="J959"/>
  <c r="H960"/>
  <c r="I960"/>
  <c r="J960"/>
  <c r="H961"/>
  <c r="I961"/>
  <c r="J961"/>
  <c r="H962"/>
  <c r="I962"/>
  <c r="J962"/>
  <c r="H963"/>
  <c r="I963"/>
  <c r="J963"/>
  <c r="H964"/>
  <c r="I964"/>
  <c r="J964"/>
  <c r="H965"/>
  <c r="I965"/>
  <c r="J965"/>
  <c r="H968"/>
  <c r="I968"/>
  <c r="J968"/>
  <c r="H969"/>
  <c r="I969"/>
  <c r="J969"/>
  <c r="H970"/>
  <c r="I970"/>
  <c r="J970"/>
  <c r="H971"/>
  <c r="I971"/>
  <c r="J971"/>
  <c r="H972"/>
  <c r="I972"/>
  <c r="J972"/>
  <c r="H973"/>
  <c r="I973"/>
  <c r="J973"/>
  <c r="H974"/>
  <c r="I974"/>
  <c r="J974"/>
  <c r="H975"/>
  <c r="I975"/>
  <c r="J975"/>
  <c r="H976"/>
  <c r="I976"/>
  <c r="J976"/>
  <c r="H977"/>
  <c r="I977"/>
  <c r="J977"/>
  <c r="H978"/>
  <c r="I978"/>
  <c r="J978"/>
  <c r="H979"/>
  <c r="I979"/>
  <c r="J979"/>
  <c r="H980"/>
  <c r="I980"/>
  <c r="J980"/>
  <c r="H981"/>
  <c r="I981"/>
  <c r="J981"/>
  <c r="H982"/>
  <c r="I982"/>
  <c r="J982"/>
  <c r="H983"/>
  <c r="I983"/>
  <c r="J983"/>
  <c r="H984"/>
  <c r="I984"/>
  <c r="J984"/>
  <c r="H985"/>
  <c r="I985"/>
  <c r="J985"/>
  <c r="H986"/>
  <c r="I986"/>
  <c r="J986"/>
  <c r="H989"/>
  <c r="I989"/>
  <c r="J989"/>
  <c r="H990"/>
  <c r="I990"/>
  <c r="J990"/>
  <c r="H991"/>
  <c r="I991"/>
  <c r="J991"/>
  <c r="H992"/>
  <c r="I992"/>
  <c r="J992"/>
  <c r="H995"/>
  <c r="I995"/>
  <c r="J995"/>
  <c r="H996"/>
  <c r="I996"/>
  <c r="J996"/>
  <c r="H997"/>
  <c r="I997"/>
  <c r="J997"/>
  <c r="H998"/>
  <c r="I998"/>
  <c r="J998"/>
  <c r="H999"/>
  <c r="I999"/>
  <c r="J999"/>
  <c r="H1000"/>
  <c r="I1000"/>
  <c r="J1000"/>
  <c r="H1003"/>
  <c r="I1003"/>
  <c r="J1003"/>
  <c r="H1004"/>
  <c r="I1004"/>
  <c r="J1004"/>
  <c r="H1005"/>
  <c r="I1005"/>
  <c r="J1005"/>
  <c r="H1006"/>
  <c r="I1006"/>
  <c r="J1006"/>
  <c r="H1007"/>
  <c r="I1007"/>
  <c r="J1007"/>
  <c r="H1008"/>
  <c r="I1008"/>
  <c r="J1008"/>
  <c r="H1009"/>
  <c r="I1009"/>
  <c r="J1009"/>
  <c r="H1010"/>
  <c r="I1010"/>
  <c r="J1010"/>
  <c r="H1011"/>
  <c r="I1011"/>
  <c r="J1011"/>
  <c r="H1012"/>
  <c r="I1012"/>
  <c r="J1012"/>
  <c r="H1013"/>
  <c r="I1013"/>
  <c r="J1013"/>
  <c r="H1014"/>
  <c r="I1014"/>
  <c r="J1014"/>
  <c r="H1015"/>
  <c r="I1015"/>
  <c r="J1015"/>
  <c r="H1018"/>
  <c r="I1018"/>
  <c r="J1018"/>
  <c r="H1019"/>
  <c r="I1019"/>
  <c r="J1019"/>
  <c r="H1020"/>
  <c r="I1020"/>
  <c r="J1020"/>
  <c r="H1021"/>
  <c r="I1021"/>
  <c r="J1021"/>
  <c r="H1022"/>
  <c r="I1022"/>
  <c r="J1022"/>
  <c r="H1023"/>
  <c r="I1023"/>
  <c r="J1023"/>
  <c r="H1024"/>
  <c r="I1024"/>
  <c r="J1024"/>
  <c r="H1025"/>
  <c r="I1025"/>
  <c r="J1025"/>
  <c r="H1026"/>
  <c r="I1026"/>
  <c r="J1026"/>
  <c r="H1027"/>
  <c r="I1027"/>
  <c r="J1027"/>
  <c r="H1028"/>
  <c r="I1028"/>
  <c r="J1028"/>
  <c r="H1029"/>
  <c r="I1029"/>
  <c r="J1029"/>
  <c r="H1032"/>
  <c r="I1032"/>
  <c r="J1032"/>
  <c r="H1033"/>
  <c r="I1033"/>
  <c r="J1033"/>
  <c r="H1034"/>
  <c r="I1034"/>
  <c r="J1034"/>
  <c r="H1035"/>
  <c r="I1035"/>
  <c r="J1035"/>
  <c r="H1036"/>
  <c r="I1036"/>
  <c r="J1036"/>
  <c r="H1037"/>
  <c r="I1037"/>
  <c r="J1037"/>
  <c r="H1038"/>
  <c r="I1038"/>
  <c r="J1038"/>
  <c r="H1039"/>
  <c r="I1039"/>
  <c r="J1039"/>
  <c r="H1040"/>
  <c r="I1040"/>
  <c r="J1040"/>
  <c r="H1043"/>
  <c r="I1043"/>
  <c r="J1043"/>
  <c r="H1044"/>
  <c r="I1044"/>
  <c r="J1044"/>
  <c r="H1045"/>
  <c r="I1045"/>
  <c r="J1045"/>
  <c r="H1046"/>
  <c r="I1046"/>
  <c r="J1046"/>
  <c r="H1047"/>
  <c r="I1047"/>
  <c r="J1047"/>
  <c r="H1048"/>
  <c r="I1048"/>
  <c r="J1048"/>
  <c r="H1049"/>
  <c r="I1049"/>
  <c r="J1049"/>
  <c r="H1052"/>
  <c r="I1052"/>
  <c r="J1052"/>
  <c r="H1053"/>
  <c r="I1053"/>
  <c r="J1053"/>
  <c r="H1054"/>
  <c r="I1054"/>
  <c r="J1054"/>
  <c r="H1055"/>
  <c r="I1055"/>
  <c r="J1055"/>
  <c r="H1056"/>
  <c r="I1056"/>
  <c r="J1056"/>
  <c r="H1057"/>
  <c r="I1057"/>
  <c r="J1057"/>
  <c r="H1058"/>
  <c r="I1058"/>
  <c r="J1058"/>
  <c r="H1059"/>
  <c r="I1059"/>
  <c r="J1059"/>
  <c r="H1060"/>
  <c r="I1060"/>
  <c r="J1060"/>
  <c r="H1061"/>
  <c r="I1061"/>
  <c r="J1061"/>
  <c r="H1062"/>
  <c r="I1062"/>
  <c r="J1062"/>
  <c r="H1063"/>
  <c r="I1063"/>
  <c r="J1063"/>
  <c r="H1064"/>
  <c r="I1064"/>
  <c r="J1064"/>
  <c r="H1065"/>
  <c r="I1065"/>
  <c r="J1065"/>
  <c r="H1066"/>
  <c r="I1066"/>
  <c r="J1066"/>
  <c r="H1067"/>
  <c r="I1067"/>
  <c r="J1067"/>
  <c r="H1068"/>
  <c r="I1068"/>
  <c r="J1068"/>
  <c r="H1069"/>
  <c r="I1069"/>
  <c r="J1069"/>
  <c r="H1070"/>
  <c r="I1070"/>
  <c r="J1070"/>
  <c r="H1071"/>
  <c r="I1071"/>
  <c r="J1071"/>
  <c r="H1074"/>
  <c r="I1074"/>
  <c r="J1074"/>
  <c r="H1075"/>
  <c r="I1075"/>
  <c r="J1075"/>
  <c r="H1076"/>
  <c r="I1076"/>
  <c r="J1076"/>
  <c r="H1077"/>
  <c r="I1077"/>
  <c r="J1077"/>
  <c r="H1078"/>
  <c r="I1078"/>
  <c r="J1078"/>
  <c r="H1079"/>
  <c r="I1079"/>
  <c r="J1079"/>
  <c r="H1080"/>
  <c r="I1080"/>
  <c r="J1080"/>
  <c r="H1081"/>
  <c r="I1081"/>
  <c r="J1081"/>
  <c r="H1082"/>
  <c r="I1082"/>
  <c r="J1082"/>
  <c r="H1083"/>
  <c r="I1083"/>
  <c r="J1083"/>
  <c r="H1084"/>
  <c r="I1084"/>
  <c r="J1084"/>
  <c r="H1085"/>
  <c r="I1085"/>
  <c r="J1085"/>
  <c r="H1086"/>
  <c r="I1086"/>
  <c r="J1086"/>
  <c r="H1087"/>
  <c r="I1087"/>
  <c r="J1087"/>
  <c r="H1088"/>
  <c r="I1088"/>
  <c r="J1088"/>
  <c r="H1089"/>
  <c r="I1089"/>
  <c r="J1089"/>
  <c r="H1090"/>
  <c r="I1090"/>
  <c r="J1090"/>
  <c r="H1091"/>
  <c r="I1091"/>
  <c r="J1091"/>
  <c r="H1092"/>
  <c r="I1092"/>
  <c r="J1092"/>
  <c r="H1093"/>
  <c r="I1093"/>
  <c r="J1093"/>
  <c r="H1094"/>
  <c r="I1094"/>
  <c r="J1094"/>
  <c r="H1095"/>
  <c r="I1095"/>
  <c r="J1095"/>
  <c r="H1096"/>
  <c r="I1096"/>
  <c r="J1096"/>
  <c r="H1097"/>
  <c r="I1097"/>
  <c r="J1097"/>
  <c r="H1098"/>
  <c r="I1098"/>
  <c r="J1098"/>
  <c r="H1099"/>
  <c r="I1099"/>
  <c r="J1099"/>
  <c r="H1100"/>
  <c r="I1100"/>
  <c r="J1100"/>
  <c r="H1101"/>
  <c r="I1101"/>
  <c r="J1101"/>
  <c r="H1102"/>
  <c r="I1102"/>
  <c r="J1102"/>
  <c r="H1103"/>
  <c r="I1103"/>
  <c r="J1103"/>
  <c r="H1104"/>
  <c r="I1104"/>
  <c r="J1104"/>
  <c r="H1105"/>
  <c r="I1105"/>
  <c r="J1105"/>
  <c r="H1106"/>
  <c r="I1106"/>
  <c r="J1106"/>
  <c r="H1107"/>
  <c r="I1107"/>
  <c r="J1107"/>
  <c r="H1108"/>
  <c r="I1108"/>
  <c r="J1108"/>
  <c r="H1109"/>
  <c r="I1109"/>
  <c r="J1109"/>
  <c r="H1112"/>
  <c r="I1112"/>
  <c r="J1112"/>
  <c r="H1113"/>
  <c r="I1113"/>
  <c r="J1113"/>
  <c r="H1114"/>
  <c r="I1114"/>
  <c r="J1114"/>
  <c r="H1115"/>
  <c r="I1115"/>
  <c r="J1115"/>
  <c r="H1116"/>
  <c r="I1116"/>
  <c r="J1116"/>
  <c r="H1117"/>
  <c r="I1117"/>
  <c r="J1117"/>
  <c r="H1118"/>
  <c r="I1118"/>
  <c r="J1118"/>
  <c r="H1119"/>
  <c r="I1119"/>
  <c r="J1119"/>
  <c r="H1120"/>
  <c r="I1120"/>
  <c r="J1120"/>
  <c r="H1121"/>
  <c r="I1121"/>
  <c r="J1121"/>
  <c r="H1122"/>
  <c r="I1122"/>
  <c r="J1122"/>
  <c r="H1123"/>
  <c r="I1123"/>
  <c r="J1123"/>
  <c r="H1124"/>
  <c r="I1124"/>
  <c r="J1124"/>
  <c r="H1125"/>
  <c r="I1125"/>
  <c r="J1125"/>
  <c r="H1126"/>
  <c r="I1126"/>
  <c r="J1126"/>
  <c r="H1127"/>
  <c r="I1127"/>
  <c r="J1127"/>
  <c r="H1128"/>
  <c r="I1128"/>
  <c r="J1128"/>
  <c r="H1129"/>
  <c r="I1129"/>
  <c r="J1129"/>
  <c r="H1130"/>
  <c r="I1130"/>
  <c r="J1130"/>
  <c r="H1131"/>
  <c r="I1131"/>
  <c r="J1131"/>
  <c r="H1132"/>
  <c r="I1132"/>
  <c r="J1132"/>
  <c r="H1135"/>
  <c r="I1135"/>
  <c r="J1135"/>
  <c r="H1136"/>
  <c r="I1136"/>
  <c r="J1136"/>
  <c r="H1137"/>
  <c r="I1137"/>
  <c r="J1137"/>
  <c r="H1138"/>
  <c r="I1138"/>
  <c r="J1138"/>
  <c r="H1139"/>
  <c r="I1139"/>
  <c r="J1139"/>
  <c r="H1140"/>
  <c r="I1140"/>
  <c r="J1140"/>
  <c r="H1141"/>
  <c r="I1141"/>
  <c r="J1141"/>
  <c r="H1142"/>
  <c r="I1142"/>
  <c r="J1142"/>
  <c r="H1143"/>
  <c r="I1143"/>
  <c r="J1143"/>
  <c r="H1144"/>
  <c r="I1144"/>
  <c r="J1144"/>
  <c r="H1145"/>
  <c r="I1145"/>
  <c r="J1145"/>
  <c r="H1146"/>
  <c r="I1146"/>
  <c r="J1146"/>
  <c r="H1147"/>
  <c r="I1147"/>
  <c r="J1147"/>
  <c r="H1148"/>
  <c r="I1148"/>
  <c r="J1148"/>
  <c r="H1149"/>
  <c r="I1149"/>
  <c r="J1149"/>
  <c r="H1150"/>
  <c r="I1150"/>
  <c r="J1150"/>
  <c r="H1151"/>
  <c r="I1151"/>
  <c r="J1151"/>
  <c r="H1152"/>
  <c r="I1152"/>
  <c r="J1152"/>
  <c r="H1155"/>
  <c r="I1155"/>
  <c r="J1155"/>
  <c r="H1156"/>
  <c r="I1156"/>
  <c r="J1156"/>
  <c r="H1157"/>
  <c r="I1157"/>
  <c r="J1157"/>
  <c r="H1158"/>
  <c r="I1158"/>
  <c r="J1158"/>
  <c r="H1159"/>
  <c r="I1159"/>
  <c r="J1159"/>
  <c r="H1160"/>
  <c r="I1160"/>
  <c r="J1160"/>
  <c r="H1161"/>
  <c r="I1161"/>
  <c r="J1161"/>
  <c r="H1164"/>
  <c r="I1164"/>
  <c r="J1164"/>
  <c r="H1167"/>
  <c r="I1167"/>
  <c r="J1167"/>
  <c r="H1168"/>
  <c r="I1168"/>
  <c r="J1168"/>
  <c r="H1169"/>
  <c r="I1169"/>
  <c r="J1169"/>
  <c r="H1170"/>
  <c r="I1170"/>
  <c r="J1170"/>
  <c r="H1171"/>
  <c r="I1171"/>
  <c r="J1171"/>
  <c r="H1172"/>
  <c r="I1172"/>
  <c r="J1172"/>
  <c r="H1173"/>
  <c r="I1173"/>
  <c r="J1173"/>
  <c r="H1176"/>
  <c r="I1176"/>
  <c r="J1176"/>
  <c r="H1177"/>
  <c r="I1177"/>
  <c r="J1177"/>
  <c r="H1178"/>
  <c r="I1178"/>
  <c r="J1178"/>
  <c r="H1181"/>
  <c r="I1181"/>
  <c r="J1181"/>
  <c r="H1182"/>
  <c r="I1182"/>
  <c r="J1182"/>
  <c r="H1183"/>
  <c r="I1183"/>
  <c r="J1183"/>
  <c r="H1184"/>
  <c r="I1184"/>
  <c r="J1184"/>
  <c r="H1185"/>
  <c r="I1185"/>
  <c r="J1185"/>
  <c r="H1186"/>
  <c r="I1186"/>
  <c r="J1186"/>
  <c r="H1187"/>
  <c r="I1187"/>
  <c r="J1187"/>
  <c r="H1188"/>
  <c r="I1188"/>
  <c r="J1188"/>
  <c r="H1189"/>
  <c r="I1189"/>
  <c r="J1189"/>
  <c r="H1190"/>
  <c r="I1190"/>
  <c r="J1190"/>
  <c r="H1191"/>
  <c r="I1191"/>
  <c r="J1191"/>
  <c r="H1194"/>
  <c r="I1194"/>
  <c r="J1194"/>
  <c r="H1197"/>
  <c r="I1197"/>
  <c r="J1197"/>
  <c r="H1198"/>
  <c r="I1198"/>
  <c r="J1198"/>
  <c r="H1199"/>
  <c r="I1199"/>
  <c r="J1199"/>
  <c r="H1200"/>
  <c r="I1200"/>
  <c r="J1200"/>
  <c r="H1201"/>
  <c r="I1201"/>
  <c r="J1201"/>
  <c r="H1202"/>
  <c r="I1202"/>
  <c r="J1202"/>
  <c r="H1205"/>
  <c r="I1205"/>
  <c r="J1205"/>
  <c r="H1206"/>
  <c r="I1206"/>
  <c r="J1206"/>
  <c r="H1207"/>
  <c r="I1207"/>
  <c r="J1207"/>
  <c r="H1208"/>
  <c r="I1208"/>
  <c r="J1208"/>
  <c r="H1209"/>
  <c r="I1209"/>
  <c r="J1209"/>
  <c r="H1210"/>
  <c r="I1210"/>
  <c r="J1210"/>
  <c r="H1211"/>
  <c r="I1211"/>
  <c r="J1211"/>
  <c r="H1214"/>
  <c r="I1214"/>
  <c r="J1214"/>
  <c r="H1215"/>
  <c r="I1215"/>
  <c r="J1215"/>
  <c r="H1216"/>
  <c r="I1216"/>
  <c r="J1216"/>
  <c r="H1217"/>
  <c r="I1217"/>
  <c r="J1217"/>
  <c r="H1218"/>
  <c r="I1218"/>
  <c r="J1218"/>
  <c r="H1219"/>
  <c r="I1219"/>
  <c r="J1219"/>
  <c r="H1220"/>
  <c r="I1220"/>
  <c r="J1220"/>
  <c r="H1221"/>
  <c r="I1221"/>
  <c r="J1221"/>
  <c r="H1222"/>
  <c r="I1222"/>
  <c r="J1222"/>
  <c r="H1225"/>
  <c r="I1225"/>
  <c r="J1225"/>
  <c r="H1228"/>
  <c r="I1228"/>
  <c r="J1228"/>
  <c r="H1229"/>
  <c r="I1229"/>
  <c r="J1229"/>
  <c r="H1230"/>
  <c r="I1230"/>
  <c r="J1230"/>
  <c r="H1231"/>
  <c r="I1231"/>
  <c r="J1231"/>
  <c r="H1232"/>
  <c r="I1232"/>
  <c r="J1232"/>
  <c r="H1233"/>
  <c r="I1233"/>
  <c r="J1233"/>
  <c r="H1234"/>
  <c r="I1234"/>
  <c r="J1234"/>
  <c r="H1235"/>
  <c r="I1235"/>
  <c r="J1235"/>
  <c r="H1238"/>
  <c r="I1238"/>
  <c r="J1238"/>
  <c r="H1239"/>
  <c r="I1239"/>
  <c r="J1239"/>
  <c r="H1240"/>
  <c r="I1240"/>
  <c r="J1240"/>
  <c r="H1241"/>
  <c r="I1241"/>
  <c r="J1241"/>
  <c r="H1244"/>
  <c r="I1244"/>
  <c r="J1244"/>
  <c r="H1245"/>
  <c r="I1245"/>
  <c r="J1245"/>
  <c r="H1246"/>
  <c r="I1246"/>
  <c r="J1246"/>
  <c r="H1249"/>
  <c r="I1249"/>
  <c r="J1249"/>
  <c r="H1250"/>
  <c r="I1250"/>
  <c r="J1250"/>
  <c r="H1251"/>
  <c r="I1251"/>
  <c r="J1251"/>
  <c r="H1252"/>
  <c r="I1252"/>
  <c r="J1252"/>
  <c r="H1253"/>
  <c r="I1253"/>
  <c r="J1253"/>
  <c r="H1254"/>
  <c r="I1254"/>
  <c r="J1254"/>
  <c r="H1255"/>
  <c r="I1255"/>
  <c r="J1255"/>
  <c r="H1256"/>
  <c r="I1256"/>
  <c r="J1256"/>
  <c r="H1257"/>
  <c r="I1257"/>
  <c r="J1257"/>
  <c r="H1260"/>
  <c r="I1260"/>
  <c r="J1260"/>
  <c r="H1261"/>
  <c r="I1261"/>
  <c r="J1261"/>
  <c r="H1262"/>
  <c r="I1262"/>
  <c r="J1262"/>
  <c r="H1263"/>
  <c r="I1263"/>
  <c r="J1263"/>
  <c r="H1264"/>
  <c r="I1264"/>
  <c r="J1264"/>
  <c r="H1265"/>
  <c r="I1265"/>
  <c r="J1265"/>
  <c r="H1266"/>
  <c r="I1266"/>
  <c r="J1266"/>
  <c r="H1267"/>
  <c r="I1267"/>
  <c r="J1267"/>
  <c r="H1270"/>
  <c r="I1270"/>
  <c r="J1270"/>
  <c r="H1271"/>
  <c r="I1271"/>
  <c r="J1271"/>
  <c r="H1272"/>
  <c r="I1272"/>
  <c r="J1272"/>
  <c r="H1273"/>
  <c r="I1273"/>
  <c r="J1273"/>
  <c r="H1274"/>
  <c r="I1274"/>
  <c r="J1274"/>
  <c r="H1275"/>
  <c r="I1275"/>
  <c r="J1275"/>
  <c r="H1276"/>
  <c r="I1276"/>
  <c r="J1276"/>
  <c r="H1277"/>
  <c r="I1277"/>
  <c r="J1277"/>
  <c r="H1278"/>
  <c r="I1278"/>
  <c r="J1278"/>
  <c r="H1279"/>
  <c r="I1279"/>
  <c r="J1279"/>
  <c r="H1280"/>
  <c r="I1280"/>
  <c r="J1280"/>
  <c r="H1281"/>
  <c r="I1281"/>
  <c r="J1281"/>
  <c r="H1282"/>
  <c r="I1282"/>
  <c r="J1282"/>
  <c r="H1283"/>
  <c r="I1283"/>
  <c r="J1283"/>
  <c r="H1284"/>
  <c r="I1284"/>
  <c r="J1284"/>
  <c r="H1285"/>
  <c r="I1285"/>
  <c r="J1285"/>
  <c r="H1286"/>
  <c r="I1286"/>
  <c r="J1286"/>
  <c r="H1287"/>
  <c r="I1287"/>
  <c r="J1287"/>
  <c r="H1288"/>
  <c r="I1288"/>
  <c r="J1288"/>
  <c r="H1289"/>
  <c r="I1289"/>
  <c r="J1289"/>
  <c r="H1290"/>
  <c r="I1290"/>
  <c r="J1290"/>
  <c r="H1291"/>
  <c r="I1291"/>
  <c r="J1291"/>
  <c r="H1292"/>
  <c r="I1292"/>
  <c r="J1292"/>
  <c r="H1293"/>
  <c r="I1293"/>
  <c r="J1293"/>
  <c r="H1294"/>
  <c r="I1294"/>
  <c r="J1294"/>
  <c r="H1295"/>
  <c r="I1295"/>
  <c r="J1295"/>
  <c r="H1296"/>
  <c r="I1296"/>
  <c r="J1296"/>
  <c r="H1297"/>
  <c r="I1297"/>
  <c r="J1297"/>
  <c r="H1298"/>
  <c r="I1298"/>
  <c r="J1298"/>
  <c r="H1299"/>
  <c r="I1299"/>
  <c r="J1299"/>
  <c r="H1300"/>
  <c r="I1300"/>
  <c r="J1300"/>
  <c r="H1301"/>
  <c r="I1301"/>
  <c r="J1301"/>
  <c r="H1302"/>
  <c r="I1302"/>
  <c r="J1302"/>
  <c r="H1305"/>
  <c r="I1305"/>
  <c r="J1305"/>
  <c r="H1306"/>
  <c r="I1306"/>
  <c r="J1306"/>
  <c r="H1307"/>
  <c r="I1307"/>
  <c r="J1307"/>
  <c r="H1308"/>
  <c r="I1308"/>
  <c r="J1308"/>
  <c r="H1309"/>
  <c r="I1309"/>
  <c r="J1309"/>
  <c r="H1310"/>
  <c r="I1310"/>
  <c r="J1310"/>
  <c r="H1311"/>
  <c r="I1311"/>
  <c r="J1311"/>
  <c r="H1312"/>
  <c r="I1312"/>
  <c r="J1312"/>
  <c r="H1313"/>
  <c r="I1313"/>
  <c r="J1313"/>
  <c r="H1314"/>
  <c r="I1314"/>
  <c r="J1314"/>
  <c r="H1315"/>
  <c r="I1315"/>
  <c r="J1315"/>
  <c r="H1316"/>
  <c r="I1316"/>
  <c r="J1316"/>
  <c r="H1317"/>
  <c r="I1317"/>
  <c r="J1317"/>
  <c r="H1318"/>
  <c r="I1318"/>
  <c r="J1318"/>
  <c r="H1319"/>
  <c r="I1319"/>
  <c r="J1319"/>
  <c r="H1320"/>
  <c r="I1320"/>
  <c r="J1320"/>
  <c r="H1321"/>
  <c r="I1321"/>
  <c r="J1321"/>
  <c r="H1324"/>
  <c r="I1324"/>
  <c r="J1324"/>
  <c r="H1325"/>
  <c r="I1325"/>
  <c r="J1325"/>
  <c r="H1326"/>
  <c r="I1326"/>
  <c r="J1326"/>
  <c r="H1327"/>
  <c r="I1327"/>
  <c r="J1327"/>
  <c r="H1328"/>
  <c r="I1328"/>
  <c r="J1328"/>
  <c r="H1329"/>
  <c r="I1329"/>
  <c r="J1329"/>
  <c r="H1332"/>
  <c r="I1332"/>
  <c r="J1332"/>
  <c r="H1333"/>
  <c r="I1333"/>
  <c r="J1333"/>
  <c r="H1334"/>
  <c r="I1334"/>
  <c r="J1334"/>
  <c r="H1335"/>
  <c r="I1335"/>
  <c r="J1335"/>
  <c r="H1336"/>
  <c r="I1336"/>
  <c r="J1336"/>
  <c r="H1337"/>
  <c r="I1337"/>
  <c r="J1337"/>
  <c r="H1338"/>
  <c r="I1338"/>
  <c r="J1338"/>
  <c r="H1339"/>
  <c r="I1339"/>
  <c r="J1339"/>
  <c r="H1340"/>
  <c r="I1340"/>
  <c r="J1340"/>
  <c r="H1341"/>
  <c r="I1341"/>
  <c r="J1341"/>
  <c r="H1342"/>
  <c r="I1342"/>
  <c r="J1342"/>
  <c r="H1343"/>
  <c r="I1343"/>
  <c r="J1343"/>
  <c r="H1344"/>
  <c r="I1344"/>
  <c r="J1344"/>
  <c r="H1345"/>
  <c r="I1345"/>
  <c r="J1345"/>
  <c r="H1346"/>
  <c r="I1346"/>
  <c r="J1346"/>
  <c r="H1347"/>
  <c r="I1347"/>
  <c r="J1347"/>
  <c r="H1348"/>
  <c r="I1348"/>
  <c r="J1348"/>
  <c r="H1349"/>
  <c r="I1349"/>
  <c r="J1349"/>
  <c r="H1350"/>
  <c r="I1350"/>
  <c r="J1350"/>
  <c r="H1351"/>
  <c r="I1351"/>
  <c r="J1351"/>
  <c r="H1352"/>
  <c r="I1352"/>
  <c r="J1352"/>
  <c r="H1353"/>
  <c r="I1353"/>
  <c r="J1353"/>
  <c r="H1354"/>
  <c r="I1354"/>
  <c r="J1354"/>
  <c r="H1355"/>
  <c r="I1355"/>
  <c r="J1355"/>
  <c r="H1356"/>
  <c r="I1356"/>
  <c r="J1356"/>
  <c r="H1357"/>
  <c r="I1357"/>
  <c r="J1357"/>
  <c r="H1358"/>
  <c r="I1358"/>
  <c r="J1358"/>
  <c r="H1359"/>
  <c r="I1359"/>
  <c r="J1359"/>
  <c r="H1360"/>
  <c r="I1360"/>
  <c r="J1360"/>
  <c r="H1361"/>
  <c r="I1361"/>
  <c r="J1361"/>
  <c r="H1362"/>
  <c r="I1362"/>
  <c r="J1362"/>
  <c r="H1363"/>
  <c r="I1363"/>
  <c r="J1363"/>
  <c r="H1364"/>
  <c r="I1364"/>
  <c r="J1364"/>
  <c r="H1365"/>
  <c r="I1365"/>
  <c r="J1365"/>
  <c r="H1366"/>
  <c r="I1366"/>
  <c r="J1366"/>
  <c r="H1367"/>
  <c r="I1367"/>
  <c r="J1367"/>
  <c r="H1368"/>
  <c r="I1368"/>
  <c r="J1368"/>
  <c r="H1369"/>
  <c r="I1369"/>
  <c r="J1369"/>
  <c r="H1370"/>
  <c r="I1370"/>
  <c r="J1370"/>
  <c r="H1371"/>
  <c r="I1371"/>
  <c r="J1371"/>
  <c r="H1372"/>
  <c r="I1372"/>
  <c r="J1372"/>
  <c r="H1373"/>
  <c r="I1373"/>
  <c r="J1373"/>
  <c r="H1374"/>
  <c r="I1374"/>
  <c r="J1374"/>
  <c r="H1377"/>
  <c r="I1377"/>
  <c r="J1377"/>
  <c r="H1378"/>
  <c r="I1378"/>
  <c r="J1378"/>
  <c r="H1379"/>
  <c r="I1379"/>
  <c r="J1379"/>
  <c r="H1380"/>
  <c r="I1380"/>
  <c r="J1380"/>
  <c r="H1381"/>
  <c r="I1381"/>
  <c r="J1381"/>
  <c r="H1382"/>
  <c r="I1382"/>
  <c r="J1382"/>
  <c r="H1383"/>
  <c r="I1383"/>
  <c r="J1383"/>
  <c r="H1384"/>
  <c r="I1384"/>
  <c r="J1384"/>
  <c r="H1385"/>
  <c r="I1385"/>
  <c r="J1385"/>
  <c r="H1386"/>
  <c r="I1386"/>
  <c r="J1386"/>
  <c r="H1387"/>
  <c r="I1387"/>
  <c r="J1387"/>
  <c r="H1388"/>
  <c r="I1388"/>
  <c r="J1388"/>
  <c r="H1389"/>
  <c r="I1389"/>
  <c r="J1389"/>
  <c r="H1390"/>
  <c r="I1390"/>
  <c r="J1390"/>
  <c r="H1391"/>
  <c r="I1391"/>
  <c r="J1391"/>
  <c r="H1392"/>
  <c r="I1392"/>
  <c r="J1392"/>
  <c r="H1393"/>
  <c r="I1393"/>
  <c r="J1393"/>
  <c r="H1394"/>
  <c r="I1394"/>
  <c r="J1394"/>
  <c r="H1395"/>
  <c r="I1395"/>
  <c r="J1395"/>
  <c r="H1396"/>
  <c r="I1396"/>
  <c r="J1396"/>
  <c r="H1397"/>
  <c r="I1397"/>
  <c r="J1397"/>
  <c r="H1398"/>
  <c r="I1398"/>
  <c r="J1398"/>
  <c r="H1399"/>
  <c r="I1399"/>
  <c r="J1399"/>
  <c r="H1400"/>
  <c r="I1400"/>
  <c r="J1400"/>
  <c r="H1401"/>
  <c r="I1401"/>
  <c r="J1401"/>
  <c r="H1402"/>
  <c r="I1402"/>
  <c r="J1402"/>
  <c r="H1403"/>
  <c r="I1403"/>
  <c r="J1403"/>
  <c r="H1404"/>
  <c r="I1404"/>
  <c r="J1404"/>
  <c r="H1405"/>
  <c r="I1405"/>
  <c r="J1405"/>
  <c r="H1406"/>
  <c r="I1406"/>
  <c r="J1406"/>
  <c r="H1407"/>
  <c r="I1407"/>
  <c r="J1407"/>
  <c r="H1408"/>
  <c r="I1408"/>
  <c r="J1408"/>
  <c r="H1409"/>
  <c r="I1409"/>
  <c r="J1409"/>
  <c r="H1410"/>
  <c r="I1410"/>
  <c r="J1410"/>
  <c r="H1411"/>
  <c r="I1411"/>
  <c r="J1411"/>
  <c r="H1412"/>
  <c r="I1412"/>
  <c r="J1412"/>
  <c r="H1413"/>
  <c r="I1413"/>
  <c r="J1413"/>
  <c r="H1414"/>
  <c r="I1414"/>
  <c r="J1414"/>
  <c r="H1415"/>
  <c r="I1415"/>
  <c r="J1415"/>
  <c r="H1418"/>
  <c r="I1418"/>
  <c r="J1418"/>
  <c r="H1419"/>
  <c r="I1419"/>
  <c r="J1419"/>
  <c r="H1420"/>
  <c r="I1420"/>
  <c r="J1420"/>
  <c r="H1421"/>
  <c r="I1421"/>
  <c r="J1421"/>
  <c r="H1422"/>
  <c r="I1422"/>
  <c r="J1422"/>
  <c r="H1423"/>
  <c r="I1423"/>
  <c r="J1423"/>
  <c r="H1424"/>
  <c r="I1424"/>
  <c r="J1424"/>
  <c r="H1425"/>
  <c r="I1425"/>
  <c r="J1425"/>
  <c r="H1426"/>
  <c r="I1426"/>
  <c r="J1426"/>
  <c r="H1427"/>
  <c r="I1427"/>
  <c r="J1427"/>
  <c r="H1428"/>
  <c r="I1428"/>
  <c r="J1428"/>
  <c r="H1429"/>
  <c r="I1429"/>
  <c r="J1429"/>
  <c r="H1430"/>
  <c r="I1430"/>
  <c r="J1430"/>
  <c r="H1431"/>
  <c r="I1431"/>
  <c r="J1431"/>
  <c r="H1432"/>
  <c r="I1432"/>
  <c r="J1432"/>
  <c r="H1433"/>
  <c r="I1433"/>
  <c r="J1433"/>
  <c r="H1434"/>
  <c r="I1434"/>
  <c r="J1434"/>
  <c r="H1435"/>
  <c r="I1435"/>
  <c r="J1435"/>
  <c r="H1436"/>
  <c r="I1436"/>
  <c r="J1436"/>
  <c r="H1437"/>
  <c r="I1437"/>
  <c r="J1437"/>
  <c r="H1438"/>
  <c r="I1438"/>
  <c r="J1438"/>
  <c r="H1439"/>
  <c r="I1439"/>
  <c r="J1439"/>
  <c r="H1440"/>
  <c r="I1440"/>
  <c r="J1440"/>
  <c r="H1441"/>
  <c r="I1441"/>
  <c r="J1441"/>
  <c r="H1442"/>
  <c r="I1442"/>
  <c r="J1442"/>
  <c r="H1443"/>
  <c r="I1443"/>
  <c r="J1443"/>
  <c r="H1444"/>
  <c r="I1444"/>
  <c r="J1444"/>
  <c r="H1445"/>
  <c r="I1445"/>
  <c r="J1445"/>
  <c r="H1446"/>
  <c r="I1446"/>
  <c r="J1446"/>
  <c r="H1447"/>
  <c r="I1447"/>
  <c r="J1447"/>
  <c r="H1448"/>
  <c r="I1448"/>
  <c r="J1448"/>
  <c r="H1451"/>
  <c r="I1451"/>
  <c r="J1451"/>
  <c r="H1452"/>
  <c r="I1452"/>
  <c r="J1452"/>
  <c r="H1453"/>
  <c r="I1453"/>
  <c r="J1453"/>
  <c r="H1454"/>
  <c r="I1454"/>
  <c r="J1454"/>
  <c r="H1455"/>
  <c r="I1455"/>
  <c r="J1455"/>
  <c r="H1456"/>
  <c r="I1456"/>
  <c r="J1456"/>
  <c r="H1457"/>
  <c r="I1457"/>
  <c r="J1457"/>
  <c r="H1458"/>
  <c r="I1458"/>
  <c r="J1458"/>
  <c r="H1461"/>
  <c r="I1461"/>
  <c r="J1461"/>
  <c r="H1462"/>
  <c r="I1462"/>
  <c r="J1462"/>
  <c r="H1463"/>
  <c r="I1463"/>
  <c r="J1463"/>
  <c r="H1464"/>
  <c r="I1464"/>
  <c r="J1464"/>
  <c r="H1465"/>
  <c r="I1465"/>
  <c r="J1465"/>
  <c r="H1466"/>
  <c r="I1466"/>
  <c r="J1466"/>
  <c r="H1467"/>
  <c r="I1467"/>
  <c r="J1467"/>
  <c r="H1468"/>
  <c r="I1468"/>
  <c r="J1468"/>
  <c r="H1469"/>
  <c r="I1469"/>
  <c r="J1469"/>
  <c r="H1470"/>
  <c r="I1470"/>
  <c r="J1470"/>
  <c r="H1471"/>
  <c r="I1471"/>
  <c r="J1471"/>
  <c r="H1472"/>
  <c r="I1472"/>
  <c r="J1472"/>
  <c r="H1473"/>
  <c r="I1473"/>
  <c r="J1473"/>
  <c r="H1474"/>
  <c r="I1474"/>
  <c r="J1474"/>
  <c r="H1475"/>
  <c r="I1475"/>
  <c r="J1475"/>
  <c r="H1476"/>
  <c r="I1476"/>
  <c r="J1476"/>
  <c r="H1477"/>
  <c r="I1477"/>
  <c r="J1477"/>
  <c r="H1478"/>
  <c r="I1478"/>
  <c r="J1478"/>
  <c r="H1479"/>
  <c r="I1479"/>
  <c r="J1479"/>
  <c r="H1480"/>
  <c r="I1480"/>
  <c r="J1480"/>
  <c r="H1481"/>
  <c r="I1481"/>
  <c r="J1481"/>
  <c r="H1482"/>
  <c r="I1482"/>
  <c r="J1482"/>
  <c r="H1483"/>
  <c r="I1483"/>
  <c r="J1483"/>
  <c r="H1484"/>
  <c r="I1484"/>
  <c r="J1484"/>
  <c r="H1485"/>
  <c r="I1485"/>
  <c r="J1485"/>
  <c r="H1488"/>
  <c r="I1488"/>
  <c r="J1488"/>
  <c r="H1489"/>
  <c r="I1489"/>
  <c r="J1489"/>
  <c r="H1490"/>
  <c r="I1490"/>
  <c r="J1490"/>
  <c r="H1491"/>
  <c r="I1491"/>
  <c r="J1491"/>
  <c r="H1492"/>
  <c r="I1492"/>
  <c r="J1492"/>
  <c r="H1493"/>
  <c r="I1493"/>
  <c r="J1493"/>
  <c r="H1494"/>
  <c r="I1494"/>
  <c r="J1494"/>
  <c r="H1495"/>
  <c r="I1495"/>
  <c r="J1495"/>
  <c r="H1496"/>
  <c r="I1496"/>
  <c r="J1496"/>
  <c r="H1497"/>
  <c r="I1497"/>
  <c r="J1497"/>
  <c r="H1498"/>
  <c r="I1498"/>
  <c r="J1498"/>
  <c r="H1499"/>
  <c r="I1499"/>
  <c r="J1499"/>
  <c r="H1500"/>
  <c r="I1500"/>
  <c r="J1500"/>
  <c r="H1501"/>
  <c r="I1501"/>
  <c r="J1501"/>
  <c r="H1502"/>
  <c r="I1502"/>
  <c r="J1502"/>
  <c r="H1503"/>
  <c r="I1503"/>
  <c r="J1503"/>
  <c r="H1504"/>
  <c r="I1504"/>
  <c r="J1504"/>
  <c r="H1505"/>
  <c r="I1505"/>
  <c r="J1505"/>
  <c r="H1506"/>
  <c r="I1506"/>
  <c r="J1506"/>
  <c r="H1507"/>
  <c r="I1507"/>
  <c r="J1507"/>
  <c r="H1508"/>
  <c r="I1508"/>
  <c r="J1508"/>
  <c r="H1509"/>
  <c r="I1509"/>
  <c r="J1509"/>
  <c r="H1510"/>
  <c r="I1510"/>
  <c r="J1510"/>
  <c r="H1511"/>
  <c r="I1511"/>
  <c r="J1511"/>
  <c r="H1512"/>
  <c r="I1512"/>
  <c r="J1512"/>
  <c r="H1513"/>
  <c r="I1513"/>
  <c r="J1513"/>
  <c r="H1514"/>
  <c r="I1514"/>
  <c r="J1514"/>
  <c r="H1515"/>
  <c r="I1515"/>
  <c r="J1515"/>
  <c r="H1516"/>
  <c r="I1516"/>
  <c r="J1516"/>
  <c r="H1519"/>
  <c r="I1519"/>
  <c r="J1519"/>
  <c r="H1520"/>
  <c r="I1520"/>
  <c r="J1520"/>
  <c r="H1521"/>
  <c r="I1521"/>
  <c r="J1521"/>
  <c r="H1522"/>
  <c r="I1522"/>
  <c r="J1522"/>
  <c r="H1523"/>
  <c r="I1523"/>
  <c r="J1523"/>
  <c r="H1524"/>
  <c r="I1524"/>
  <c r="J1524"/>
  <c r="H1525"/>
  <c r="I1525"/>
  <c r="J1525"/>
  <c r="H1526"/>
  <c r="I1526"/>
  <c r="J1526"/>
  <c r="H1527"/>
  <c r="I1527"/>
  <c r="J1527"/>
  <c r="H1528"/>
  <c r="I1528"/>
  <c r="J1528"/>
  <c r="H1529"/>
  <c r="I1529"/>
  <c r="J1529"/>
  <c r="H1530"/>
  <c r="I1530"/>
  <c r="J1530"/>
  <c r="H1531"/>
  <c r="I1531"/>
  <c r="J1531"/>
  <c r="H1532"/>
  <c r="I1532"/>
  <c r="J1532"/>
  <c r="H1533"/>
  <c r="I1533"/>
  <c r="J1533"/>
  <c r="H1534"/>
  <c r="I1534"/>
  <c r="J1534"/>
  <c r="H1535"/>
  <c r="I1535"/>
  <c r="J1535"/>
  <c r="H1536"/>
  <c r="I1536"/>
  <c r="J1536"/>
  <c r="H1537"/>
  <c r="I1537"/>
  <c r="J1537"/>
  <c r="H1538"/>
  <c r="I1538"/>
  <c r="J1538"/>
  <c r="H1539"/>
  <c r="I1539"/>
  <c r="J1539"/>
  <c r="H1540"/>
  <c r="I1540"/>
  <c r="J1540"/>
  <c r="H1541"/>
  <c r="I1541"/>
  <c r="J1541"/>
  <c r="H1542"/>
  <c r="I1542"/>
  <c r="J1542"/>
  <c r="H1543"/>
  <c r="I1543"/>
  <c r="J1543"/>
  <c r="H1544"/>
  <c r="I1544"/>
  <c r="J1544"/>
  <c r="H1545"/>
  <c r="I1545"/>
  <c r="J1545"/>
  <c r="H1546"/>
  <c r="I1546"/>
  <c r="J1546"/>
  <c r="H1547"/>
  <c r="I1547"/>
  <c r="J1547"/>
  <c r="H1548"/>
  <c r="I1548"/>
  <c r="J1548"/>
  <c r="H1549"/>
  <c r="I1549"/>
  <c r="J1549"/>
  <c r="H1550"/>
  <c r="I1550"/>
  <c r="J1550"/>
  <c r="H1551"/>
  <c r="I1551"/>
  <c r="J1551"/>
  <c r="H1552"/>
  <c r="I1552"/>
  <c r="J1552"/>
  <c r="H1555"/>
  <c r="I1555"/>
  <c r="J1555"/>
  <c r="H1556"/>
  <c r="I1556"/>
  <c r="J1556"/>
  <c r="H1557"/>
  <c r="I1557"/>
  <c r="J1557"/>
  <c r="H1558"/>
  <c r="I1558"/>
  <c r="J1558"/>
  <c r="H1559"/>
  <c r="I1559"/>
  <c r="J1559"/>
  <c r="H1560"/>
  <c r="I1560"/>
  <c r="J1560"/>
  <c r="H1563"/>
  <c r="I1563"/>
  <c r="J1563"/>
  <c r="H1564"/>
  <c r="I1564"/>
  <c r="J1564"/>
  <c r="H1565"/>
  <c r="I1565"/>
  <c r="J1565"/>
  <c r="H1566"/>
  <c r="I1566"/>
  <c r="J1566"/>
  <c r="H1567"/>
  <c r="I1567"/>
  <c r="J1567"/>
  <c r="H1568"/>
  <c r="I1568"/>
  <c r="J1568"/>
  <c r="H1569"/>
  <c r="I1569"/>
  <c r="J1569"/>
  <c r="H1570"/>
  <c r="I1570"/>
  <c r="J1570"/>
  <c r="H1571"/>
  <c r="I1571"/>
  <c r="J1571"/>
  <c r="H1572"/>
  <c r="I1572"/>
  <c r="J1572"/>
  <c r="H1573"/>
  <c r="I1573"/>
  <c r="J1573"/>
  <c r="H1574"/>
  <c r="I1574"/>
  <c r="J1574"/>
  <c r="H1575"/>
  <c r="I1575"/>
  <c r="J1575"/>
  <c r="H1576"/>
  <c r="I1576"/>
  <c r="J1576"/>
  <c r="H1577"/>
  <c r="I1577"/>
  <c r="J1577"/>
  <c r="H1578"/>
  <c r="I1578"/>
  <c r="J1578"/>
  <c r="H1579"/>
  <c r="I1579"/>
  <c r="J1579"/>
  <c r="H1580"/>
  <c r="I1580"/>
  <c r="J1580"/>
  <c r="H1581"/>
  <c r="I1581"/>
  <c r="J1581"/>
  <c r="H1582"/>
  <c r="I1582"/>
  <c r="J1582"/>
  <c r="H1583"/>
  <c r="I1583"/>
  <c r="J1583"/>
  <c r="H1584"/>
  <c r="I1584"/>
  <c r="J1584"/>
  <c r="H1585"/>
  <c r="I1585"/>
  <c r="J1585"/>
  <c r="H1586"/>
  <c r="I1586"/>
  <c r="J1586"/>
  <c r="H1587"/>
  <c r="I1587"/>
  <c r="J1587"/>
  <c r="H1588"/>
  <c r="I1588"/>
  <c r="J1588"/>
  <c r="H1589"/>
  <c r="I1589"/>
  <c r="J1589"/>
  <c r="H1590"/>
  <c r="I1590"/>
  <c r="J1590"/>
  <c r="H1591"/>
  <c r="I1591"/>
  <c r="J1591"/>
  <c r="H1592"/>
  <c r="I1592"/>
  <c r="J1592"/>
  <c r="H1593"/>
  <c r="I1593"/>
  <c r="J1593"/>
  <c r="H1594"/>
  <c r="I1594"/>
  <c r="J1594"/>
  <c r="H1595"/>
  <c r="I1595"/>
  <c r="J1595"/>
  <c r="H1596"/>
  <c r="I1596"/>
  <c r="J1596"/>
  <c r="H1597"/>
  <c r="I1597"/>
  <c r="J1597"/>
  <c r="H1598"/>
  <c r="I1598"/>
  <c r="J1598"/>
  <c r="H1599"/>
  <c r="I1599"/>
  <c r="J1599"/>
  <c r="H1600"/>
  <c r="I1600"/>
  <c r="J1600"/>
  <c r="H1601"/>
  <c r="I1601"/>
  <c r="J1601"/>
  <c r="H1602"/>
  <c r="I1602"/>
  <c r="J1602"/>
  <c r="H1603"/>
  <c r="I1603"/>
  <c r="J1603"/>
  <c r="H1604"/>
  <c r="I1604"/>
  <c r="J1604"/>
  <c r="H1605"/>
  <c r="I1605"/>
  <c r="J1605"/>
  <c r="H1606"/>
  <c r="I1606"/>
  <c r="J1606"/>
  <c r="H1607"/>
  <c r="I1607"/>
  <c r="J1607"/>
  <c r="H1608"/>
  <c r="I1608"/>
  <c r="J1608"/>
  <c r="H1609"/>
  <c r="I1609"/>
  <c r="J1609"/>
  <c r="H1610"/>
  <c r="I1610"/>
  <c r="J1610"/>
  <c r="H1611"/>
  <c r="I1611"/>
  <c r="J1611"/>
  <c r="H1612"/>
  <c r="I1612"/>
  <c r="J1612"/>
  <c r="H1613"/>
  <c r="I1613"/>
  <c r="J1613"/>
  <c r="H1614"/>
  <c r="I1614"/>
  <c r="J1614"/>
  <c r="H1615"/>
  <c r="I1615"/>
  <c r="J1615"/>
  <c r="H1618"/>
  <c r="I1618"/>
  <c r="J1618"/>
  <c r="H1619"/>
  <c r="I1619"/>
  <c r="J1619"/>
  <c r="H1620"/>
  <c r="I1620"/>
  <c r="J1620"/>
  <c r="H1621"/>
  <c r="I1621"/>
  <c r="J1621"/>
  <c r="H1622"/>
  <c r="I1622"/>
  <c r="J1622"/>
  <c r="H1623"/>
  <c r="I1623"/>
  <c r="J1623"/>
  <c r="H1624"/>
  <c r="I1624"/>
  <c r="J1624"/>
  <c r="H1625"/>
  <c r="I1625"/>
  <c r="J1625"/>
  <c r="H1626"/>
  <c r="I1626"/>
  <c r="J1626"/>
  <c r="H1627"/>
  <c r="I1627"/>
  <c r="J1627"/>
  <c r="H1628"/>
  <c r="I1628"/>
  <c r="J1628"/>
  <c r="H1631"/>
  <c r="I1631"/>
  <c r="J1631"/>
  <c r="H1632"/>
  <c r="I1632"/>
  <c r="J1632"/>
  <c r="H1633"/>
  <c r="I1633"/>
  <c r="J1633"/>
  <c r="H1634"/>
  <c r="I1634"/>
  <c r="J1634"/>
  <c r="H1635"/>
  <c r="I1635"/>
  <c r="J1635"/>
  <c r="H1636"/>
  <c r="I1636"/>
  <c r="J1636"/>
  <c r="H1639"/>
  <c r="I1639"/>
  <c r="J1639"/>
  <c r="H1642"/>
  <c r="I1642"/>
  <c r="J1642"/>
  <c r="H1643"/>
  <c r="I1643"/>
  <c r="J1643"/>
  <c r="H1644"/>
  <c r="I1644"/>
  <c r="J1644"/>
  <c r="H1645"/>
  <c r="I1645"/>
  <c r="J1645"/>
  <c r="H1646"/>
  <c r="I1646"/>
  <c r="J1646"/>
  <c r="H1647"/>
  <c r="I1647"/>
  <c r="J1647"/>
  <c r="H1648"/>
  <c r="I1648"/>
  <c r="J1648"/>
  <c r="H1649"/>
  <c r="I1649"/>
  <c r="J1649"/>
  <c r="H1650"/>
  <c r="I1650"/>
  <c r="J1650"/>
  <c r="H1651"/>
  <c r="I1651"/>
  <c r="J1651"/>
  <c r="H1652"/>
  <c r="I1652"/>
  <c r="J1652"/>
  <c r="H1653"/>
  <c r="I1653"/>
  <c r="J1653"/>
  <c r="H1656"/>
  <c r="I1656"/>
  <c r="J1656"/>
  <c r="H1657"/>
  <c r="I1657"/>
  <c r="J1657"/>
  <c r="H1658"/>
  <c r="I1658"/>
  <c r="J1658"/>
  <c r="H1659"/>
  <c r="I1659"/>
  <c r="J1659"/>
  <c r="H1660"/>
  <c r="I1660"/>
  <c r="J1660"/>
  <c r="H1661"/>
  <c r="I1661"/>
  <c r="J1661"/>
  <c r="H1662"/>
  <c r="I1662"/>
  <c r="J1662"/>
  <c r="H1663"/>
  <c r="I1663"/>
  <c r="J1663"/>
  <c r="H1664"/>
  <c r="I1664"/>
  <c r="J1664"/>
  <c r="H1667"/>
  <c r="I1667"/>
  <c r="J1667"/>
  <c r="H1668"/>
  <c r="I1668"/>
  <c r="J1668"/>
  <c r="H1669"/>
  <c r="I1669"/>
  <c r="J1669"/>
  <c r="H1670"/>
  <c r="I1670"/>
  <c r="J1670"/>
  <c r="H1671"/>
  <c r="I1671"/>
  <c r="J1671"/>
  <c r="H1672"/>
  <c r="I1672"/>
  <c r="J1672"/>
  <c r="H1673"/>
  <c r="I1673"/>
  <c r="J1673"/>
  <c r="H1674"/>
  <c r="I1674"/>
  <c r="J1674"/>
  <c r="H1675"/>
  <c r="I1675"/>
  <c r="J1675"/>
  <c r="H1676"/>
  <c r="I1676"/>
  <c r="J1676"/>
  <c r="H1677"/>
  <c r="I1677"/>
  <c r="J1677"/>
  <c r="H1678"/>
  <c r="I1678"/>
  <c r="J1678"/>
  <c r="H1679"/>
  <c r="I1679"/>
  <c r="J1679"/>
  <c r="H1680"/>
  <c r="I1680"/>
  <c r="J1680"/>
  <c r="H1681"/>
  <c r="I1681"/>
  <c r="J1681"/>
  <c r="H1682"/>
  <c r="I1682"/>
  <c r="J1682"/>
  <c r="H1685"/>
  <c r="I1685"/>
  <c r="J1685"/>
  <c r="H1686"/>
  <c r="I1686"/>
  <c r="J1686"/>
  <c r="H1687"/>
  <c r="I1687"/>
  <c r="J1687"/>
  <c r="H1688"/>
  <c r="I1688"/>
  <c r="J1688"/>
  <c r="H1689"/>
  <c r="I1689"/>
  <c r="J1689"/>
  <c r="H1690"/>
  <c r="I1690"/>
  <c r="J1690"/>
  <c r="H1691"/>
  <c r="I1691"/>
  <c r="J1691"/>
  <c r="H1692"/>
  <c r="I1692"/>
  <c r="J1692"/>
  <c r="H1693"/>
  <c r="I1693"/>
  <c r="J1693"/>
  <c r="H1694"/>
  <c r="I1694"/>
  <c r="J1694"/>
  <c r="H1695"/>
  <c r="I1695"/>
  <c r="J1695"/>
  <c r="H1696"/>
  <c r="I1696"/>
  <c r="J1696"/>
  <c r="H1697"/>
  <c r="I1697"/>
  <c r="J1697"/>
  <c r="H1698"/>
  <c r="I1698"/>
  <c r="J1698"/>
  <c r="H1699"/>
  <c r="I1699"/>
  <c r="J1699"/>
  <c r="H1700"/>
  <c r="I1700"/>
  <c r="J1700"/>
  <c r="H1701"/>
  <c r="I1701"/>
  <c r="J1701"/>
  <c r="H1702"/>
  <c r="I1702"/>
  <c r="J1702"/>
  <c r="H1705"/>
  <c r="I1705"/>
  <c r="J1705"/>
  <c r="H1706"/>
  <c r="I1706"/>
  <c r="J1706"/>
  <c r="H1709"/>
  <c r="I1709"/>
  <c r="J1709"/>
  <c r="H1710"/>
  <c r="I1710"/>
  <c r="J1710"/>
  <c r="H1711"/>
  <c r="I1711"/>
  <c r="J1711"/>
  <c r="H1712"/>
  <c r="I1712"/>
  <c r="J1712"/>
  <c r="H1713"/>
  <c r="I1713"/>
  <c r="J1713"/>
  <c r="H1714"/>
  <c r="I1714"/>
  <c r="J1714"/>
  <c r="H1715"/>
  <c r="I1715"/>
  <c r="J1715"/>
  <c r="H1716"/>
  <c r="I1716"/>
  <c r="J1716"/>
  <c r="H1719"/>
  <c r="I1719"/>
  <c r="J1719"/>
  <c r="H1720"/>
  <c r="I1720"/>
  <c r="J1720"/>
  <c r="H1721"/>
  <c r="I1721"/>
  <c r="J1721"/>
  <c r="H1722"/>
  <c r="I1722"/>
  <c r="J1722"/>
  <c r="H1725"/>
  <c r="I1725"/>
  <c r="J1725"/>
  <c r="H1726"/>
  <c r="I1726"/>
  <c r="J1726"/>
  <c r="H1727"/>
  <c r="I1727"/>
  <c r="J1727"/>
  <c r="H1728"/>
  <c r="I1728"/>
  <c r="J1728"/>
  <c r="H1729"/>
  <c r="I1729"/>
  <c r="J1729"/>
  <c r="H1730"/>
  <c r="I1730"/>
  <c r="J1730"/>
  <c r="H1731"/>
  <c r="I1731"/>
  <c r="J1731"/>
  <c r="H1732"/>
  <c r="I1732"/>
  <c r="J1732"/>
  <c r="H1733"/>
  <c r="I1733"/>
  <c r="J1733"/>
  <c r="H1734"/>
  <c r="I1734"/>
  <c r="J1734"/>
  <c r="H1735"/>
  <c r="I1735"/>
  <c r="J1735"/>
  <c r="H1736"/>
  <c r="I1736"/>
  <c r="J1736"/>
  <c r="H1737"/>
  <c r="I1737"/>
  <c r="J1737"/>
  <c r="H1738"/>
  <c r="I1738"/>
  <c r="J1738"/>
  <c r="H1739"/>
  <c r="I1739"/>
  <c r="J1739"/>
  <c r="H1740"/>
  <c r="I1740"/>
  <c r="J1740"/>
  <c r="H1741"/>
  <c r="I1741"/>
  <c r="J1741"/>
  <c r="H1742"/>
  <c r="I1742"/>
  <c r="J1742"/>
  <c r="H1743"/>
  <c r="I1743"/>
  <c r="J1743"/>
  <c r="H1744"/>
  <c r="I1744"/>
  <c r="J1744"/>
  <c r="H1745"/>
  <c r="I1745"/>
  <c r="J1745"/>
  <c r="H1746"/>
  <c r="I1746"/>
  <c r="J1746"/>
  <c r="H1747"/>
  <c r="I1747"/>
  <c r="J1747"/>
  <c r="H1748"/>
  <c r="I1748"/>
  <c r="J1748"/>
  <c r="H1749"/>
  <c r="I1749"/>
  <c r="J1749"/>
  <c r="H1750"/>
  <c r="I1750"/>
  <c r="J1750"/>
  <c r="H1751"/>
  <c r="I1751"/>
  <c r="J1751"/>
  <c r="H1752"/>
  <c r="I1752"/>
  <c r="J1752"/>
  <c r="H1753"/>
  <c r="I1753"/>
  <c r="J1753"/>
  <c r="H1754"/>
  <c r="I1754"/>
  <c r="J1754"/>
  <c r="H1755"/>
  <c r="I1755"/>
  <c r="J1755"/>
  <c r="H1756"/>
  <c r="I1756"/>
  <c r="J1756"/>
  <c r="H1757"/>
  <c r="I1757"/>
  <c r="J1757"/>
  <c r="H1758"/>
  <c r="I1758"/>
  <c r="J1758"/>
  <c r="H1759"/>
  <c r="I1759"/>
  <c r="J1759"/>
  <c r="H1760"/>
  <c r="I1760"/>
  <c r="J1760"/>
  <c r="H1761"/>
  <c r="I1761"/>
  <c r="J1761"/>
  <c r="H1762"/>
  <c r="I1762"/>
  <c r="J1762"/>
  <c r="H1763"/>
  <c r="I1763"/>
  <c r="J1763"/>
  <c r="H1764"/>
  <c r="I1764"/>
  <c r="J1764"/>
  <c r="H1765"/>
  <c r="I1765"/>
  <c r="J1765"/>
  <c r="H1766"/>
  <c r="I1766"/>
  <c r="J1766"/>
  <c r="H1767"/>
  <c r="I1767"/>
  <c r="J1767"/>
  <c r="H1768"/>
  <c r="I1768"/>
  <c r="J1768"/>
  <c r="H1769"/>
  <c r="I1769"/>
  <c r="J1769"/>
  <c r="H1770"/>
  <c r="I1770"/>
  <c r="J1770"/>
  <c r="H1771"/>
  <c r="I1771"/>
  <c r="J1771"/>
  <c r="H1772"/>
  <c r="I1772"/>
  <c r="J1772"/>
  <c r="H1773"/>
  <c r="I1773"/>
  <c r="J1773"/>
  <c r="H1774"/>
  <c r="I1774"/>
  <c r="J1774"/>
  <c r="H1775"/>
  <c r="I1775"/>
  <c r="J1775"/>
  <c r="H1776"/>
  <c r="I1776"/>
  <c r="J1776"/>
  <c r="H1777"/>
  <c r="I1777"/>
  <c r="J1777"/>
  <c r="H1778"/>
  <c r="I1778"/>
  <c r="J1778"/>
  <c r="H1779"/>
  <c r="I1779"/>
  <c r="J1779"/>
  <c r="H1780"/>
  <c r="I1780"/>
  <c r="J1780"/>
  <c r="H1783"/>
  <c r="I1783"/>
  <c r="J1783"/>
  <c r="H1784"/>
  <c r="I1784"/>
  <c r="J1784"/>
  <c r="H1785"/>
  <c r="I1785"/>
  <c r="J1785"/>
  <c r="H1786"/>
  <c r="I1786"/>
  <c r="J1786"/>
  <c r="H1787"/>
  <c r="I1787"/>
  <c r="J1787"/>
  <c r="H1788"/>
  <c r="I1788"/>
  <c r="J1788"/>
  <c r="H1789"/>
  <c r="I1789"/>
  <c r="J1789"/>
  <c r="H1790"/>
  <c r="I1790"/>
  <c r="J1790"/>
  <c r="H1791"/>
  <c r="I1791"/>
  <c r="J1791"/>
  <c r="H1792"/>
  <c r="I1792"/>
  <c r="J1792"/>
  <c r="H1793"/>
  <c r="I1793"/>
  <c r="J1793"/>
  <c r="H1794"/>
  <c r="I1794"/>
  <c r="J1794"/>
  <c r="H1795"/>
  <c r="I1795"/>
  <c r="J1795"/>
  <c r="H1796"/>
  <c r="I1796"/>
  <c r="J1796"/>
  <c r="H1797"/>
  <c r="I1797"/>
  <c r="J1797"/>
  <c r="H1798"/>
  <c r="I1798"/>
  <c r="J1798"/>
  <c r="H1799"/>
  <c r="I1799"/>
  <c r="J1799"/>
  <c r="H1800"/>
  <c r="I1800"/>
  <c r="J1800"/>
  <c r="H1801"/>
  <c r="I1801"/>
  <c r="J1801"/>
  <c r="H1802"/>
  <c r="I1802"/>
  <c r="J1802"/>
  <c r="H1805"/>
  <c r="I1805"/>
  <c r="J1805"/>
  <c r="H1806"/>
  <c r="I1806"/>
  <c r="J1806"/>
  <c r="H1807"/>
  <c r="I1807"/>
  <c r="J1807"/>
  <c r="H1808"/>
  <c r="I1808"/>
  <c r="J1808"/>
  <c r="H1809"/>
  <c r="I1809"/>
  <c r="J1809"/>
  <c r="H1810"/>
  <c r="I1810"/>
  <c r="J1810"/>
  <c r="H1811"/>
  <c r="I1811"/>
  <c r="J1811"/>
  <c r="H1812"/>
  <c r="I1812"/>
  <c r="J1812"/>
  <c r="H1813"/>
  <c r="I1813"/>
  <c r="J1813"/>
  <c r="H1814"/>
  <c r="I1814"/>
  <c r="J1814"/>
  <c r="H1815"/>
  <c r="I1815"/>
  <c r="J1815"/>
  <c r="H1816"/>
  <c r="I1816"/>
  <c r="J1816"/>
  <c r="H1819"/>
  <c r="I1819"/>
  <c r="J1819"/>
  <c r="H1822"/>
  <c r="I1822"/>
  <c r="J1822"/>
  <c r="H1823"/>
  <c r="I1823"/>
  <c r="J1823"/>
  <c r="H1824"/>
  <c r="I1824"/>
  <c r="J1824"/>
  <c r="H1825"/>
  <c r="I1825"/>
  <c r="J1825"/>
  <c r="H1826"/>
  <c r="I1826"/>
  <c r="J1826"/>
  <c r="H1827"/>
  <c r="I1827"/>
  <c r="J1827"/>
  <c r="H1828"/>
  <c r="I1828"/>
  <c r="J1828"/>
  <c r="H1829"/>
  <c r="I1829"/>
  <c r="J1829"/>
  <c r="H1830"/>
  <c r="I1830"/>
  <c r="J1830"/>
  <c r="H1831"/>
  <c r="I1831"/>
  <c r="J1831"/>
  <c r="H1832"/>
  <c r="I1832"/>
  <c r="J1832"/>
  <c r="H1833"/>
  <c r="I1833"/>
  <c r="J1833"/>
  <c r="H1834"/>
  <c r="I1834"/>
  <c r="J1834"/>
  <c r="H1835"/>
  <c r="I1835"/>
  <c r="J1835"/>
  <c r="H1838"/>
  <c r="I1838"/>
  <c r="J1838"/>
  <c r="H1839"/>
  <c r="I1839"/>
  <c r="J1839"/>
  <c r="H1840"/>
  <c r="I1840"/>
  <c r="J1840"/>
  <c r="H1841"/>
  <c r="I1841"/>
  <c r="J1841"/>
  <c r="H1842"/>
  <c r="I1842"/>
  <c r="J1842"/>
  <c r="H1843"/>
  <c r="I1843"/>
  <c r="J1843"/>
  <c r="H1844"/>
  <c r="I1844"/>
  <c r="J1844"/>
  <c r="H1845"/>
  <c r="I1845"/>
  <c r="J1845"/>
  <c r="H1846"/>
  <c r="I1846"/>
  <c r="J1846"/>
  <c r="H1847"/>
  <c r="I1847"/>
  <c r="J1847"/>
  <c r="H1848"/>
  <c r="I1848"/>
  <c r="J1848"/>
  <c r="H1851"/>
  <c r="I1851"/>
  <c r="J1851"/>
  <c r="H1852"/>
  <c r="I1852"/>
  <c r="J1852"/>
  <c r="H1853"/>
  <c r="I1853"/>
  <c r="J1853"/>
  <c r="H1854"/>
  <c r="I1854"/>
  <c r="J1854"/>
  <c r="H1855"/>
  <c r="I1855"/>
  <c r="J1855"/>
  <c r="H1856"/>
  <c r="I1856"/>
  <c r="J1856"/>
  <c r="H1857"/>
  <c r="I1857"/>
  <c r="J1857"/>
  <c r="H1858"/>
  <c r="I1858"/>
  <c r="J1858"/>
  <c r="H1859"/>
  <c r="I1859"/>
  <c r="J1859"/>
  <c r="H1860"/>
  <c r="I1860"/>
  <c r="J1860"/>
  <c r="H1861"/>
  <c r="I1861"/>
  <c r="J1861"/>
  <c r="H1862"/>
  <c r="I1862"/>
  <c r="J1862"/>
  <c r="H1863"/>
  <c r="I1863"/>
  <c r="J1863"/>
  <c r="H1864"/>
  <c r="I1864"/>
  <c r="J1864"/>
  <c r="H1865"/>
  <c r="I1865"/>
  <c r="J1865"/>
  <c r="H1866"/>
  <c r="I1866"/>
  <c r="J1866"/>
  <c r="H1867"/>
  <c r="I1867"/>
  <c r="J1867"/>
  <c r="H1868"/>
  <c r="I1868"/>
  <c r="J1868"/>
  <c r="H1869"/>
  <c r="I1869"/>
  <c r="J1869"/>
  <c r="H1870"/>
  <c r="I1870"/>
  <c r="J1870"/>
  <c r="H1871"/>
  <c r="I1871"/>
  <c r="J1871"/>
  <c r="H1872"/>
  <c r="I1872"/>
  <c r="J1872"/>
  <c r="H1873"/>
  <c r="I1873"/>
  <c r="J1873"/>
  <c r="H1874"/>
  <c r="I1874"/>
  <c r="J1874"/>
  <c r="H1875"/>
  <c r="I1875"/>
  <c r="J1875"/>
  <c r="H1876"/>
  <c r="I1876"/>
  <c r="J1876"/>
  <c r="H1877"/>
  <c r="I1877"/>
  <c r="J1877"/>
  <c r="H1878"/>
  <c r="I1878"/>
  <c r="J1878"/>
  <c r="H1879"/>
  <c r="I1879"/>
  <c r="J1879"/>
  <c r="H1880"/>
  <c r="I1880"/>
  <c r="J1880"/>
  <c r="H1881"/>
  <c r="I1881"/>
  <c r="J1881"/>
  <c r="H1882"/>
  <c r="I1882"/>
  <c r="J1882"/>
  <c r="H1883"/>
  <c r="I1883"/>
  <c r="J1883"/>
  <c r="H1884"/>
  <c r="I1884"/>
  <c r="J1884"/>
  <c r="H1885"/>
  <c r="I1885"/>
  <c r="J1885"/>
  <c r="H1886"/>
  <c r="I1886"/>
  <c r="J1886"/>
  <c r="H1887"/>
  <c r="I1887"/>
  <c r="J1887"/>
  <c r="H1888"/>
  <c r="I1888"/>
  <c r="J1888"/>
  <c r="H1889"/>
  <c r="I1889"/>
  <c r="J1889"/>
  <c r="H1890"/>
  <c r="I1890"/>
  <c r="J1890"/>
  <c r="H1891"/>
  <c r="I1891"/>
  <c r="J1891"/>
  <c r="H1892"/>
  <c r="I1892"/>
  <c r="J1892"/>
  <c r="H1893"/>
  <c r="I1893"/>
  <c r="J1893"/>
  <c r="H1896"/>
  <c r="I1896"/>
  <c r="J1896"/>
  <c r="H1899"/>
  <c r="I1899"/>
  <c r="J1899"/>
  <c r="H1900"/>
  <c r="I1900"/>
  <c r="J1900"/>
  <c r="H1901"/>
  <c r="I1901"/>
  <c r="J1901"/>
  <c r="H1902"/>
  <c r="I1902"/>
  <c r="J1902"/>
  <c r="H1903"/>
  <c r="I1903"/>
  <c r="J1903"/>
  <c r="H1904"/>
  <c r="I1904"/>
  <c r="J1904"/>
  <c r="H1907"/>
  <c r="I1907"/>
  <c r="J1907"/>
  <c r="H1908"/>
  <c r="I1908"/>
  <c r="J1908"/>
  <c r="H1909"/>
  <c r="I1909"/>
  <c r="J1909"/>
  <c r="H1910"/>
  <c r="I1910"/>
  <c r="J1910"/>
  <c r="H1911"/>
  <c r="I1911"/>
  <c r="J1911"/>
  <c r="H1912"/>
  <c r="I1912"/>
  <c r="J1912"/>
  <c r="H1913"/>
  <c r="I1913"/>
  <c r="J1913"/>
  <c r="H1914"/>
  <c r="I1914"/>
  <c r="J1914"/>
  <c r="H1915"/>
  <c r="I1915"/>
  <c r="J1915"/>
  <c r="H1916"/>
  <c r="I1916"/>
  <c r="J1916"/>
  <c r="H1917"/>
  <c r="I1917"/>
  <c r="J1917"/>
  <c r="H1918"/>
  <c r="I1918"/>
  <c r="J1918"/>
  <c r="H1919"/>
  <c r="I1919"/>
  <c r="J1919"/>
  <c r="H1920"/>
  <c r="I1920"/>
  <c r="J1920"/>
  <c r="H1921"/>
  <c r="I1921"/>
  <c r="J1921"/>
  <c r="H1922"/>
  <c r="I1922"/>
  <c r="J1922"/>
  <c r="H1923"/>
  <c r="I1923"/>
  <c r="J1923"/>
  <c r="H1924"/>
  <c r="I1924"/>
  <c r="J1924"/>
  <c r="H1925"/>
  <c r="I1925"/>
  <c r="J1925"/>
  <c r="H1926"/>
  <c r="I1926"/>
  <c r="J1926"/>
  <c r="H1927"/>
  <c r="I1927"/>
  <c r="J1927"/>
  <c r="H1928"/>
  <c r="I1928"/>
  <c r="J1928"/>
  <c r="H1929"/>
  <c r="I1929"/>
  <c r="J1929"/>
  <c r="H1930"/>
  <c r="I1930"/>
  <c r="J1930"/>
  <c r="H1931"/>
  <c r="I1931"/>
  <c r="J1931"/>
  <c r="H1932"/>
  <c r="I1932"/>
  <c r="J1932"/>
  <c r="H1935"/>
  <c r="I1935"/>
  <c r="J1935"/>
  <c r="H1936"/>
  <c r="I1936"/>
  <c r="J1936"/>
  <c r="H1937"/>
  <c r="I1937"/>
  <c r="J1937"/>
  <c r="H1938"/>
  <c r="I1938"/>
  <c r="J1938"/>
  <c r="H1939"/>
  <c r="I1939"/>
  <c r="J1939"/>
  <c r="H1940"/>
  <c r="I1940"/>
  <c r="J1940"/>
  <c r="H1941"/>
  <c r="I1941"/>
  <c r="J1941"/>
  <c r="H1944"/>
  <c r="I1944"/>
  <c r="J1944"/>
  <c r="H1945"/>
  <c r="I1945"/>
  <c r="J1945"/>
  <c r="H1946"/>
  <c r="I1946"/>
  <c r="J1946"/>
  <c r="H1947"/>
  <c r="I1947"/>
  <c r="J1947"/>
  <c r="H1948"/>
  <c r="I1948"/>
  <c r="J1948"/>
  <c r="H1949"/>
  <c r="I1949"/>
  <c r="J1949"/>
  <c r="H1952"/>
  <c r="I1952"/>
  <c r="J1952"/>
  <c r="H1953"/>
  <c r="I1953"/>
  <c r="J1953"/>
  <c r="H1954"/>
  <c r="I1954"/>
  <c r="J1954"/>
  <c r="H1957"/>
  <c r="I1957"/>
  <c r="J1957"/>
  <c r="H1958"/>
  <c r="I1958"/>
  <c r="J1958"/>
  <c r="H1959"/>
  <c r="I1959"/>
  <c r="J1959"/>
  <c r="H1960"/>
  <c r="I1960"/>
  <c r="J1960"/>
  <c r="H1961"/>
  <c r="I1961"/>
  <c r="J1961"/>
  <c r="H1962"/>
  <c r="I1962"/>
  <c r="J1962"/>
  <c r="H1963"/>
  <c r="I1963"/>
  <c r="J1963"/>
  <c r="H1964"/>
  <c r="I1964"/>
  <c r="J1964"/>
  <c r="H1965"/>
  <c r="I1965"/>
  <c r="J1965"/>
  <c r="H1966"/>
  <c r="I1966"/>
  <c r="J1966"/>
  <c r="H1969"/>
  <c r="I1969"/>
  <c r="J1969"/>
  <c r="H1970"/>
  <c r="I1970"/>
  <c r="J1970"/>
  <c r="H1971"/>
  <c r="I1971"/>
  <c r="J1971"/>
  <c r="H1972"/>
  <c r="I1972"/>
  <c r="J1972"/>
  <c r="H1973"/>
  <c r="I1973"/>
  <c r="J1973"/>
  <c r="H1974"/>
  <c r="I1974"/>
  <c r="J1974"/>
  <c r="H1975"/>
  <c r="I1975"/>
  <c r="J1975"/>
  <c r="H1976"/>
  <c r="I1976"/>
  <c r="J1976"/>
  <c r="H1977"/>
  <c r="I1977"/>
  <c r="J1977"/>
  <c r="H1978"/>
  <c r="I1978"/>
  <c r="J1978"/>
  <c r="H1979"/>
  <c r="I1979"/>
  <c r="J1979"/>
  <c r="H1982"/>
  <c r="I1982"/>
  <c r="J1982"/>
  <c r="H1983"/>
  <c r="I1983"/>
  <c r="J1983"/>
  <c r="H1984"/>
  <c r="I1984"/>
  <c r="J1984"/>
  <c r="H1985"/>
  <c r="I1985"/>
  <c r="J1985"/>
  <c r="H1986"/>
  <c r="I1986"/>
  <c r="J1986"/>
  <c r="H1987"/>
  <c r="I1987"/>
  <c r="J1987"/>
  <c r="H1988"/>
  <c r="I1988"/>
  <c r="J1988"/>
  <c r="H1989"/>
  <c r="I1989"/>
  <c r="J1989"/>
  <c r="H1990"/>
  <c r="I1990"/>
  <c r="J1990"/>
  <c r="H1991"/>
  <c r="I1991"/>
  <c r="J1991"/>
  <c r="H1992"/>
  <c r="I1992"/>
  <c r="J1992"/>
  <c r="H1993"/>
  <c r="I1993"/>
  <c r="J1993"/>
  <c r="H1994"/>
  <c r="I1994"/>
  <c r="J1994"/>
  <c r="H1995"/>
  <c r="I1995"/>
  <c r="J1995"/>
  <c r="H1996"/>
  <c r="I1996"/>
  <c r="J1996"/>
  <c r="H1997"/>
  <c r="I1997"/>
  <c r="J1997"/>
  <c r="H2000"/>
  <c r="I2000"/>
  <c r="J2000"/>
  <c r="H2001"/>
  <c r="I2001"/>
  <c r="J2001"/>
  <c r="H2004"/>
  <c r="I2004"/>
  <c r="J2004"/>
  <c r="H2005"/>
  <c r="I2005"/>
  <c r="J2005"/>
  <c r="H2006"/>
  <c r="I2006"/>
  <c r="J2006"/>
  <c r="H2007"/>
  <c r="I2007"/>
  <c r="J2007"/>
  <c r="H2008"/>
  <c r="I2008"/>
  <c r="J2008"/>
  <c r="H2009"/>
  <c r="I2009"/>
  <c r="J2009"/>
  <c r="H2010"/>
  <c r="I2010"/>
  <c r="J2010"/>
  <c r="H2011"/>
  <c r="I2011"/>
  <c r="J2011"/>
  <c r="H2012"/>
  <c r="I2012"/>
  <c r="J2012"/>
  <c r="H2013"/>
  <c r="I2013"/>
  <c r="J2013"/>
  <c r="H2014"/>
  <c r="I2014"/>
  <c r="J2014"/>
  <c r="H2015"/>
  <c r="I2015"/>
  <c r="J2015"/>
  <c r="H2016"/>
  <c r="I2016"/>
  <c r="J2016"/>
  <c r="H2017"/>
  <c r="I2017"/>
  <c r="J2017"/>
  <c r="H2018"/>
  <c r="I2018"/>
  <c r="J2018"/>
  <c r="H2019"/>
  <c r="I2019"/>
  <c r="J2019"/>
  <c r="H2020"/>
  <c r="I2020"/>
  <c r="J2020"/>
  <c r="H2021"/>
  <c r="I2021"/>
  <c r="J2021"/>
  <c r="H2024"/>
  <c r="I2024"/>
  <c r="J2024"/>
  <c r="H2025"/>
  <c r="I2025"/>
  <c r="J2025"/>
  <c r="H2026"/>
  <c r="I2026"/>
  <c r="J2026"/>
  <c r="H2027"/>
  <c r="I2027"/>
  <c r="J2027"/>
  <c r="H2028"/>
  <c r="I2028"/>
  <c r="J2028"/>
  <c r="H2029"/>
  <c r="I2029"/>
  <c r="J2029"/>
  <c r="H2030"/>
  <c r="I2030"/>
  <c r="J2030"/>
  <c r="H2031"/>
  <c r="I2031"/>
  <c r="J2031"/>
  <c r="H2032"/>
  <c r="I2032"/>
  <c r="J2032"/>
  <c r="H2035"/>
  <c r="I2035"/>
  <c r="J2035"/>
  <c r="H2036"/>
  <c r="I2036"/>
  <c r="J2036"/>
  <c r="H2037"/>
  <c r="I2037"/>
  <c r="J2037"/>
  <c r="H2038"/>
  <c r="I2038"/>
  <c r="J2038"/>
  <c r="H2039"/>
  <c r="I2039"/>
  <c r="J2039"/>
  <c r="H2040"/>
  <c r="I2040"/>
  <c r="J2040"/>
  <c r="H2041"/>
  <c r="I2041"/>
  <c r="J2041"/>
  <c r="H2042"/>
  <c r="I2042"/>
  <c r="J2042"/>
  <c r="H2043"/>
  <c r="I2043"/>
  <c r="J2043"/>
  <c r="H2044"/>
  <c r="I2044"/>
  <c r="J2044"/>
  <c r="H2045"/>
  <c r="I2045"/>
  <c r="J2045"/>
  <c r="H2046"/>
  <c r="I2046"/>
  <c r="J2046"/>
  <c r="H2047"/>
  <c r="I2047"/>
  <c r="J2047"/>
  <c r="H2048"/>
  <c r="I2048"/>
  <c r="J2048"/>
  <c r="H2049"/>
  <c r="I2049"/>
  <c r="J2049"/>
  <c r="H2050"/>
  <c r="I2050"/>
  <c r="J2050"/>
  <c r="H2051"/>
  <c r="I2051"/>
  <c r="J2051"/>
  <c r="H2052"/>
  <c r="I2052"/>
  <c r="J2052"/>
  <c r="H2053"/>
  <c r="I2053"/>
  <c r="J2053"/>
  <c r="H2054"/>
  <c r="I2054"/>
  <c r="J2054"/>
  <c r="H2055"/>
  <c r="I2055"/>
  <c r="J2055"/>
  <c r="H2056"/>
  <c r="I2056"/>
  <c r="J2056"/>
  <c r="H2057"/>
  <c r="I2057"/>
  <c r="J2057"/>
  <c r="H2058"/>
  <c r="I2058"/>
  <c r="J2058"/>
  <c r="H2059"/>
  <c r="I2059"/>
  <c r="J2059"/>
  <c r="J4"/>
  <c r="I4"/>
  <c r="H4"/>
  <c r="H1"/>
  <c r="P5"/>
  <c r="Q5"/>
  <c r="R5"/>
  <c r="P6"/>
  <c r="Q6"/>
  <c r="R6"/>
  <c r="P7"/>
  <c r="Q7"/>
  <c r="R7"/>
  <c r="P8"/>
  <c r="Q8"/>
  <c r="R8"/>
  <c r="P9"/>
  <c r="Q9"/>
  <c r="R9"/>
  <c r="P10"/>
  <c r="Q10"/>
  <c r="R10"/>
  <c r="P11"/>
  <c r="Q11"/>
  <c r="R11"/>
  <c r="P12"/>
  <c r="Q12"/>
  <c r="R12"/>
  <c r="P13"/>
  <c r="Q13"/>
  <c r="R13"/>
  <c r="P14"/>
  <c r="Q14"/>
  <c r="R14"/>
  <c r="P15"/>
  <c r="Q15"/>
  <c r="R15"/>
  <c r="P16"/>
  <c r="Q16"/>
  <c r="R16"/>
  <c r="P17"/>
  <c r="Q17"/>
  <c r="R17"/>
  <c r="P18"/>
  <c r="Q18"/>
  <c r="R18"/>
  <c r="P19"/>
  <c r="Q19"/>
  <c r="R19"/>
  <c r="P20"/>
  <c r="Q20"/>
  <c r="R20"/>
  <c r="P21"/>
  <c r="Q21"/>
  <c r="R21"/>
  <c r="P22"/>
  <c r="Q22"/>
  <c r="R22"/>
  <c r="P23"/>
  <c r="Q23"/>
  <c r="R23"/>
  <c r="P24"/>
  <c r="Q24"/>
  <c r="R24"/>
  <c r="P25"/>
  <c r="Q25"/>
  <c r="R25"/>
  <c r="P26"/>
  <c r="Q26"/>
  <c r="R26"/>
  <c r="P27"/>
  <c r="Q27"/>
  <c r="R27"/>
  <c r="P28"/>
  <c r="Q28"/>
  <c r="R28"/>
  <c r="P29"/>
  <c r="Q29"/>
  <c r="R29"/>
  <c r="P30"/>
  <c r="Q30"/>
  <c r="R30"/>
  <c r="P31"/>
  <c r="Q31"/>
  <c r="R31"/>
  <c r="P32"/>
  <c r="Q32"/>
  <c r="R32"/>
  <c r="P33"/>
  <c r="Q33"/>
  <c r="R33"/>
  <c r="P34"/>
  <c r="Q34"/>
  <c r="R34"/>
  <c r="P35"/>
  <c r="Q35"/>
  <c r="R35"/>
  <c r="P36"/>
  <c r="Q36"/>
  <c r="R36"/>
  <c r="P37"/>
  <c r="Q37"/>
  <c r="R37"/>
  <c r="P38"/>
  <c r="Q38"/>
  <c r="R38"/>
  <c r="P39"/>
  <c r="Q39"/>
  <c r="R39"/>
  <c r="P40"/>
  <c r="Q40"/>
  <c r="R40"/>
  <c r="P41"/>
  <c r="Q41"/>
  <c r="R41"/>
  <c r="P42"/>
  <c r="Q42"/>
  <c r="R42"/>
  <c r="P43"/>
  <c r="Q43"/>
  <c r="R43"/>
  <c r="P44"/>
  <c r="Q44"/>
  <c r="R44"/>
  <c r="P45"/>
  <c r="Q45"/>
  <c r="R45"/>
  <c r="P46"/>
  <c r="Q46"/>
  <c r="R46"/>
  <c r="P47"/>
  <c r="Q47"/>
  <c r="R47"/>
  <c r="P48"/>
  <c r="Q48"/>
  <c r="R48"/>
  <c r="P49"/>
  <c r="Q49"/>
  <c r="R49"/>
  <c r="P50"/>
  <c r="Q50"/>
  <c r="R50"/>
  <c r="P51"/>
  <c r="Q51"/>
  <c r="R51"/>
  <c r="P52"/>
  <c r="Q52"/>
  <c r="R52"/>
  <c r="P53"/>
  <c r="Q53"/>
  <c r="R53"/>
  <c r="P54"/>
  <c r="Q54"/>
  <c r="R54"/>
  <c r="P55"/>
  <c r="Q55"/>
  <c r="R55"/>
  <c r="P56"/>
  <c r="Q56"/>
  <c r="R56"/>
  <c r="P57"/>
  <c r="Q57"/>
  <c r="R57"/>
  <c r="P58"/>
  <c r="Q58"/>
  <c r="R58"/>
  <c r="P59"/>
  <c r="Q59"/>
  <c r="R59"/>
  <c r="P60"/>
  <c r="Q60"/>
  <c r="R60"/>
  <c r="P61"/>
  <c r="Q61"/>
  <c r="R61"/>
  <c r="P62"/>
  <c r="Q62"/>
  <c r="R62"/>
  <c r="P63"/>
  <c r="Q63"/>
  <c r="R63"/>
  <c r="P64"/>
  <c r="Q64"/>
  <c r="R64"/>
  <c r="P65"/>
  <c r="Q65"/>
  <c r="R65"/>
  <c r="P66"/>
  <c r="Q66"/>
  <c r="R66"/>
  <c r="P67"/>
  <c r="Q67"/>
  <c r="R67"/>
  <c r="P68"/>
  <c r="Q68"/>
  <c r="R68"/>
  <c r="P69"/>
  <c r="Q69"/>
  <c r="R69"/>
  <c r="P70"/>
  <c r="Q70"/>
  <c r="R70"/>
  <c r="P71"/>
  <c r="Q71"/>
  <c r="R71"/>
  <c r="P72"/>
  <c r="Q72"/>
  <c r="R72"/>
  <c r="P73"/>
  <c r="Q73"/>
  <c r="R73"/>
  <c r="P74"/>
  <c r="Q74"/>
  <c r="R74"/>
  <c r="P75"/>
  <c r="Q75"/>
  <c r="R75"/>
  <c r="P76"/>
  <c r="Q76"/>
  <c r="R76"/>
  <c r="P77"/>
  <c r="Q77"/>
  <c r="R77"/>
  <c r="P80"/>
  <c r="Q80"/>
  <c r="R80"/>
  <c r="P81"/>
  <c r="Q81"/>
  <c r="R81"/>
  <c r="P82"/>
  <c r="Q82"/>
  <c r="R82"/>
  <c r="P83"/>
  <c r="Q83"/>
  <c r="R83"/>
  <c r="P84"/>
  <c r="Q84"/>
  <c r="R84"/>
  <c r="P85"/>
  <c r="Q85"/>
  <c r="R85"/>
  <c r="P86"/>
  <c r="Q86"/>
  <c r="R86"/>
  <c r="P89"/>
  <c r="Q89"/>
  <c r="R89"/>
  <c r="P90"/>
  <c r="Q90"/>
  <c r="R90"/>
  <c r="P91"/>
  <c r="Q91"/>
  <c r="R91"/>
  <c r="P92"/>
  <c r="Q92"/>
  <c r="R92"/>
  <c r="P93"/>
  <c r="Q93"/>
  <c r="R93"/>
  <c r="P94"/>
  <c r="Q94"/>
  <c r="R94"/>
  <c r="P95"/>
  <c r="Q95"/>
  <c r="R95"/>
  <c r="P96"/>
  <c r="Q96"/>
  <c r="R96"/>
  <c r="P97"/>
  <c r="Q97"/>
  <c r="R97"/>
  <c r="P98"/>
  <c r="Q98"/>
  <c r="R98"/>
  <c r="P99"/>
  <c r="Q99"/>
  <c r="R99"/>
  <c r="P100"/>
  <c r="Q100"/>
  <c r="R100"/>
  <c r="P101"/>
  <c r="Q101"/>
  <c r="R101"/>
  <c r="P102"/>
  <c r="Q102"/>
  <c r="R102"/>
  <c r="P103"/>
  <c r="Q103"/>
  <c r="R103"/>
  <c r="P104"/>
  <c r="Q104"/>
  <c r="R104"/>
  <c r="P105"/>
  <c r="Q105"/>
  <c r="R105"/>
  <c r="P106"/>
  <c r="Q106"/>
  <c r="R106"/>
  <c r="P107"/>
  <c r="Q107"/>
  <c r="R107"/>
  <c r="P108"/>
  <c r="Q108"/>
  <c r="R108"/>
  <c r="P109"/>
  <c r="Q109"/>
  <c r="R109"/>
  <c r="P110"/>
  <c r="Q110"/>
  <c r="R110"/>
  <c r="P111"/>
  <c r="Q111"/>
  <c r="R111"/>
  <c r="P112"/>
  <c r="Q112"/>
  <c r="R112"/>
  <c r="P113"/>
  <c r="Q113"/>
  <c r="R113"/>
  <c r="P114"/>
  <c r="Q114"/>
  <c r="R114"/>
  <c r="P115"/>
  <c r="Q115"/>
  <c r="R115"/>
  <c r="P118"/>
  <c r="Q118"/>
  <c r="R118"/>
  <c r="P119"/>
  <c r="Q119"/>
  <c r="R119"/>
  <c r="P120"/>
  <c r="Q120"/>
  <c r="R120"/>
  <c r="P121"/>
  <c r="Q121"/>
  <c r="R121"/>
  <c r="P122"/>
  <c r="Q122"/>
  <c r="R122"/>
  <c r="P123"/>
  <c r="Q123"/>
  <c r="R123"/>
  <c r="P124"/>
  <c r="Q124"/>
  <c r="R124"/>
  <c r="P125"/>
  <c r="Q125"/>
  <c r="R125"/>
  <c r="P126"/>
  <c r="Q126"/>
  <c r="R126"/>
  <c r="P127"/>
  <c r="Q127"/>
  <c r="R127"/>
  <c r="P130"/>
  <c r="Q130"/>
  <c r="R130"/>
  <c r="P131"/>
  <c r="Q131"/>
  <c r="R131"/>
  <c r="P132"/>
  <c r="Q132"/>
  <c r="R132"/>
  <c r="P133"/>
  <c r="Q133"/>
  <c r="R133"/>
  <c r="P134"/>
  <c r="Q134"/>
  <c r="R134"/>
  <c r="P135"/>
  <c r="Q135"/>
  <c r="R135"/>
  <c r="P136"/>
  <c r="Q136"/>
  <c r="R136"/>
  <c r="P137"/>
  <c r="Q137"/>
  <c r="R137"/>
  <c r="P138"/>
  <c r="Q138"/>
  <c r="R138"/>
  <c r="P139"/>
  <c r="Q139"/>
  <c r="R139"/>
  <c r="P140"/>
  <c r="Q140"/>
  <c r="R140"/>
  <c r="P141"/>
  <c r="Q141"/>
  <c r="R141"/>
  <c r="P142"/>
  <c r="Q142"/>
  <c r="R142"/>
  <c r="P143"/>
  <c r="Q143"/>
  <c r="R143"/>
  <c r="P144"/>
  <c r="Q144"/>
  <c r="R144"/>
  <c r="P145"/>
  <c r="Q145"/>
  <c r="R145"/>
  <c r="P146"/>
  <c r="Q146"/>
  <c r="R146"/>
  <c r="P147"/>
  <c r="Q147"/>
  <c r="R147"/>
  <c r="P148"/>
  <c r="Q148"/>
  <c r="R148"/>
  <c r="P149"/>
  <c r="Q149"/>
  <c r="R149"/>
  <c r="P150"/>
  <c r="Q150"/>
  <c r="R150"/>
  <c r="P151"/>
  <c r="Q151"/>
  <c r="R151"/>
  <c r="P152"/>
  <c r="Q152"/>
  <c r="R152"/>
  <c r="P153"/>
  <c r="Q153"/>
  <c r="R153"/>
  <c r="P154"/>
  <c r="Q154"/>
  <c r="R154"/>
  <c r="P155"/>
  <c r="Q155"/>
  <c r="R155"/>
  <c r="P158"/>
  <c r="Q158"/>
  <c r="R158"/>
  <c r="P159"/>
  <c r="Q159"/>
  <c r="R159"/>
  <c r="P160"/>
  <c r="Q160"/>
  <c r="R160"/>
  <c r="P161"/>
  <c r="Q161"/>
  <c r="R161"/>
  <c r="P162"/>
  <c r="Q162"/>
  <c r="R162"/>
  <c r="P163"/>
  <c r="Q163"/>
  <c r="R163"/>
  <c r="P164"/>
  <c r="Q164"/>
  <c r="R164"/>
  <c r="P165"/>
  <c r="Q165"/>
  <c r="R165"/>
  <c r="P166"/>
  <c r="Q166"/>
  <c r="R166"/>
  <c r="P167"/>
  <c r="Q167"/>
  <c r="R167"/>
  <c r="P170"/>
  <c r="Q170"/>
  <c r="R170"/>
  <c r="P171"/>
  <c r="Q171"/>
  <c r="R171"/>
  <c r="P172"/>
  <c r="Q172"/>
  <c r="R172"/>
  <c r="P173"/>
  <c r="Q173"/>
  <c r="R173"/>
  <c r="P174"/>
  <c r="Q174"/>
  <c r="R174"/>
  <c r="P177"/>
  <c r="Q177"/>
  <c r="R177"/>
  <c r="P178"/>
  <c r="Q178"/>
  <c r="R178"/>
  <c r="P179"/>
  <c r="Q179"/>
  <c r="R179"/>
  <c r="P180"/>
  <c r="Q180"/>
  <c r="R180"/>
  <c r="P181"/>
  <c r="Q181"/>
  <c r="R181"/>
  <c r="P182"/>
  <c r="Q182"/>
  <c r="R182"/>
  <c r="P183"/>
  <c r="Q183"/>
  <c r="R183"/>
  <c r="P184"/>
  <c r="Q184"/>
  <c r="R184"/>
  <c r="P185"/>
  <c r="Q185"/>
  <c r="R185"/>
  <c r="P186"/>
  <c r="Q186"/>
  <c r="R186"/>
  <c r="P187"/>
  <c r="Q187"/>
  <c r="R187"/>
  <c r="P188"/>
  <c r="Q188"/>
  <c r="R188"/>
  <c r="P189"/>
  <c r="Q189"/>
  <c r="R189"/>
  <c r="P190"/>
  <c r="Q190"/>
  <c r="R190"/>
  <c r="P193"/>
  <c r="Q193"/>
  <c r="R193"/>
  <c r="P194"/>
  <c r="Q194"/>
  <c r="R194"/>
  <c r="P195"/>
  <c r="Q195"/>
  <c r="R195"/>
  <c r="P196"/>
  <c r="Q196"/>
  <c r="R196"/>
  <c r="P197"/>
  <c r="Q197"/>
  <c r="R197"/>
  <c r="P198"/>
  <c r="Q198"/>
  <c r="R198"/>
  <c r="P201"/>
  <c r="Q201"/>
  <c r="R201"/>
  <c r="P202"/>
  <c r="Q202"/>
  <c r="R202"/>
  <c r="P203"/>
  <c r="Q203"/>
  <c r="R203"/>
  <c r="P204"/>
  <c r="Q204"/>
  <c r="R204"/>
  <c r="P207"/>
  <c r="Q207"/>
  <c r="R207"/>
  <c r="P208"/>
  <c r="Q208"/>
  <c r="R208"/>
  <c r="P209"/>
  <c r="Q209"/>
  <c r="R209"/>
  <c r="P210"/>
  <c r="Q210"/>
  <c r="R210"/>
  <c r="P211"/>
  <c r="Q211"/>
  <c r="R211"/>
  <c r="P212"/>
  <c r="Q212"/>
  <c r="R212"/>
  <c r="P213"/>
  <c r="Q213"/>
  <c r="R213"/>
  <c r="P214"/>
  <c r="Q214"/>
  <c r="R214"/>
  <c r="P215"/>
  <c r="Q215"/>
  <c r="R215"/>
  <c r="P216"/>
  <c r="Q216"/>
  <c r="R216"/>
  <c r="P217"/>
  <c r="Q217"/>
  <c r="R217"/>
  <c r="P218"/>
  <c r="Q218"/>
  <c r="R218"/>
  <c r="P219"/>
  <c r="Q219"/>
  <c r="R219"/>
  <c r="P220"/>
  <c r="Q220"/>
  <c r="R220"/>
  <c r="P221"/>
  <c r="Q221"/>
  <c r="R221"/>
  <c r="P222"/>
  <c r="Q222"/>
  <c r="R222"/>
  <c r="P223"/>
  <c r="Q223"/>
  <c r="R223"/>
  <c r="P224"/>
  <c r="Q224"/>
  <c r="R224"/>
  <c r="P225"/>
  <c r="Q225"/>
  <c r="R225"/>
  <c r="P228"/>
  <c r="Q228"/>
  <c r="R228"/>
  <c r="P229"/>
  <c r="Q229"/>
  <c r="R229"/>
  <c r="P230"/>
  <c r="Q230"/>
  <c r="R230"/>
  <c r="P231"/>
  <c r="Q231"/>
  <c r="R231"/>
  <c r="P232"/>
  <c r="Q232"/>
  <c r="R232"/>
  <c r="P233"/>
  <c r="Q233"/>
  <c r="R233"/>
  <c r="P239"/>
  <c r="Q239"/>
  <c r="R239"/>
  <c r="P240"/>
  <c r="Q240"/>
  <c r="R240"/>
  <c r="P241"/>
  <c r="Q241"/>
  <c r="R241"/>
  <c r="P242"/>
  <c r="Q242"/>
  <c r="R242"/>
  <c r="P243"/>
  <c r="Q243"/>
  <c r="R243"/>
  <c r="P244"/>
  <c r="Q244"/>
  <c r="R244"/>
  <c r="P245"/>
  <c r="Q245"/>
  <c r="R245"/>
  <c r="P246"/>
  <c r="Q246"/>
  <c r="R246"/>
  <c r="P247"/>
  <c r="Q247"/>
  <c r="R247"/>
  <c r="P248"/>
  <c r="Q248"/>
  <c r="R248"/>
  <c r="P249"/>
  <c r="Q249"/>
  <c r="R249"/>
  <c r="P250"/>
  <c r="Q250"/>
  <c r="R250"/>
  <c r="P251"/>
  <c r="Q251"/>
  <c r="R251"/>
  <c r="P252"/>
  <c r="Q252"/>
  <c r="R252"/>
  <c r="P253"/>
  <c r="Q253"/>
  <c r="R253"/>
  <c r="P256"/>
  <c r="Q256"/>
  <c r="R256"/>
  <c r="P257"/>
  <c r="Q257"/>
  <c r="R257"/>
  <c r="P258"/>
  <c r="Q258"/>
  <c r="R258"/>
  <c r="P259"/>
  <c r="Q259"/>
  <c r="R259"/>
  <c r="P260"/>
  <c r="Q260"/>
  <c r="R260"/>
  <c r="P261"/>
  <c r="Q261"/>
  <c r="R261"/>
  <c r="P262"/>
  <c r="Q262"/>
  <c r="R262"/>
  <c r="P263"/>
  <c r="Q263"/>
  <c r="R263"/>
  <c r="P264"/>
  <c r="Q264"/>
  <c r="R264"/>
  <c r="P267"/>
  <c r="Q267"/>
  <c r="R267"/>
  <c r="P268"/>
  <c r="Q268"/>
  <c r="R268"/>
  <c r="P269"/>
  <c r="Q269"/>
  <c r="R269"/>
  <c r="P270"/>
  <c r="Q270"/>
  <c r="R270"/>
  <c r="P271"/>
  <c r="Q271"/>
  <c r="R271"/>
  <c r="P272"/>
  <c r="Q272"/>
  <c r="R272"/>
  <c r="P275"/>
  <c r="Q275"/>
  <c r="R275"/>
  <c r="P276"/>
  <c r="Q276"/>
  <c r="R276"/>
  <c r="P277"/>
  <c r="Q277"/>
  <c r="R277"/>
  <c r="P278"/>
  <c r="Q278"/>
  <c r="R278"/>
  <c r="P279"/>
  <c r="Q279"/>
  <c r="R279"/>
  <c r="P280"/>
  <c r="Q280"/>
  <c r="R280"/>
  <c r="P281"/>
  <c r="Q281"/>
  <c r="R281"/>
  <c r="P282"/>
  <c r="Q282"/>
  <c r="R282"/>
  <c r="P283"/>
  <c r="Q283"/>
  <c r="R283"/>
  <c r="P284"/>
  <c r="Q284"/>
  <c r="R284"/>
  <c r="P285"/>
  <c r="Q285"/>
  <c r="R285"/>
  <c r="P288"/>
  <c r="Q288"/>
  <c r="R288"/>
  <c r="P289"/>
  <c r="Q289"/>
  <c r="R289"/>
  <c r="P290"/>
  <c r="Q290"/>
  <c r="R290"/>
  <c r="P291"/>
  <c r="Q291"/>
  <c r="R291"/>
  <c r="P292"/>
  <c r="Q292"/>
  <c r="R292"/>
  <c r="P293"/>
  <c r="Q293"/>
  <c r="R293"/>
  <c r="P294"/>
  <c r="Q294"/>
  <c r="R294"/>
  <c r="P295"/>
  <c r="Q295"/>
  <c r="R295"/>
  <c r="P296"/>
  <c r="Q296"/>
  <c r="R296"/>
  <c r="P297"/>
  <c r="Q297"/>
  <c r="R297"/>
  <c r="P298"/>
  <c r="Q298"/>
  <c r="R298"/>
  <c r="P301"/>
  <c r="Q301"/>
  <c r="R301"/>
  <c r="P304"/>
  <c r="Q304"/>
  <c r="R304"/>
  <c r="P305"/>
  <c r="Q305"/>
  <c r="R305"/>
  <c r="P306"/>
  <c r="Q306"/>
  <c r="R306"/>
  <c r="P307"/>
  <c r="Q307"/>
  <c r="R307"/>
  <c r="P308"/>
  <c r="Q308"/>
  <c r="R308"/>
  <c r="P309"/>
  <c r="Q309"/>
  <c r="R309"/>
  <c r="P310"/>
  <c r="Q310"/>
  <c r="R310"/>
  <c r="P311"/>
  <c r="Q311"/>
  <c r="R311"/>
  <c r="P312"/>
  <c r="Q312"/>
  <c r="R312"/>
  <c r="P313"/>
  <c r="Q313"/>
  <c r="R313"/>
  <c r="P314"/>
  <c r="Q314"/>
  <c r="R314"/>
  <c r="P315"/>
  <c r="Q315"/>
  <c r="R315"/>
  <c r="P316"/>
  <c r="Q316"/>
  <c r="R316"/>
  <c r="P317"/>
  <c r="Q317"/>
  <c r="R317"/>
  <c r="P318"/>
  <c r="Q318"/>
  <c r="R318"/>
  <c r="P319"/>
  <c r="Q319"/>
  <c r="R319"/>
  <c r="P322"/>
  <c r="Q322"/>
  <c r="R322"/>
  <c r="P325"/>
  <c r="Q325"/>
  <c r="R325"/>
  <c r="P326"/>
  <c r="Q326"/>
  <c r="R326"/>
  <c r="P327"/>
  <c r="Q327"/>
  <c r="R327"/>
  <c r="P328"/>
  <c r="Q328"/>
  <c r="R328"/>
  <c r="P329"/>
  <c r="Q329"/>
  <c r="R329"/>
  <c r="P332"/>
  <c r="Q332"/>
  <c r="R332"/>
  <c r="P333"/>
  <c r="Q333"/>
  <c r="R333"/>
  <c r="P334"/>
  <c r="Q334"/>
  <c r="R334"/>
  <c r="P335"/>
  <c r="Q335"/>
  <c r="R335"/>
  <c r="P336"/>
  <c r="Q336"/>
  <c r="R336"/>
  <c r="P337"/>
  <c r="Q337"/>
  <c r="R337"/>
  <c r="P338"/>
  <c r="Q338"/>
  <c r="R338"/>
  <c r="P339"/>
  <c r="Q339"/>
  <c r="R339"/>
  <c r="P340"/>
  <c r="Q340"/>
  <c r="R340"/>
  <c r="P341"/>
  <c r="Q341"/>
  <c r="R341"/>
  <c r="P342"/>
  <c r="Q342"/>
  <c r="R342"/>
  <c r="P343"/>
  <c r="Q343"/>
  <c r="R343"/>
  <c r="P344"/>
  <c r="Q344"/>
  <c r="R344"/>
  <c r="P345"/>
  <c r="Q345"/>
  <c r="R345"/>
  <c r="P346"/>
  <c r="Q346"/>
  <c r="R346"/>
  <c r="P347"/>
  <c r="Q347"/>
  <c r="R347"/>
  <c r="P348"/>
  <c r="Q348"/>
  <c r="R348"/>
  <c r="P349"/>
  <c r="Q349"/>
  <c r="R349"/>
  <c r="P350"/>
  <c r="Q350"/>
  <c r="R350"/>
  <c r="P351"/>
  <c r="Q351"/>
  <c r="R351"/>
  <c r="P352"/>
  <c r="Q352"/>
  <c r="R352"/>
  <c r="P353"/>
  <c r="Q353"/>
  <c r="R353"/>
  <c r="P354"/>
  <c r="Q354"/>
  <c r="R354"/>
  <c r="P355"/>
  <c r="Q355"/>
  <c r="R355"/>
  <c r="P356"/>
  <c r="Q356"/>
  <c r="R356"/>
  <c r="P357"/>
  <c r="Q357"/>
  <c r="R357"/>
  <c r="P358"/>
  <c r="Q358"/>
  <c r="R358"/>
  <c r="P359"/>
  <c r="Q359"/>
  <c r="R359"/>
  <c r="P360"/>
  <c r="Q360"/>
  <c r="R360"/>
  <c r="P361"/>
  <c r="Q361"/>
  <c r="R361"/>
  <c r="P362"/>
  <c r="Q362"/>
  <c r="R362"/>
  <c r="P363"/>
  <c r="Q363"/>
  <c r="R363"/>
  <c r="P364"/>
  <c r="Q364"/>
  <c r="R364"/>
  <c r="P365"/>
  <c r="Q365"/>
  <c r="R365"/>
  <c r="P366"/>
  <c r="Q366"/>
  <c r="R366"/>
  <c r="P367"/>
  <c r="Q367"/>
  <c r="R367"/>
  <c r="P368"/>
  <c r="Q368"/>
  <c r="R368"/>
  <c r="P369"/>
  <c r="Q369"/>
  <c r="R369"/>
  <c r="P370"/>
  <c r="Q370"/>
  <c r="R370"/>
  <c r="P371"/>
  <c r="Q371"/>
  <c r="R371"/>
  <c r="P372"/>
  <c r="Q372"/>
  <c r="R372"/>
  <c r="P375"/>
  <c r="Q375"/>
  <c r="R375"/>
  <c r="P376"/>
  <c r="Q376"/>
  <c r="R376"/>
  <c r="P377"/>
  <c r="Q377"/>
  <c r="R377"/>
  <c r="P378"/>
  <c r="Q378"/>
  <c r="R378"/>
  <c r="P379"/>
  <c r="Q379"/>
  <c r="R379"/>
  <c r="P382"/>
  <c r="Q382"/>
  <c r="R382"/>
  <c r="P383"/>
  <c r="Q383"/>
  <c r="R383"/>
  <c r="P384"/>
  <c r="Q384"/>
  <c r="R384"/>
  <c r="P385"/>
  <c r="Q385"/>
  <c r="R385"/>
  <c r="P386"/>
  <c r="Q386"/>
  <c r="R386"/>
  <c r="P389"/>
  <c r="Q389"/>
  <c r="R389"/>
  <c r="P390"/>
  <c r="Q390"/>
  <c r="R390"/>
  <c r="P391"/>
  <c r="Q391"/>
  <c r="R391"/>
  <c r="P392"/>
  <c r="Q392"/>
  <c r="R392"/>
  <c r="P393"/>
  <c r="Q393"/>
  <c r="R393"/>
  <c r="P394"/>
  <c r="Q394"/>
  <c r="R394"/>
  <c r="P395"/>
  <c r="Q395"/>
  <c r="R395"/>
  <c r="P396"/>
  <c r="Q396"/>
  <c r="R396"/>
  <c r="P397"/>
  <c r="Q397"/>
  <c r="R397"/>
  <c r="P398"/>
  <c r="Q398"/>
  <c r="R398"/>
  <c r="P399"/>
  <c r="Q399"/>
  <c r="R399"/>
  <c r="P400"/>
  <c r="Q400"/>
  <c r="R400"/>
  <c r="P401"/>
  <c r="Q401"/>
  <c r="R401"/>
  <c r="P402"/>
  <c r="Q402"/>
  <c r="R402"/>
  <c r="P403"/>
  <c r="Q403"/>
  <c r="R403"/>
  <c r="P404"/>
  <c r="Q404"/>
  <c r="R404"/>
  <c r="P405"/>
  <c r="Q405"/>
  <c r="R405"/>
  <c r="P406"/>
  <c r="Q406"/>
  <c r="R406"/>
  <c r="P407"/>
  <c r="Q407"/>
  <c r="R407"/>
  <c r="P410"/>
  <c r="Q410"/>
  <c r="R410"/>
  <c r="P411"/>
  <c r="Q411"/>
  <c r="R411"/>
  <c r="P412"/>
  <c r="Q412"/>
  <c r="R412"/>
  <c r="P413"/>
  <c r="Q413"/>
  <c r="R413"/>
  <c r="P414"/>
  <c r="Q414"/>
  <c r="R414"/>
  <c r="P415"/>
  <c r="Q415"/>
  <c r="R415"/>
  <c r="P416"/>
  <c r="Q416"/>
  <c r="R416"/>
  <c r="P417"/>
  <c r="Q417"/>
  <c r="R417"/>
  <c r="P418"/>
  <c r="Q418"/>
  <c r="R418"/>
  <c r="P419"/>
  <c r="Q419"/>
  <c r="R419"/>
  <c r="P420"/>
  <c r="Q420"/>
  <c r="R420"/>
  <c r="P421"/>
  <c r="Q421"/>
  <c r="R421"/>
  <c r="P422"/>
  <c r="Q422"/>
  <c r="R422"/>
  <c r="P423"/>
  <c r="Q423"/>
  <c r="R423"/>
  <c r="P424"/>
  <c r="Q424"/>
  <c r="R424"/>
  <c r="P425"/>
  <c r="Q425"/>
  <c r="R425"/>
  <c r="P428"/>
  <c r="Q428"/>
  <c r="R428"/>
  <c r="P429"/>
  <c r="Q429"/>
  <c r="R429"/>
  <c r="P430"/>
  <c r="Q430"/>
  <c r="R430"/>
  <c r="P431"/>
  <c r="Q431"/>
  <c r="R431"/>
  <c r="P432"/>
  <c r="Q432"/>
  <c r="R432"/>
  <c r="P433"/>
  <c r="Q433"/>
  <c r="R433"/>
  <c r="P434"/>
  <c r="Q434"/>
  <c r="R434"/>
  <c r="P435"/>
  <c r="Q435"/>
  <c r="R435"/>
  <c r="P436"/>
  <c r="Q436"/>
  <c r="R436"/>
  <c r="P437"/>
  <c r="Q437"/>
  <c r="R437"/>
  <c r="P438"/>
  <c r="Q438"/>
  <c r="R438"/>
  <c r="P439"/>
  <c r="Q439"/>
  <c r="R439"/>
  <c r="P440"/>
  <c r="Q440"/>
  <c r="R440"/>
  <c r="P441"/>
  <c r="Q441"/>
  <c r="R441"/>
  <c r="P442"/>
  <c r="Q442"/>
  <c r="R442"/>
  <c r="P443"/>
  <c r="Q443"/>
  <c r="R443"/>
  <c r="P444"/>
  <c r="Q444"/>
  <c r="R444"/>
  <c r="P445"/>
  <c r="Q445"/>
  <c r="R445"/>
  <c r="P446"/>
  <c r="Q446"/>
  <c r="R446"/>
  <c r="P447"/>
  <c r="Q447"/>
  <c r="R447"/>
  <c r="P448"/>
  <c r="Q448"/>
  <c r="R448"/>
  <c r="P449"/>
  <c r="Q449"/>
  <c r="R449"/>
  <c r="P450"/>
  <c r="Q450"/>
  <c r="R450"/>
  <c r="P451"/>
  <c r="Q451"/>
  <c r="R451"/>
  <c r="P452"/>
  <c r="Q452"/>
  <c r="R452"/>
  <c r="P453"/>
  <c r="Q453"/>
  <c r="R453"/>
  <c r="P454"/>
  <c r="Q454"/>
  <c r="R454"/>
  <c r="P455"/>
  <c r="Q455"/>
  <c r="R455"/>
  <c r="P456"/>
  <c r="Q456"/>
  <c r="R456"/>
  <c r="P457"/>
  <c r="Q457"/>
  <c r="R457"/>
  <c r="P458"/>
  <c r="Q458"/>
  <c r="R458"/>
  <c r="P461"/>
  <c r="Q461"/>
  <c r="R461"/>
  <c r="P462"/>
  <c r="Q462"/>
  <c r="R462"/>
  <c r="P463"/>
  <c r="Q463"/>
  <c r="R463"/>
  <c r="P464"/>
  <c r="Q464"/>
  <c r="R464"/>
  <c r="P465"/>
  <c r="Q465"/>
  <c r="R465"/>
  <c r="P466"/>
  <c r="Q466"/>
  <c r="R466"/>
  <c r="P469"/>
  <c r="Q469"/>
  <c r="R469"/>
  <c r="P470"/>
  <c r="Q470"/>
  <c r="R470"/>
  <c r="P471"/>
  <c r="Q471"/>
  <c r="R471"/>
  <c r="P472"/>
  <c r="Q472"/>
  <c r="R472"/>
  <c r="P473"/>
  <c r="Q473"/>
  <c r="R473"/>
  <c r="P474"/>
  <c r="Q474"/>
  <c r="R474"/>
  <c r="P475"/>
  <c r="Q475"/>
  <c r="R475"/>
  <c r="P476"/>
  <c r="Q476"/>
  <c r="R476"/>
  <c r="P477"/>
  <c r="Q477"/>
  <c r="R477"/>
  <c r="P478"/>
  <c r="Q478"/>
  <c r="R478"/>
  <c r="P479"/>
  <c r="Q479"/>
  <c r="R479"/>
  <c r="P480"/>
  <c r="Q480"/>
  <c r="R480"/>
  <c r="P481"/>
  <c r="Q481"/>
  <c r="R481"/>
  <c r="P482"/>
  <c r="Q482"/>
  <c r="R482"/>
  <c r="P483"/>
  <c r="Q483"/>
  <c r="R483"/>
  <c r="P484"/>
  <c r="Q484"/>
  <c r="R484"/>
  <c r="P485"/>
  <c r="Q485"/>
  <c r="R485"/>
  <c r="P486"/>
  <c r="Q486"/>
  <c r="R486"/>
  <c r="P487"/>
  <c r="Q487"/>
  <c r="R487"/>
  <c r="P488"/>
  <c r="Q488"/>
  <c r="R488"/>
  <c r="P489"/>
  <c r="Q489"/>
  <c r="R489"/>
  <c r="P490"/>
  <c r="Q490"/>
  <c r="R490"/>
  <c r="P491"/>
  <c r="Q491"/>
  <c r="R491"/>
  <c r="P492"/>
  <c r="Q492"/>
  <c r="R492"/>
  <c r="P493"/>
  <c r="Q493"/>
  <c r="R493"/>
  <c r="P496"/>
  <c r="Q496"/>
  <c r="R496"/>
  <c r="P497"/>
  <c r="Q497"/>
  <c r="R497"/>
  <c r="P498"/>
  <c r="Q498"/>
  <c r="R498"/>
  <c r="P499"/>
  <c r="Q499"/>
  <c r="R499"/>
  <c r="P500"/>
  <c r="Q500"/>
  <c r="R500"/>
  <c r="P501"/>
  <c r="Q501"/>
  <c r="R501"/>
  <c r="P502"/>
  <c r="Q502"/>
  <c r="R502"/>
  <c r="P503"/>
  <c r="Q503"/>
  <c r="R503"/>
  <c r="P504"/>
  <c r="Q504"/>
  <c r="R504"/>
  <c r="P505"/>
  <c r="Q505"/>
  <c r="R505"/>
  <c r="P506"/>
  <c r="Q506"/>
  <c r="R506"/>
  <c r="P507"/>
  <c r="Q507"/>
  <c r="R507"/>
  <c r="P508"/>
  <c r="Q508"/>
  <c r="R508"/>
  <c r="P509"/>
  <c r="Q509"/>
  <c r="R509"/>
  <c r="P510"/>
  <c r="Q510"/>
  <c r="R510"/>
  <c r="P511"/>
  <c r="Q511"/>
  <c r="R511"/>
  <c r="P514"/>
  <c r="Q514"/>
  <c r="R514"/>
  <c r="P515"/>
  <c r="Q515"/>
  <c r="R515"/>
  <c r="P516"/>
  <c r="Q516"/>
  <c r="R516"/>
  <c r="P517"/>
  <c r="Q517"/>
  <c r="R517"/>
  <c r="P518"/>
  <c r="Q518"/>
  <c r="R518"/>
  <c r="P519"/>
  <c r="Q519"/>
  <c r="R519"/>
  <c r="P520"/>
  <c r="Q520"/>
  <c r="R520"/>
  <c r="P521"/>
  <c r="Q521"/>
  <c r="R521"/>
  <c r="P522"/>
  <c r="Q522"/>
  <c r="R522"/>
  <c r="P523"/>
  <c r="Q523"/>
  <c r="R523"/>
  <c r="P524"/>
  <c r="Q524"/>
  <c r="R524"/>
  <c r="P527"/>
  <c r="Q527"/>
  <c r="R527"/>
  <c r="P528"/>
  <c r="Q528"/>
  <c r="R528"/>
  <c r="P529"/>
  <c r="Q529"/>
  <c r="R529"/>
  <c r="P530"/>
  <c r="Q530"/>
  <c r="R530"/>
  <c r="P531"/>
  <c r="Q531"/>
  <c r="R531"/>
  <c r="P532"/>
  <c r="Q532"/>
  <c r="R532"/>
  <c r="P533"/>
  <c r="Q533"/>
  <c r="R533"/>
  <c r="P534"/>
  <c r="Q534"/>
  <c r="R534"/>
  <c r="P535"/>
  <c r="Q535"/>
  <c r="R535"/>
  <c r="P536"/>
  <c r="Q536"/>
  <c r="R536"/>
  <c r="P537"/>
  <c r="Q537"/>
  <c r="R537"/>
  <c r="P538"/>
  <c r="Q538"/>
  <c r="R538"/>
  <c r="P539"/>
  <c r="Q539"/>
  <c r="R539"/>
  <c r="P540"/>
  <c r="Q540"/>
  <c r="R540"/>
  <c r="P541"/>
  <c r="Q541"/>
  <c r="R541"/>
  <c r="P542"/>
  <c r="Q542"/>
  <c r="R542"/>
  <c r="P543"/>
  <c r="Q543"/>
  <c r="R543"/>
  <c r="P544"/>
  <c r="Q544"/>
  <c r="R544"/>
  <c r="P545"/>
  <c r="Q545"/>
  <c r="R545"/>
  <c r="P546"/>
  <c r="Q546"/>
  <c r="R546"/>
  <c r="P547"/>
  <c r="Q547"/>
  <c r="R547"/>
  <c r="P548"/>
  <c r="Q548"/>
  <c r="R548"/>
  <c r="P549"/>
  <c r="Q549"/>
  <c r="R549"/>
  <c r="P550"/>
  <c r="Q550"/>
  <c r="R550"/>
  <c r="P551"/>
  <c r="Q551"/>
  <c r="R551"/>
  <c r="P552"/>
  <c r="Q552"/>
  <c r="R552"/>
  <c r="P553"/>
  <c r="Q553"/>
  <c r="R553"/>
  <c r="P554"/>
  <c r="Q554"/>
  <c r="R554"/>
  <c r="P555"/>
  <c r="Q555"/>
  <c r="R555"/>
  <c r="P556"/>
  <c r="Q556"/>
  <c r="R556"/>
  <c r="P557"/>
  <c r="Q557"/>
  <c r="R557"/>
  <c r="P558"/>
  <c r="Q558"/>
  <c r="R558"/>
  <c r="P559"/>
  <c r="Q559"/>
  <c r="R559"/>
  <c r="P560"/>
  <c r="Q560"/>
  <c r="R560"/>
  <c r="P561"/>
  <c r="Q561"/>
  <c r="R561"/>
  <c r="P562"/>
  <c r="Q562"/>
  <c r="R562"/>
  <c r="P563"/>
  <c r="Q563"/>
  <c r="R563"/>
  <c r="P564"/>
  <c r="Q564"/>
  <c r="R564"/>
  <c r="P565"/>
  <c r="Q565"/>
  <c r="R565"/>
  <c r="P566"/>
  <c r="Q566"/>
  <c r="R566"/>
  <c r="P567"/>
  <c r="Q567"/>
  <c r="R567"/>
  <c r="P568"/>
  <c r="Q568"/>
  <c r="R568"/>
  <c r="P569"/>
  <c r="Q569"/>
  <c r="R569"/>
  <c r="P570"/>
  <c r="Q570"/>
  <c r="R570"/>
  <c r="P571"/>
  <c r="Q571"/>
  <c r="R571"/>
  <c r="P572"/>
  <c r="Q572"/>
  <c r="R572"/>
  <c r="P573"/>
  <c r="Q573"/>
  <c r="R573"/>
  <c r="P576"/>
  <c r="Q576"/>
  <c r="R576"/>
  <c r="P577"/>
  <c r="Q577"/>
  <c r="R577"/>
  <c r="P578"/>
  <c r="Q578"/>
  <c r="R578"/>
  <c r="P579"/>
  <c r="Q579"/>
  <c r="R579"/>
  <c r="P580"/>
  <c r="Q580"/>
  <c r="R580"/>
  <c r="P581"/>
  <c r="Q581"/>
  <c r="R581"/>
  <c r="P582"/>
  <c r="Q582"/>
  <c r="R582"/>
  <c r="P583"/>
  <c r="Q583"/>
  <c r="R583"/>
  <c r="P584"/>
  <c r="Q584"/>
  <c r="R584"/>
  <c r="P585"/>
  <c r="Q585"/>
  <c r="R585"/>
  <c r="P588"/>
  <c r="Q588"/>
  <c r="R588"/>
  <c r="P589"/>
  <c r="Q589"/>
  <c r="R589"/>
  <c r="P590"/>
  <c r="Q590"/>
  <c r="R590"/>
  <c r="P591"/>
  <c r="Q591"/>
  <c r="R591"/>
  <c r="P592"/>
  <c r="Q592"/>
  <c r="R592"/>
  <c r="P593"/>
  <c r="Q593"/>
  <c r="R593"/>
  <c r="P594"/>
  <c r="Q594"/>
  <c r="R594"/>
  <c r="P595"/>
  <c r="Q595"/>
  <c r="R595"/>
  <c r="P596"/>
  <c r="Q596"/>
  <c r="R596"/>
  <c r="P597"/>
  <c r="Q597"/>
  <c r="R597"/>
  <c r="P598"/>
  <c r="Q598"/>
  <c r="R598"/>
  <c r="P601"/>
  <c r="Q601"/>
  <c r="R601"/>
  <c r="P602"/>
  <c r="Q602"/>
  <c r="R602"/>
  <c r="P603"/>
  <c r="Q603"/>
  <c r="R603"/>
  <c r="P604"/>
  <c r="Q604"/>
  <c r="R604"/>
  <c r="P605"/>
  <c r="Q605"/>
  <c r="R605"/>
  <c r="P606"/>
  <c r="Q606"/>
  <c r="R606"/>
  <c r="P607"/>
  <c r="Q607"/>
  <c r="R607"/>
  <c r="P608"/>
  <c r="Q608"/>
  <c r="R608"/>
  <c r="P609"/>
  <c r="Q609"/>
  <c r="R609"/>
  <c r="P610"/>
  <c r="Q610"/>
  <c r="R610"/>
  <c r="P611"/>
  <c r="Q611"/>
  <c r="R611"/>
  <c r="P612"/>
  <c r="Q612"/>
  <c r="R612"/>
  <c r="P613"/>
  <c r="Q613"/>
  <c r="R613"/>
  <c r="P614"/>
  <c r="Q614"/>
  <c r="R614"/>
  <c r="P615"/>
  <c r="Q615"/>
  <c r="R615"/>
  <c r="P616"/>
  <c r="Q616"/>
  <c r="R616"/>
  <c r="P617"/>
  <c r="Q617"/>
  <c r="R617"/>
  <c r="P620"/>
  <c r="Q620"/>
  <c r="R620"/>
  <c r="P621"/>
  <c r="Q621"/>
  <c r="R621"/>
  <c r="P622"/>
  <c r="Q622"/>
  <c r="R622"/>
  <c r="P623"/>
  <c r="Q623"/>
  <c r="R623"/>
  <c r="P624"/>
  <c r="Q624"/>
  <c r="R624"/>
  <c r="P625"/>
  <c r="Q625"/>
  <c r="R625"/>
  <c r="P626"/>
  <c r="Q626"/>
  <c r="R626"/>
  <c r="P627"/>
  <c r="Q627"/>
  <c r="R627"/>
  <c r="P628"/>
  <c r="Q628"/>
  <c r="R628"/>
  <c r="P629"/>
  <c r="Q629"/>
  <c r="R629"/>
  <c r="P632"/>
  <c r="Q632"/>
  <c r="R632"/>
  <c r="P633"/>
  <c r="Q633"/>
  <c r="R633"/>
  <c r="P634"/>
  <c r="Q634"/>
  <c r="R634"/>
  <c r="P635"/>
  <c r="Q635"/>
  <c r="R635"/>
  <c r="P636"/>
  <c r="Q636"/>
  <c r="R636"/>
  <c r="P637"/>
  <c r="Q637"/>
  <c r="R637"/>
  <c r="P638"/>
  <c r="Q638"/>
  <c r="R638"/>
  <c r="P639"/>
  <c r="Q639"/>
  <c r="R639"/>
  <c r="P640"/>
  <c r="Q640"/>
  <c r="R640"/>
  <c r="P641"/>
  <c r="Q641"/>
  <c r="R641"/>
  <c r="P642"/>
  <c r="Q642"/>
  <c r="R642"/>
  <c r="P643"/>
  <c r="Q643"/>
  <c r="R643"/>
  <c r="P644"/>
  <c r="Q644"/>
  <c r="R644"/>
  <c r="P645"/>
  <c r="Q645"/>
  <c r="R645"/>
  <c r="P646"/>
  <c r="Q646"/>
  <c r="R646"/>
  <c r="P647"/>
  <c r="Q647"/>
  <c r="R647"/>
  <c r="P648"/>
  <c r="Q648"/>
  <c r="R648"/>
  <c r="P649"/>
  <c r="Q649"/>
  <c r="R649"/>
  <c r="P650"/>
  <c r="Q650"/>
  <c r="R650"/>
  <c r="P651"/>
  <c r="Q651"/>
  <c r="R651"/>
  <c r="P652"/>
  <c r="Q652"/>
  <c r="R652"/>
  <c r="P653"/>
  <c r="Q653"/>
  <c r="R653"/>
  <c r="P654"/>
  <c r="Q654"/>
  <c r="R654"/>
  <c r="P655"/>
  <c r="Q655"/>
  <c r="R655"/>
  <c r="P656"/>
  <c r="Q656"/>
  <c r="R656"/>
  <c r="P657"/>
  <c r="Q657"/>
  <c r="R657"/>
  <c r="P658"/>
  <c r="Q658"/>
  <c r="R658"/>
  <c r="P659"/>
  <c r="Q659"/>
  <c r="R659"/>
  <c r="P660"/>
  <c r="Q660"/>
  <c r="R660"/>
  <c r="P661"/>
  <c r="Q661"/>
  <c r="R661"/>
  <c r="P662"/>
  <c r="Q662"/>
  <c r="R662"/>
  <c r="P663"/>
  <c r="Q663"/>
  <c r="R663"/>
  <c r="P664"/>
  <c r="Q664"/>
  <c r="R664"/>
  <c r="P665"/>
  <c r="Q665"/>
  <c r="R665"/>
  <c r="P666"/>
  <c r="Q666"/>
  <c r="R666"/>
  <c r="P667"/>
  <c r="Q667"/>
  <c r="R667"/>
  <c r="P670"/>
  <c r="Q670"/>
  <c r="R670"/>
  <c r="P671"/>
  <c r="Q671"/>
  <c r="R671"/>
  <c r="P672"/>
  <c r="Q672"/>
  <c r="R672"/>
  <c r="P673"/>
  <c r="Q673"/>
  <c r="R673"/>
  <c r="P674"/>
  <c r="Q674"/>
  <c r="R674"/>
  <c r="P675"/>
  <c r="Q675"/>
  <c r="R675"/>
  <c r="P676"/>
  <c r="Q676"/>
  <c r="R676"/>
  <c r="P677"/>
  <c r="Q677"/>
  <c r="R677"/>
  <c r="P678"/>
  <c r="Q678"/>
  <c r="R678"/>
  <c r="P679"/>
  <c r="Q679"/>
  <c r="R679"/>
  <c r="P680"/>
  <c r="Q680"/>
  <c r="R680"/>
  <c r="P681"/>
  <c r="Q681"/>
  <c r="R681"/>
  <c r="P682"/>
  <c r="Q682"/>
  <c r="R682"/>
  <c r="P683"/>
  <c r="Q683"/>
  <c r="R683"/>
  <c r="P684"/>
  <c r="Q684"/>
  <c r="R684"/>
  <c r="P687"/>
  <c r="Q687"/>
  <c r="R687"/>
  <c r="P690"/>
  <c r="Q690"/>
  <c r="R690"/>
  <c r="P691"/>
  <c r="Q691"/>
  <c r="R691"/>
  <c r="P692"/>
  <c r="Q692"/>
  <c r="R692"/>
  <c r="P693"/>
  <c r="Q693"/>
  <c r="R693"/>
  <c r="P696"/>
  <c r="Q696"/>
  <c r="R696"/>
  <c r="P697"/>
  <c r="Q697"/>
  <c r="R697"/>
  <c r="P698"/>
  <c r="Q698"/>
  <c r="R698"/>
  <c r="P699"/>
  <c r="Q699"/>
  <c r="R699"/>
  <c r="P700"/>
  <c r="Q700"/>
  <c r="R700"/>
  <c r="P701"/>
  <c r="Q701"/>
  <c r="R701"/>
  <c r="P704"/>
  <c r="Q704"/>
  <c r="R704"/>
  <c r="P705"/>
  <c r="Q705"/>
  <c r="R705"/>
  <c r="P706"/>
  <c r="Q706"/>
  <c r="R706"/>
  <c r="P707"/>
  <c r="Q707"/>
  <c r="R707"/>
  <c r="P708"/>
  <c r="Q708"/>
  <c r="R708"/>
  <c r="P709"/>
  <c r="Q709"/>
  <c r="R709"/>
  <c r="P710"/>
  <c r="Q710"/>
  <c r="R710"/>
  <c r="P711"/>
  <c r="Q711"/>
  <c r="R711"/>
  <c r="P712"/>
  <c r="Q712"/>
  <c r="R712"/>
  <c r="P713"/>
  <c r="Q713"/>
  <c r="R713"/>
  <c r="P714"/>
  <c r="Q714"/>
  <c r="R714"/>
  <c r="P715"/>
  <c r="Q715"/>
  <c r="R715"/>
  <c r="P716"/>
  <c r="Q716"/>
  <c r="R716"/>
  <c r="P717"/>
  <c r="Q717"/>
  <c r="R717"/>
  <c r="P718"/>
  <c r="Q718"/>
  <c r="R718"/>
  <c r="P719"/>
  <c r="Q719"/>
  <c r="R719"/>
  <c r="P720"/>
  <c r="Q720"/>
  <c r="R720"/>
  <c r="P721"/>
  <c r="Q721"/>
  <c r="R721"/>
  <c r="P722"/>
  <c r="Q722"/>
  <c r="R722"/>
  <c r="P725"/>
  <c r="Q725"/>
  <c r="R725"/>
  <c r="P726"/>
  <c r="Q726"/>
  <c r="R726"/>
  <c r="P727"/>
  <c r="Q727"/>
  <c r="R727"/>
  <c r="P728"/>
  <c r="Q728"/>
  <c r="R728"/>
  <c r="P729"/>
  <c r="Q729"/>
  <c r="R729"/>
  <c r="P732"/>
  <c r="Q732"/>
  <c r="R732"/>
  <c r="P733"/>
  <c r="Q733"/>
  <c r="R733"/>
  <c r="P734"/>
  <c r="Q734"/>
  <c r="R734"/>
  <c r="P735"/>
  <c r="Q735"/>
  <c r="R735"/>
  <c r="P736"/>
  <c r="Q736"/>
  <c r="R736"/>
  <c r="P737"/>
  <c r="Q737"/>
  <c r="R737"/>
  <c r="P738"/>
  <c r="Q738"/>
  <c r="R738"/>
  <c r="P739"/>
  <c r="Q739"/>
  <c r="R739"/>
  <c r="P740"/>
  <c r="Q740"/>
  <c r="R740"/>
  <c r="P741"/>
  <c r="Q741"/>
  <c r="R741"/>
  <c r="P742"/>
  <c r="Q742"/>
  <c r="R742"/>
  <c r="P743"/>
  <c r="Q743"/>
  <c r="R743"/>
  <c r="P746"/>
  <c r="Q746"/>
  <c r="R746"/>
  <c r="P747"/>
  <c r="Q747"/>
  <c r="R747"/>
  <c r="P748"/>
  <c r="Q748"/>
  <c r="R748"/>
  <c r="P749"/>
  <c r="Q749"/>
  <c r="R749"/>
  <c r="P750"/>
  <c r="Q750"/>
  <c r="R750"/>
  <c r="P751"/>
  <c r="Q751"/>
  <c r="R751"/>
  <c r="P754"/>
  <c r="Q754"/>
  <c r="R754"/>
  <c r="P755"/>
  <c r="Q755"/>
  <c r="R755"/>
  <c r="P756"/>
  <c r="Q756"/>
  <c r="R756"/>
  <c r="P757"/>
  <c r="Q757"/>
  <c r="R757"/>
  <c r="P760"/>
  <c r="Q760"/>
  <c r="R760"/>
  <c r="P761"/>
  <c r="Q761"/>
  <c r="R761"/>
  <c r="P762"/>
  <c r="Q762"/>
  <c r="R762"/>
  <c r="P763"/>
  <c r="Q763"/>
  <c r="R763"/>
  <c r="P766"/>
  <c r="Q766"/>
  <c r="R766"/>
  <c r="P767"/>
  <c r="Q767"/>
  <c r="R767"/>
  <c r="P768"/>
  <c r="Q768"/>
  <c r="R768"/>
  <c r="P769"/>
  <c r="Q769"/>
  <c r="R769"/>
  <c r="P772"/>
  <c r="Q772"/>
  <c r="R772"/>
  <c r="P773"/>
  <c r="Q773"/>
  <c r="R773"/>
  <c r="P774"/>
  <c r="Q774"/>
  <c r="R774"/>
  <c r="P775"/>
  <c r="Q775"/>
  <c r="R775"/>
  <c r="P776"/>
  <c r="Q776"/>
  <c r="R776"/>
  <c r="P777"/>
  <c r="Q777"/>
  <c r="R777"/>
  <c r="P778"/>
  <c r="Q778"/>
  <c r="R778"/>
  <c r="P779"/>
  <c r="Q779"/>
  <c r="R779"/>
  <c r="P780"/>
  <c r="Q780"/>
  <c r="R780"/>
  <c r="P781"/>
  <c r="Q781"/>
  <c r="R781"/>
  <c r="P782"/>
  <c r="Q782"/>
  <c r="R782"/>
  <c r="P783"/>
  <c r="Q783"/>
  <c r="R783"/>
  <c r="P784"/>
  <c r="Q784"/>
  <c r="R784"/>
  <c r="P785"/>
  <c r="Q785"/>
  <c r="R785"/>
  <c r="P788"/>
  <c r="Q788"/>
  <c r="R788"/>
  <c r="P789"/>
  <c r="Q789"/>
  <c r="R789"/>
  <c r="P790"/>
  <c r="Q790"/>
  <c r="R790"/>
  <c r="P791"/>
  <c r="Q791"/>
  <c r="R791"/>
  <c r="P792"/>
  <c r="Q792"/>
  <c r="R792"/>
  <c r="P793"/>
  <c r="Q793"/>
  <c r="R793"/>
  <c r="P794"/>
  <c r="Q794"/>
  <c r="R794"/>
  <c r="P795"/>
  <c r="Q795"/>
  <c r="R795"/>
  <c r="P796"/>
  <c r="Q796"/>
  <c r="R796"/>
  <c r="P797"/>
  <c r="Q797"/>
  <c r="R797"/>
  <c r="P798"/>
  <c r="Q798"/>
  <c r="R798"/>
  <c r="P799"/>
  <c r="Q799"/>
  <c r="R799"/>
  <c r="P800"/>
  <c r="Q800"/>
  <c r="R800"/>
  <c r="P801"/>
  <c r="Q801"/>
  <c r="R801"/>
  <c r="P802"/>
  <c r="Q802"/>
  <c r="R802"/>
  <c r="P803"/>
  <c r="Q803"/>
  <c r="R803"/>
  <c r="P804"/>
  <c r="Q804"/>
  <c r="R804"/>
  <c r="P805"/>
  <c r="Q805"/>
  <c r="R805"/>
  <c r="P806"/>
  <c r="Q806"/>
  <c r="R806"/>
  <c r="P807"/>
  <c r="Q807"/>
  <c r="R807"/>
  <c r="P808"/>
  <c r="Q808"/>
  <c r="R808"/>
  <c r="P809"/>
  <c r="Q809"/>
  <c r="R809"/>
  <c r="P810"/>
  <c r="Q810"/>
  <c r="R810"/>
  <c r="P811"/>
  <c r="Q811"/>
  <c r="R811"/>
  <c r="P812"/>
  <c r="Q812"/>
  <c r="R812"/>
  <c r="P813"/>
  <c r="Q813"/>
  <c r="R813"/>
  <c r="P814"/>
  <c r="Q814"/>
  <c r="R814"/>
  <c r="P815"/>
  <c r="Q815"/>
  <c r="R815"/>
  <c r="P816"/>
  <c r="Q816"/>
  <c r="R816"/>
  <c r="P817"/>
  <c r="Q817"/>
  <c r="R817"/>
  <c r="P818"/>
  <c r="Q818"/>
  <c r="R818"/>
  <c r="P821"/>
  <c r="Q821"/>
  <c r="R821"/>
  <c r="P822"/>
  <c r="Q822"/>
  <c r="R822"/>
  <c r="P823"/>
  <c r="Q823"/>
  <c r="R823"/>
  <c r="P824"/>
  <c r="Q824"/>
  <c r="R824"/>
  <c r="P825"/>
  <c r="Q825"/>
  <c r="R825"/>
  <c r="P828"/>
  <c r="Q828"/>
  <c r="R828"/>
  <c r="P829"/>
  <c r="Q829"/>
  <c r="R829"/>
  <c r="P830"/>
  <c r="Q830"/>
  <c r="R830"/>
  <c r="P831"/>
  <c r="Q831"/>
  <c r="R831"/>
  <c r="P832"/>
  <c r="Q832"/>
  <c r="R832"/>
  <c r="P833"/>
  <c r="Q833"/>
  <c r="R833"/>
  <c r="P834"/>
  <c r="Q834"/>
  <c r="R834"/>
  <c r="P835"/>
  <c r="Q835"/>
  <c r="R835"/>
  <c r="P836"/>
  <c r="Q836"/>
  <c r="R836"/>
  <c r="P837"/>
  <c r="Q837"/>
  <c r="R837"/>
  <c r="P838"/>
  <c r="Q838"/>
  <c r="R838"/>
  <c r="P839"/>
  <c r="Q839"/>
  <c r="R839"/>
  <c r="P842"/>
  <c r="Q842"/>
  <c r="R842"/>
  <c r="P843"/>
  <c r="Q843"/>
  <c r="R843"/>
  <c r="P844"/>
  <c r="Q844"/>
  <c r="R844"/>
  <c r="P845"/>
  <c r="Q845"/>
  <c r="R845"/>
  <c r="P848"/>
  <c r="Q848"/>
  <c r="R848"/>
  <c r="P849"/>
  <c r="Q849"/>
  <c r="R849"/>
  <c r="P850"/>
  <c r="Q850"/>
  <c r="R850"/>
  <c r="P851"/>
  <c r="Q851"/>
  <c r="R851"/>
  <c r="P852"/>
  <c r="Q852"/>
  <c r="R852"/>
  <c r="P853"/>
  <c r="Q853"/>
  <c r="R853"/>
  <c r="P854"/>
  <c r="Q854"/>
  <c r="R854"/>
  <c r="P855"/>
  <c r="Q855"/>
  <c r="R855"/>
  <c r="P856"/>
  <c r="Q856"/>
  <c r="R856"/>
  <c r="P857"/>
  <c r="Q857"/>
  <c r="R857"/>
  <c r="P860"/>
  <c r="Q860"/>
  <c r="R860"/>
  <c r="P861"/>
  <c r="Q861"/>
  <c r="R861"/>
  <c r="P862"/>
  <c r="Q862"/>
  <c r="R862"/>
  <c r="P865"/>
  <c r="Q865"/>
  <c r="R865"/>
  <c r="P866"/>
  <c r="Q866"/>
  <c r="R866"/>
  <c r="P867"/>
  <c r="Q867"/>
  <c r="R867"/>
  <c r="P868"/>
  <c r="Q868"/>
  <c r="R868"/>
  <c r="P869"/>
  <c r="Q869"/>
  <c r="R869"/>
  <c r="P870"/>
  <c r="Q870"/>
  <c r="R870"/>
  <c r="P871"/>
  <c r="Q871"/>
  <c r="R871"/>
  <c r="P872"/>
  <c r="Q872"/>
  <c r="R872"/>
  <c r="P873"/>
  <c r="Q873"/>
  <c r="R873"/>
  <c r="P874"/>
  <c r="Q874"/>
  <c r="R874"/>
  <c r="P875"/>
  <c r="Q875"/>
  <c r="R875"/>
  <c r="P876"/>
  <c r="Q876"/>
  <c r="R876"/>
  <c r="P877"/>
  <c r="Q877"/>
  <c r="R877"/>
  <c r="P878"/>
  <c r="Q878"/>
  <c r="R878"/>
  <c r="P879"/>
  <c r="Q879"/>
  <c r="R879"/>
  <c r="P880"/>
  <c r="Q880"/>
  <c r="R880"/>
  <c r="P883"/>
  <c r="Q883"/>
  <c r="R883"/>
  <c r="P884"/>
  <c r="Q884"/>
  <c r="R884"/>
  <c r="P885"/>
  <c r="Q885"/>
  <c r="R885"/>
  <c r="P886"/>
  <c r="Q886"/>
  <c r="R886"/>
  <c r="P887"/>
  <c r="Q887"/>
  <c r="R887"/>
  <c r="P888"/>
  <c r="Q888"/>
  <c r="R888"/>
  <c r="P889"/>
  <c r="Q889"/>
  <c r="R889"/>
  <c r="P892"/>
  <c r="Q892"/>
  <c r="R892"/>
  <c r="P893"/>
  <c r="Q893"/>
  <c r="R893"/>
  <c r="P896"/>
  <c r="Q896"/>
  <c r="R896"/>
  <c r="P897"/>
  <c r="Q897"/>
  <c r="R897"/>
  <c r="P898"/>
  <c r="Q898"/>
  <c r="R898"/>
  <c r="P899"/>
  <c r="Q899"/>
  <c r="R899"/>
  <c r="P900"/>
  <c r="Q900"/>
  <c r="R900"/>
  <c r="P901"/>
  <c r="Q901"/>
  <c r="R901"/>
  <c r="P902"/>
  <c r="Q902"/>
  <c r="R902"/>
  <c r="P903"/>
  <c r="Q903"/>
  <c r="R903"/>
  <c r="P904"/>
  <c r="Q904"/>
  <c r="R904"/>
  <c r="P905"/>
  <c r="Q905"/>
  <c r="R905"/>
  <c r="P906"/>
  <c r="Q906"/>
  <c r="R906"/>
  <c r="P907"/>
  <c r="Q907"/>
  <c r="R907"/>
  <c r="P908"/>
  <c r="Q908"/>
  <c r="R908"/>
  <c r="P909"/>
  <c r="Q909"/>
  <c r="R909"/>
  <c r="P910"/>
  <c r="Q910"/>
  <c r="R910"/>
  <c r="P911"/>
  <c r="Q911"/>
  <c r="R911"/>
  <c r="P914"/>
  <c r="Q914"/>
  <c r="R914"/>
  <c r="P915"/>
  <c r="Q915"/>
  <c r="R915"/>
  <c r="P916"/>
  <c r="Q916"/>
  <c r="R916"/>
  <c r="P917"/>
  <c r="Q917"/>
  <c r="R917"/>
  <c r="P918"/>
  <c r="Q918"/>
  <c r="R918"/>
  <c r="P921"/>
  <c r="Q921"/>
  <c r="R921"/>
  <c r="P922"/>
  <c r="Q922"/>
  <c r="R922"/>
  <c r="P923"/>
  <c r="Q923"/>
  <c r="R923"/>
  <c r="P926"/>
  <c r="Q926"/>
  <c r="R926"/>
  <c r="P927"/>
  <c r="Q927"/>
  <c r="R927"/>
  <c r="P928"/>
  <c r="Q928"/>
  <c r="R928"/>
  <c r="P931"/>
  <c r="Q931"/>
  <c r="R931"/>
  <c r="P932"/>
  <c r="Q932"/>
  <c r="R932"/>
  <c r="P933"/>
  <c r="Q933"/>
  <c r="R933"/>
  <c r="P936"/>
  <c r="Q936"/>
  <c r="R936"/>
  <c r="P937"/>
  <c r="Q937"/>
  <c r="R937"/>
  <c r="P940"/>
  <c r="Q940"/>
  <c r="R940"/>
  <c r="P941"/>
  <c r="Q941"/>
  <c r="R941"/>
  <c r="P942"/>
  <c r="Q942"/>
  <c r="R942"/>
  <c r="P943"/>
  <c r="Q943"/>
  <c r="R943"/>
  <c r="P944"/>
  <c r="Q944"/>
  <c r="R944"/>
  <c r="P945"/>
  <c r="Q945"/>
  <c r="R945"/>
  <c r="P946"/>
  <c r="Q946"/>
  <c r="R946"/>
  <c r="P947"/>
  <c r="Q947"/>
  <c r="R947"/>
  <c r="P948"/>
  <c r="Q948"/>
  <c r="R948"/>
  <c r="P949"/>
  <c r="Q949"/>
  <c r="R949"/>
  <c r="P950"/>
  <c r="Q950"/>
  <c r="R950"/>
  <c r="P951"/>
  <c r="Q951"/>
  <c r="R951"/>
  <c r="P952"/>
  <c r="Q952"/>
  <c r="R952"/>
  <c r="P953"/>
  <c r="Q953"/>
  <c r="R953"/>
  <c r="P954"/>
  <c r="Q954"/>
  <c r="R954"/>
  <c r="P955"/>
  <c r="Q955"/>
  <c r="R955"/>
  <c r="P956"/>
  <c r="Q956"/>
  <c r="R956"/>
  <c r="P957"/>
  <c r="Q957"/>
  <c r="R957"/>
  <c r="P958"/>
  <c r="Q958"/>
  <c r="R958"/>
  <c r="P959"/>
  <c r="Q959"/>
  <c r="R959"/>
  <c r="P960"/>
  <c r="Q960"/>
  <c r="R960"/>
  <c r="P961"/>
  <c r="Q961"/>
  <c r="R961"/>
  <c r="P962"/>
  <c r="Q962"/>
  <c r="R962"/>
  <c r="P963"/>
  <c r="Q963"/>
  <c r="R963"/>
  <c r="P964"/>
  <c r="Q964"/>
  <c r="R964"/>
  <c r="P965"/>
  <c r="Q965"/>
  <c r="R965"/>
  <c r="P968"/>
  <c r="Q968"/>
  <c r="R968"/>
  <c r="P969"/>
  <c r="Q969"/>
  <c r="R969"/>
  <c r="P970"/>
  <c r="Q970"/>
  <c r="R970"/>
  <c r="P971"/>
  <c r="Q971"/>
  <c r="R971"/>
  <c r="P972"/>
  <c r="Q972"/>
  <c r="R972"/>
  <c r="P973"/>
  <c r="Q973"/>
  <c r="R973"/>
  <c r="P974"/>
  <c r="Q974"/>
  <c r="R974"/>
  <c r="P975"/>
  <c r="Q975"/>
  <c r="R975"/>
  <c r="P976"/>
  <c r="Q976"/>
  <c r="R976"/>
  <c r="P977"/>
  <c r="Q977"/>
  <c r="R977"/>
  <c r="P978"/>
  <c r="Q978"/>
  <c r="R978"/>
  <c r="P979"/>
  <c r="Q979"/>
  <c r="R979"/>
  <c r="P980"/>
  <c r="Q980"/>
  <c r="R980"/>
  <c r="P981"/>
  <c r="Q981"/>
  <c r="R981"/>
  <c r="P982"/>
  <c r="Q982"/>
  <c r="R982"/>
  <c r="P983"/>
  <c r="Q983"/>
  <c r="R983"/>
  <c r="P984"/>
  <c r="Q984"/>
  <c r="R984"/>
  <c r="P985"/>
  <c r="Q985"/>
  <c r="R985"/>
  <c r="P986"/>
  <c r="Q986"/>
  <c r="R986"/>
  <c r="P989"/>
  <c r="Q989"/>
  <c r="R989"/>
  <c r="P990"/>
  <c r="Q990"/>
  <c r="R990"/>
  <c r="P991"/>
  <c r="Q991"/>
  <c r="R991"/>
  <c r="P992"/>
  <c r="Q992"/>
  <c r="R992"/>
  <c r="P995"/>
  <c r="Q995"/>
  <c r="R995"/>
  <c r="P996"/>
  <c r="Q996"/>
  <c r="R996"/>
  <c r="P997"/>
  <c r="Q997"/>
  <c r="R997"/>
  <c r="P998"/>
  <c r="Q998"/>
  <c r="R998"/>
  <c r="P999"/>
  <c r="Q999"/>
  <c r="R999"/>
  <c r="P1000"/>
  <c r="Q1000"/>
  <c r="R1000"/>
  <c r="P1003"/>
  <c r="Q1003"/>
  <c r="R1003"/>
  <c r="P1004"/>
  <c r="Q1004"/>
  <c r="R1004"/>
  <c r="P1005"/>
  <c r="Q1005"/>
  <c r="R1005"/>
  <c r="P1006"/>
  <c r="Q1006"/>
  <c r="R1006"/>
  <c r="P1007"/>
  <c r="Q1007"/>
  <c r="R1007"/>
  <c r="P1008"/>
  <c r="Q1008"/>
  <c r="R1008"/>
  <c r="P1009"/>
  <c r="Q1009"/>
  <c r="R1009"/>
  <c r="P1010"/>
  <c r="Q1010"/>
  <c r="R1010"/>
  <c r="P1011"/>
  <c r="Q1011"/>
  <c r="R1011"/>
  <c r="P1012"/>
  <c r="Q1012"/>
  <c r="R1012"/>
  <c r="P1013"/>
  <c r="Q1013"/>
  <c r="R1013"/>
  <c r="P1014"/>
  <c r="Q1014"/>
  <c r="R1014"/>
  <c r="P1015"/>
  <c r="Q1015"/>
  <c r="R1015"/>
  <c r="P1018"/>
  <c r="Q1018"/>
  <c r="R1018"/>
  <c r="P1019"/>
  <c r="Q1019"/>
  <c r="R1019"/>
  <c r="P1020"/>
  <c r="Q1020"/>
  <c r="R1020"/>
  <c r="P1021"/>
  <c r="Q1021"/>
  <c r="R1021"/>
  <c r="P1022"/>
  <c r="Q1022"/>
  <c r="R1022"/>
  <c r="P1023"/>
  <c r="Q1023"/>
  <c r="R1023"/>
  <c r="P1024"/>
  <c r="Q1024"/>
  <c r="R1024"/>
  <c r="P1025"/>
  <c r="Q1025"/>
  <c r="R1025"/>
  <c r="P1026"/>
  <c r="Q1026"/>
  <c r="R1026"/>
  <c r="P1027"/>
  <c r="Q1027"/>
  <c r="R1027"/>
  <c r="P1028"/>
  <c r="Q1028"/>
  <c r="R1028"/>
  <c r="P1029"/>
  <c r="Q1029"/>
  <c r="R1029"/>
  <c r="P1032"/>
  <c r="Q1032"/>
  <c r="R1032"/>
  <c r="P1033"/>
  <c r="Q1033"/>
  <c r="R1033"/>
  <c r="P1034"/>
  <c r="Q1034"/>
  <c r="R1034"/>
  <c r="P1035"/>
  <c r="Q1035"/>
  <c r="R1035"/>
  <c r="P1036"/>
  <c r="Q1036"/>
  <c r="R1036"/>
  <c r="P1037"/>
  <c r="Q1037"/>
  <c r="R1037"/>
  <c r="P1038"/>
  <c r="Q1038"/>
  <c r="R1038"/>
  <c r="P1039"/>
  <c r="Q1039"/>
  <c r="R1039"/>
  <c r="P1040"/>
  <c r="Q1040"/>
  <c r="R1040"/>
  <c r="P1043"/>
  <c r="Q1043"/>
  <c r="R1043"/>
  <c r="P1044"/>
  <c r="Q1044"/>
  <c r="R1044"/>
  <c r="P1045"/>
  <c r="Q1045"/>
  <c r="R1045"/>
  <c r="P1046"/>
  <c r="Q1046"/>
  <c r="R1046"/>
  <c r="P1047"/>
  <c r="Q1047"/>
  <c r="R1047"/>
  <c r="P1048"/>
  <c r="Q1048"/>
  <c r="R1048"/>
  <c r="P1049"/>
  <c r="Q1049"/>
  <c r="R1049"/>
  <c r="P1052"/>
  <c r="Q1052"/>
  <c r="R1052"/>
  <c r="P1053"/>
  <c r="Q1053"/>
  <c r="R1053"/>
  <c r="P1054"/>
  <c r="Q1054"/>
  <c r="R1054"/>
  <c r="P1055"/>
  <c r="Q1055"/>
  <c r="R1055"/>
  <c r="P1056"/>
  <c r="Q1056"/>
  <c r="R1056"/>
  <c r="P1057"/>
  <c r="Q1057"/>
  <c r="R1057"/>
  <c r="P1058"/>
  <c r="Q1058"/>
  <c r="R1058"/>
  <c r="P1059"/>
  <c r="Q1059"/>
  <c r="R1059"/>
  <c r="P1060"/>
  <c r="Q1060"/>
  <c r="R1060"/>
  <c r="P1061"/>
  <c r="Q1061"/>
  <c r="R1061"/>
  <c r="P1062"/>
  <c r="Q1062"/>
  <c r="R1062"/>
  <c r="P1063"/>
  <c r="Q1063"/>
  <c r="R1063"/>
  <c r="P1064"/>
  <c r="Q1064"/>
  <c r="R1064"/>
  <c r="P1065"/>
  <c r="Q1065"/>
  <c r="R1065"/>
  <c r="P1066"/>
  <c r="Q1066"/>
  <c r="R1066"/>
  <c r="P1067"/>
  <c r="Q1067"/>
  <c r="R1067"/>
  <c r="P1068"/>
  <c r="Q1068"/>
  <c r="R1068"/>
  <c r="P1069"/>
  <c r="Q1069"/>
  <c r="R1069"/>
  <c r="P1070"/>
  <c r="Q1070"/>
  <c r="R1070"/>
  <c r="P1071"/>
  <c r="Q1071"/>
  <c r="R1071"/>
  <c r="P1074"/>
  <c r="Q1074"/>
  <c r="R1074"/>
  <c r="P1075"/>
  <c r="Q1075"/>
  <c r="R1075"/>
  <c r="P1076"/>
  <c r="Q1076"/>
  <c r="R1076"/>
  <c r="P1077"/>
  <c r="Q1077"/>
  <c r="R1077"/>
  <c r="P1078"/>
  <c r="Q1078"/>
  <c r="R1078"/>
  <c r="P1079"/>
  <c r="Q1079"/>
  <c r="R1079"/>
  <c r="P1080"/>
  <c r="Q1080"/>
  <c r="R1080"/>
  <c r="P1081"/>
  <c r="Q1081"/>
  <c r="R1081"/>
  <c r="P1082"/>
  <c r="Q1082"/>
  <c r="R1082"/>
  <c r="P1083"/>
  <c r="Q1083"/>
  <c r="R1083"/>
  <c r="P1084"/>
  <c r="Q1084"/>
  <c r="R1084"/>
  <c r="P1085"/>
  <c r="Q1085"/>
  <c r="R1085"/>
  <c r="P1086"/>
  <c r="Q1086"/>
  <c r="R1086"/>
  <c r="P1087"/>
  <c r="Q1087"/>
  <c r="R1087"/>
  <c r="P1088"/>
  <c r="Q1088"/>
  <c r="R1088"/>
  <c r="P1089"/>
  <c r="Q1089"/>
  <c r="R1089"/>
  <c r="P1090"/>
  <c r="Q1090"/>
  <c r="R1090"/>
  <c r="P1091"/>
  <c r="Q1091"/>
  <c r="R1091"/>
  <c r="P1092"/>
  <c r="Q1092"/>
  <c r="R1092"/>
  <c r="P1093"/>
  <c r="Q1093"/>
  <c r="R1093"/>
  <c r="P1094"/>
  <c r="Q1094"/>
  <c r="R1094"/>
  <c r="P1095"/>
  <c r="Q1095"/>
  <c r="R1095"/>
  <c r="P1096"/>
  <c r="Q1096"/>
  <c r="R1096"/>
  <c r="P1097"/>
  <c r="Q1097"/>
  <c r="R1097"/>
  <c r="P1098"/>
  <c r="Q1098"/>
  <c r="R1098"/>
  <c r="P1099"/>
  <c r="Q1099"/>
  <c r="R1099"/>
  <c r="P1100"/>
  <c r="Q1100"/>
  <c r="R1100"/>
  <c r="P1101"/>
  <c r="Q1101"/>
  <c r="R1101"/>
  <c r="P1102"/>
  <c r="Q1102"/>
  <c r="R1102"/>
  <c r="P1103"/>
  <c r="Q1103"/>
  <c r="R1103"/>
  <c r="P1104"/>
  <c r="Q1104"/>
  <c r="R1104"/>
  <c r="P1105"/>
  <c r="Q1105"/>
  <c r="R1105"/>
  <c r="P1106"/>
  <c r="Q1106"/>
  <c r="R1106"/>
  <c r="P1107"/>
  <c r="Q1107"/>
  <c r="R1107"/>
  <c r="P1108"/>
  <c r="Q1108"/>
  <c r="R1108"/>
  <c r="P1109"/>
  <c r="Q1109"/>
  <c r="R1109"/>
  <c r="P1112"/>
  <c r="Q1112"/>
  <c r="R1112"/>
  <c r="P1113"/>
  <c r="Q1113"/>
  <c r="R1113"/>
  <c r="P1114"/>
  <c r="Q1114"/>
  <c r="R1114"/>
  <c r="P1115"/>
  <c r="Q1115"/>
  <c r="R1115"/>
  <c r="P1116"/>
  <c r="Q1116"/>
  <c r="R1116"/>
  <c r="P1117"/>
  <c r="Q1117"/>
  <c r="R1117"/>
  <c r="P1118"/>
  <c r="Q1118"/>
  <c r="R1118"/>
  <c r="P1119"/>
  <c r="Q1119"/>
  <c r="R1119"/>
  <c r="P1120"/>
  <c r="Q1120"/>
  <c r="R1120"/>
  <c r="P1121"/>
  <c r="Q1121"/>
  <c r="R1121"/>
  <c r="P1122"/>
  <c r="Q1122"/>
  <c r="R1122"/>
  <c r="P1123"/>
  <c r="Q1123"/>
  <c r="R1123"/>
  <c r="P1124"/>
  <c r="Q1124"/>
  <c r="R1124"/>
  <c r="P1125"/>
  <c r="Q1125"/>
  <c r="R1125"/>
  <c r="P1126"/>
  <c r="Q1126"/>
  <c r="R1126"/>
  <c r="P1127"/>
  <c r="Q1127"/>
  <c r="R1127"/>
  <c r="P1128"/>
  <c r="Q1128"/>
  <c r="R1128"/>
  <c r="P1129"/>
  <c r="Q1129"/>
  <c r="R1129"/>
  <c r="P1130"/>
  <c r="Q1130"/>
  <c r="R1130"/>
  <c r="P1131"/>
  <c r="Q1131"/>
  <c r="R1131"/>
  <c r="P1132"/>
  <c r="Q1132"/>
  <c r="R1132"/>
  <c r="P1135"/>
  <c r="Q1135"/>
  <c r="R1135"/>
  <c r="P1136"/>
  <c r="Q1136"/>
  <c r="R1136"/>
  <c r="P1137"/>
  <c r="Q1137"/>
  <c r="R1137"/>
  <c r="P1138"/>
  <c r="Q1138"/>
  <c r="R1138"/>
  <c r="P1139"/>
  <c r="Q1139"/>
  <c r="R1139"/>
  <c r="P1140"/>
  <c r="Q1140"/>
  <c r="R1140"/>
  <c r="P1141"/>
  <c r="Q1141"/>
  <c r="R1141"/>
  <c r="P1142"/>
  <c r="Q1142"/>
  <c r="R1142"/>
  <c r="P1143"/>
  <c r="Q1143"/>
  <c r="R1143"/>
  <c r="P1144"/>
  <c r="Q1144"/>
  <c r="R1144"/>
  <c r="P1145"/>
  <c r="Q1145"/>
  <c r="R1145"/>
  <c r="P1146"/>
  <c r="Q1146"/>
  <c r="R1146"/>
  <c r="P1147"/>
  <c r="Q1147"/>
  <c r="R1147"/>
  <c r="P1148"/>
  <c r="Q1148"/>
  <c r="R1148"/>
  <c r="P1149"/>
  <c r="Q1149"/>
  <c r="R1149"/>
  <c r="P1150"/>
  <c r="Q1150"/>
  <c r="R1150"/>
  <c r="P1151"/>
  <c r="Q1151"/>
  <c r="R1151"/>
  <c r="P1152"/>
  <c r="Q1152"/>
  <c r="R1152"/>
  <c r="P1155"/>
  <c r="Q1155"/>
  <c r="R1155"/>
  <c r="P1156"/>
  <c r="Q1156"/>
  <c r="R1156"/>
  <c r="P1157"/>
  <c r="Q1157"/>
  <c r="R1157"/>
  <c r="P1158"/>
  <c r="Q1158"/>
  <c r="R1158"/>
  <c r="P1159"/>
  <c r="Q1159"/>
  <c r="R1159"/>
  <c r="P1160"/>
  <c r="Q1160"/>
  <c r="R1160"/>
  <c r="P1161"/>
  <c r="Q1161"/>
  <c r="R1161"/>
  <c r="P1164"/>
  <c r="Q1164"/>
  <c r="R1164"/>
  <c r="P1167"/>
  <c r="Q1167"/>
  <c r="R1167"/>
  <c r="P1168"/>
  <c r="Q1168"/>
  <c r="R1168"/>
  <c r="P1169"/>
  <c r="Q1169"/>
  <c r="R1169"/>
  <c r="P1170"/>
  <c r="Q1170"/>
  <c r="R1170"/>
  <c r="P1171"/>
  <c r="Q1171"/>
  <c r="R1171"/>
  <c r="P1172"/>
  <c r="Q1172"/>
  <c r="R1172"/>
  <c r="P1173"/>
  <c r="Q1173"/>
  <c r="R1173"/>
  <c r="P1176"/>
  <c r="Q1176"/>
  <c r="R1176"/>
  <c r="P1177"/>
  <c r="Q1177"/>
  <c r="R1177"/>
  <c r="P1178"/>
  <c r="Q1178"/>
  <c r="R1178"/>
  <c r="P1181"/>
  <c r="Q1181"/>
  <c r="R1181"/>
  <c r="P1182"/>
  <c r="Q1182"/>
  <c r="R1182"/>
  <c r="P1183"/>
  <c r="Q1183"/>
  <c r="R1183"/>
  <c r="P1184"/>
  <c r="Q1184"/>
  <c r="R1184"/>
  <c r="P1185"/>
  <c r="Q1185"/>
  <c r="R1185"/>
  <c r="P1186"/>
  <c r="Q1186"/>
  <c r="R1186"/>
  <c r="P1187"/>
  <c r="Q1187"/>
  <c r="R1187"/>
  <c r="P1188"/>
  <c r="Q1188"/>
  <c r="R1188"/>
  <c r="P1189"/>
  <c r="Q1189"/>
  <c r="R1189"/>
  <c r="P1190"/>
  <c r="Q1190"/>
  <c r="R1190"/>
  <c r="P1191"/>
  <c r="Q1191"/>
  <c r="R1191"/>
  <c r="P1194"/>
  <c r="Q1194"/>
  <c r="R1194"/>
  <c r="P1197"/>
  <c r="Q1197"/>
  <c r="R1197"/>
  <c r="P1198"/>
  <c r="Q1198"/>
  <c r="R1198"/>
  <c r="P1199"/>
  <c r="Q1199"/>
  <c r="R1199"/>
  <c r="P1200"/>
  <c r="Q1200"/>
  <c r="R1200"/>
  <c r="P1201"/>
  <c r="Q1201"/>
  <c r="R1201"/>
  <c r="P1202"/>
  <c r="Q1202"/>
  <c r="R1202"/>
  <c r="P1205"/>
  <c r="Q1205"/>
  <c r="R1205"/>
  <c r="P1206"/>
  <c r="Q1206"/>
  <c r="R1206"/>
  <c r="P1207"/>
  <c r="Q1207"/>
  <c r="R1207"/>
  <c r="P1208"/>
  <c r="Q1208"/>
  <c r="R1208"/>
  <c r="P1209"/>
  <c r="Q1209"/>
  <c r="R1209"/>
  <c r="P1210"/>
  <c r="Q1210"/>
  <c r="R1210"/>
  <c r="P1211"/>
  <c r="Q1211"/>
  <c r="R1211"/>
  <c r="P1214"/>
  <c r="Q1214"/>
  <c r="R1214"/>
  <c r="P1215"/>
  <c r="Q1215"/>
  <c r="R1215"/>
  <c r="P1216"/>
  <c r="Q1216"/>
  <c r="R1216"/>
  <c r="P1217"/>
  <c r="Q1217"/>
  <c r="R1217"/>
  <c r="P1218"/>
  <c r="Q1218"/>
  <c r="R1218"/>
  <c r="P1219"/>
  <c r="Q1219"/>
  <c r="R1219"/>
  <c r="P1220"/>
  <c r="Q1220"/>
  <c r="R1220"/>
  <c r="P1221"/>
  <c r="Q1221"/>
  <c r="R1221"/>
  <c r="P1222"/>
  <c r="Q1222"/>
  <c r="R1222"/>
  <c r="P1225"/>
  <c r="Q1225"/>
  <c r="R1225"/>
  <c r="P1228"/>
  <c r="Q1228"/>
  <c r="R1228"/>
  <c r="P1229"/>
  <c r="Q1229"/>
  <c r="R1229"/>
  <c r="P1230"/>
  <c r="Q1230"/>
  <c r="R1230"/>
  <c r="P1231"/>
  <c r="Q1231"/>
  <c r="R1231"/>
  <c r="P1232"/>
  <c r="Q1232"/>
  <c r="R1232"/>
  <c r="P1233"/>
  <c r="Q1233"/>
  <c r="R1233"/>
  <c r="P1234"/>
  <c r="Q1234"/>
  <c r="R1234"/>
  <c r="P1235"/>
  <c r="Q1235"/>
  <c r="R1235"/>
  <c r="P1238"/>
  <c r="Q1238"/>
  <c r="R1238"/>
  <c r="P1239"/>
  <c r="Q1239"/>
  <c r="R1239"/>
  <c r="P1240"/>
  <c r="Q1240"/>
  <c r="R1240"/>
  <c r="P1241"/>
  <c r="Q1241"/>
  <c r="R1241"/>
  <c r="P1244"/>
  <c r="Q1244"/>
  <c r="R1244"/>
  <c r="P1245"/>
  <c r="Q1245"/>
  <c r="R1245"/>
  <c r="P1246"/>
  <c r="Q1246"/>
  <c r="R1246"/>
  <c r="P1249"/>
  <c r="Q1249"/>
  <c r="R1249"/>
  <c r="P1250"/>
  <c r="Q1250"/>
  <c r="R1250"/>
  <c r="P1251"/>
  <c r="Q1251"/>
  <c r="R1251"/>
  <c r="P1252"/>
  <c r="Q1252"/>
  <c r="R1252"/>
  <c r="P1253"/>
  <c r="Q1253"/>
  <c r="R1253"/>
  <c r="P1254"/>
  <c r="Q1254"/>
  <c r="R1254"/>
  <c r="P1255"/>
  <c r="Q1255"/>
  <c r="R1255"/>
  <c r="P1256"/>
  <c r="Q1256"/>
  <c r="R1256"/>
  <c r="P1257"/>
  <c r="Q1257"/>
  <c r="R1257"/>
  <c r="P1260"/>
  <c r="Q1260"/>
  <c r="R1260"/>
  <c r="P1261"/>
  <c r="Q1261"/>
  <c r="R1261"/>
  <c r="P1262"/>
  <c r="Q1262"/>
  <c r="R1262"/>
  <c r="P1263"/>
  <c r="Q1263"/>
  <c r="R1263"/>
  <c r="P1264"/>
  <c r="Q1264"/>
  <c r="R1264"/>
  <c r="P1265"/>
  <c r="Q1265"/>
  <c r="R1265"/>
  <c r="P1266"/>
  <c r="Q1266"/>
  <c r="R1266"/>
  <c r="P1267"/>
  <c r="Q1267"/>
  <c r="R1267"/>
  <c r="P1270"/>
  <c r="Q1270"/>
  <c r="R1270"/>
  <c r="P1271"/>
  <c r="Q1271"/>
  <c r="R1271"/>
  <c r="P1272"/>
  <c r="Q1272"/>
  <c r="R1272"/>
  <c r="P1273"/>
  <c r="Q1273"/>
  <c r="R1273"/>
  <c r="P1274"/>
  <c r="Q1274"/>
  <c r="R1274"/>
  <c r="P1275"/>
  <c r="Q1275"/>
  <c r="R1275"/>
  <c r="P1276"/>
  <c r="Q1276"/>
  <c r="R1276"/>
  <c r="P1277"/>
  <c r="Q1277"/>
  <c r="R1277"/>
  <c r="P1278"/>
  <c r="Q1278"/>
  <c r="R1278"/>
  <c r="P1279"/>
  <c r="Q1279"/>
  <c r="R1279"/>
  <c r="P1280"/>
  <c r="Q1280"/>
  <c r="R1280"/>
  <c r="P1281"/>
  <c r="Q1281"/>
  <c r="R1281"/>
  <c r="P1282"/>
  <c r="Q1282"/>
  <c r="R1282"/>
  <c r="P1283"/>
  <c r="Q1283"/>
  <c r="R1283"/>
  <c r="P1284"/>
  <c r="Q1284"/>
  <c r="R1284"/>
  <c r="P1285"/>
  <c r="Q1285"/>
  <c r="R1285"/>
  <c r="P1286"/>
  <c r="Q1286"/>
  <c r="R1286"/>
  <c r="P1287"/>
  <c r="Q1287"/>
  <c r="R1287"/>
  <c r="P1288"/>
  <c r="Q1288"/>
  <c r="R1288"/>
  <c r="P1289"/>
  <c r="Q1289"/>
  <c r="R1289"/>
  <c r="P1290"/>
  <c r="Q1290"/>
  <c r="R1290"/>
  <c r="P1291"/>
  <c r="Q1291"/>
  <c r="R1291"/>
  <c r="P1292"/>
  <c r="Q1292"/>
  <c r="R1292"/>
  <c r="P1293"/>
  <c r="Q1293"/>
  <c r="R1293"/>
  <c r="P1294"/>
  <c r="Q1294"/>
  <c r="R1294"/>
  <c r="P1295"/>
  <c r="Q1295"/>
  <c r="R1295"/>
  <c r="P1296"/>
  <c r="Q1296"/>
  <c r="R1296"/>
  <c r="P1297"/>
  <c r="Q1297"/>
  <c r="R1297"/>
  <c r="P1298"/>
  <c r="Q1298"/>
  <c r="R1298"/>
  <c r="P1299"/>
  <c r="Q1299"/>
  <c r="R1299"/>
  <c r="P1300"/>
  <c r="Q1300"/>
  <c r="R1300"/>
  <c r="P1301"/>
  <c r="Q1301"/>
  <c r="R1301"/>
  <c r="P1302"/>
  <c r="Q1302"/>
  <c r="R1302"/>
  <c r="P1305"/>
  <c r="Q1305"/>
  <c r="R1305"/>
  <c r="P1306"/>
  <c r="Q1306"/>
  <c r="R1306"/>
  <c r="P1307"/>
  <c r="Q1307"/>
  <c r="R1307"/>
  <c r="P1308"/>
  <c r="Q1308"/>
  <c r="R1308"/>
  <c r="P1309"/>
  <c r="Q1309"/>
  <c r="R1309"/>
  <c r="P1310"/>
  <c r="Q1310"/>
  <c r="R1310"/>
  <c r="P1311"/>
  <c r="Q1311"/>
  <c r="R1311"/>
  <c r="P1312"/>
  <c r="Q1312"/>
  <c r="R1312"/>
  <c r="P1313"/>
  <c r="Q1313"/>
  <c r="R1313"/>
  <c r="P1314"/>
  <c r="Q1314"/>
  <c r="R1314"/>
  <c r="P1315"/>
  <c r="Q1315"/>
  <c r="R1315"/>
  <c r="P1316"/>
  <c r="Q1316"/>
  <c r="R1316"/>
  <c r="P1317"/>
  <c r="Q1317"/>
  <c r="R1317"/>
  <c r="P1318"/>
  <c r="Q1318"/>
  <c r="R1318"/>
  <c r="P1319"/>
  <c r="Q1319"/>
  <c r="R1319"/>
  <c r="P1320"/>
  <c r="Q1320"/>
  <c r="R1320"/>
  <c r="P1321"/>
  <c r="Q1321"/>
  <c r="R1321"/>
  <c r="P1324"/>
  <c r="Q1324"/>
  <c r="R1324"/>
  <c r="P1325"/>
  <c r="Q1325"/>
  <c r="R1325"/>
  <c r="P1326"/>
  <c r="Q1326"/>
  <c r="R1326"/>
  <c r="P1327"/>
  <c r="Q1327"/>
  <c r="R1327"/>
  <c r="P1328"/>
  <c r="Q1328"/>
  <c r="R1328"/>
  <c r="P1329"/>
  <c r="Q1329"/>
  <c r="R1329"/>
  <c r="P1332"/>
  <c r="Q1332"/>
  <c r="R1332"/>
  <c r="P1333"/>
  <c r="Q1333"/>
  <c r="R1333"/>
  <c r="P1334"/>
  <c r="Q1334"/>
  <c r="R1334"/>
  <c r="P1335"/>
  <c r="Q1335"/>
  <c r="R1335"/>
  <c r="P1336"/>
  <c r="Q1336"/>
  <c r="R1336"/>
  <c r="P1337"/>
  <c r="Q1337"/>
  <c r="R1337"/>
  <c r="P1338"/>
  <c r="Q1338"/>
  <c r="R1338"/>
  <c r="P1339"/>
  <c r="Q1339"/>
  <c r="R1339"/>
  <c r="P1340"/>
  <c r="Q1340"/>
  <c r="R1340"/>
  <c r="P1341"/>
  <c r="Q1341"/>
  <c r="R1341"/>
  <c r="P1342"/>
  <c r="Q1342"/>
  <c r="R1342"/>
  <c r="P1343"/>
  <c r="Q1343"/>
  <c r="R1343"/>
  <c r="P1344"/>
  <c r="Q1344"/>
  <c r="R1344"/>
  <c r="P1345"/>
  <c r="Q1345"/>
  <c r="R1345"/>
  <c r="P1346"/>
  <c r="Q1346"/>
  <c r="R1346"/>
  <c r="P1347"/>
  <c r="Q1347"/>
  <c r="R1347"/>
  <c r="P1348"/>
  <c r="Q1348"/>
  <c r="R1348"/>
  <c r="P1349"/>
  <c r="Q1349"/>
  <c r="R1349"/>
  <c r="P1350"/>
  <c r="Q1350"/>
  <c r="R1350"/>
  <c r="P1351"/>
  <c r="Q1351"/>
  <c r="R1351"/>
  <c r="P1352"/>
  <c r="Q1352"/>
  <c r="R1352"/>
  <c r="P1353"/>
  <c r="Q1353"/>
  <c r="R1353"/>
  <c r="P1354"/>
  <c r="Q1354"/>
  <c r="R1354"/>
  <c r="P1355"/>
  <c r="Q1355"/>
  <c r="R1355"/>
  <c r="P1356"/>
  <c r="Q1356"/>
  <c r="R1356"/>
  <c r="P1357"/>
  <c r="Q1357"/>
  <c r="R1357"/>
  <c r="P1358"/>
  <c r="Q1358"/>
  <c r="R1358"/>
  <c r="P1359"/>
  <c r="Q1359"/>
  <c r="R1359"/>
  <c r="P1360"/>
  <c r="Q1360"/>
  <c r="R1360"/>
  <c r="P1361"/>
  <c r="Q1361"/>
  <c r="R1361"/>
  <c r="P1362"/>
  <c r="Q1362"/>
  <c r="R1362"/>
  <c r="P1363"/>
  <c r="Q1363"/>
  <c r="R1363"/>
  <c r="P1364"/>
  <c r="Q1364"/>
  <c r="R1364"/>
  <c r="P1365"/>
  <c r="Q1365"/>
  <c r="R1365"/>
  <c r="P1366"/>
  <c r="Q1366"/>
  <c r="R1366"/>
  <c r="P1367"/>
  <c r="Q1367"/>
  <c r="R1367"/>
  <c r="P1368"/>
  <c r="Q1368"/>
  <c r="R1368"/>
  <c r="P1369"/>
  <c r="Q1369"/>
  <c r="R1369"/>
  <c r="P1370"/>
  <c r="Q1370"/>
  <c r="R1370"/>
  <c r="P1371"/>
  <c r="Q1371"/>
  <c r="R1371"/>
  <c r="P1372"/>
  <c r="Q1372"/>
  <c r="R1372"/>
  <c r="P1373"/>
  <c r="Q1373"/>
  <c r="R1373"/>
  <c r="P1374"/>
  <c r="Q1374"/>
  <c r="R1374"/>
  <c r="P1377"/>
  <c r="Q1377"/>
  <c r="R1377"/>
  <c r="P1378"/>
  <c r="Q1378"/>
  <c r="R1378"/>
  <c r="P1379"/>
  <c r="Q1379"/>
  <c r="R1379"/>
  <c r="P1380"/>
  <c r="Q1380"/>
  <c r="R1380"/>
  <c r="P1381"/>
  <c r="Q1381"/>
  <c r="R1381"/>
  <c r="P1382"/>
  <c r="Q1382"/>
  <c r="R1382"/>
  <c r="P1383"/>
  <c r="Q1383"/>
  <c r="R1383"/>
  <c r="P1384"/>
  <c r="Q1384"/>
  <c r="R1384"/>
  <c r="P1385"/>
  <c r="Q1385"/>
  <c r="R1385"/>
  <c r="P1386"/>
  <c r="Q1386"/>
  <c r="R1386"/>
  <c r="P1387"/>
  <c r="Q1387"/>
  <c r="R1387"/>
  <c r="P1388"/>
  <c r="Q1388"/>
  <c r="R1388"/>
  <c r="P1389"/>
  <c r="Q1389"/>
  <c r="R1389"/>
  <c r="P1390"/>
  <c r="Q1390"/>
  <c r="R1390"/>
  <c r="P1391"/>
  <c r="Q1391"/>
  <c r="R1391"/>
  <c r="P1392"/>
  <c r="Q1392"/>
  <c r="R1392"/>
  <c r="P1393"/>
  <c r="Q1393"/>
  <c r="R1393"/>
  <c r="P1394"/>
  <c r="Q1394"/>
  <c r="R1394"/>
  <c r="P1395"/>
  <c r="Q1395"/>
  <c r="R1395"/>
  <c r="P1396"/>
  <c r="Q1396"/>
  <c r="R1396"/>
  <c r="P1397"/>
  <c r="Q1397"/>
  <c r="R1397"/>
  <c r="P1398"/>
  <c r="Q1398"/>
  <c r="R1398"/>
  <c r="P1399"/>
  <c r="Q1399"/>
  <c r="R1399"/>
  <c r="P1400"/>
  <c r="Q1400"/>
  <c r="R1400"/>
  <c r="P1401"/>
  <c r="Q1401"/>
  <c r="R1401"/>
  <c r="P1402"/>
  <c r="Q1402"/>
  <c r="R1402"/>
  <c r="P1403"/>
  <c r="Q1403"/>
  <c r="R1403"/>
  <c r="P1404"/>
  <c r="Q1404"/>
  <c r="R1404"/>
  <c r="P1405"/>
  <c r="Q1405"/>
  <c r="R1405"/>
  <c r="P1406"/>
  <c r="Q1406"/>
  <c r="R1406"/>
  <c r="P1407"/>
  <c r="Q1407"/>
  <c r="R1407"/>
  <c r="P1408"/>
  <c r="Q1408"/>
  <c r="R1408"/>
  <c r="P1409"/>
  <c r="Q1409"/>
  <c r="R1409"/>
  <c r="P1410"/>
  <c r="Q1410"/>
  <c r="R1410"/>
  <c r="P1411"/>
  <c r="Q1411"/>
  <c r="R1411"/>
  <c r="P1412"/>
  <c r="Q1412"/>
  <c r="R1412"/>
  <c r="P1413"/>
  <c r="Q1413"/>
  <c r="R1413"/>
  <c r="P1414"/>
  <c r="Q1414"/>
  <c r="R1414"/>
  <c r="P1415"/>
  <c r="Q1415"/>
  <c r="R1415"/>
  <c r="P1418"/>
  <c r="Q1418"/>
  <c r="R1418"/>
  <c r="P1419"/>
  <c r="Q1419"/>
  <c r="R1419"/>
  <c r="P1420"/>
  <c r="Q1420"/>
  <c r="R1420"/>
  <c r="P1421"/>
  <c r="Q1421"/>
  <c r="R1421"/>
  <c r="P1422"/>
  <c r="Q1422"/>
  <c r="R1422"/>
  <c r="P1423"/>
  <c r="Q1423"/>
  <c r="R1423"/>
  <c r="P1424"/>
  <c r="Q1424"/>
  <c r="R1424"/>
  <c r="P1425"/>
  <c r="Q1425"/>
  <c r="R1425"/>
  <c r="P1426"/>
  <c r="Q1426"/>
  <c r="R1426"/>
  <c r="P1427"/>
  <c r="Q1427"/>
  <c r="R1427"/>
  <c r="P1428"/>
  <c r="Q1428"/>
  <c r="R1428"/>
  <c r="P1429"/>
  <c r="Q1429"/>
  <c r="R1429"/>
  <c r="P1430"/>
  <c r="Q1430"/>
  <c r="R1430"/>
  <c r="P1431"/>
  <c r="Q1431"/>
  <c r="R1431"/>
  <c r="P1432"/>
  <c r="Q1432"/>
  <c r="R1432"/>
  <c r="P1433"/>
  <c r="Q1433"/>
  <c r="R1433"/>
  <c r="P1434"/>
  <c r="Q1434"/>
  <c r="R1434"/>
  <c r="P1435"/>
  <c r="Q1435"/>
  <c r="R1435"/>
  <c r="P1436"/>
  <c r="Q1436"/>
  <c r="R1436"/>
  <c r="P1437"/>
  <c r="Q1437"/>
  <c r="R1437"/>
  <c r="P1438"/>
  <c r="Q1438"/>
  <c r="R1438"/>
  <c r="P1439"/>
  <c r="Q1439"/>
  <c r="R1439"/>
  <c r="P1440"/>
  <c r="Q1440"/>
  <c r="R1440"/>
  <c r="P1441"/>
  <c r="Q1441"/>
  <c r="R1441"/>
  <c r="P1442"/>
  <c r="Q1442"/>
  <c r="R1442"/>
  <c r="P1443"/>
  <c r="Q1443"/>
  <c r="R1443"/>
  <c r="P1444"/>
  <c r="Q1444"/>
  <c r="R1444"/>
  <c r="P1445"/>
  <c r="Q1445"/>
  <c r="R1445"/>
  <c r="P1446"/>
  <c r="Q1446"/>
  <c r="R1446"/>
  <c r="P1447"/>
  <c r="Q1447"/>
  <c r="R1447"/>
  <c r="P1448"/>
  <c r="Q1448"/>
  <c r="R1448"/>
  <c r="P1451"/>
  <c r="Q1451"/>
  <c r="R1451"/>
  <c r="P1452"/>
  <c r="Q1452"/>
  <c r="R1452"/>
  <c r="P1453"/>
  <c r="Q1453"/>
  <c r="R1453"/>
  <c r="P1454"/>
  <c r="Q1454"/>
  <c r="R1454"/>
  <c r="P1455"/>
  <c r="Q1455"/>
  <c r="R1455"/>
  <c r="P1456"/>
  <c r="Q1456"/>
  <c r="R1456"/>
  <c r="P1457"/>
  <c r="Q1457"/>
  <c r="R1457"/>
  <c r="P1458"/>
  <c r="Q1458"/>
  <c r="R1458"/>
  <c r="P1461"/>
  <c r="Q1461"/>
  <c r="R1461"/>
  <c r="P1462"/>
  <c r="Q1462"/>
  <c r="R1462"/>
  <c r="P1463"/>
  <c r="Q1463"/>
  <c r="R1463"/>
  <c r="P1464"/>
  <c r="Q1464"/>
  <c r="R1464"/>
  <c r="P1465"/>
  <c r="Q1465"/>
  <c r="R1465"/>
  <c r="P1466"/>
  <c r="Q1466"/>
  <c r="R1466"/>
  <c r="P1467"/>
  <c r="Q1467"/>
  <c r="R1467"/>
  <c r="P1468"/>
  <c r="Q1468"/>
  <c r="R1468"/>
  <c r="P1469"/>
  <c r="Q1469"/>
  <c r="R1469"/>
  <c r="P1470"/>
  <c r="Q1470"/>
  <c r="R1470"/>
  <c r="P1471"/>
  <c r="Q1471"/>
  <c r="R1471"/>
  <c r="P1472"/>
  <c r="Q1472"/>
  <c r="R1472"/>
  <c r="P1473"/>
  <c r="Q1473"/>
  <c r="R1473"/>
  <c r="P1474"/>
  <c r="Q1474"/>
  <c r="R1474"/>
  <c r="P1475"/>
  <c r="Q1475"/>
  <c r="R1475"/>
  <c r="P1476"/>
  <c r="Q1476"/>
  <c r="R1476"/>
  <c r="P1477"/>
  <c r="Q1477"/>
  <c r="R1477"/>
  <c r="P1478"/>
  <c r="Q1478"/>
  <c r="R1478"/>
  <c r="P1479"/>
  <c r="Q1479"/>
  <c r="R1479"/>
  <c r="P1480"/>
  <c r="Q1480"/>
  <c r="R1480"/>
  <c r="P1481"/>
  <c r="Q1481"/>
  <c r="R1481"/>
  <c r="P1482"/>
  <c r="Q1482"/>
  <c r="R1482"/>
  <c r="P1483"/>
  <c r="Q1483"/>
  <c r="R1483"/>
  <c r="P1484"/>
  <c r="Q1484"/>
  <c r="R1484"/>
  <c r="P1485"/>
  <c r="Q1485"/>
  <c r="R1485"/>
  <c r="P1488"/>
  <c r="Q1488"/>
  <c r="R1488"/>
  <c r="P1489"/>
  <c r="Q1489"/>
  <c r="R1489"/>
  <c r="P1490"/>
  <c r="Q1490"/>
  <c r="R1490"/>
  <c r="P1491"/>
  <c r="Q1491"/>
  <c r="R1491"/>
  <c r="P1492"/>
  <c r="Q1492"/>
  <c r="R1492"/>
  <c r="P1493"/>
  <c r="Q1493"/>
  <c r="R1493"/>
  <c r="P1494"/>
  <c r="Q1494"/>
  <c r="R1494"/>
  <c r="P1495"/>
  <c r="Q1495"/>
  <c r="R1495"/>
  <c r="P1496"/>
  <c r="Q1496"/>
  <c r="R1496"/>
  <c r="P1497"/>
  <c r="Q1497"/>
  <c r="R1497"/>
  <c r="P1498"/>
  <c r="Q1498"/>
  <c r="R1498"/>
  <c r="P1499"/>
  <c r="Q1499"/>
  <c r="R1499"/>
  <c r="P1500"/>
  <c r="Q1500"/>
  <c r="R1500"/>
  <c r="P1501"/>
  <c r="Q1501"/>
  <c r="R1501"/>
  <c r="P1502"/>
  <c r="Q1502"/>
  <c r="R1502"/>
  <c r="P1503"/>
  <c r="Q1503"/>
  <c r="R1503"/>
  <c r="P1504"/>
  <c r="Q1504"/>
  <c r="R1504"/>
  <c r="P1505"/>
  <c r="Q1505"/>
  <c r="R1505"/>
  <c r="P1506"/>
  <c r="Q1506"/>
  <c r="R1506"/>
  <c r="P1507"/>
  <c r="Q1507"/>
  <c r="R1507"/>
  <c r="P1508"/>
  <c r="Q1508"/>
  <c r="R1508"/>
  <c r="P1509"/>
  <c r="Q1509"/>
  <c r="R1509"/>
  <c r="P1510"/>
  <c r="Q1510"/>
  <c r="R1510"/>
  <c r="P1511"/>
  <c r="Q1511"/>
  <c r="R1511"/>
  <c r="P1512"/>
  <c r="Q1512"/>
  <c r="R1512"/>
  <c r="P1513"/>
  <c r="Q1513"/>
  <c r="R1513"/>
  <c r="P1514"/>
  <c r="Q1514"/>
  <c r="R1514"/>
  <c r="P1515"/>
  <c r="Q1515"/>
  <c r="R1515"/>
  <c r="P1516"/>
  <c r="Q1516"/>
  <c r="R1516"/>
  <c r="P1519"/>
  <c r="Q1519"/>
  <c r="R1519"/>
  <c r="P1520"/>
  <c r="Q1520"/>
  <c r="R1520"/>
  <c r="P1521"/>
  <c r="Q1521"/>
  <c r="R1521"/>
  <c r="P1522"/>
  <c r="Q1522"/>
  <c r="R1522"/>
  <c r="P1523"/>
  <c r="Q1523"/>
  <c r="R1523"/>
  <c r="P1524"/>
  <c r="Q1524"/>
  <c r="R1524"/>
  <c r="P1525"/>
  <c r="Q1525"/>
  <c r="R1525"/>
  <c r="P1526"/>
  <c r="Q1526"/>
  <c r="R1526"/>
  <c r="P1527"/>
  <c r="Q1527"/>
  <c r="R1527"/>
  <c r="P1528"/>
  <c r="Q1528"/>
  <c r="R1528"/>
  <c r="P1529"/>
  <c r="Q1529"/>
  <c r="R1529"/>
  <c r="P1530"/>
  <c r="Q1530"/>
  <c r="R1530"/>
  <c r="P1531"/>
  <c r="Q1531"/>
  <c r="R1531"/>
  <c r="P1532"/>
  <c r="Q1532"/>
  <c r="R1532"/>
  <c r="P1533"/>
  <c r="Q1533"/>
  <c r="R1533"/>
  <c r="P1534"/>
  <c r="Q1534"/>
  <c r="R1534"/>
  <c r="P1535"/>
  <c r="Q1535"/>
  <c r="R1535"/>
  <c r="P1536"/>
  <c r="Q1536"/>
  <c r="R1536"/>
  <c r="P1537"/>
  <c r="Q1537"/>
  <c r="R1537"/>
  <c r="P1538"/>
  <c r="Q1538"/>
  <c r="R1538"/>
  <c r="P1539"/>
  <c r="Q1539"/>
  <c r="R1539"/>
  <c r="P1540"/>
  <c r="Q1540"/>
  <c r="R1540"/>
  <c r="P1541"/>
  <c r="Q1541"/>
  <c r="R1541"/>
  <c r="P1542"/>
  <c r="Q1542"/>
  <c r="R1542"/>
  <c r="P1543"/>
  <c r="Q1543"/>
  <c r="R1543"/>
  <c r="P1544"/>
  <c r="Q1544"/>
  <c r="R1544"/>
  <c r="P1545"/>
  <c r="Q1545"/>
  <c r="R1545"/>
  <c r="P1546"/>
  <c r="Q1546"/>
  <c r="R1546"/>
  <c r="P1547"/>
  <c r="Q1547"/>
  <c r="R1547"/>
  <c r="P1548"/>
  <c r="Q1548"/>
  <c r="R1548"/>
  <c r="P1549"/>
  <c r="Q1549"/>
  <c r="R1549"/>
  <c r="P1550"/>
  <c r="Q1550"/>
  <c r="R1550"/>
  <c r="P1551"/>
  <c r="Q1551"/>
  <c r="R1551"/>
  <c r="P1552"/>
  <c r="Q1552"/>
  <c r="R1552"/>
  <c r="P1555"/>
  <c r="Q1555"/>
  <c r="R1555"/>
  <c r="P1556"/>
  <c r="Q1556"/>
  <c r="R1556"/>
  <c r="P1557"/>
  <c r="Q1557"/>
  <c r="R1557"/>
  <c r="P1558"/>
  <c r="Q1558"/>
  <c r="R1558"/>
  <c r="P1559"/>
  <c r="Q1559"/>
  <c r="R1559"/>
  <c r="P1560"/>
  <c r="Q1560"/>
  <c r="R1560"/>
  <c r="P1563"/>
  <c r="Q1563"/>
  <c r="R1563"/>
  <c r="P1564"/>
  <c r="Q1564"/>
  <c r="R1564"/>
  <c r="P1565"/>
  <c r="Q1565"/>
  <c r="R1565"/>
  <c r="P1566"/>
  <c r="Q1566"/>
  <c r="R1566"/>
  <c r="P1567"/>
  <c r="Q1567"/>
  <c r="R1567"/>
  <c r="P1568"/>
  <c r="Q1568"/>
  <c r="R1568"/>
  <c r="P1569"/>
  <c r="Q1569"/>
  <c r="R1569"/>
  <c r="P1570"/>
  <c r="Q1570"/>
  <c r="R1570"/>
  <c r="P1571"/>
  <c r="Q1571"/>
  <c r="R1571"/>
  <c r="P1572"/>
  <c r="Q1572"/>
  <c r="R1572"/>
  <c r="P1573"/>
  <c r="Q1573"/>
  <c r="R1573"/>
  <c r="P1574"/>
  <c r="Q1574"/>
  <c r="R1574"/>
  <c r="P1575"/>
  <c r="Q1575"/>
  <c r="R1575"/>
  <c r="P1576"/>
  <c r="Q1576"/>
  <c r="R1576"/>
  <c r="P1577"/>
  <c r="Q1577"/>
  <c r="R1577"/>
  <c r="P1578"/>
  <c r="Q1578"/>
  <c r="R1578"/>
  <c r="P1579"/>
  <c r="Q1579"/>
  <c r="R1579"/>
  <c r="P1580"/>
  <c r="Q1580"/>
  <c r="R1580"/>
  <c r="P1581"/>
  <c r="Q1581"/>
  <c r="R1581"/>
  <c r="P1582"/>
  <c r="Q1582"/>
  <c r="R1582"/>
  <c r="P1583"/>
  <c r="Q1583"/>
  <c r="R1583"/>
  <c r="P1584"/>
  <c r="Q1584"/>
  <c r="R1584"/>
  <c r="P1585"/>
  <c r="Q1585"/>
  <c r="R1585"/>
  <c r="P1586"/>
  <c r="Q1586"/>
  <c r="R1586"/>
  <c r="P1587"/>
  <c r="Q1587"/>
  <c r="R1587"/>
  <c r="P1588"/>
  <c r="Q1588"/>
  <c r="R1588"/>
  <c r="P1589"/>
  <c r="Q1589"/>
  <c r="R1589"/>
  <c r="P1590"/>
  <c r="Q1590"/>
  <c r="R1590"/>
  <c r="P1591"/>
  <c r="Q1591"/>
  <c r="R1591"/>
  <c r="P1592"/>
  <c r="Q1592"/>
  <c r="R1592"/>
  <c r="P1593"/>
  <c r="Q1593"/>
  <c r="R1593"/>
  <c r="P1594"/>
  <c r="Q1594"/>
  <c r="R1594"/>
  <c r="P1595"/>
  <c r="Q1595"/>
  <c r="R1595"/>
  <c r="P1596"/>
  <c r="Q1596"/>
  <c r="R1596"/>
  <c r="P1597"/>
  <c r="Q1597"/>
  <c r="R1597"/>
  <c r="P1598"/>
  <c r="Q1598"/>
  <c r="R1598"/>
  <c r="P1599"/>
  <c r="Q1599"/>
  <c r="R1599"/>
  <c r="P1600"/>
  <c r="Q1600"/>
  <c r="R1600"/>
  <c r="P1601"/>
  <c r="Q1601"/>
  <c r="R1601"/>
  <c r="P1602"/>
  <c r="Q1602"/>
  <c r="R1602"/>
  <c r="P1603"/>
  <c r="Q1603"/>
  <c r="R1603"/>
  <c r="P1604"/>
  <c r="Q1604"/>
  <c r="R1604"/>
  <c r="P1605"/>
  <c r="Q1605"/>
  <c r="R1605"/>
  <c r="P1606"/>
  <c r="Q1606"/>
  <c r="R1606"/>
  <c r="P1607"/>
  <c r="Q1607"/>
  <c r="R1607"/>
  <c r="P1608"/>
  <c r="Q1608"/>
  <c r="R1608"/>
  <c r="P1609"/>
  <c r="Q1609"/>
  <c r="R1609"/>
  <c r="P1610"/>
  <c r="Q1610"/>
  <c r="R1610"/>
  <c r="P1611"/>
  <c r="Q1611"/>
  <c r="R1611"/>
  <c r="P1612"/>
  <c r="Q1612"/>
  <c r="R1612"/>
  <c r="P1613"/>
  <c r="Q1613"/>
  <c r="R1613"/>
  <c r="P1614"/>
  <c r="Q1614"/>
  <c r="R1614"/>
  <c r="P1615"/>
  <c r="Q1615"/>
  <c r="R1615"/>
  <c r="P1618"/>
  <c r="Q1618"/>
  <c r="R1618"/>
  <c r="P1619"/>
  <c r="Q1619"/>
  <c r="R1619"/>
  <c r="P1620"/>
  <c r="Q1620"/>
  <c r="R1620"/>
  <c r="P1621"/>
  <c r="Q1621"/>
  <c r="R1621"/>
  <c r="P1622"/>
  <c r="Q1622"/>
  <c r="R1622"/>
  <c r="P1623"/>
  <c r="Q1623"/>
  <c r="R1623"/>
  <c r="P1624"/>
  <c r="Q1624"/>
  <c r="R1624"/>
  <c r="P1625"/>
  <c r="Q1625"/>
  <c r="R1625"/>
  <c r="P1626"/>
  <c r="Q1626"/>
  <c r="R1626"/>
  <c r="P1627"/>
  <c r="Q1627"/>
  <c r="R1627"/>
  <c r="P1628"/>
  <c r="Q1628"/>
  <c r="R1628"/>
  <c r="P1631"/>
  <c r="Q1631"/>
  <c r="R1631"/>
  <c r="P1632"/>
  <c r="Q1632"/>
  <c r="R1632"/>
  <c r="P1633"/>
  <c r="Q1633"/>
  <c r="R1633"/>
  <c r="P1634"/>
  <c r="Q1634"/>
  <c r="R1634"/>
  <c r="P1635"/>
  <c r="Q1635"/>
  <c r="R1635"/>
  <c r="P1636"/>
  <c r="Q1636"/>
  <c r="R1636"/>
  <c r="P1639"/>
  <c r="Q1639"/>
  <c r="R1639"/>
  <c r="P1642"/>
  <c r="Q1642"/>
  <c r="R1642"/>
  <c r="P1643"/>
  <c r="Q1643"/>
  <c r="R1643"/>
  <c r="P1644"/>
  <c r="Q1644"/>
  <c r="R1644"/>
  <c r="P1645"/>
  <c r="Q1645"/>
  <c r="R1645"/>
  <c r="P1646"/>
  <c r="Q1646"/>
  <c r="R1646"/>
  <c r="P1647"/>
  <c r="Q1647"/>
  <c r="R1647"/>
  <c r="P1648"/>
  <c r="Q1648"/>
  <c r="R1648"/>
  <c r="P1649"/>
  <c r="Q1649"/>
  <c r="R1649"/>
  <c r="P1650"/>
  <c r="Q1650"/>
  <c r="R1650"/>
  <c r="P1651"/>
  <c r="Q1651"/>
  <c r="R1651"/>
  <c r="P1652"/>
  <c r="Q1652"/>
  <c r="R1652"/>
  <c r="P1653"/>
  <c r="Q1653"/>
  <c r="R1653"/>
  <c r="P1656"/>
  <c r="Q1656"/>
  <c r="R1656"/>
  <c r="P1657"/>
  <c r="Q1657"/>
  <c r="R1657"/>
  <c r="P1658"/>
  <c r="Q1658"/>
  <c r="R1658"/>
  <c r="P1659"/>
  <c r="Q1659"/>
  <c r="R1659"/>
  <c r="P1660"/>
  <c r="Q1660"/>
  <c r="R1660"/>
  <c r="P1661"/>
  <c r="Q1661"/>
  <c r="R1661"/>
  <c r="P1662"/>
  <c r="Q1662"/>
  <c r="R1662"/>
  <c r="P1663"/>
  <c r="Q1663"/>
  <c r="R1663"/>
  <c r="P1664"/>
  <c r="Q1664"/>
  <c r="R1664"/>
  <c r="P1667"/>
  <c r="Q1667"/>
  <c r="R1667"/>
  <c r="P1668"/>
  <c r="Q1668"/>
  <c r="R1668"/>
  <c r="P1669"/>
  <c r="Q1669"/>
  <c r="R1669"/>
  <c r="P1670"/>
  <c r="Q1670"/>
  <c r="R1670"/>
  <c r="P1671"/>
  <c r="Q1671"/>
  <c r="R1671"/>
  <c r="P1672"/>
  <c r="Q1672"/>
  <c r="R1672"/>
  <c r="P1673"/>
  <c r="Q1673"/>
  <c r="R1673"/>
  <c r="P1674"/>
  <c r="Q1674"/>
  <c r="R1674"/>
  <c r="P1675"/>
  <c r="Q1675"/>
  <c r="R1675"/>
  <c r="P1676"/>
  <c r="Q1676"/>
  <c r="R1676"/>
  <c r="P1677"/>
  <c r="Q1677"/>
  <c r="R1677"/>
  <c r="P1678"/>
  <c r="Q1678"/>
  <c r="R1678"/>
  <c r="P1679"/>
  <c r="Q1679"/>
  <c r="R1679"/>
  <c r="P1680"/>
  <c r="Q1680"/>
  <c r="R1680"/>
  <c r="P1681"/>
  <c r="Q1681"/>
  <c r="R1681"/>
  <c r="P1682"/>
  <c r="Q1682"/>
  <c r="R1682"/>
  <c r="P1685"/>
  <c r="Q1685"/>
  <c r="R1685"/>
  <c r="P1686"/>
  <c r="Q1686"/>
  <c r="R1686"/>
  <c r="P1687"/>
  <c r="Q1687"/>
  <c r="R1687"/>
  <c r="P1688"/>
  <c r="Q1688"/>
  <c r="R1688"/>
  <c r="P1689"/>
  <c r="Q1689"/>
  <c r="R1689"/>
  <c r="P1690"/>
  <c r="Q1690"/>
  <c r="R1690"/>
  <c r="P1691"/>
  <c r="Q1691"/>
  <c r="R1691"/>
  <c r="P1692"/>
  <c r="Q1692"/>
  <c r="R1692"/>
  <c r="P1693"/>
  <c r="Q1693"/>
  <c r="R1693"/>
  <c r="P1694"/>
  <c r="Q1694"/>
  <c r="R1694"/>
  <c r="P1695"/>
  <c r="Q1695"/>
  <c r="R1695"/>
  <c r="P1696"/>
  <c r="Q1696"/>
  <c r="R1696"/>
  <c r="P1697"/>
  <c r="Q1697"/>
  <c r="R1697"/>
  <c r="P1698"/>
  <c r="Q1698"/>
  <c r="R1698"/>
  <c r="P1699"/>
  <c r="Q1699"/>
  <c r="R1699"/>
  <c r="P1700"/>
  <c r="Q1700"/>
  <c r="R1700"/>
  <c r="P1701"/>
  <c r="Q1701"/>
  <c r="R1701"/>
  <c r="P1702"/>
  <c r="Q1702"/>
  <c r="R1702"/>
  <c r="P1705"/>
  <c r="Q1705"/>
  <c r="R1705"/>
  <c r="P1706"/>
  <c r="Q1706"/>
  <c r="R1706"/>
  <c r="P1709"/>
  <c r="Q1709"/>
  <c r="R1709"/>
  <c r="P1710"/>
  <c r="Q1710"/>
  <c r="R1710"/>
  <c r="P1711"/>
  <c r="Q1711"/>
  <c r="R1711"/>
  <c r="P1712"/>
  <c r="Q1712"/>
  <c r="R1712"/>
  <c r="P1713"/>
  <c r="Q1713"/>
  <c r="R1713"/>
  <c r="P1714"/>
  <c r="Q1714"/>
  <c r="R1714"/>
  <c r="P1715"/>
  <c r="Q1715"/>
  <c r="R1715"/>
  <c r="P1716"/>
  <c r="Q1716"/>
  <c r="R1716"/>
  <c r="P1719"/>
  <c r="Q1719"/>
  <c r="R1719"/>
  <c r="P1720"/>
  <c r="Q1720"/>
  <c r="R1720"/>
  <c r="P1721"/>
  <c r="Q1721"/>
  <c r="R1721"/>
  <c r="P1722"/>
  <c r="Q1722"/>
  <c r="R1722"/>
  <c r="P1725"/>
  <c r="Q1725"/>
  <c r="R1725"/>
  <c r="P1726"/>
  <c r="Q1726"/>
  <c r="R1726"/>
  <c r="P1727"/>
  <c r="Q1727"/>
  <c r="R1727"/>
  <c r="P1728"/>
  <c r="Q1728"/>
  <c r="R1728"/>
  <c r="P1729"/>
  <c r="Q1729"/>
  <c r="R1729"/>
  <c r="P1730"/>
  <c r="Q1730"/>
  <c r="R1730"/>
  <c r="P1731"/>
  <c r="Q1731"/>
  <c r="R1731"/>
  <c r="P1732"/>
  <c r="Q1732"/>
  <c r="R1732"/>
  <c r="P1733"/>
  <c r="Q1733"/>
  <c r="R1733"/>
  <c r="P1734"/>
  <c r="Q1734"/>
  <c r="R1734"/>
  <c r="P1735"/>
  <c r="Q1735"/>
  <c r="R1735"/>
  <c r="P1736"/>
  <c r="Q1736"/>
  <c r="R1736"/>
  <c r="P1737"/>
  <c r="Q1737"/>
  <c r="R1737"/>
  <c r="P1738"/>
  <c r="Q1738"/>
  <c r="R1738"/>
  <c r="P1739"/>
  <c r="Q1739"/>
  <c r="R1739"/>
  <c r="P1740"/>
  <c r="Q1740"/>
  <c r="R1740"/>
  <c r="P1741"/>
  <c r="Q1741"/>
  <c r="R1741"/>
  <c r="P1742"/>
  <c r="Q1742"/>
  <c r="R1742"/>
  <c r="P1743"/>
  <c r="Q1743"/>
  <c r="R1743"/>
  <c r="P1744"/>
  <c r="Q1744"/>
  <c r="R1744"/>
  <c r="P1745"/>
  <c r="Q1745"/>
  <c r="R1745"/>
  <c r="P1746"/>
  <c r="Q1746"/>
  <c r="R1746"/>
  <c r="P1747"/>
  <c r="Q1747"/>
  <c r="R1747"/>
  <c r="P1748"/>
  <c r="Q1748"/>
  <c r="R1748"/>
  <c r="P1749"/>
  <c r="Q1749"/>
  <c r="R1749"/>
  <c r="P1750"/>
  <c r="Q1750"/>
  <c r="R1750"/>
  <c r="P1751"/>
  <c r="Q1751"/>
  <c r="R1751"/>
  <c r="P1752"/>
  <c r="Q1752"/>
  <c r="R1752"/>
  <c r="P1753"/>
  <c r="Q1753"/>
  <c r="R1753"/>
  <c r="P1754"/>
  <c r="Q1754"/>
  <c r="R1754"/>
  <c r="P1755"/>
  <c r="Q1755"/>
  <c r="R1755"/>
  <c r="P1756"/>
  <c r="Q1756"/>
  <c r="R1756"/>
  <c r="P1757"/>
  <c r="Q1757"/>
  <c r="R1757"/>
  <c r="P1758"/>
  <c r="Q1758"/>
  <c r="R1758"/>
  <c r="P1759"/>
  <c r="Q1759"/>
  <c r="R1759"/>
  <c r="P1760"/>
  <c r="Q1760"/>
  <c r="R1760"/>
  <c r="P1761"/>
  <c r="Q1761"/>
  <c r="R1761"/>
  <c r="P1762"/>
  <c r="Q1762"/>
  <c r="R1762"/>
  <c r="P1763"/>
  <c r="Q1763"/>
  <c r="R1763"/>
  <c r="P1764"/>
  <c r="Q1764"/>
  <c r="R1764"/>
  <c r="P1765"/>
  <c r="Q1765"/>
  <c r="R1765"/>
  <c r="P1766"/>
  <c r="Q1766"/>
  <c r="R1766"/>
  <c r="P1767"/>
  <c r="Q1767"/>
  <c r="R1767"/>
  <c r="P1768"/>
  <c r="Q1768"/>
  <c r="R1768"/>
  <c r="P1769"/>
  <c r="Q1769"/>
  <c r="R1769"/>
  <c r="P1770"/>
  <c r="Q1770"/>
  <c r="R1770"/>
  <c r="P1771"/>
  <c r="Q1771"/>
  <c r="R1771"/>
  <c r="P1772"/>
  <c r="Q1772"/>
  <c r="R1772"/>
  <c r="P1773"/>
  <c r="Q1773"/>
  <c r="R1773"/>
  <c r="P1774"/>
  <c r="Q1774"/>
  <c r="R1774"/>
  <c r="P1775"/>
  <c r="Q1775"/>
  <c r="R1775"/>
  <c r="P1776"/>
  <c r="Q1776"/>
  <c r="R1776"/>
  <c r="P1777"/>
  <c r="Q1777"/>
  <c r="R1777"/>
  <c r="P1778"/>
  <c r="Q1778"/>
  <c r="R1778"/>
  <c r="P1779"/>
  <c r="Q1779"/>
  <c r="R1779"/>
  <c r="P1780"/>
  <c r="Q1780"/>
  <c r="R1780"/>
  <c r="P1783"/>
  <c r="Q1783"/>
  <c r="R1783"/>
  <c r="P1784"/>
  <c r="Q1784"/>
  <c r="R1784"/>
  <c r="P1785"/>
  <c r="Q1785"/>
  <c r="R1785"/>
  <c r="P1786"/>
  <c r="Q1786"/>
  <c r="R1786"/>
  <c r="P1787"/>
  <c r="Q1787"/>
  <c r="R1787"/>
  <c r="P1788"/>
  <c r="Q1788"/>
  <c r="R1788"/>
  <c r="P1789"/>
  <c r="Q1789"/>
  <c r="R1789"/>
  <c r="P1790"/>
  <c r="Q1790"/>
  <c r="R1790"/>
  <c r="P1791"/>
  <c r="Q1791"/>
  <c r="R1791"/>
  <c r="P1792"/>
  <c r="Q1792"/>
  <c r="R1792"/>
  <c r="P1793"/>
  <c r="Q1793"/>
  <c r="R1793"/>
  <c r="P1794"/>
  <c r="Q1794"/>
  <c r="R1794"/>
  <c r="P1795"/>
  <c r="Q1795"/>
  <c r="R1795"/>
  <c r="P1796"/>
  <c r="Q1796"/>
  <c r="R1796"/>
  <c r="P1797"/>
  <c r="Q1797"/>
  <c r="R1797"/>
  <c r="P1798"/>
  <c r="Q1798"/>
  <c r="R1798"/>
  <c r="P1799"/>
  <c r="Q1799"/>
  <c r="R1799"/>
  <c r="P1800"/>
  <c r="Q1800"/>
  <c r="R1800"/>
  <c r="P1801"/>
  <c r="Q1801"/>
  <c r="R1801"/>
  <c r="P1802"/>
  <c r="Q1802"/>
  <c r="R1802"/>
  <c r="P1805"/>
  <c r="Q1805"/>
  <c r="R1805"/>
  <c r="P1806"/>
  <c r="Q1806"/>
  <c r="R1806"/>
  <c r="P1807"/>
  <c r="Q1807"/>
  <c r="R1807"/>
  <c r="P1808"/>
  <c r="Q1808"/>
  <c r="R1808"/>
  <c r="P1809"/>
  <c r="Q1809"/>
  <c r="R1809"/>
  <c r="P1810"/>
  <c r="Q1810"/>
  <c r="R1810"/>
  <c r="P1811"/>
  <c r="Q1811"/>
  <c r="R1811"/>
  <c r="P1812"/>
  <c r="Q1812"/>
  <c r="R1812"/>
  <c r="P1813"/>
  <c r="Q1813"/>
  <c r="R1813"/>
  <c r="P1814"/>
  <c r="Q1814"/>
  <c r="R1814"/>
  <c r="P1815"/>
  <c r="Q1815"/>
  <c r="R1815"/>
  <c r="P1816"/>
  <c r="Q1816"/>
  <c r="R1816"/>
  <c r="P1819"/>
  <c r="Q1819"/>
  <c r="R1819"/>
  <c r="P1822"/>
  <c r="Q1822"/>
  <c r="R1822"/>
  <c r="P1823"/>
  <c r="Q1823"/>
  <c r="R1823"/>
  <c r="P1824"/>
  <c r="Q1824"/>
  <c r="R1824"/>
  <c r="P1825"/>
  <c r="Q1825"/>
  <c r="R1825"/>
  <c r="P1826"/>
  <c r="Q1826"/>
  <c r="R1826"/>
  <c r="P1827"/>
  <c r="Q1827"/>
  <c r="R1827"/>
  <c r="P1828"/>
  <c r="Q1828"/>
  <c r="R1828"/>
  <c r="P1829"/>
  <c r="Q1829"/>
  <c r="R1829"/>
  <c r="P1830"/>
  <c r="Q1830"/>
  <c r="R1830"/>
  <c r="P1831"/>
  <c r="Q1831"/>
  <c r="R1831"/>
  <c r="P1832"/>
  <c r="Q1832"/>
  <c r="R1832"/>
  <c r="P1833"/>
  <c r="Q1833"/>
  <c r="R1833"/>
  <c r="P1834"/>
  <c r="Q1834"/>
  <c r="R1834"/>
  <c r="P1835"/>
  <c r="Q1835"/>
  <c r="R1835"/>
  <c r="P1838"/>
  <c r="Q1838"/>
  <c r="R1838"/>
  <c r="P1839"/>
  <c r="Q1839"/>
  <c r="R1839"/>
  <c r="P1840"/>
  <c r="Q1840"/>
  <c r="R1840"/>
  <c r="P1841"/>
  <c r="Q1841"/>
  <c r="R1841"/>
  <c r="P1842"/>
  <c r="Q1842"/>
  <c r="R1842"/>
  <c r="P1843"/>
  <c r="Q1843"/>
  <c r="R1843"/>
  <c r="P1844"/>
  <c r="Q1844"/>
  <c r="R1844"/>
  <c r="P1845"/>
  <c r="Q1845"/>
  <c r="R1845"/>
  <c r="P1846"/>
  <c r="Q1846"/>
  <c r="R1846"/>
  <c r="P1847"/>
  <c r="Q1847"/>
  <c r="R1847"/>
  <c r="P1848"/>
  <c r="Q1848"/>
  <c r="R1848"/>
  <c r="P1851"/>
  <c r="Q1851"/>
  <c r="R1851"/>
  <c r="P1852"/>
  <c r="Q1852"/>
  <c r="R1852"/>
  <c r="P1853"/>
  <c r="Q1853"/>
  <c r="R1853"/>
  <c r="P1854"/>
  <c r="Q1854"/>
  <c r="R1854"/>
  <c r="P1855"/>
  <c r="Q1855"/>
  <c r="R1855"/>
  <c r="P1856"/>
  <c r="Q1856"/>
  <c r="R1856"/>
  <c r="P1857"/>
  <c r="Q1857"/>
  <c r="R1857"/>
  <c r="P1858"/>
  <c r="Q1858"/>
  <c r="R1858"/>
  <c r="P1859"/>
  <c r="Q1859"/>
  <c r="R1859"/>
  <c r="P1860"/>
  <c r="Q1860"/>
  <c r="R1860"/>
  <c r="P1861"/>
  <c r="Q1861"/>
  <c r="R1861"/>
  <c r="P1862"/>
  <c r="Q1862"/>
  <c r="R1862"/>
  <c r="P1863"/>
  <c r="Q1863"/>
  <c r="R1863"/>
  <c r="P1864"/>
  <c r="Q1864"/>
  <c r="R1864"/>
  <c r="P1865"/>
  <c r="Q1865"/>
  <c r="R1865"/>
  <c r="P1866"/>
  <c r="Q1866"/>
  <c r="R1866"/>
  <c r="P1867"/>
  <c r="Q1867"/>
  <c r="R1867"/>
  <c r="P1868"/>
  <c r="Q1868"/>
  <c r="R1868"/>
  <c r="P1869"/>
  <c r="Q1869"/>
  <c r="R1869"/>
  <c r="P1870"/>
  <c r="Q1870"/>
  <c r="R1870"/>
  <c r="P1871"/>
  <c r="Q1871"/>
  <c r="R1871"/>
  <c r="P1872"/>
  <c r="Q1872"/>
  <c r="R1872"/>
  <c r="P1873"/>
  <c r="Q1873"/>
  <c r="R1873"/>
  <c r="P1874"/>
  <c r="Q1874"/>
  <c r="R1874"/>
  <c r="P1875"/>
  <c r="Q1875"/>
  <c r="R1875"/>
  <c r="P1876"/>
  <c r="Q1876"/>
  <c r="R1876"/>
  <c r="P1877"/>
  <c r="Q1877"/>
  <c r="R1877"/>
  <c r="P1878"/>
  <c r="Q1878"/>
  <c r="R1878"/>
  <c r="P1879"/>
  <c r="Q1879"/>
  <c r="R1879"/>
  <c r="P1880"/>
  <c r="Q1880"/>
  <c r="R1880"/>
  <c r="P1881"/>
  <c r="Q1881"/>
  <c r="R1881"/>
  <c r="P1882"/>
  <c r="Q1882"/>
  <c r="R1882"/>
  <c r="P1883"/>
  <c r="Q1883"/>
  <c r="R1883"/>
  <c r="P1884"/>
  <c r="Q1884"/>
  <c r="R1884"/>
  <c r="P1885"/>
  <c r="Q1885"/>
  <c r="R1885"/>
  <c r="P1886"/>
  <c r="Q1886"/>
  <c r="R1886"/>
  <c r="P1887"/>
  <c r="Q1887"/>
  <c r="R1887"/>
  <c r="P1888"/>
  <c r="Q1888"/>
  <c r="R1888"/>
  <c r="P1889"/>
  <c r="Q1889"/>
  <c r="R1889"/>
  <c r="P1890"/>
  <c r="Q1890"/>
  <c r="R1890"/>
  <c r="P1891"/>
  <c r="Q1891"/>
  <c r="R1891"/>
  <c r="P1892"/>
  <c r="Q1892"/>
  <c r="R1892"/>
  <c r="P1893"/>
  <c r="Q1893"/>
  <c r="R1893"/>
  <c r="P1896"/>
  <c r="Q1896"/>
  <c r="R1896"/>
  <c r="P1899"/>
  <c r="Q1899"/>
  <c r="R1899"/>
  <c r="P1900"/>
  <c r="Q1900"/>
  <c r="R1900"/>
  <c r="P1901"/>
  <c r="Q1901"/>
  <c r="R1901"/>
  <c r="P1902"/>
  <c r="Q1902"/>
  <c r="R1902"/>
  <c r="P1903"/>
  <c r="Q1903"/>
  <c r="R1903"/>
  <c r="P1904"/>
  <c r="Q1904"/>
  <c r="R1904"/>
  <c r="P1907"/>
  <c r="Q1907"/>
  <c r="R1907"/>
  <c r="P1908"/>
  <c r="Q1908"/>
  <c r="R1908"/>
  <c r="P1909"/>
  <c r="Q1909"/>
  <c r="R1909"/>
  <c r="P1910"/>
  <c r="Q1910"/>
  <c r="R1910"/>
  <c r="P1911"/>
  <c r="Q1911"/>
  <c r="R1911"/>
  <c r="P1912"/>
  <c r="Q1912"/>
  <c r="R1912"/>
  <c r="P1913"/>
  <c r="Q1913"/>
  <c r="R1913"/>
  <c r="P1914"/>
  <c r="Q1914"/>
  <c r="R1914"/>
  <c r="P1915"/>
  <c r="Q1915"/>
  <c r="R1915"/>
  <c r="P1916"/>
  <c r="Q1916"/>
  <c r="R1916"/>
  <c r="P1917"/>
  <c r="Q1917"/>
  <c r="R1917"/>
  <c r="P1918"/>
  <c r="Q1918"/>
  <c r="R1918"/>
  <c r="P1919"/>
  <c r="Q1919"/>
  <c r="R1919"/>
  <c r="P1920"/>
  <c r="Q1920"/>
  <c r="R1920"/>
  <c r="P1921"/>
  <c r="Q1921"/>
  <c r="R1921"/>
  <c r="P1922"/>
  <c r="Q1922"/>
  <c r="R1922"/>
  <c r="P1923"/>
  <c r="Q1923"/>
  <c r="R1923"/>
  <c r="P1924"/>
  <c r="Q1924"/>
  <c r="R1924"/>
  <c r="P1925"/>
  <c r="Q1925"/>
  <c r="R1925"/>
  <c r="P1926"/>
  <c r="Q1926"/>
  <c r="R1926"/>
  <c r="P1927"/>
  <c r="Q1927"/>
  <c r="R1927"/>
  <c r="P1928"/>
  <c r="Q1928"/>
  <c r="R1928"/>
  <c r="P1929"/>
  <c r="Q1929"/>
  <c r="R1929"/>
  <c r="P1930"/>
  <c r="Q1930"/>
  <c r="R1930"/>
  <c r="P1931"/>
  <c r="Q1931"/>
  <c r="R1931"/>
  <c r="P1932"/>
  <c r="Q1932"/>
  <c r="R1932"/>
  <c r="P1935"/>
  <c r="Q1935"/>
  <c r="R1935"/>
  <c r="P1936"/>
  <c r="Q1936"/>
  <c r="R1936"/>
  <c r="P1937"/>
  <c r="Q1937"/>
  <c r="R1937"/>
  <c r="P1938"/>
  <c r="Q1938"/>
  <c r="R1938"/>
  <c r="P1939"/>
  <c r="Q1939"/>
  <c r="R1939"/>
  <c r="P1940"/>
  <c r="Q1940"/>
  <c r="R1940"/>
  <c r="P1941"/>
  <c r="Q1941"/>
  <c r="R1941"/>
  <c r="P1944"/>
  <c r="Q1944"/>
  <c r="R1944"/>
  <c r="P1945"/>
  <c r="Q1945"/>
  <c r="R1945"/>
  <c r="P1946"/>
  <c r="Q1946"/>
  <c r="R1946"/>
  <c r="P1947"/>
  <c r="Q1947"/>
  <c r="R1947"/>
  <c r="P1948"/>
  <c r="Q1948"/>
  <c r="R1948"/>
  <c r="P1949"/>
  <c r="Q1949"/>
  <c r="R1949"/>
  <c r="P1952"/>
  <c r="Q1952"/>
  <c r="R1952"/>
  <c r="P1953"/>
  <c r="Q1953"/>
  <c r="R1953"/>
  <c r="P1954"/>
  <c r="Q1954"/>
  <c r="R1954"/>
  <c r="P1957"/>
  <c r="Q1957"/>
  <c r="R1957"/>
  <c r="P1958"/>
  <c r="Q1958"/>
  <c r="R1958"/>
  <c r="P1959"/>
  <c r="Q1959"/>
  <c r="R1959"/>
  <c r="P1960"/>
  <c r="Q1960"/>
  <c r="R1960"/>
  <c r="P1961"/>
  <c r="Q1961"/>
  <c r="R1961"/>
  <c r="P1962"/>
  <c r="Q1962"/>
  <c r="R1962"/>
  <c r="P1963"/>
  <c r="Q1963"/>
  <c r="R1963"/>
  <c r="P1964"/>
  <c r="Q1964"/>
  <c r="R1964"/>
  <c r="P1965"/>
  <c r="Q1965"/>
  <c r="R1965"/>
  <c r="P1966"/>
  <c r="Q1966"/>
  <c r="R1966"/>
  <c r="P1969"/>
  <c r="Q1969"/>
  <c r="R1969"/>
  <c r="P1970"/>
  <c r="Q1970"/>
  <c r="R1970"/>
  <c r="P1971"/>
  <c r="Q1971"/>
  <c r="R1971"/>
  <c r="P1972"/>
  <c r="Q1972"/>
  <c r="R1972"/>
  <c r="P1973"/>
  <c r="Q1973"/>
  <c r="R1973"/>
  <c r="P1974"/>
  <c r="Q1974"/>
  <c r="R1974"/>
  <c r="P1975"/>
  <c r="Q1975"/>
  <c r="R1975"/>
  <c r="P1976"/>
  <c r="Q1976"/>
  <c r="R1976"/>
  <c r="P1977"/>
  <c r="Q1977"/>
  <c r="R1977"/>
  <c r="P1978"/>
  <c r="Q1978"/>
  <c r="R1978"/>
  <c r="P1979"/>
  <c r="Q1979"/>
  <c r="R1979"/>
  <c r="P1982"/>
  <c r="Q1982"/>
  <c r="R1982"/>
  <c r="P1983"/>
  <c r="Q1983"/>
  <c r="R1983"/>
  <c r="P1984"/>
  <c r="Q1984"/>
  <c r="R1984"/>
  <c r="P1985"/>
  <c r="Q1985"/>
  <c r="R1985"/>
  <c r="P1986"/>
  <c r="Q1986"/>
  <c r="R1986"/>
  <c r="P1987"/>
  <c r="Q1987"/>
  <c r="R1987"/>
  <c r="P1988"/>
  <c r="Q1988"/>
  <c r="R1988"/>
  <c r="P1989"/>
  <c r="Q1989"/>
  <c r="R1989"/>
  <c r="P1990"/>
  <c r="Q1990"/>
  <c r="R1990"/>
  <c r="P1991"/>
  <c r="Q1991"/>
  <c r="R1991"/>
  <c r="P1992"/>
  <c r="Q1992"/>
  <c r="R1992"/>
  <c r="P1993"/>
  <c r="Q1993"/>
  <c r="R1993"/>
  <c r="P1994"/>
  <c r="Q1994"/>
  <c r="R1994"/>
  <c r="P1995"/>
  <c r="Q1995"/>
  <c r="R1995"/>
  <c r="P1996"/>
  <c r="Q1996"/>
  <c r="R1996"/>
  <c r="P1997"/>
  <c r="Q1997"/>
  <c r="R1997"/>
  <c r="P2000"/>
  <c r="Q2000"/>
  <c r="R2000"/>
  <c r="P2001"/>
  <c r="Q2001"/>
  <c r="R2001"/>
  <c r="P2004"/>
  <c r="Q2004"/>
  <c r="R2004"/>
  <c r="P2005"/>
  <c r="Q2005"/>
  <c r="R2005"/>
  <c r="P2006"/>
  <c r="Q2006"/>
  <c r="R2006"/>
  <c r="P2007"/>
  <c r="Q2007"/>
  <c r="R2007"/>
  <c r="P2008"/>
  <c r="Q2008"/>
  <c r="R2008"/>
  <c r="P2009"/>
  <c r="Q2009"/>
  <c r="R2009"/>
  <c r="P2010"/>
  <c r="Q2010"/>
  <c r="R2010"/>
  <c r="P2011"/>
  <c r="Q2011"/>
  <c r="R2011"/>
  <c r="P2012"/>
  <c r="Q2012"/>
  <c r="R2012"/>
  <c r="P2013"/>
  <c r="Q2013"/>
  <c r="R2013"/>
  <c r="P2014"/>
  <c r="Q2014"/>
  <c r="R2014"/>
  <c r="P2015"/>
  <c r="Q2015"/>
  <c r="R2015"/>
  <c r="P2016"/>
  <c r="Q2016"/>
  <c r="R2016"/>
  <c r="P2017"/>
  <c r="Q2017"/>
  <c r="R2017"/>
  <c r="P2018"/>
  <c r="Q2018"/>
  <c r="R2018"/>
  <c r="P2019"/>
  <c r="Q2019"/>
  <c r="R2019"/>
  <c r="P2020"/>
  <c r="Q2020"/>
  <c r="R2020"/>
  <c r="P2021"/>
  <c r="Q2021"/>
  <c r="R2021"/>
  <c r="P2024"/>
  <c r="Q2024"/>
  <c r="R2024"/>
  <c r="P2025"/>
  <c r="Q2025"/>
  <c r="R2025"/>
  <c r="P2026"/>
  <c r="Q2026"/>
  <c r="R2026"/>
  <c r="P2027"/>
  <c r="Q2027"/>
  <c r="R2027"/>
  <c r="P2028"/>
  <c r="Q2028"/>
  <c r="R2028"/>
  <c r="P2029"/>
  <c r="Q2029"/>
  <c r="R2029"/>
  <c r="P2030"/>
  <c r="Q2030"/>
  <c r="R2030"/>
  <c r="P2031"/>
  <c r="Q2031"/>
  <c r="R2031"/>
  <c r="P2032"/>
  <c r="Q2032"/>
  <c r="R2032"/>
  <c r="P2035"/>
  <c r="Q2035"/>
  <c r="R2035"/>
  <c r="P2036"/>
  <c r="Q2036"/>
  <c r="R2036"/>
  <c r="P2037"/>
  <c r="Q2037"/>
  <c r="R2037"/>
  <c r="P2038"/>
  <c r="Q2038"/>
  <c r="R2038"/>
  <c r="P2039"/>
  <c r="Q2039"/>
  <c r="R2039"/>
  <c r="P2040"/>
  <c r="Q2040"/>
  <c r="R2040"/>
  <c r="P2041"/>
  <c r="Q2041"/>
  <c r="R2041"/>
  <c r="P2042"/>
  <c r="Q2042"/>
  <c r="R2042"/>
  <c r="P2043"/>
  <c r="Q2043"/>
  <c r="R2043"/>
  <c r="P2044"/>
  <c r="Q2044"/>
  <c r="R2044"/>
  <c r="P2045"/>
  <c r="Q2045"/>
  <c r="R2045"/>
  <c r="P2046"/>
  <c r="Q2046"/>
  <c r="R2046"/>
  <c r="P2047"/>
  <c r="Q2047"/>
  <c r="R2047"/>
  <c r="P2048"/>
  <c r="Q2048"/>
  <c r="R2048"/>
  <c r="P2049"/>
  <c r="Q2049"/>
  <c r="R2049"/>
  <c r="P2050"/>
  <c r="Q2050"/>
  <c r="R2050"/>
  <c r="P2051"/>
  <c r="Q2051"/>
  <c r="R2051"/>
  <c r="P2052"/>
  <c r="Q2052"/>
  <c r="R2052"/>
  <c r="P2053"/>
  <c r="Q2053"/>
  <c r="R2053"/>
  <c r="P2054"/>
  <c r="Q2054"/>
  <c r="R2054"/>
  <c r="P2055"/>
  <c r="Q2055"/>
  <c r="R2055"/>
  <c r="P2056"/>
  <c r="Q2056"/>
  <c r="R2056"/>
  <c r="P2057"/>
  <c r="Q2057"/>
  <c r="R2057"/>
  <c r="P2058"/>
  <c r="Q2058"/>
  <c r="R2058"/>
  <c r="P2059"/>
  <c r="Q2059"/>
  <c r="R2059"/>
  <c r="P4"/>
  <c r="R4"/>
  <c r="Q4"/>
  <c r="T5"/>
  <c r="U5"/>
  <c r="V5"/>
  <c r="T6"/>
  <c r="U6"/>
  <c r="V6"/>
  <c r="T7"/>
  <c r="U7"/>
  <c r="V7"/>
  <c r="T8"/>
  <c r="U8"/>
  <c r="V8"/>
  <c r="T9"/>
  <c r="U9"/>
  <c r="V9"/>
  <c r="T10"/>
  <c r="U10"/>
  <c r="V10"/>
  <c r="T11"/>
  <c r="U11"/>
  <c r="V11"/>
  <c r="T12"/>
  <c r="U12"/>
  <c r="V12"/>
  <c r="T13"/>
  <c r="U13"/>
  <c r="V13"/>
  <c r="T14"/>
  <c r="U14"/>
  <c r="V14"/>
  <c r="T15"/>
  <c r="U15"/>
  <c r="V15"/>
  <c r="T16"/>
  <c r="U16"/>
  <c r="V16"/>
  <c r="T17"/>
  <c r="U17"/>
  <c r="V17"/>
  <c r="T18"/>
  <c r="U18"/>
  <c r="V18"/>
  <c r="T19"/>
  <c r="U19"/>
  <c r="V19"/>
  <c r="T20"/>
  <c r="U20"/>
  <c r="V20"/>
  <c r="T21"/>
  <c r="U21"/>
  <c r="V21"/>
  <c r="T22"/>
  <c r="U22"/>
  <c r="V22"/>
  <c r="T23"/>
  <c r="U23"/>
  <c r="V23"/>
  <c r="T24"/>
  <c r="U24"/>
  <c r="V24"/>
  <c r="T25"/>
  <c r="U25"/>
  <c r="V25"/>
  <c r="T26"/>
  <c r="U26"/>
  <c r="V26"/>
  <c r="T27"/>
  <c r="U27"/>
  <c r="V27"/>
  <c r="T28"/>
  <c r="U28"/>
  <c r="V28"/>
  <c r="T29"/>
  <c r="U29"/>
  <c r="V29"/>
  <c r="T30"/>
  <c r="U30"/>
  <c r="V30"/>
  <c r="T31"/>
  <c r="U31"/>
  <c r="V31"/>
  <c r="T32"/>
  <c r="U32"/>
  <c r="V32"/>
  <c r="T33"/>
  <c r="U33"/>
  <c r="V33"/>
  <c r="T34"/>
  <c r="U34"/>
  <c r="V34"/>
  <c r="T35"/>
  <c r="U35"/>
  <c r="V35"/>
  <c r="T36"/>
  <c r="U36"/>
  <c r="V36"/>
  <c r="T37"/>
  <c r="U37"/>
  <c r="V37"/>
  <c r="T38"/>
  <c r="U38"/>
  <c r="V38"/>
  <c r="T39"/>
  <c r="U39"/>
  <c r="V39"/>
  <c r="T40"/>
  <c r="U40"/>
  <c r="V40"/>
  <c r="T41"/>
  <c r="U41"/>
  <c r="V41"/>
  <c r="T42"/>
  <c r="U42"/>
  <c r="V42"/>
  <c r="T43"/>
  <c r="U43"/>
  <c r="V43"/>
  <c r="T44"/>
  <c r="U44"/>
  <c r="V44"/>
  <c r="T45"/>
  <c r="U45"/>
  <c r="V45"/>
  <c r="T46"/>
  <c r="U46"/>
  <c r="V46"/>
  <c r="T47"/>
  <c r="U47"/>
  <c r="V47"/>
  <c r="T48"/>
  <c r="U48"/>
  <c r="V48"/>
  <c r="T49"/>
  <c r="U49"/>
  <c r="V49"/>
  <c r="T50"/>
  <c r="U50"/>
  <c r="V50"/>
  <c r="T51"/>
  <c r="U51"/>
  <c r="V51"/>
  <c r="T52"/>
  <c r="U52"/>
  <c r="V52"/>
  <c r="T53"/>
  <c r="U53"/>
  <c r="V53"/>
  <c r="T54"/>
  <c r="U54"/>
  <c r="V54"/>
  <c r="T55"/>
  <c r="U55"/>
  <c r="V55"/>
  <c r="T56"/>
  <c r="U56"/>
  <c r="V56"/>
  <c r="T57"/>
  <c r="U57"/>
  <c r="V57"/>
  <c r="T58"/>
  <c r="U58"/>
  <c r="V58"/>
  <c r="T59"/>
  <c r="U59"/>
  <c r="V59"/>
  <c r="T60"/>
  <c r="U60"/>
  <c r="V60"/>
  <c r="T61"/>
  <c r="U61"/>
  <c r="V61"/>
  <c r="T62"/>
  <c r="U62"/>
  <c r="V62"/>
  <c r="T63"/>
  <c r="U63"/>
  <c r="V63"/>
  <c r="T64"/>
  <c r="U64"/>
  <c r="V64"/>
  <c r="T65"/>
  <c r="U65"/>
  <c r="V65"/>
  <c r="T66"/>
  <c r="U66"/>
  <c r="V66"/>
  <c r="T67"/>
  <c r="U67"/>
  <c r="V67"/>
  <c r="T68"/>
  <c r="U68"/>
  <c r="V68"/>
  <c r="T69"/>
  <c r="U69"/>
  <c r="V69"/>
  <c r="T70"/>
  <c r="U70"/>
  <c r="V70"/>
  <c r="T71"/>
  <c r="U71"/>
  <c r="V71"/>
  <c r="T72"/>
  <c r="U72"/>
  <c r="V72"/>
  <c r="T73"/>
  <c r="U73"/>
  <c r="V73"/>
  <c r="T74"/>
  <c r="U74"/>
  <c r="V74"/>
  <c r="T75"/>
  <c r="U75"/>
  <c r="V75"/>
  <c r="T76"/>
  <c r="U76"/>
  <c r="V76"/>
  <c r="T77"/>
  <c r="U77"/>
  <c r="V77"/>
  <c r="T80"/>
  <c r="U80"/>
  <c r="V80"/>
  <c r="T81"/>
  <c r="U81"/>
  <c r="V81"/>
  <c r="T82"/>
  <c r="U82"/>
  <c r="V82"/>
  <c r="T83"/>
  <c r="U83"/>
  <c r="V83"/>
  <c r="T84"/>
  <c r="U84"/>
  <c r="V84"/>
  <c r="T85"/>
  <c r="U85"/>
  <c r="V85"/>
  <c r="T86"/>
  <c r="U86"/>
  <c r="V86"/>
  <c r="T89"/>
  <c r="U89"/>
  <c r="V89"/>
  <c r="T90"/>
  <c r="U90"/>
  <c r="V90"/>
  <c r="T91"/>
  <c r="U91"/>
  <c r="V91"/>
  <c r="T92"/>
  <c r="U92"/>
  <c r="V92"/>
  <c r="T93"/>
  <c r="U93"/>
  <c r="V93"/>
  <c r="T94"/>
  <c r="U94"/>
  <c r="V94"/>
  <c r="T95"/>
  <c r="U95"/>
  <c r="V95"/>
  <c r="T96"/>
  <c r="U96"/>
  <c r="V96"/>
  <c r="T97"/>
  <c r="U97"/>
  <c r="V97"/>
  <c r="T98"/>
  <c r="U98"/>
  <c r="V98"/>
  <c r="T99"/>
  <c r="U99"/>
  <c r="V99"/>
  <c r="T100"/>
  <c r="U100"/>
  <c r="V100"/>
  <c r="T101"/>
  <c r="U101"/>
  <c r="V101"/>
  <c r="T102"/>
  <c r="U102"/>
  <c r="V102"/>
  <c r="T103"/>
  <c r="U103"/>
  <c r="V103"/>
  <c r="T104"/>
  <c r="U104"/>
  <c r="V104"/>
  <c r="T105"/>
  <c r="U105"/>
  <c r="V105"/>
  <c r="T106"/>
  <c r="U106"/>
  <c r="V106"/>
  <c r="T107"/>
  <c r="U107"/>
  <c r="V107"/>
  <c r="T108"/>
  <c r="U108"/>
  <c r="V108"/>
  <c r="T109"/>
  <c r="U109"/>
  <c r="V109"/>
  <c r="T110"/>
  <c r="U110"/>
  <c r="V110"/>
  <c r="T111"/>
  <c r="U111"/>
  <c r="V111"/>
  <c r="T112"/>
  <c r="U112"/>
  <c r="V112"/>
  <c r="T113"/>
  <c r="U113"/>
  <c r="V113"/>
  <c r="T114"/>
  <c r="U114"/>
  <c r="V114"/>
  <c r="T115"/>
  <c r="U115"/>
  <c r="V115"/>
  <c r="T118"/>
  <c r="U118"/>
  <c r="V118"/>
  <c r="T119"/>
  <c r="U119"/>
  <c r="V119"/>
  <c r="T120"/>
  <c r="U120"/>
  <c r="V120"/>
  <c r="T121"/>
  <c r="U121"/>
  <c r="V121"/>
  <c r="T122"/>
  <c r="U122"/>
  <c r="V122"/>
  <c r="T123"/>
  <c r="U123"/>
  <c r="V123"/>
  <c r="T124"/>
  <c r="U124"/>
  <c r="V124"/>
  <c r="T125"/>
  <c r="U125"/>
  <c r="V125"/>
  <c r="T126"/>
  <c r="U126"/>
  <c r="V126"/>
  <c r="T127"/>
  <c r="U127"/>
  <c r="V127"/>
  <c r="T130"/>
  <c r="U130"/>
  <c r="V130"/>
  <c r="T131"/>
  <c r="U131"/>
  <c r="V131"/>
  <c r="T132"/>
  <c r="U132"/>
  <c r="V132"/>
  <c r="T133"/>
  <c r="U133"/>
  <c r="V133"/>
  <c r="T134"/>
  <c r="U134"/>
  <c r="V134"/>
  <c r="T135"/>
  <c r="U135"/>
  <c r="V135"/>
  <c r="T136"/>
  <c r="U136"/>
  <c r="V136"/>
  <c r="T137"/>
  <c r="U137"/>
  <c r="V137"/>
  <c r="T138"/>
  <c r="U138"/>
  <c r="V138"/>
  <c r="T139"/>
  <c r="U139"/>
  <c r="V139"/>
  <c r="T140"/>
  <c r="U140"/>
  <c r="V140"/>
  <c r="T141"/>
  <c r="U141"/>
  <c r="V141"/>
  <c r="T142"/>
  <c r="U142"/>
  <c r="V142"/>
  <c r="T143"/>
  <c r="U143"/>
  <c r="V143"/>
  <c r="T144"/>
  <c r="U144"/>
  <c r="V144"/>
  <c r="T145"/>
  <c r="U145"/>
  <c r="V145"/>
  <c r="T146"/>
  <c r="U146"/>
  <c r="V146"/>
  <c r="T147"/>
  <c r="U147"/>
  <c r="V147"/>
  <c r="T148"/>
  <c r="U148"/>
  <c r="V148"/>
  <c r="T149"/>
  <c r="U149"/>
  <c r="V149"/>
  <c r="T150"/>
  <c r="U150"/>
  <c r="V150"/>
  <c r="T151"/>
  <c r="U151"/>
  <c r="V151"/>
  <c r="T152"/>
  <c r="U152"/>
  <c r="V152"/>
  <c r="T153"/>
  <c r="U153"/>
  <c r="V153"/>
  <c r="T154"/>
  <c r="U154"/>
  <c r="V154"/>
  <c r="T155"/>
  <c r="U155"/>
  <c r="V155"/>
  <c r="T158"/>
  <c r="U158"/>
  <c r="V158"/>
  <c r="T159"/>
  <c r="U159"/>
  <c r="V159"/>
  <c r="T160"/>
  <c r="U160"/>
  <c r="V160"/>
  <c r="T161"/>
  <c r="U161"/>
  <c r="V161"/>
  <c r="T162"/>
  <c r="U162"/>
  <c r="V162"/>
  <c r="T163"/>
  <c r="U163"/>
  <c r="V163"/>
  <c r="T164"/>
  <c r="U164"/>
  <c r="V164"/>
  <c r="T165"/>
  <c r="U165"/>
  <c r="V165"/>
  <c r="T166"/>
  <c r="U166"/>
  <c r="V166"/>
  <c r="T167"/>
  <c r="U167"/>
  <c r="V167"/>
  <c r="T170"/>
  <c r="U170"/>
  <c r="V170"/>
  <c r="T171"/>
  <c r="U171"/>
  <c r="V171"/>
  <c r="T172"/>
  <c r="U172"/>
  <c r="V172"/>
  <c r="T173"/>
  <c r="U173"/>
  <c r="V173"/>
  <c r="T174"/>
  <c r="U174"/>
  <c r="V174"/>
  <c r="T177"/>
  <c r="U177"/>
  <c r="V177"/>
  <c r="T178"/>
  <c r="U178"/>
  <c r="V178"/>
  <c r="T179"/>
  <c r="U179"/>
  <c r="V179"/>
  <c r="T180"/>
  <c r="U180"/>
  <c r="V180"/>
  <c r="T181"/>
  <c r="U181"/>
  <c r="V181"/>
  <c r="T182"/>
  <c r="U182"/>
  <c r="V182"/>
  <c r="T183"/>
  <c r="U183"/>
  <c r="V183"/>
  <c r="T184"/>
  <c r="U184"/>
  <c r="V184"/>
  <c r="T185"/>
  <c r="U185"/>
  <c r="V185"/>
  <c r="T186"/>
  <c r="U186"/>
  <c r="V186"/>
  <c r="T187"/>
  <c r="U187"/>
  <c r="V187"/>
  <c r="T188"/>
  <c r="U188"/>
  <c r="V188"/>
  <c r="T189"/>
  <c r="U189"/>
  <c r="V189"/>
  <c r="T190"/>
  <c r="U190"/>
  <c r="V190"/>
  <c r="T193"/>
  <c r="U193"/>
  <c r="V193"/>
  <c r="T194"/>
  <c r="U194"/>
  <c r="V194"/>
  <c r="T195"/>
  <c r="U195"/>
  <c r="V195"/>
  <c r="T196"/>
  <c r="U196"/>
  <c r="V196"/>
  <c r="T197"/>
  <c r="U197"/>
  <c r="V197"/>
  <c r="T198"/>
  <c r="U198"/>
  <c r="V198"/>
  <c r="T201"/>
  <c r="U201"/>
  <c r="V201"/>
  <c r="T202"/>
  <c r="U202"/>
  <c r="V202"/>
  <c r="T203"/>
  <c r="U203"/>
  <c r="V203"/>
  <c r="T204"/>
  <c r="U204"/>
  <c r="V204"/>
  <c r="T207"/>
  <c r="U207"/>
  <c r="V207"/>
  <c r="T208"/>
  <c r="U208"/>
  <c r="V208"/>
  <c r="T209"/>
  <c r="U209"/>
  <c r="V209"/>
  <c r="T210"/>
  <c r="U210"/>
  <c r="V210"/>
  <c r="T211"/>
  <c r="U211"/>
  <c r="V211"/>
  <c r="T212"/>
  <c r="U212"/>
  <c r="V212"/>
  <c r="T213"/>
  <c r="U213"/>
  <c r="V213"/>
  <c r="T214"/>
  <c r="U214"/>
  <c r="V214"/>
  <c r="T215"/>
  <c r="U215"/>
  <c r="V215"/>
  <c r="T216"/>
  <c r="U216"/>
  <c r="V216"/>
  <c r="T217"/>
  <c r="U217"/>
  <c r="V217"/>
  <c r="T218"/>
  <c r="U218"/>
  <c r="V218"/>
  <c r="T219"/>
  <c r="U219"/>
  <c r="V219"/>
  <c r="T220"/>
  <c r="U220"/>
  <c r="V220"/>
  <c r="T221"/>
  <c r="U221"/>
  <c r="V221"/>
  <c r="T222"/>
  <c r="U222"/>
  <c r="V222"/>
  <c r="T223"/>
  <c r="U223"/>
  <c r="V223"/>
  <c r="T224"/>
  <c r="U224"/>
  <c r="V224"/>
  <c r="T225"/>
  <c r="U225"/>
  <c r="V225"/>
  <c r="T228"/>
  <c r="U228"/>
  <c r="V228"/>
  <c r="T229"/>
  <c r="U229"/>
  <c r="V229"/>
  <c r="T230"/>
  <c r="U230"/>
  <c r="V230"/>
  <c r="T231"/>
  <c r="U231"/>
  <c r="V231"/>
  <c r="T232"/>
  <c r="U232"/>
  <c r="V232"/>
  <c r="T233"/>
  <c r="U233"/>
  <c r="V233"/>
  <c r="T239"/>
  <c r="U239"/>
  <c r="V239"/>
  <c r="T240"/>
  <c r="U240"/>
  <c r="V240"/>
  <c r="T241"/>
  <c r="U241"/>
  <c r="V241"/>
  <c r="T242"/>
  <c r="U242"/>
  <c r="V242"/>
  <c r="T243"/>
  <c r="U243"/>
  <c r="V243"/>
  <c r="T244"/>
  <c r="U244"/>
  <c r="V244"/>
  <c r="T245"/>
  <c r="U245"/>
  <c r="V245"/>
  <c r="T246"/>
  <c r="U246"/>
  <c r="V246"/>
  <c r="T247"/>
  <c r="U247"/>
  <c r="V247"/>
  <c r="T248"/>
  <c r="U248"/>
  <c r="V248"/>
  <c r="T249"/>
  <c r="U249"/>
  <c r="V249"/>
  <c r="T250"/>
  <c r="U250"/>
  <c r="V250"/>
  <c r="T251"/>
  <c r="U251"/>
  <c r="V251"/>
  <c r="T252"/>
  <c r="U252"/>
  <c r="V252"/>
  <c r="T253"/>
  <c r="U253"/>
  <c r="V253"/>
  <c r="T256"/>
  <c r="U256"/>
  <c r="V256"/>
  <c r="T257"/>
  <c r="U257"/>
  <c r="V257"/>
  <c r="T258"/>
  <c r="U258"/>
  <c r="V258"/>
  <c r="T259"/>
  <c r="U259"/>
  <c r="V259"/>
  <c r="T260"/>
  <c r="U260"/>
  <c r="V260"/>
  <c r="T261"/>
  <c r="U261"/>
  <c r="V261"/>
  <c r="T262"/>
  <c r="U262"/>
  <c r="V262"/>
  <c r="T263"/>
  <c r="U263"/>
  <c r="V263"/>
  <c r="T264"/>
  <c r="U264"/>
  <c r="V264"/>
  <c r="T267"/>
  <c r="U267"/>
  <c r="V267"/>
  <c r="T268"/>
  <c r="U268"/>
  <c r="V268"/>
  <c r="T269"/>
  <c r="U269"/>
  <c r="V269"/>
  <c r="T270"/>
  <c r="U270"/>
  <c r="V270"/>
  <c r="T271"/>
  <c r="U271"/>
  <c r="V271"/>
  <c r="T272"/>
  <c r="U272"/>
  <c r="V272"/>
  <c r="T275"/>
  <c r="U275"/>
  <c r="V275"/>
  <c r="T276"/>
  <c r="U276"/>
  <c r="V276"/>
  <c r="T277"/>
  <c r="U277"/>
  <c r="V277"/>
  <c r="T278"/>
  <c r="U278"/>
  <c r="V278"/>
  <c r="T279"/>
  <c r="U279"/>
  <c r="V279"/>
  <c r="T280"/>
  <c r="U280"/>
  <c r="V280"/>
  <c r="T281"/>
  <c r="U281"/>
  <c r="V281"/>
  <c r="T282"/>
  <c r="U282"/>
  <c r="V282"/>
  <c r="T283"/>
  <c r="U283"/>
  <c r="V283"/>
  <c r="T284"/>
  <c r="U284"/>
  <c r="V284"/>
  <c r="T285"/>
  <c r="U285"/>
  <c r="V285"/>
  <c r="T288"/>
  <c r="U288"/>
  <c r="V288"/>
  <c r="T289"/>
  <c r="U289"/>
  <c r="V289"/>
  <c r="T290"/>
  <c r="U290"/>
  <c r="V290"/>
  <c r="T291"/>
  <c r="U291"/>
  <c r="V291"/>
  <c r="T292"/>
  <c r="U292"/>
  <c r="V292"/>
  <c r="T293"/>
  <c r="U293"/>
  <c r="V293"/>
  <c r="T294"/>
  <c r="U294"/>
  <c r="V294"/>
  <c r="T295"/>
  <c r="U295"/>
  <c r="V295"/>
  <c r="T296"/>
  <c r="U296"/>
  <c r="V296"/>
  <c r="T297"/>
  <c r="U297"/>
  <c r="V297"/>
  <c r="T298"/>
  <c r="U298"/>
  <c r="V298"/>
  <c r="T301"/>
  <c r="U301"/>
  <c r="V301"/>
  <c r="T304"/>
  <c r="U304"/>
  <c r="V304"/>
  <c r="T305"/>
  <c r="U305"/>
  <c r="V305"/>
  <c r="T306"/>
  <c r="U306"/>
  <c r="V306"/>
  <c r="T307"/>
  <c r="U307"/>
  <c r="V307"/>
  <c r="T308"/>
  <c r="U308"/>
  <c r="V308"/>
  <c r="T309"/>
  <c r="U309"/>
  <c r="V309"/>
  <c r="T310"/>
  <c r="U310"/>
  <c r="V310"/>
  <c r="T311"/>
  <c r="U311"/>
  <c r="V311"/>
  <c r="T312"/>
  <c r="U312"/>
  <c r="V312"/>
  <c r="T313"/>
  <c r="U313"/>
  <c r="V313"/>
  <c r="T314"/>
  <c r="U314"/>
  <c r="V314"/>
  <c r="T315"/>
  <c r="U315"/>
  <c r="V315"/>
  <c r="T316"/>
  <c r="U316"/>
  <c r="V316"/>
  <c r="T317"/>
  <c r="U317"/>
  <c r="V317"/>
  <c r="T318"/>
  <c r="U318"/>
  <c r="V318"/>
  <c r="T319"/>
  <c r="U319"/>
  <c r="V319"/>
  <c r="T322"/>
  <c r="U322"/>
  <c r="V322"/>
  <c r="T325"/>
  <c r="U325"/>
  <c r="V325"/>
  <c r="T326"/>
  <c r="U326"/>
  <c r="V326"/>
  <c r="T327"/>
  <c r="U327"/>
  <c r="V327"/>
  <c r="T328"/>
  <c r="U328"/>
  <c r="V328"/>
  <c r="T329"/>
  <c r="U329"/>
  <c r="V329"/>
  <c r="T332"/>
  <c r="U332"/>
  <c r="V332"/>
  <c r="T333"/>
  <c r="U333"/>
  <c r="V333"/>
  <c r="T334"/>
  <c r="U334"/>
  <c r="V334"/>
  <c r="T335"/>
  <c r="U335"/>
  <c r="V335"/>
  <c r="T336"/>
  <c r="U336"/>
  <c r="V336"/>
  <c r="T337"/>
  <c r="U337"/>
  <c r="V337"/>
  <c r="T338"/>
  <c r="U338"/>
  <c r="V338"/>
  <c r="T339"/>
  <c r="U339"/>
  <c r="V339"/>
  <c r="T340"/>
  <c r="U340"/>
  <c r="V340"/>
  <c r="T341"/>
  <c r="U341"/>
  <c r="V341"/>
  <c r="T342"/>
  <c r="U342"/>
  <c r="V342"/>
  <c r="T343"/>
  <c r="U343"/>
  <c r="V343"/>
  <c r="T344"/>
  <c r="U344"/>
  <c r="V344"/>
  <c r="T345"/>
  <c r="U345"/>
  <c r="V345"/>
  <c r="T346"/>
  <c r="U346"/>
  <c r="V346"/>
  <c r="T347"/>
  <c r="U347"/>
  <c r="V347"/>
  <c r="T348"/>
  <c r="U348"/>
  <c r="V348"/>
  <c r="T349"/>
  <c r="U349"/>
  <c r="V349"/>
  <c r="T350"/>
  <c r="U350"/>
  <c r="V350"/>
  <c r="T351"/>
  <c r="U351"/>
  <c r="V351"/>
  <c r="T352"/>
  <c r="U352"/>
  <c r="V352"/>
  <c r="T353"/>
  <c r="U353"/>
  <c r="V353"/>
  <c r="T354"/>
  <c r="U354"/>
  <c r="V354"/>
  <c r="T355"/>
  <c r="U355"/>
  <c r="V355"/>
  <c r="T356"/>
  <c r="U356"/>
  <c r="V356"/>
  <c r="T357"/>
  <c r="U357"/>
  <c r="V357"/>
  <c r="T358"/>
  <c r="U358"/>
  <c r="V358"/>
  <c r="T359"/>
  <c r="U359"/>
  <c r="V359"/>
  <c r="T360"/>
  <c r="U360"/>
  <c r="V360"/>
  <c r="T361"/>
  <c r="U361"/>
  <c r="V361"/>
  <c r="T362"/>
  <c r="U362"/>
  <c r="V362"/>
  <c r="T363"/>
  <c r="U363"/>
  <c r="V363"/>
  <c r="T364"/>
  <c r="U364"/>
  <c r="V364"/>
  <c r="T365"/>
  <c r="U365"/>
  <c r="V365"/>
  <c r="T366"/>
  <c r="U366"/>
  <c r="V366"/>
  <c r="T367"/>
  <c r="U367"/>
  <c r="V367"/>
  <c r="T368"/>
  <c r="U368"/>
  <c r="V368"/>
  <c r="T369"/>
  <c r="U369"/>
  <c r="V369"/>
  <c r="T370"/>
  <c r="U370"/>
  <c r="V370"/>
  <c r="T371"/>
  <c r="U371"/>
  <c r="V371"/>
  <c r="T372"/>
  <c r="U372"/>
  <c r="V372"/>
  <c r="T375"/>
  <c r="U375"/>
  <c r="V375"/>
  <c r="T376"/>
  <c r="U376"/>
  <c r="V376"/>
  <c r="T377"/>
  <c r="U377"/>
  <c r="V377"/>
  <c r="T378"/>
  <c r="U378"/>
  <c r="V378"/>
  <c r="T379"/>
  <c r="U379"/>
  <c r="V379"/>
  <c r="T382"/>
  <c r="U382"/>
  <c r="V382"/>
  <c r="T383"/>
  <c r="U383"/>
  <c r="V383"/>
  <c r="T384"/>
  <c r="U384"/>
  <c r="V384"/>
  <c r="T385"/>
  <c r="U385"/>
  <c r="V385"/>
  <c r="T386"/>
  <c r="U386"/>
  <c r="V386"/>
  <c r="T389"/>
  <c r="U389"/>
  <c r="V389"/>
  <c r="T390"/>
  <c r="U390"/>
  <c r="V390"/>
  <c r="T391"/>
  <c r="U391"/>
  <c r="V391"/>
  <c r="T392"/>
  <c r="U392"/>
  <c r="V392"/>
  <c r="T393"/>
  <c r="U393"/>
  <c r="V393"/>
  <c r="T394"/>
  <c r="U394"/>
  <c r="V394"/>
  <c r="T395"/>
  <c r="U395"/>
  <c r="V395"/>
  <c r="T396"/>
  <c r="U396"/>
  <c r="V396"/>
  <c r="T397"/>
  <c r="U397"/>
  <c r="V397"/>
  <c r="T398"/>
  <c r="U398"/>
  <c r="V398"/>
  <c r="T399"/>
  <c r="U399"/>
  <c r="V399"/>
  <c r="T400"/>
  <c r="U400"/>
  <c r="V400"/>
  <c r="T401"/>
  <c r="U401"/>
  <c r="V401"/>
  <c r="T402"/>
  <c r="U402"/>
  <c r="V402"/>
  <c r="T403"/>
  <c r="U403"/>
  <c r="V403"/>
  <c r="T404"/>
  <c r="U404"/>
  <c r="V404"/>
  <c r="T405"/>
  <c r="U405"/>
  <c r="V405"/>
  <c r="T406"/>
  <c r="U406"/>
  <c r="V406"/>
  <c r="T407"/>
  <c r="U407"/>
  <c r="V407"/>
  <c r="T410"/>
  <c r="U410"/>
  <c r="V410"/>
  <c r="T411"/>
  <c r="U411"/>
  <c r="V411"/>
  <c r="T412"/>
  <c r="U412"/>
  <c r="V412"/>
  <c r="T413"/>
  <c r="U413"/>
  <c r="V413"/>
  <c r="T414"/>
  <c r="U414"/>
  <c r="V414"/>
  <c r="T415"/>
  <c r="U415"/>
  <c r="V415"/>
  <c r="T416"/>
  <c r="U416"/>
  <c r="V416"/>
  <c r="T417"/>
  <c r="U417"/>
  <c r="V417"/>
  <c r="T418"/>
  <c r="U418"/>
  <c r="V418"/>
  <c r="T419"/>
  <c r="U419"/>
  <c r="V419"/>
  <c r="T420"/>
  <c r="U420"/>
  <c r="V420"/>
  <c r="T421"/>
  <c r="U421"/>
  <c r="V421"/>
  <c r="T422"/>
  <c r="U422"/>
  <c r="V422"/>
  <c r="T423"/>
  <c r="U423"/>
  <c r="V423"/>
  <c r="T424"/>
  <c r="U424"/>
  <c r="V424"/>
  <c r="T425"/>
  <c r="U425"/>
  <c r="V425"/>
  <c r="T428"/>
  <c r="U428"/>
  <c r="V428"/>
  <c r="T429"/>
  <c r="U429"/>
  <c r="V429"/>
  <c r="T430"/>
  <c r="U430"/>
  <c r="V430"/>
  <c r="T431"/>
  <c r="U431"/>
  <c r="V431"/>
  <c r="T432"/>
  <c r="U432"/>
  <c r="V432"/>
  <c r="T433"/>
  <c r="U433"/>
  <c r="V433"/>
  <c r="T434"/>
  <c r="U434"/>
  <c r="V434"/>
  <c r="T435"/>
  <c r="U435"/>
  <c r="V435"/>
  <c r="T436"/>
  <c r="U436"/>
  <c r="V436"/>
  <c r="T437"/>
  <c r="U437"/>
  <c r="V437"/>
  <c r="T438"/>
  <c r="U438"/>
  <c r="V438"/>
  <c r="T439"/>
  <c r="U439"/>
  <c r="V439"/>
  <c r="T440"/>
  <c r="U440"/>
  <c r="V440"/>
  <c r="T441"/>
  <c r="U441"/>
  <c r="V441"/>
  <c r="T442"/>
  <c r="U442"/>
  <c r="V442"/>
  <c r="T443"/>
  <c r="U443"/>
  <c r="V443"/>
  <c r="T444"/>
  <c r="U444"/>
  <c r="V444"/>
  <c r="T445"/>
  <c r="U445"/>
  <c r="V445"/>
  <c r="T446"/>
  <c r="U446"/>
  <c r="V446"/>
  <c r="T447"/>
  <c r="U447"/>
  <c r="V447"/>
  <c r="T448"/>
  <c r="U448"/>
  <c r="V448"/>
  <c r="T449"/>
  <c r="U449"/>
  <c r="V449"/>
  <c r="T450"/>
  <c r="U450"/>
  <c r="V450"/>
  <c r="T451"/>
  <c r="U451"/>
  <c r="V451"/>
  <c r="T452"/>
  <c r="U452"/>
  <c r="V452"/>
  <c r="T453"/>
  <c r="U453"/>
  <c r="V453"/>
  <c r="T454"/>
  <c r="U454"/>
  <c r="V454"/>
  <c r="T455"/>
  <c r="U455"/>
  <c r="V455"/>
  <c r="T456"/>
  <c r="U456"/>
  <c r="V456"/>
  <c r="T457"/>
  <c r="U457"/>
  <c r="V457"/>
  <c r="T458"/>
  <c r="U458"/>
  <c r="V458"/>
  <c r="T461"/>
  <c r="U461"/>
  <c r="V461"/>
  <c r="T462"/>
  <c r="U462"/>
  <c r="V462"/>
  <c r="T463"/>
  <c r="U463"/>
  <c r="V463"/>
  <c r="T464"/>
  <c r="U464"/>
  <c r="V464"/>
  <c r="T465"/>
  <c r="U465"/>
  <c r="V465"/>
  <c r="T466"/>
  <c r="U466"/>
  <c r="V466"/>
  <c r="T469"/>
  <c r="U469"/>
  <c r="V469"/>
  <c r="T470"/>
  <c r="U470"/>
  <c r="V470"/>
  <c r="T471"/>
  <c r="U471"/>
  <c r="V471"/>
  <c r="T472"/>
  <c r="U472"/>
  <c r="V472"/>
  <c r="T473"/>
  <c r="U473"/>
  <c r="V473"/>
  <c r="T474"/>
  <c r="U474"/>
  <c r="V474"/>
  <c r="T475"/>
  <c r="U475"/>
  <c r="V475"/>
  <c r="T476"/>
  <c r="U476"/>
  <c r="V476"/>
  <c r="T477"/>
  <c r="U477"/>
  <c r="V477"/>
  <c r="T478"/>
  <c r="U478"/>
  <c r="V478"/>
  <c r="T479"/>
  <c r="U479"/>
  <c r="V479"/>
  <c r="T480"/>
  <c r="U480"/>
  <c r="V480"/>
  <c r="T481"/>
  <c r="U481"/>
  <c r="V481"/>
  <c r="T482"/>
  <c r="U482"/>
  <c r="V482"/>
  <c r="T483"/>
  <c r="U483"/>
  <c r="V483"/>
  <c r="T484"/>
  <c r="U484"/>
  <c r="V484"/>
  <c r="T485"/>
  <c r="U485"/>
  <c r="V485"/>
  <c r="T486"/>
  <c r="U486"/>
  <c r="V486"/>
  <c r="T487"/>
  <c r="U487"/>
  <c r="V487"/>
  <c r="T488"/>
  <c r="U488"/>
  <c r="V488"/>
  <c r="T489"/>
  <c r="U489"/>
  <c r="V489"/>
  <c r="T490"/>
  <c r="U490"/>
  <c r="V490"/>
  <c r="T491"/>
  <c r="U491"/>
  <c r="V491"/>
  <c r="T492"/>
  <c r="U492"/>
  <c r="V492"/>
  <c r="T493"/>
  <c r="U493"/>
  <c r="V493"/>
  <c r="T496"/>
  <c r="U496"/>
  <c r="V496"/>
  <c r="T497"/>
  <c r="U497"/>
  <c r="V497"/>
  <c r="T498"/>
  <c r="U498"/>
  <c r="V498"/>
  <c r="T499"/>
  <c r="U499"/>
  <c r="V499"/>
  <c r="T500"/>
  <c r="U500"/>
  <c r="V500"/>
  <c r="T501"/>
  <c r="U501"/>
  <c r="V501"/>
  <c r="T502"/>
  <c r="U502"/>
  <c r="V502"/>
  <c r="T503"/>
  <c r="U503"/>
  <c r="V503"/>
  <c r="T504"/>
  <c r="U504"/>
  <c r="V504"/>
  <c r="T505"/>
  <c r="U505"/>
  <c r="V505"/>
  <c r="T506"/>
  <c r="U506"/>
  <c r="V506"/>
  <c r="T507"/>
  <c r="U507"/>
  <c r="V507"/>
  <c r="T508"/>
  <c r="U508"/>
  <c r="V508"/>
  <c r="T509"/>
  <c r="U509"/>
  <c r="V509"/>
  <c r="T510"/>
  <c r="U510"/>
  <c r="V510"/>
  <c r="T511"/>
  <c r="U511"/>
  <c r="V511"/>
  <c r="T514"/>
  <c r="U514"/>
  <c r="V514"/>
  <c r="T515"/>
  <c r="U515"/>
  <c r="V515"/>
  <c r="T516"/>
  <c r="U516"/>
  <c r="V516"/>
  <c r="T517"/>
  <c r="U517"/>
  <c r="V517"/>
  <c r="T518"/>
  <c r="U518"/>
  <c r="V518"/>
  <c r="T519"/>
  <c r="U519"/>
  <c r="V519"/>
  <c r="T520"/>
  <c r="U520"/>
  <c r="V520"/>
  <c r="T521"/>
  <c r="U521"/>
  <c r="V521"/>
  <c r="T522"/>
  <c r="U522"/>
  <c r="V522"/>
  <c r="T523"/>
  <c r="U523"/>
  <c r="V523"/>
  <c r="T524"/>
  <c r="U524"/>
  <c r="V524"/>
  <c r="T527"/>
  <c r="U527"/>
  <c r="V527"/>
  <c r="T528"/>
  <c r="U528"/>
  <c r="V528"/>
  <c r="T529"/>
  <c r="U529"/>
  <c r="V529"/>
  <c r="T530"/>
  <c r="U530"/>
  <c r="V530"/>
  <c r="T531"/>
  <c r="U531"/>
  <c r="V531"/>
  <c r="T532"/>
  <c r="U532"/>
  <c r="V532"/>
  <c r="T533"/>
  <c r="U533"/>
  <c r="V533"/>
  <c r="T534"/>
  <c r="U534"/>
  <c r="V534"/>
  <c r="T535"/>
  <c r="U535"/>
  <c r="V535"/>
  <c r="T536"/>
  <c r="U536"/>
  <c r="V536"/>
  <c r="T537"/>
  <c r="U537"/>
  <c r="V537"/>
  <c r="T538"/>
  <c r="U538"/>
  <c r="V538"/>
  <c r="T539"/>
  <c r="U539"/>
  <c r="V539"/>
  <c r="T540"/>
  <c r="U540"/>
  <c r="V540"/>
  <c r="T541"/>
  <c r="U541"/>
  <c r="V541"/>
  <c r="T542"/>
  <c r="U542"/>
  <c r="V542"/>
  <c r="T543"/>
  <c r="U543"/>
  <c r="V543"/>
  <c r="T544"/>
  <c r="U544"/>
  <c r="V544"/>
  <c r="T545"/>
  <c r="U545"/>
  <c r="V545"/>
  <c r="T546"/>
  <c r="U546"/>
  <c r="V546"/>
  <c r="T547"/>
  <c r="U547"/>
  <c r="V547"/>
  <c r="T548"/>
  <c r="U548"/>
  <c r="V548"/>
  <c r="T549"/>
  <c r="U549"/>
  <c r="V549"/>
  <c r="T550"/>
  <c r="U550"/>
  <c r="V550"/>
  <c r="T551"/>
  <c r="U551"/>
  <c r="V551"/>
  <c r="T552"/>
  <c r="U552"/>
  <c r="V552"/>
  <c r="T553"/>
  <c r="U553"/>
  <c r="V553"/>
  <c r="T554"/>
  <c r="U554"/>
  <c r="V554"/>
  <c r="T555"/>
  <c r="U555"/>
  <c r="V555"/>
  <c r="T556"/>
  <c r="U556"/>
  <c r="V556"/>
  <c r="T557"/>
  <c r="U557"/>
  <c r="V557"/>
  <c r="T558"/>
  <c r="U558"/>
  <c r="V558"/>
  <c r="T559"/>
  <c r="U559"/>
  <c r="V559"/>
  <c r="T560"/>
  <c r="U560"/>
  <c r="V560"/>
  <c r="T561"/>
  <c r="U561"/>
  <c r="V561"/>
  <c r="T562"/>
  <c r="U562"/>
  <c r="V562"/>
  <c r="T563"/>
  <c r="U563"/>
  <c r="V563"/>
  <c r="T564"/>
  <c r="U564"/>
  <c r="V564"/>
  <c r="T565"/>
  <c r="U565"/>
  <c r="V565"/>
  <c r="T566"/>
  <c r="U566"/>
  <c r="V566"/>
  <c r="T567"/>
  <c r="U567"/>
  <c r="V567"/>
  <c r="T568"/>
  <c r="U568"/>
  <c r="V568"/>
  <c r="T569"/>
  <c r="U569"/>
  <c r="V569"/>
  <c r="T570"/>
  <c r="U570"/>
  <c r="V570"/>
  <c r="T571"/>
  <c r="U571"/>
  <c r="V571"/>
  <c r="T572"/>
  <c r="U572"/>
  <c r="V572"/>
  <c r="T573"/>
  <c r="U573"/>
  <c r="V573"/>
  <c r="T576"/>
  <c r="U576"/>
  <c r="V576"/>
  <c r="T577"/>
  <c r="U577"/>
  <c r="V577"/>
  <c r="T578"/>
  <c r="U578"/>
  <c r="V578"/>
  <c r="T579"/>
  <c r="U579"/>
  <c r="V579"/>
  <c r="T580"/>
  <c r="U580"/>
  <c r="V580"/>
  <c r="T581"/>
  <c r="U581"/>
  <c r="V581"/>
  <c r="T582"/>
  <c r="U582"/>
  <c r="V582"/>
  <c r="T583"/>
  <c r="U583"/>
  <c r="V583"/>
  <c r="T584"/>
  <c r="U584"/>
  <c r="V584"/>
  <c r="T585"/>
  <c r="U585"/>
  <c r="V585"/>
  <c r="T588"/>
  <c r="U588"/>
  <c r="V588"/>
  <c r="T589"/>
  <c r="U589"/>
  <c r="V589"/>
  <c r="T590"/>
  <c r="U590"/>
  <c r="V590"/>
  <c r="T591"/>
  <c r="U591"/>
  <c r="V591"/>
  <c r="T592"/>
  <c r="U592"/>
  <c r="V592"/>
  <c r="T593"/>
  <c r="U593"/>
  <c r="V593"/>
  <c r="T594"/>
  <c r="U594"/>
  <c r="V594"/>
  <c r="T595"/>
  <c r="U595"/>
  <c r="V595"/>
  <c r="T596"/>
  <c r="U596"/>
  <c r="V596"/>
  <c r="T597"/>
  <c r="U597"/>
  <c r="V597"/>
  <c r="T598"/>
  <c r="U598"/>
  <c r="V598"/>
  <c r="T601"/>
  <c r="U601"/>
  <c r="V601"/>
  <c r="T602"/>
  <c r="U602"/>
  <c r="V602"/>
  <c r="T603"/>
  <c r="U603"/>
  <c r="V603"/>
  <c r="T604"/>
  <c r="U604"/>
  <c r="V604"/>
  <c r="T605"/>
  <c r="U605"/>
  <c r="V605"/>
  <c r="T606"/>
  <c r="U606"/>
  <c r="V606"/>
  <c r="T607"/>
  <c r="U607"/>
  <c r="V607"/>
  <c r="T608"/>
  <c r="U608"/>
  <c r="V608"/>
  <c r="T609"/>
  <c r="U609"/>
  <c r="V609"/>
  <c r="T610"/>
  <c r="U610"/>
  <c r="V610"/>
  <c r="T611"/>
  <c r="U611"/>
  <c r="V611"/>
  <c r="T612"/>
  <c r="U612"/>
  <c r="V612"/>
  <c r="T613"/>
  <c r="U613"/>
  <c r="V613"/>
  <c r="T614"/>
  <c r="U614"/>
  <c r="V614"/>
  <c r="T615"/>
  <c r="U615"/>
  <c r="V615"/>
  <c r="T616"/>
  <c r="U616"/>
  <c r="V616"/>
  <c r="T617"/>
  <c r="U617"/>
  <c r="V617"/>
  <c r="T620"/>
  <c r="U620"/>
  <c r="V620"/>
  <c r="T621"/>
  <c r="U621"/>
  <c r="V621"/>
  <c r="T622"/>
  <c r="U622"/>
  <c r="V622"/>
  <c r="T623"/>
  <c r="U623"/>
  <c r="V623"/>
  <c r="T624"/>
  <c r="U624"/>
  <c r="V624"/>
  <c r="T625"/>
  <c r="U625"/>
  <c r="V625"/>
  <c r="T626"/>
  <c r="U626"/>
  <c r="V626"/>
  <c r="T627"/>
  <c r="U627"/>
  <c r="V627"/>
  <c r="T628"/>
  <c r="U628"/>
  <c r="V628"/>
  <c r="T629"/>
  <c r="U629"/>
  <c r="V629"/>
  <c r="T632"/>
  <c r="U632"/>
  <c r="V632"/>
  <c r="T633"/>
  <c r="U633"/>
  <c r="V633"/>
  <c r="T634"/>
  <c r="U634"/>
  <c r="V634"/>
  <c r="T635"/>
  <c r="U635"/>
  <c r="V635"/>
  <c r="T636"/>
  <c r="U636"/>
  <c r="V636"/>
  <c r="T637"/>
  <c r="U637"/>
  <c r="V637"/>
  <c r="T638"/>
  <c r="U638"/>
  <c r="V638"/>
  <c r="T639"/>
  <c r="U639"/>
  <c r="V639"/>
  <c r="T640"/>
  <c r="U640"/>
  <c r="V640"/>
  <c r="T641"/>
  <c r="U641"/>
  <c r="V641"/>
  <c r="T642"/>
  <c r="U642"/>
  <c r="V642"/>
  <c r="T643"/>
  <c r="U643"/>
  <c r="V643"/>
  <c r="T644"/>
  <c r="U644"/>
  <c r="V644"/>
  <c r="T645"/>
  <c r="U645"/>
  <c r="V645"/>
  <c r="T646"/>
  <c r="U646"/>
  <c r="V646"/>
  <c r="T647"/>
  <c r="U647"/>
  <c r="V647"/>
  <c r="T648"/>
  <c r="U648"/>
  <c r="V648"/>
  <c r="T649"/>
  <c r="U649"/>
  <c r="V649"/>
  <c r="T650"/>
  <c r="U650"/>
  <c r="V650"/>
  <c r="T651"/>
  <c r="U651"/>
  <c r="V651"/>
  <c r="T652"/>
  <c r="U652"/>
  <c r="V652"/>
  <c r="T653"/>
  <c r="U653"/>
  <c r="V653"/>
  <c r="T654"/>
  <c r="U654"/>
  <c r="V654"/>
  <c r="T655"/>
  <c r="U655"/>
  <c r="V655"/>
  <c r="T656"/>
  <c r="U656"/>
  <c r="V656"/>
  <c r="T657"/>
  <c r="U657"/>
  <c r="V657"/>
  <c r="T658"/>
  <c r="U658"/>
  <c r="V658"/>
  <c r="T659"/>
  <c r="U659"/>
  <c r="V659"/>
  <c r="T660"/>
  <c r="U660"/>
  <c r="V660"/>
  <c r="T661"/>
  <c r="U661"/>
  <c r="V661"/>
  <c r="T662"/>
  <c r="U662"/>
  <c r="V662"/>
  <c r="T663"/>
  <c r="U663"/>
  <c r="V663"/>
  <c r="T664"/>
  <c r="U664"/>
  <c r="V664"/>
  <c r="T665"/>
  <c r="U665"/>
  <c r="V665"/>
  <c r="T666"/>
  <c r="U666"/>
  <c r="V666"/>
  <c r="T667"/>
  <c r="U667"/>
  <c r="V667"/>
  <c r="T670"/>
  <c r="U670"/>
  <c r="V670"/>
  <c r="T671"/>
  <c r="U671"/>
  <c r="V671"/>
  <c r="T672"/>
  <c r="U672"/>
  <c r="V672"/>
  <c r="T673"/>
  <c r="U673"/>
  <c r="V673"/>
  <c r="T674"/>
  <c r="U674"/>
  <c r="V674"/>
  <c r="T675"/>
  <c r="U675"/>
  <c r="V675"/>
  <c r="T676"/>
  <c r="U676"/>
  <c r="V676"/>
  <c r="T677"/>
  <c r="U677"/>
  <c r="V677"/>
  <c r="T678"/>
  <c r="U678"/>
  <c r="V678"/>
  <c r="T679"/>
  <c r="U679"/>
  <c r="V679"/>
  <c r="T680"/>
  <c r="U680"/>
  <c r="V680"/>
  <c r="T681"/>
  <c r="U681"/>
  <c r="V681"/>
  <c r="T682"/>
  <c r="U682"/>
  <c r="V682"/>
  <c r="T683"/>
  <c r="U683"/>
  <c r="V683"/>
  <c r="T684"/>
  <c r="U684"/>
  <c r="V684"/>
  <c r="T687"/>
  <c r="U687"/>
  <c r="V687"/>
  <c r="T690"/>
  <c r="U690"/>
  <c r="V690"/>
  <c r="T691"/>
  <c r="U691"/>
  <c r="V691"/>
  <c r="T692"/>
  <c r="U692"/>
  <c r="V692"/>
  <c r="T693"/>
  <c r="U693"/>
  <c r="V693"/>
  <c r="T696"/>
  <c r="U696"/>
  <c r="V696"/>
  <c r="T697"/>
  <c r="U697"/>
  <c r="V697"/>
  <c r="T698"/>
  <c r="U698"/>
  <c r="V698"/>
  <c r="T699"/>
  <c r="U699"/>
  <c r="V699"/>
  <c r="T700"/>
  <c r="U700"/>
  <c r="V700"/>
  <c r="T701"/>
  <c r="U701"/>
  <c r="V701"/>
  <c r="T704"/>
  <c r="U704"/>
  <c r="V704"/>
  <c r="T705"/>
  <c r="U705"/>
  <c r="V705"/>
  <c r="T706"/>
  <c r="U706"/>
  <c r="V706"/>
  <c r="T707"/>
  <c r="U707"/>
  <c r="V707"/>
  <c r="T708"/>
  <c r="U708"/>
  <c r="V708"/>
  <c r="T709"/>
  <c r="U709"/>
  <c r="V709"/>
  <c r="T710"/>
  <c r="U710"/>
  <c r="V710"/>
  <c r="T711"/>
  <c r="U711"/>
  <c r="V711"/>
  <c r="T712"/>
  <c r="U712"/>
  <c r="V712"/>
  <c r="T713"/>
  <c r="U713"/>
  <c r="V713"/>
  <c r="T714"/>
  <c r="U714"/>
  <c r="V714"/>
  <c r="T715"/>
  <c r="U715"/>
  <c r="V715"/>
  <c r="T716"/>
  <c r="U716"/>
  <c r="V716"/>
  <c r="T717"/>
  <c r="U717"/>
  <c r="V717"/>
  <c r="T718"/>
  <c r="U718"/>
  <c r="V718"/>
  <c r="T719"/>
  <c r="U719"/>
  <c r="V719"/>
  <c r="T720"/>
  <c r="U720"/>
  <c r="V720"/>
  <c r="T721"/>
  <c r="U721"/>
  <c r="V721"/>
  <c r="T722"/>
  <c r="U722"/>
  <c r="V722"/>
  <c r="T725"/>
  <c r="U725"/>
  <c r="V725"/>
  <c r="T726"/>
  <c r="U726"/>
  <c r="V726"/>
  <c r="T727"/>
  <c r="U727"/>
  <c r="V727"/>
  <c r="T728"/>
  <c r="U728"/>
  <c r="V728"/>
  <c r="T729"/>
  <c r="U729"/>
  <c r="V729"/>
  <c r="T732"/>
  <c r="U732"/>
  <c r="V732"/>
  <c r="T733"/>
  <c r="U733"/>
  <c r="V733"/>
  <c r="T734"/>
  <c r="U734"/>
  <c r="V734"/>
  <c r="T735"/>
  <c r="U735"/>
  <c r="V735"/>
  <c r="T736"/>
  <c r="U736"/>
  <c r="V736"/>
  <c r="T737"/>
  <c r="U737"/>
  <c r="V737"/>
  <c r="T738"/>
  <c r="U738"/>
  <c r="V738"/>
  <c r="T739"/>
  <c r="U739"/>
  <c r="V739"/>
  <c r="T740"/>
  <c r="U740"/>
  <c r="V740"/>
  <c r="T741"/>
  <c r="U741"/>
  <c r="V741"/>
  <c r="T742"/>
  <c r="U742"/>
  <c r="V742"/>
  <c r="T743"/>
  <c r="U743"/>
  <c r="V743"/>
  <c r="T746"/>
  <c r="U746"/>
  <c r="V746"/>
  <c r="T747"/>
  <c r="U747"/>
  <c r="V747"/>
  <c r="T748"/>
  <c r="U748"/>
  <c r="V748"/>
  <c r="T749"/>
  <c r="U749"/>
  <c r="V749"/>
  <c r="T750"/>
  <c r="U750"/>
  <c r="V750"/>
  <c r="T751"/>
  <c r="U751"/>
  <c r="V751"/>
  <c r="T754"/>
  <c r="U754"/>
  <c r="V754"/>
  <c r="T755"/>
  <c r="U755"/>
  <c r="V755"/>
  <c r="T756"/>
  <c r="U756"/>
  <c r="V756"/>
  <c r="T757"/>
  <c r="U757"/>
  <c r="V757"/>
  <c r="T760"/>
  <c r="U760"/>
  <c r="V760"/>
  <c r="T761"/>
  <c r="U761"/>
  <c r="V761"/>
  <c r="T762"/>
  <c r="U762"/>
  <c r="V762"/>
  <c r="T763"/>
  <c r="U763"/>
  <c r="V763"/>
  <c r="T766"/>
  <c r="U766"/>
  <c r="V766"/>
  <c r="T767"/>
  <c r="U767"/>
  <c r="V767"/>
  <c r="T768"/>
  <c r="U768"/>
  <c r="V768"/>
  <c r="T769"/>
  <c r="U769"/>
  <c r="V769"/>
  <c r="T772"/>
  <c r="U772"/>
  <c r="V772"/>
  <c r="T773"/>
  <c r="U773"/>
  <c r="V773"/>
  <c r="T774"/>
  <c r="U774"/>
  <c r="V774"/>
  <c r="T775"/>
  <c r="U775"/>
  <c r="V775"/>
  <c r="T776"/>
  <c r="U776"/>
  <c r="V776"/>
  <c r="T777"/>
  <c r="U777"/>
  <c r="V777"/>
  <c r="T778"/>
  <c r="U778"/>
  <c r="V778"/>
  <c r="T779"/>
  <c r="U779"/>
  <c r="V779"/>
  <c r="T780"/>
  <c r="U780"/>
  <c r="V780"/>
  <c r="T781"/>
  <c r="U781"/>
  <c r="V781"/>
  <c r="T782"/>
  <c r="U782"/>
  <c r="V782"/>
  <c r="T783"/>
  <c r="U783"/>
  <c r="V783"/>
  <c r="T784"/>
  <c r="U784"/>
  <c r="V784"/>
  <c r="T785"/>
  <c r="U785"/>
  <c r="V785"/>
  <c r="T788"/>
  <c r="U788"/>
  <c r="V788"/>
  <c r="T789"/>
  <c r="U789"/>
  <c r="V789"/>
  <c r="T790"/>
  <c r="U790"/>
  <c r="V790"/>
  <c r="T791"/>
  <c r="U791"/>
  <c r="V791"/>
  <c r="T792"/>
  <c r="U792"/>
  <c r="V792"/>
  <c r="T793"/>
  <c r="U793"/>
  <c r="V793"/>
  <c r="T794"/>
  <c r="U794"/>
  <c r="V794"/>
  <c r="T795"/>
  <c r="U795"/>
  <c r="V795"/>
  <c r="T796"/>
  <c r="U796"/>
  <c r="V796"/>
  <c r="T797"/>
  <c r="U797"/>
  <c r="V797"/>
  <c r="T798"/>
  <c r="U798"/>
  <c r="V798"/>
  <c r="T799"/>
  <c r="U799"/>
  <c r="V799"/>
  <c r="T800"/>
  <c r="U800"/>
  <c r="V800"/>
  <c r="T801"/>
  <c r="U801"/>
  <c r="V801"/>
  <c r="T802"/>
  <c r="U802"/>
  <c r="V802"/>
  <c r="T803"/>
  <c r="U803"/>
  <c r="V803"/>
  <c r="T804"/>
  <c r="U804"/>
  <c r="V804"/>
  <c r="T805"/>
  <c r="U805"/>
  <c r="V805"/>
  <c r="T806"/>
  <c r="U806"/>
  <c r="V806"/>
  <c r="T807"/>
  <c r="U807"/>
  <c r="V807"/>
  <c r="T808"/>
  <c r="U808"/>
  <c r="V808"/>
  <c r="T809"/>
  <c r="U809"/>
  <c r="V809"/>
  <c r="T810"/>
  <c r="U810"/>
  <c r="V810"/>
  <c r="T811"/>
  <c r="U811"/>
  <c r="V811"/>
  <c r="T812"/>
  <c r="U812"/>
  <c r="V812"/>
  <c r="T813"/>
  <c r="U813"/>
  <c r="V813"/>
  <c r="T814"/>
  <c r="U814"/>
  <c r="V814"/>
  <c r="T815"/>
  <c r="U815"/>
  <c r="V815"/>
  <c r="T816"/>
  <c r="U816"/>
  <c r="V816"/>
  <c r="T817"/>
  <c r="U817"/>
  <c r="V817"/>
  <c r="T818"/>
  <c r="U818"/>
  <c r="V818"/>
  <c r="T821"/>
  <c r="U821"/>
  <c r="V821"/>
  <c r="T822"/>
  <c r="U822"/>
  <c r="V822"/>
  <c r="T823"/>
  <c r="U823"/>
  <c r="V823"/>
  <c r="T824"/>
  <c r="U824"/>
  <c r="V824"/>
  <c r="T825"/>
  <c r="U825"/>
  <c r="V825"/>
  <c r="T828"/>
  <c r="U828"/>
  <c r="V828"/>
  <c r="T829"/>
  <c r="U829"/>
  <c r="V829"/>
  <c r="T830"/>
  <c r="U830"/>
  <c r="V830"/>
  <c r="T831"/>
  <c r="U831"/>
  <c r="V831"/>
  <c r="T832"/>
  <c r="U832"/>
  <c r="V832"/>
  <c r="T833"/>
  <c r="U833"/>
  <c r="V833"/>
  <c r="T834"/>
  <c r="U834"/>
  <c r="V834"/>
  <c r="T835"/>
  <c r="U835"/>
  <c r="V835"/>
  <c r="T836"/>
  <c r="U836"/>
  <c r="V836"/>
  <c r="T837"/>
  <c r="U837"/>
  <c r="V837"/>
  <c r="T838"/>
  <c r="U838"/>
  <c r="V838"/>
  <c r="T839"/>
  <c r="U839"/>
  <c r="V839"/>
  <c r="T842"/>
  <c r="U842"/>
  <c r="V842"/>
  <c r="T843"/>
  <c r="U843"/>
  <c r="V843"/>
  <c r="T844"/>
  <c r="U844"/>
  <c r="V844"/>
  <c r="T845"/>
  <c r="U845"/>
  <c r="V845"/>
  <c r="T848"/>
  <c r="U848"/>
  <c r="V848"/>
  <c r="T849"/>
  <c r="U849"/>
  <c r="V849"/>
  <c r="T850"/>
  <c r="U850"/>
  <c r="V850"/>
  <c r="T851"/>
  <c r="U851"/>
  <c r="V851"/>
  <c r="T852"/>
  <c r="U852"/>
  <c r="V852"/>
  <c r="T853"/>
  <c r="U853"/>
  <c r="V853"/>
  <c r="T854"/>
  <c r="U854"/>
  <c r="V854"/>
  <c r="T855"/>
  <c r="U855"/>
  <c r="V855"/>
  <c r="T856"/>
  <c r="U856"/>
  <c r="V856"/>
  <c r="T857"/>
  <c r="U857"/>
  <c r="V857"/>
  <c r="T860"/>
  <c r="U860"/>
  <c r="V860"/>
  <c r="T861"/>
  <c r="U861"/>
  <c r="V861"/>
  <c r="T862"/>
  <c r="U862"/>
  <c r="V862"/>
  <c r="T865"/>
  <c r="U865"/>
  <c r="V865"/>
  <c r="T866"/>
  <c r="U866"/>
  <c r="V866"/>
  <c r="T867"/>
  <c r="U867"/>
  <c r="V867"/>
  <c r="T868"/>
  <c r="U868"/>
  <c r="V868"/>
  <c r="T869"/>
  <c r="U869"/>
  <c r="V869"/>
  <c r="T870"/>
  <c r="U870"/>
  <c r="V870"/>
  <c r="T871"/>
  <c r="U871"/>
  <c r="V871"/>
  <c r="T872"/>
  <c r="U872"/>
  <c r="V872"/>
  <c r="T873"/>
  <c r="U873"/>
  <c r="V873"/>
  <c r="T874"/>
  <c r="U874"/>
  <c r="V874"/>
  <c r="T875"/>
  <c r="U875"/>
  <c r="V875"/>
  <c r="T876"/>
  <c r="U876"/>
  <c r="V876"/>
  <c r="T877"/>
  <c r="U877"/>
  <c r="V877"/>
  <c r="T878"/>
  <c r="U878"/>
  <c r="V878"/>
  <c r="T879"/>
  <c r="U879"/>
  <c r="V879"/>
  <c r="T880"/>
  <c r="U880"/>
  <c r="V880"/>
  <c r="T883"/>
  <c r="U883"/>
  <c r="V883"/>
  <c r="T884"/>
  <c r="U884"/>
  <c r="V884"/>
  <c r="T885"/>
  <c r="U885"/>
  <c r="V885"/>
  <c r="T886"/>
  <c r="U886"/>
  <c r="V886"/>
  <c r="T887"/>
  <c r="U887"/>
  <c r="V887"/>
  <c r="T888"/>
  <c r="U888"/>
  <c r="V888"/>
  <c r="T889"/>
  <c r="U889"/>
  <c r="V889"/>
  <c r="T892"/>
  <c r="U892"/>
  <c r="V892"/>
  <c r="T893"/>
  <c r="U893"/>
  <c r="V893"/>
  <c r="T896"/>
  <c r="U896"/>
  <c r="V896"/>
  <c r="T897"/>
  <c r="U897"/>
  <c r="V897"/>
  <c r="T898"/>
  <c r="U898"/>
  <c r="V898"/>
  <c r="T899"/>
  <c r="U899"/>
  <c r="V899"/>
  <c r="T900"/>
  <c r="U900"/>
  <c r="V900"/>
  <c r="T901"/>
  <c r="U901"/>
  <c r="V901"/>
  <c r="T902"/>
  <c r="U902"/>
  <c r="V902"/>
  <c r="T903"/>
  <c r="U903"/>
  <c r="V903"/>
  <c r="T904"/>
  <c r="U904"/>
  <c r="V904"/>
  <c r="T905"/>
  <c r="U905"/>
  <c r="V905"/>
  <c r="T906"/>
  <c r="U906"/>
  <c r="V906"/>
  <c r="T907"/>
  <c r="U907"/>
  <c r="V907"/>
  <c r="T908"/>
  <c r="U908"/>
  <c r="V908"/>
  <c r="T909"/>
  <c r="U909"/>
  <c r="V909"/>
  <c r="T910"/>
  <c r="U910"/>
  <c r="V910"/>
  <c r="T911"/>
  <c r="U911"/>
  <c r="V911"/>
  <c r="T914"/>
  <c r="U914"/>
  <c r="V914"/>
  <c r="T915"/>
  <c r="U915"/>
  <c r="V915"/>
  <c r="T916"/>
  <c r="U916"/>
  <c r="V916"/>
  <c r="T917"/>
  <c r="U917"/>
  <c r="V917"/>
  <c r="T918"/>
  <c r="U918"/>
  <c r="V918"/>
  <c r="T921"/>
  <c r="U921"/>
  <c r="V921"/>
  <c r="T922"/>
  <c r="U922"/>
  <c r="V922"/>
  <c r="T923"/>
  <c r="U923"/>
  <c r="V923"/>
  <c r="T926"/>
  <c r="U926"/>
  <c r="V926"/>
  <c r="T927"/>
  <c r="U927"/>
  <c r="V927"/>
  <c r="T928"/>
  <c r="U928"/>
  <c r="V928"/>
  <c r="T931"/>
  <c r="U931"/>
  <c r="V931"/>
  <c r="T932"/>
  <c r="U932"/>
  <c r="V932"/>
  <c r="T933"/>
  <c r="U933"/>
  <c r="V933"/>
  <c r="T936"/>
  <c r="U936"/>
  <c r="V936"/>
  <c r="T937"/>
  <c r="U937"/>
  <c r="V937"/>
  <c r="T940"/>
  <c r="U940"/>
  <c r="V940"/>
  <c r="T941"/>
  <c r="U941"/>
  <c r="V941"/>
  <c r="T942"/>
  <c r="U942"/>
  <c r="V942"/>
  <c r="T943"/>
  <c r="U943"/>
  <c r="V943"/>
  <c r="T944"/>
  <c r="U944"/>
  <c r="V944"/>
  <c r="T945"/>
  <c r="U945"/>
  <c r="V945"/>
  <c r="T946"/>
  <c r="U946"/>
  <c r="V946"/>
  <c r="T947"/>
  <c r="U947"/>
  <c r="V947"/>
  <c r="T948"/>
  <c r="U948"/>
  <c r="V948"/>
  <c r="T949"/>
  <c r="U949"/>
  <c r="V949"/>
  <c r="T950"/>
  <c r="U950"/>
  <c r="V950"/>
  <c r="T951"/>
  <c r="U951"/>
  <c r="V951"/>
  <c r="T952"/>
  <c r="U952"/>
  <c r="V952"/>
  <c r="T953"/>
  <c r="U953"/>
  <c r="V953"/>
  <c r="T954"/>
  <c r="U954"/>
  <c r="V954"/>
  <c r="T955"/>
  <c r="U955"/>
  <c r="V955"/>
  <c r="T956"/>
  <c r="U956"/>
  <c r="V956"/>
  <c r="T957"/>
  <c r="U957"/>
  <c r="V957"/>
  <c r="T958"/>
  <c r="U958"/>
  <c r="V958"/>
  <c r="T959"/>
  <c r="U959"/>
  <c r="V959"/>
  <c r="T960"/>
  <c r="U960"/>
  <c r="V960"/>
  <c r="T961"/>
  <c r="U961"/>
  <c r="V961"/>
  <c r="T962"/>
  <c r="U962"/>
  <c r="V962"/>
  <c r="T963"/>
  <c r="U963"/>
  <c r="V963"/>
  <c r="T964"/>
  <c r="U964"/>
  <c r="V964"/>
  <c r="T965"/>
  <c r="U965"/>
  <c r="V965"/>
  <c r="T968"/>
  <c r="U968"/>
  <c r="V968"/>
  <c r="T969"/>
  <c r="U969"/>
  <c r="V969"/>
  <c r="T970"/>
  <c r="U970"/>
  <c r="V970"/>
  <c r="T971"/>
  <c r="U971"/>
  <c r="V971"/>
  <c r="T972"/>
  <c r="U972"/>
  <c r="V972"/>
  <c r="T973"/>
  <c r="U973"/>
  <c r="V973"/>
  <c r="T974"/>
  <c r="U974"/>
  <c r="V974"/>
  <c r="T975"/>
  <c r="U975"/>
  <c r="V975"/>
  <c r="T976"/>
  <c r="U976"/>
  <c r="V976"/>
  <c r="T977"/>
  <c r="U977"/>
  <c r="V977"/>
  <c r="T978"/>
  <c r="U978"/>
  <c r="V978"/>
  <c r="T979"/>
  <c r="U979"/>
  <c r="V979"/>
  <c r="T980"/>
  <c r="U980"/>
  <c r="V980"/>
  <c r="T981"/>
  <c r="U981"/>
  <c r="V981"/>
  <c r="T982"/>
  <c r="U982"/>
  <c r="V982"/>
  <c r="T983"/>
  <c r="U983"/>
  <c r="V983"/>
  <c r="T984"/>
  <c r="U984"/>
  <c r="V984"/>
  <c r="T985"/>
  <c r="U985"/>
  <c r="V985"/>
  <c r="T986"/>
  <c r="U986"/>
  <c r="V986"/>
  <c r="T989"/>
  <c r="U989"/>
  <c r="V989"/>
  <c r="T990"/>
  <c r="U990"/>
  <c r="V990"/>
  <c r="T991"/>
  <c r="U991"/>
  <c r="V991"/>
  <c r="T992"/>
  <c r="U992"/>
  <c r="V992"/>
  <c r="T995"/>
  <c r="U995"/>
  <c r="V995"/>
  <c r="T996"/>
  <c r="U996"/>
  <c r="V996"/>
  <c r="T997"/>
  <c r="U997"/>
  <c r="V997"/>
  <c r="T998"/>
  <c r="U998"/>
  <c r="V998"/>
  <c r="T999"/>
  <c r="U999"/>
  <c r="V999"/>
  <c r="T1000"/>
  <c r="U1000"/>
  <c r="V1000"/>
  <c r="T1003"/>
  <c r="U1003"/>
  <c r="V1003"/>
  <c r="T1004"/>
  <c r="U1004"/>
  <c r="V1004"/>
  <c r="T1005"/>
  <c r="U1005"/>
  <c r="V1005"/>
  <c r="T1006"/>
  <c r="U1006"/>
  <c r="V1006"/>
  <c r="T1007"/>
  <c r="U1007"/>
  <c r="V1007"/>
  <c r="T1008"/>
  <c r="U1008"/>
  <c r="V1008"/>
  <c r="T1009"/>
  <c r="U1009"/>
  <c r="V1009"/>
  <c r="T1010"/>
  <c r="U1010"/>
  <c r="V1010"/>
  <c r="T1011"/>
  <c r="U1011"/>
  <c r="V1011"/>
  <c r="T1012"/>
  <c r="U1012"/>
  <c r="V1012"/>
  <c r="T1013"/>
  <c r="U1013"/>
  <c r="V1013"/>
  <c r="T1014"/>
  <c r="U1014"/>
  <c r="V1014"/>
  <c r="T1015"/>
  <c r="U1015"/>
  <c r="V1015"/>
  <c r="T1018"/>
  <c r="U1018"/>
  <c r="V1018"/>
  <c r="T1019"/>
  <c r="U1019"/>
  <c r="V1019"/>
  <c r="T1020"/>
  <c r="U1020"/>
  <c r="V1020"/>
  <c r="T1021"/>
  <c r="U1021"/>
  <c r="V1021"/>
  <c r="T1022"/>
  <c r="U1022"/>
  <c r="V1022"/>
  <c r="T1023"/>
  <c r="U1023"/>
  <c r="V1023"/>
  <c r="T1024"/>
  <c r="U1024"/>
  <c r="V1024"/>
  <c r="T1025"/>
  <c r="U1025"/>
  <c r="V1025"/>
  <c r="T1026"/>
  <c r="U1026"/>
  <c r="V1026"/>
  <c r="T1027"/>
  <c r="U1027"/>
  <c r="V1027"/>
  <c r="T1028"/>
  <c r="U1028"/>
  <c r="V1028"/>
  <c r="T1029"/>
  <c r="U1029"/>
  <c r="V1029"/>
  <c r="T1032"/>
  <c r="U1032"/>
  <c r="V1032"/>
  <c r="T1033"/>
  <c r="U1033"/>
  <c r="V1033"/>
  <c r="T1034"/>
  <c r="U1034"/>
  <c r="V1034"/>
  <c r="T1035"/>
  <c r="U1035"/>
  <c r="V1035"/>
  <c r="T1036"/>
  <c r="U1036"/>
  <c r="V1036"/>
  <c r="T1037"/>
  <c r="U1037"/>
  <c r="V1037"/>
  <c r="T1038"/>
  <c r="U1038"/>
  <c r="V1038"/>
  <c r="T1039"/>
  <c r="U1039"/>
  <c r="V1039"/>
  <c r="T1040"/>
  <c r="U1040"/>
  <c r="V1040"/>
  <c r="T1043"/>
  <c r="U1043"/>
  <c r="V1043"/>
  <c r="T1044"/>
  <c r="U1044"/>
  <c r="V1044"/>
  <c r="T1045"/>
  <c r="U1045"/>
  <c r="V1045"/>
  <c r="T1046"/>
  <c r="U1046"/>
  <c r="V1046"/>
  <c r="T1047"/>
  <c r="U1047"/>
  <c r="V1047"/>
  <c r="T1048"/>
  <c r="U1048"/>
  <c r="V1048"/>
  <c r="T1049"/>
  <c r="U1049"/>
  <c r="V1049"/>
  <c r="T1052"/>
  <c r="U1052"/>
  <c r="V1052"/>
  <c r="T1053"/>
  <c r="U1053"/>
  <c r="V1053"/>
  <c r="T1054"/>
  <c r="U1054"/>
  <c r="V1054"/>
  <c r="T1055"/>
  <c r="U1055"/>
  <c r="V1055"/>
  <c r="T1056"/>
  <c r="U1056"/>
  <c r="V1056"/>
  <c r="T1057"/>
  <c r="U1057"/>
  <c r="V1057"/>
  <c r="T1058"/>
  <c r="U1058"/>
  <c r="V1058"/>
  <c r="T1059"/>
  <c r="U1059"/>
  <c r="V1059"/>
  <c r="T1060"/>
  <c r="U1060"/>
  <c r="V1060"/>
  <c r="T1061"/>
  <c r="U1061"/>
  <c r="V1061"/>
  <c r="T1062"/>
  <c r="U1062"/>
  <c r="V1062"/>
  <c r="T1063"/>
  <c r="U1063"/>
  <c r="V1063"/>
  <c r="T1064"/>
  <c r="U1064"/>
  <c r="V1064"/>
  <c r="T1065"/>
  <c r="U1065"/>
  <c r="V1065"/>
  <c r="T1066"/>
  <c r="U1066"/>
  <c r="V1066"/>
  <c r="T1067"/>
  <c r="U1067"/>
  <c r="V1067"/>
  <c r="T1068"/>
  <c r="U1068"/>
  <c r="V1068"/>
  <c r="T1069"/>
  <c r="U1069"/>
  <c r="V1069"/>
  <c r="T1070"/>
  <c r="U1070"/>
  <c r="V1070"/>
  <c r="T1071"/>
  <c r="U1071"/>
  <c r="V1071"/>
  <c r="T1074"/>
  <c r="U1074"/>
  <c r="V1074"/>
  <c r="T1075"/>
  <c r="U1075"/>
  <c r="V1075"/>
  <c r="T1076"/>
  <c r="U1076"/>
  <c r="V1076"/>
  <c r="T1077"/>
  <c r="U1077"/>
  <c r="V1077"/>
  <c r="T1078"/>
  <c r="U1078"/>
  <c r="V1078"/>
  <c r="T1079"/>
  <c r="U1079"/>
  <c r="V1079"/>
  <c r="T1080"/>
  <c r="U1080"/>
  <c r="V1080"/>
  <c r="T1081"/>
  <c r="U1081"/>
  <c r="V1081"/>
  <c r="T1082"/>
  <c r="U1082"/>
  <c r="V1082"/>
  <c r="T1083"/>
  <c r="U1083"/>
  <c r="V1083"/>
  <c r="T1084"/>
  <c r="U1084"/>
  <c r="V1084"/>
  <c r="T1085"/>
  <c r="U1085"/>
  <c r="V1085"/>
  <c r="T1086"/>
  <c r="U1086"/>
  <c r="V1086"/>
  <c r="T1087"/>
  <c r="U1087"/>
  <c r="V1087"/>
  <c r="T1088"/>
  <c r="U1088"/>
  <c r="V1088"/>
  <c r="T1089"/>
  <c r="U1089"/>
  <c r="V1089"/>
  <c r="T1090"/>
  <c r="U1090"/>
  <c r="V1090"/>
  <c r="T1091"/>
  <c r="U1091"/>
  <c r="V1091"/>
  <c r="T1092"/>
  <c r="U1092"/>
  <c r="V1092"/>
  <c r="T1093"/>
  <c r="U1093"/>
  <c r="V1093"/>
  <c r="T1094"/>
  <c r="U1094"/>
  <c r="V1094"/>
  <c r="T1095"/>
  <c r="U1095"/>
  <c r="V1095"/>
  <c r="T1096"/>
  <c r="U1096"/>
  <c r="V1096"/>
  <c r="T1097"/>
  <c r="U1097"/>
  <c r="V1097"/>
  <c r="T1098"/>
  <c r="U1098"/>
  <c r="V1098"/>
  <c r="T1099"/>
  <c r="U1099"/>
  <c r="V1099"/>
  <c r="T1100"/>
  <c r="U1100"/>
  <c r="V1100"/>
  <c r="T1101"/>
  <c r="U1101"/>
  <c r="V1101"/>
  <c r="T1102"/>
  <c r="U1102"/>
  <c r="V1102"/>
  <c r="T1103"/>
  <c r="U1103"/>
  <c r="V1103"/>
  <c r="T1104"/>
  <c r="U1104"/>
  <c r="V1104"/>
  <c r="T1105"/>
  <c r="U1105"/>
  <c r="V1105"/>
  <c r="T1106"/>
  <c r="U1106"/>
  <c r="V1106"/>
  <c r="T1107"/>
  <c r="U1107"/>
  <c r="V1107"/>
  <c r="T1108"/>
  <c r="U1108"/>
  <c r="V1108"/>
  <c r="T1109"/>
  <c r="U1109"/>
  <c r="V1109"/>
  <c r="T1112"/>
  <c r="U1112"/>
  <c r="V1112"/>
  <c r="T1113"/>
  <c r="U1113"/>
  <c r="V1113"/>
  <c r="T1114"/>
  <c r="U1114"/>
  <c r="V1114"/>
  <c r="T1115"/>
  <c r="U1115"/>
  <c r="V1115"/>
  <c r="T1116"/>
  <c r="U1116"/>
  <c r="V1116"/>
  <c r="T1117"/>
  <c r="U1117"/>
  <c r="V1117"/>
  <c r="T1118"/>
  <c r="U1118"/>
  <c r="V1118"/>
  <c r="T1119"/>
  <c r="U1119"/>
  <c r="V1119"/>
  <c r="T1120"/>
  <c r="U1120"/>
  <c r="V1120"/>
  <c r="T1121"/>
  <c r="U1121"/>
  <c r="V1121"/>
  <c r="T1122"/>
  <c r="U1122"/>
  <c r="V1122"/>
  <c r="T1123"/>
  <c r="U1123"/>
  <c r="V1123"/>
  <c r="T1124"/>
  <c r="U1124"/>
  <c r="V1124"/>
  <c r="T1125"/>
  <c r="U1125"/>
  <c r="V1125"/>
  <c r="T1126"/>
  <c r="U1126"/>
  <c r="V1126"/>
  <c r="T1127"/>
  <c r="U1127"/>
  <c r="V1127"/>
  <c r="T1128"/>
  <c r="U1128"/>
  <c r="V1128"/>
  <c r="T1129"/>
  <c r="U1129"/>
  <c r="V1129"/>
  <c r="T1130"/>
  <c r="U1130"/>
  <c r="V1130"/>
  <c r="T1131"/>
  <c r="U1131"/>
  <c r="V1131"/>
  <c r="T1132"/>
  <c r="U1132"/>
  <c r="V1132"/>
  <c r="T1135"/>
  <c r="U1135"/>
  <c r="V1135"/>
  <c r="T1136"/>
  <c r="U1136"/>
  <c r="V1136"/>
  <c r="T1137"/>
  <c r="U1137"/>
  <c r="V1137"/>
  <c r="T1138"/>
  <c r="U1138"/>
  <c r="V1138"/>
  <c r="T1139"/>
  <c r="U1139"/>
  <c r="V1139"/>
  <c r="T1140"/>
  <c r="U1140"/>
  <c r="V1140"/>
  <c r="T1141"/>
  <c r="U1141"/>
  <c r="V1141"/>
  <c r="T1142"/>
  <c r="U1142"/>
  <c r="V1142"/>
  <c r="T1143"/>
  <c r="U1143"/>
  <c r="V1143"/>
  <c r="T1144"/>
  <c r="U1144"/>
  <c r="V1144"/>
  <c r="T1145"/>
  <c r="U1145"/>
  <c r="V1145"/>
  <c r="T1146"/>
  <c r="U1146"/>
  <c r="V1146"/>
  <c r="T1147"/>
  <c r="U1147"/>
  <c r="V1147"/>
  <c r="T1148"/>
  <c r="U1148"/>
  <c r="V1148"/>
  <c r="T1149"/>
  <c r="U1149"/>
  <c r="V1149"/>
  <c r="T1150"/>
  <c r="U1150"/>
  <c r="V1150"/>
  <c r="T1151"/>
  <c r="U1151"/>
  <c r="V1151"/>
  <c r="T1152"/>
  <c r="U1152"/>
  <c r="V1152"/>
  <c r="T1155"/>
  <c r="U1155"/>
  <c r="V1155"/>
  <c r="T1156"/>
  <c r="U1156"/>
  <c r="V1156"/>
  <c r="T1157"/>
  <c r="U1157"/>
  <c r="V1157"/>
  <c r="T1158"/>
  <c r="U1158"/>
  <c r="V1158"/>
  <c r="T1159"/>
  <c r="U1159"/>
  <c r="V1159"/>
  <c r="T1160"/>
  <c r="U1160"/>
  <c r="V1160"/>
  <c r="T1161"/>
  <c r="U1161"/>
  <c r="V1161"/>
  <c r="T1164"/>
  <c r="U1164"/>
  <c r="V1164"/>
  <c r="T1167"/>
  <c r="U1167"/>
  <c r="V1167"/>
  <c r="T1168"/>
  <c r="U1168"/>
  <c r="V1168"/>
  <c r="T1169"/>
  <c r="U1169"/>
  <c r="V1169"/>
  <c r="T1170"/>
  <c r="U1170"/>
  <c r="V1170"/>
  <c r="T1171"/>
  <c r="U1171"/>
  <c r="V1171"/>
  <c r="T1172"/>
  <c r="U1172"/>
  <c r="V1172"/>
  <c r="T1173"/>
  <c r="U1173"/>
  <c r="V1173"/>
  <c r="T1176"/>
  <c r="U1176"/>
  <c r="V1176"/>
  <c r="T1177"/>
  <c r="U1177"/>
  <c r="V1177"/>
  <c r="T1178"/>
  <c r="U1178"/>
  <c r="V1178"/>
  <c r="T1181"/>
  <c r="U1181"/>
  <c r="V1181"/>
  <c r="T1182"/>
  <c r="U1182"/>
  <c r="V1182"/>
  <c r="T1183"/>
  <c r="U1183"/>
  <c r="V1183"/>
  <c r="T1184"/>
  <c r="U1184"/>
  <c r="V1184"/>
  <c r="T1185"/>
  <c r="U1185"/>
  <c r="V1185"/>
  <c r="T1186"/>
  <c r="U1186"/>
  <c r="V1186"/>
  <c r="T1187"/>
  <c r="U1187"/>
  <c r="V1187"/>
  <c r="T1188"/>
  <c r="U1188"/>
  <c r="V1188"/>
  <c r="T1189"/>
  <c r="U1189"/>
  <c r="V1189"/>
  <c r="T1190"/>
  <c r="U1190"/>
  <c r="V1190"/>
  <c r="T1191"/>
  <c r="U1191"/>
  <c r="V1191"/>
  <c r="T1194"/>
  <c r="U1194"/>
  <c r="V1194"/>
  <c r="T1197"/>
  <c r="U1197"/>
  <c r="V1197"/>
  <c r="T1198"/>
  <c r="U1198"/>
  <c r="V1198"/>
  <c r="T1199"/>
  <c r="U1199"/>
  <c r="V1199"/>
  <c r="T1200"/>
  <c r="U1200"/>
  <c r="V1200"/>
  <c r="T1201"/>
  <c r="U1201"/>
  <c r="V1201"/>
  <c r="T1202"/>
  <c r="U1202"/>
  <c r="V1202"/>
  <c r="T1205"/>
  <c r="U1205"/>
  <c r="V1205"/>
  <c r="T1206"/>
  <c r="U1206"/>
  <c r="V1206"/>
  <c r="T1207"/>
  <c r="U1207"/>
  <c r="V1207"/>
  <c r="T1208"/>
  <c r="U1208"/>
  <c r="V1208"/>
  <c r="T1209"/>
  <c r="U1209"/>
  <c r="V1209"/>
  <c r="T1210"/>
  <c r="U1210"/>
  <c r="V1210"/>
  <c r="T1211"/>
  <c r="U1211"/>
  <c r="V1211"/>
  <c r="T1214"/>
  <c r="U1214"/>
  <c r="V1214"/>
  <c r="T1215"/>
  <c r="U1215"/>
  <c r="V1215"/>
  <c r="T1216"/>
  <c r="U1216"/>
  <c r="V1216"/>
  <c r="T1217"/>
  <c r="U1217"/>
  <c r="V1217"/>
  <c r="T1218"/>
  <c r="U1218"/>
  <c r="V1218"/>
  <c r="T1219"/>
  <c r="U1219"/>
  <c r="V1219"/>
  <c r="T1220"/>
  <c r="U1220"/>
  <c r="V1220"/>
  <c r="T1221"/>
  <c r="U1221"/>
  <c r="V1221"/>
  <c r="T1222"/>
  <c r="U1222"/>
  <c r="V1222"/>
  <c r="T1225"/>
  <c r="U1225"/>
  <c r="V1225"/>
  <c r="T1228"/>
  <c r="U1228"/>
  <c r="V1228"/>
  <c r="T1229"/>
  <c r="U1229"/>
  <c r="V1229"/>
  <c r="T1230"/>
  <c r="U1230"/>
  <c r="V1230"/>
  <c r="T1231"/>
  <c r="U1231"/>
  <c r="V1231"/>
  <c r="T1232"/>
  <c r="U1232"/>
  <c r="V1232"/>
  <c r="T1233"/>
  <c r="U1233"/>
  <c r="V1233"/>
  <c r="T1234"/>
  <c r="U1234"/>
  <c r="V1234"/>
  <c r="T1235"/>
  <c r="U1235"/>
  <c r="V1235"/>
  <c r="T1238"/>
  <c r="U1238"/>
  <c r="V1238"/>
  <c r="T1239"/>
  <c r="U1239"/>
  <c r="V1239"/>
  <c r="T1240"/>
  <c r="U1240"/>
  <c r="V1240"/>
  <c r="T1241"/>
  <c r="U1241"/>
  <c r="V1241"/>
  <c r="T1244"/>
  <c r="U1244"/>
  <c r="V1244"/>
  <c r="T1245"/>
  <c r="U1245"/>
  <c r="V1245"/>
  <c r="T1246"/>
  <c r="U1246"/>
  <c r="V1246"/>
  <c r="T1249"/>
  <c r="U1249"/>
  <c r="V1249"/>
  <c r="T1250"/>
  <c r="U1250"/>
  <c r="V1250"/>
  <c r="T1251"/>
  <c r="U1251"/>
  <c r="V1251"/>
  <c r="T1252"/>
  <c r="U1252"/>
  <c r="V1252"/>
  <c r="T1253"/>
  <c r="U1253"/>
  <c r="V1253"/>
  <c r="T1254"/>
  <c r="U1254"/>
  <c r="V1254"/>
  <c r="T1255"/>
  <c r="U1255"/>
  <c r="V1255"/>
  <c r="T1256"/>
  <c r="U1256"/>
  <c r="V1256"/>
  <c r="T1257"/>
  <c r="U1257"/>
  <c r="V1257"/>
  <c r="T1260"/>
  <c r="U1260"/>
  <c r="V1260"/>
  <c r="T1261"/>
  <c r="U1261"/>
  <c r="V1261"/>
  <c r="T1262"/>
  <c r="U1262"/>
  <c r="V1262"/>
  <c r="T1263"/>
  <c r="U1263"/>
  <c r="V1263"/>
  <c r="T1264"/>
  <c r="U1264"/>
  <c r="V1264"/>
  <c r="T1265"/>
  <c r="U1265"/>
  <c r="V1265"/>
  <c r="T1266"/>
  <c r="U1266"/>
  <c r="V1266"/>
  <c r="T1267"/>
  <c r="U1267"/>
  <c r="V1267"/>
  <c r="T1270"/>
  <c r="U1270"/>
  <c r="V1270"/>
  <c r="T1271"/>
  <c r="U1271"/>
  <c r="V1271"/>
  <c r="T1272"/>
  <c r="U1272"/>
  <c r="V1272"/>
  <c r="T1273"/>
  <c r="U1273"/>
  <c r="V1273"/>
  <c r="T1274"/>
  <c r="U1274"/>
  <c r="V1274"/>
  <c r="T1275"/>
  <c r="U1275"/>
  <c r="V1275"/>
  <c r="T1276"/>
  <c r="U1276"/>
  <c r="V1276"/>
  <c r="T1277"/>
  <c r="U1277"/>
  <c r="V1277"/>
  <c r="T1278"/>
  <c r="U1278"/>
  <c r="V1278"/>
  <c r="T1279"/>
  <c r="U1279"/>
  <c r="V1279"/>
  <c r="T1280"/>
  <c r="U1280"/>
  <c r="V1280"/>
  <c r="T1281"/>
  <c r="U1281"/>
  <c r="V1281"/>
  <c r="T1282"/>
  <c r="U1282"/>
  <c r="V1282"/>
  <c r="T1283"/>
  <c r="U1283"/>
  <c r="V1283"/>
  <c r="T1284"/>
  <c r="U1284"/>
  <c r="V1284"/>
  <c r="T1285"/>
  <c r="U1285"/>
  <c r="V1285"/>
  <c r="T1286"/>
  <c r="U1286"/>
  <c r="V1286"/>
  <c r="T1287"/>
  <c r="U1287"/>
  <c r="V1287"/>
  <c r="T1288"/>
  <c r="U1288"/>
  <c r="V1288"/>
  <c r="T1289"/>
  <c r="U1289"/>
  <c r="V1289"/>
  <c r="T1290"/>
  <c r="U1290"/>
  <c r="V1290"/>
  <c r="T1291"/>
  <c r="U1291"/>
  <c r="V1291"/>
  <c r="T1292"/>
  <c r="U1292"/>
  <c r="V1292"/>
  <c r="T1293"/>
  <c r="U1293"/>
  <c r="V1293"/>
  <c r="T1294"/>
  <c r="U1294"/>
  <c r="V1294"/>
  <c r="T1295"/>
  <c r="U1295"/>
  <c r="V1295"/>
  <c r="T1296"/>
  <c r="U1296"/>
  <c r="V1296"/>
  <c r="T1297"/>
  <c r="U1297"/>
  <c r="V1297"/>
  <c r="T1298"/>
  <c r="U1298"/>
  <c r="V1298"/>
  <c r="T1299"/>
  <c r="U1299"/>
  <c r="V1299"/>
  <c r="T1300"/>
  <c r="U1300"/>
  <c r="V1300"/>
  <c r="T1301"/>
  <c r="U1301"/>
  <c r="V1301"/>
  <c r="T1302"/>
  <c r="U1302"/>
  <c r="V1302"/>
  <c r="T1305"/>
  <c r="U1305"/>
  <c r="V1305"/>
  <c r="T1306"/>
  <c r="U1306"/>
  <c r="V1306"/>
  <c r="T1307"/>
  <c r="U1307"/>
  <c r="V1307"/>
  <c r="T1308"/>
  <c r="U1308"/>
  <c r="V1308"/>
  <c r="T1309"/>
  <c r="U1309"/>
  <c r="V1309"/>
  <c r="T1310"/>
  <c r="U1310"/>
  <c r="V1310"/>
  <c r="T1311"/>
  <c r="U1311"/>
  <c r="V1311"/>
  <c r="T1312"/>
  <c r="U1312"/>
  <c r="V1312"/>
  <c r="T1313"/>
  <c r="U1313"/>
  <c r="V1313"/>
  <c r="T1314"/>
  <c r="U1314"/>
  <c r="V1314"/>
  <c r="T1315"/>
  <c r="U1315"/>
  <c r="V1315"/>
  <c r="T1316"/>
  <c r="U1316"/>
  <c r="V1316"/>
  <c r="T1317"/>
  <c r="U1317"/>
  <c r="V1317"/>
  <c r="T1318"/>
  <c r="U1318"/>
  <c r="V1318"/>
  <c r="T1319"/>
  <c r="U1319"/>
  <c r="V1319"/>
  <c r="T1320"/>
  <c r="U1320"/>
  <c r="V1320"/>
  <c r="T1321"/>
  <c r="U1321"/>
  <c r="V1321"/>
  <c r="T1324"/>
  <c r="U1324"/>
  <c r="V1324"/>
  <c r="T1325"/>
  <c r="U1325"/>
  <c r="V1325"/>
  <c r="T1326"/>
  <c r="U1326"/>
  <c r="V1326"/>
  <c r="T1327"/>
  <c r="U1327"/>
  <c r="V1327"/>
  <c r="T1328"/>
  <c r="U1328"/>
  <c r="V1328"/>
  <c r="T1329"/>
  <c r="U1329"/>
  <c r="V1329"/>
  <c r="T1332"/>
  <c r="U1332"/>
  <c r="V1332"/>
  <c r="T1333"/>
  <c r="U1333"/>
  <c r="V1333"/>
  <c r="T1334"/>
  <c r="U1334"/>
  <c r="V1334"/>
  <c r="T1335"/>
  <c r="U1335"/>
  <c r="V1335"/>
  <c r="T1336"/>
  <c r="U1336"/>
  <c r="V1336"/>
  <c r="T1337"/>
  <c r="U1337"/>
  <c r="V1337"/>
  <c r="T1338"/>
  <c r="U1338"/>
  <c r="V1338"/>
  <c r="T1339"/>
  <c r="U1339"/>
  <c r="V1339"/>
  <c r="T1340"/>
  <c r="U1340"/>
  <c r="V1340"/>
  <c r="T1341"/>
  <c r="U1341"/>
  <c r="V1341"/>
  <c r="T1342"/>
  <c r="U1342"/>
  <c r="V1342"/>
  <c r="T1343"/>
  <c r="U1343"/>
  <c r="V1343"/>
  <c r="T1344"/>
  <c r="U1344"/>
  <c r="V1344"/>
  <c r="T1345"/>
  <c r="U1345"/>
  <c r="V1345"/>
  <c r="T1346"/>
  <c r="U1346"/>
  <c r="V1346"/>
  <c r="T1347"/>
  <c r="U1347"/>
  <c r="V1347"/>
  <c r="T1348"/>
  <c r="U1348"/>
  <c r="V1348"/>
  <c r="T1349"/>
  <c r="U1349"/>
  <c r="V1349"/>
  <c r="T1350"/>
  <c r="U1350"/>
  <c r="V1350"/>
  <c r="T1351"/>
  <c r="U1351"/>
  <c r="V1351"/>
  <c r="T1352"/>
  <c r="U1352"/>
  <c r="V1352"/>
  <c r="T1353"/>
  <c r="U1353"/>
  <c r="V1353"/>
  <c r="T1354"/>
  <c r="U1354"/>
  <c r="V1354"/>
  <c r="T1355"/>
  <c r="U1355"/>
  <c r="V1355"/>
  <c r="T1356"/>
  <c r="U1356"/>
  <c r="V1356"/>
  <c r="T1357"/>
  <c r="U1357"/>
  <c r="V1357"/>
  <c r="T1358"/>
  <c r="U1358"/>
  <c r="V1358"/>
  <c r="T1359"/>
  <c r="U1359"/>
  <c r="V1359"/>
  <c r="T1360"/>
  <c r="U1360"/>
  <c r="V1360"/>
  <c r="T1361"/>
  <c r="U1361"/>
  <c r="V1361"/>
  <c r="T1362"/>
  <c r="U1362"/>
  <c r="V1362"/>
  <c r="T1363"/>
  <c r="U1363"/>
  <c r="V1363"/>
  <c r="T1364"/>
  <c r="U1364"/>
  <c r="V1364"/>
  <c r="T1365"/>
  <c r="U1365"/>
  <c r="V1365"/>
  <c r="T1366"/>
  <c r="U1366"/>
  <c r="V1366"/>
  <c r="T1367"/>
  <c r="U1367"/>
  <c r="V1367"/>
  <c r="T1368"/>
  <c r="U1368"/>
  <c r="V1368"/>
  <c r="T1369"/>
  <c r="U1369"/>
  <c r="V1369"/>
  <c r="T1370"/>
  <c r="U1370"/>
  <c r="V1370"/>
  <c r="T1371"/>
  <c r="U1371"/>
  <c r="V1371"/>
  <c r="T1372"/>
  <c r="U1372"/>
  <c r="V1372"/>
  <c r="T1373"/>
  <c r="U1373"/>
  <c r="V1373"/>
  <c r="T1374"/>
  <c r="U1374"/>
  <c r="V1374"/>
  <c r="T1377"/>
  <c r="U1377"/>
  <c r="V1377"/>
  <c r="T1378"/>
  <c r="U1378"/>
  <c r="V1378"/>
  <c r="T1379"/>
  <c r="U1379"/>
  <c r="V1379"/>
  <c r="T1380"/>
  <c r="U1380"/>
  <c r="V1380"/>
  <c r="T1381"/>
  <c r="U1381"/>
  <c r="V1381"/>
  <c r="T1382"/>
  <c r="U1382"/>
  <c r="V1382"/>
  <c r="T1383"/>
  <c r="U1383"/>
  <c r="V1383"/>
  <c r="T1384"/>
  <c r="U1384"/>
  <c r="V1384"/>
  <c r="T1385"/>
  <c r="U1385"/>
  <c r="V1385"/>
  <c r="T1386"/>
  <c r="U1386"/>
  <c r="V1386"/>
  <c r="T1387"/>
  <c r="U1387"/>
  <c r="V1387"/>
  <c r="T1388"/>
  <c r="U1388"/>
  <c r="V1388"/>
  <c r="T1389"/>
  <c r="U1389"/>
  <c r="V1389"/>
  <c r="T1390"/>
  <c r="U1390"/>
  <c r="V1390"/>
  <c r="T1391"/>
  <c r="U1391"/>
  <c r="V1391"/>
  <c r="T1392"/>
  <c r="U1392"/>
  <c r="V1392"/>
  <c r="T1393"/>
  <c r="U1393"/>
  <c r="V1393"/>
  <c r="T1394"/>
  <c r="U1394"/>
  <c r="V1394"/>
  <c r="T1395"/>
  <c r="U1395"/>
  <c r="V1395"/>
  <c r="T1396"/>
  <c r="U1396"/>
  <c r="V1396"/>
  <c r="T1397"/>
  <c r="U1397"/>
  <c r="V1397"/>
  <c r="T1398"/>
  <c r="U1398"/>
  <c r="V1398"/>
  <c r="T1399"/>
  <c r="U1399"/>
  <c r="V1399"/>
  <c r="T1400"/>
  <c r="U1400"/>
  <c r="V1400"/>
  <c r="T1401"/>
  <c r="U1401"/>
  <c r="V1401"/>
  <c r="T1402"/>
  <c r="U1402"/>
  <c r="V1402"/>
  <c r="T1403"/>
  <c r="U1403"/>
  <c r="V1403"/>
  <c r="T1404"/>
  <c r="U1404"/>
  <c r="V1404"/>
  <c r="T1405"/>
  <c r="U1405"/>
  <c r="V1405"/>
  <c r="T1406"/>
  <c r="U1406"/>
  <c r="V1406"/>
  <c r="T1407"/>
  <c r="U1407"/>
  <c r="V1407"/>
  <c r="T1408"/>
  <c r="U1408"/>
  <c r="V1408"/>
  <c r="T1409"/>
  <c r="U1409"/>
  <c r="V1409"/>
  <c r="T1410"/>
  <c r="U1410"/>
  <c r="V1410"/>
  <c r="T1411"/>
  <c r="U1411"/>
  <c r="V1411"/>
  <c r="T1412"/>
  <c r="U1412"/>
  <c r="V1412"/>
  <c r="T1413"/>
  <c r="U1413"/>
  <c r="V1413"/>
  <c r="T1414"/>
  <c r="U1414"/>
  <c r="V1414"/>
  <c r="T1415"/>
  <c r="U1415"/>
  <c r="V1415"/>
  <c r="T1418"/>
  <c r="U1418"/>
  <c r="V1418"/>
  <c r="T1419"/>
  <c r="U1419"/>
  <c r="V1419"/>
  <c r="T1420"/>
  <c r="U1420"/>
  <c r="V1420"/>
  <c r="T1421"/>
  <c r="U1421"/>
  <c r="V1421"/>
  <c r="T1422"/>
  <c r="U1422"/>
  <c r="V1422"/>
  <c r="T1423"/>
  <c r="U1423"/>
  <c r="V1423"/>
  <c r="T1424"/>
  <c r="U1424"/>
  <c r="V1424"/>
  <c r="T1425"/>
  <c r="U1425"/>
  <c r="V1425"/>
  <c r="T1426"/>
  <c r="U1426"/>
  <c r="V1426"/>
  <c r="T1427"/>
  <c r="U1427"/>
  <c r="V1427"/>
  <c r="T1428"/>
  <c r="U1428"/>
  <c r="V1428"/>
  <c r="T1429"/>
  <c r="U1429"/>
  <c r="V1429"/>
  <c r="T1430"/>
  <c r="U1430"/>
  <c r="V1430"/>
  <c r="T1431"/>
  <c r="U1431"/>
  <c r="V1431"/>
  <c r="T1432"/>
  <c r="U1432"/>
  <c r="V1432"/>
  <c r="T1433"/>
  <c r="U1433"/>
  <c r="V1433"/>
  <c r="T1434"/>
  <c r="U1434"/>
  <c r="V1434"/>
  <c r="T1435"/>
  <c r="U1435"/>
  <c r="V1435"/>
  <c r="T1436"/>
  <c r="U1436"/>
  <c r="V1436"/>
  <c r="T1437"/>
  <c r="U1437"/>
  <c r="V1437"/>
  <c r="T1438"/>
  <c r="U1438"/>
  <c r="V1438"/>
  <c r="T1439"/>
  <c r="U1439"/>
  <c r="V1439"/>
  <c r="T1440"/>
  <c r="U1440"/>
  <c r="V1440"/>
  <c r="T1441"/>
  <c r="U1441"/>
  <c r="V1441"/>
  <c r="T1442"/>
  <c r="U1442"/>
  <c r="V1442"/>
  <c r="T1443"/>
  <c r="U1443"/>
  <c r="V1443"/>
  <c r="T1444"/>
  <c r="U1444"/>
  <c r="V1444"/>
  <c r="T1445"/>
  <c r="U1445"/>
  <c r="V1445"/>
  <c r="T1446"/>
  <c r="U1446"/>
  <c r="V1446"/>
  <c r="T1447"/>
  <c r="U1447"/>
  <c r="V1447"/>
  <c r="T1448"/>
  <c r="U1448"/>
  <c r="V1448"/>
  <c r="T1451"/>
  <c r="U1451"/>
  <c r="V1451"/>
  <c r="T1452"/>
  <c r="U1452"/>
  <c r="V1452"/>
  <c r="T1453"/>
  <c r="U1453"/>
  <c r="V1453"/>
  <c r="T1454"/>
  <c r="U1454"/>
  <c r="V1454"/>
  <c r="T1455"/>
  <c r="U1455"/>
  <c r="V1455"/>
  <c r="T1456"/>
  <c r="U1456"/>
  <c r="V1456"/>
  <c r="T1457"/>
  <c r="U1457"/>
  <c r="V1457"/>
  <c r="T1458"/>
  <c r="U1458"/>
  <c r="V1458"/>
  <c r="T1461"/>
  <c r="U1461"/>
  <c r="V1461"/>
  <c r="T1462"/>
  <c r="U1462"/>
  <c r="V1462"/>
  <c r="T1463"/>
  <c r="U1463"/>
  <c r="V1463"/>
  <c r="T1464"/>
  <c r="U1464"/>
  <c r="V1464"/>
  <c r="T1465"/>
  <c r="U1465"/>
  <c r="V1465"/>
  <c r="T1466"/>
  <c r="U1466"/>
  <c r="V1466"/>
  <c r="T1467"/>
  <c r="U1467"/>
  <c r="V1467"/>
  <c r="T1468"/>
  <c r="U1468"/>
  <c r="V1468"/>
  <c r="T1469"/>
  <c r="U1469"/>
  <c r="V1469"/>
  <c r="T1470"/>
  <c r="U1470"/>
  <c r="V1470"/>
  <c r="T1471"/>
  <c r="U1471"/>
  <c r="V1471"/>
  <c r="T1472"/>
  <c r="U1472"/>
  <c r="V1472"/>
  <c r="T1473"/>
  <c r="U1473"/>
  <c r="V1473"/>
  <c r="T1474"/>
  <c r="U1474"/>
  <c r="V1474"/>
  <c r="T1475"/>
  <c r="U1475"/>
  <c r="V1475"/>
  <c r="T1476"/>
  <c r="U1476"/>
  <c r="V1476"/>
  <c r="T1477"/>
  <c r="U1477"/>
  <c r="V1477"/>
  <c r="T1478"/>
  <c r="U1478"/>
  <c r="V1478"/>
  <c r="T1479"/>
  <c r="U1479"/>
  <c r="V1479"/>
  <c r="T1480"/>
  <c r="U1480"/>
  <c r="V1480"/>
  <c r="T1481"/>
  <c r="U1481"/>
  <c r="V1481"/>
  <c r="T1482"/>
  <c r="U1482"/>
  <c r="V1482"/>
  <c r="T1483"/>
  <c r="U1483"/>
  <c r="V1483"/>
  <c r="T1484"/>
  <c r="U1484"/>
  <c r="V1484"/>
  <c r="T1485"/>
  <c r="U1485"/>
  <c r="V1485"/>
  <c r="T1488"/>
  <c r="U1488"/>
  <c r="V1488"/>
  <c r="T1489"/>
  <c r="U1489"/>
  <c r="V1489"/>
  <c r="T1490"/>
  <c r="U1490"/>
  <c r="V1490"/>
  <c r="T1491"/>
  <c r="U1491"/>
  <c r="V1491"/>
  <c r="T1492"/>
  <c r="U1492"/>
  <c r="V1492"/>
  <c r="T1493"/>
  <c r="U1493"/>
  <c r="V1493"/>
  <c r="T1494"/>
  <c r="U1494"/>
  <c r="V1494"/>
  <c r="T1495"/>
  <c r="U1495"/>
  <c r="V1495"/>
  <c r="T1496"/>
  <c r="U1496"/>
  <c r="V1496"/>
  <c r="T1497"/>
  <c r="U1497"/>
  <c r="V1497"/>
  <c r="T1498"/>
  <c r="U1498"/>
  <c r="V1498"/>
  <c r="T1499"/>
  <c r="U1499"/>
  <c r="V1499"/>
  <c r="T1500"/>
  <c r="U1500"/>
  <c r="V1500"/>
  <c r="T1501"/>
  <c r="U1501"/>
  <c r="V1501"/>
  <c r="T1502"/>
  <c r="U1502"/>
  <c r="V1502"/>
  <c r="T1503"/>
  <c r="U1503"/>
  <c r="V1503"/>
  <c r="T1504"/>
  <c r="U1504"/>
  <c r="V1504"/>
  <c r="T1505"/>
  <c r="U1505"/>
  <c r="V1505"/>
  <c r="T1506"/>
  <c r="U1506"/>
  <c r="V1506"/>
  <c r="T1507"/>
  <c r="U1507"/>
  <c r="V1507"/>
  <c r="T1508"/>
  <c r="U1508"/>
  <c r="V1508"/>
  <c r="T1509"/>
  <c r="U1509"/>
  <c r="V1509"/>
  <c r="T1510"/>
  <c r="U1510"/>
  <c r="V1510"/>
  <c r="T1511"/>
  <c r="U1511"/>
  <c r="V1511"/>
  <c r="T1512"/>
  <c r="U1512"/>
  <c r="V1512"/>
  <c r="T1513"/>
  <c r="U1513"/>
  <c r="V1513"/>
  <c r="T1514"/>
  <c r="U1514"/>
  <c r="V1514"/>
  <c r="T1515"/>
  <c r="U1515"/>
  <c r="V1515"/>
  <c r="T1516"/>
  <c r="U1516"/>
  <c r="V1516"/>
  <c r="T1519"/>
  <c r="U1519"/>
  <c r="V1519"/>
  <c r="T1520"/>
  <c r="U1520"/>
  <c r="V1520"/>
  <c r="T1521"/>
  <c r="U1521"/>
  <c r="V1521"/>
  <c r="T1522"/>
  <c r="U1522"/>
  <c r="V1522"/>
  <c r="T1523"/>
  <c r="U1523"/>
  <c r="V1523"/>
  <c r="T1524"/>
  <c r="U1524"/>
  <c r="V1524"/>
  <c r="T1525"/>
  <c r="U1525"/>
  <c r="V1525"/>
  <c r="T1526"/>
  <c r="U1526"/>
  <c r="V1526"/>
  <c r="T1527"/>
  <c r="U1527"/>
  <c r="V1527"/>
  <c r="T1528"/>
  <c r="U1528"/>
  <c r="V1528"/>
  <c r="T1529"/>
  <c r="U1529"/>
  <c r="V1529"/>
  <c r="T1530"/>
  <c r="U1530"/>
  <c r="V1530"/>
  <c r="T1531"/>
  <c r="U1531"/>
  <c r="V1531"/>
  <c r="T1532"/>
  <c r="U1532"/>
  <c r="V1532"/>
  <c r="T1533"/>
  <c r="U1533"/>
  <c r="V1533"/>
  <c r="T1534"/>
  <c r="U1534"/>
  <c r="V1534"/>
  <c r="T1535"/>
  <c r="U1535"/>
  <c r="V1535"/>
  <c r="T1536"/>
  <c r="U1536"/>
  <c r="V1536"/>
  <c r="T1537"/>
  <c r="U1537"/>
  <c r="V1537"/>
  <c r="T1538"/>
  <c r="U1538"/>
  <c r="V1538"/>
  <c r="T1539"/>
  <c r="U1539"/>
  <c r="V1539"/>
  <c r="T1540"/>
  <c r="U1540"/>
  <c r="V1540"/>
  <c r="T1541"/>
  <c r="U1541"/>
  <c r="V1541"/>
  <c r="T1542"/>
  <c r="U1542"/>
  <c r="V1542"/>
  <c r="T1543"/>
  <c r="U1543"/>
  <c r="V1543"/>
  <c r="T1544"/>
  <c r="U1544"/>
  <c r="V1544"/>
  <c r="T1545"/>
  <c r="U1545"/>
  <c r="V1545"/>
  <c r="T1546"/>
  <c r="U1546"/>
  <c r="V1546"/>
  <c r="T1547"/>
  <c r="U1547"/>
  <c r="V1547"/>
  <c r="T1548"/>
  <c r="U1548"/>
  <c r="V1548"/>
  <c r="T1549"/>
  <c r="U1549"/>
  <c r="V1549"/>
  <c r="T1550"/>
  <c r="U1550"/>
  <c r="V1550"/>
  <c r="T1551"/>
  <c r="U1551"/>
  <c r="V1551"/>
  <c r="T1552"/>
  <c r="U1552"/>
  <c r="V1552"/>
  <c r="T1555"/>
  <c r="U1555"/>
  <c r="V1555"/>
  <c r="T1556"/>
  <c r="U1556"/>
  <c r="V1556"/>
  <c r="T1557"/>
  <c r="U1557"/>
  <c r="V1557"/>
  <c r="T1558"/>
  <c r="U1558"/>
  <c r="V1558"/>
  <c r="T1559"/>
  <c r="U1559"/>
  <c r="V1559"/>
  <c r="T1560"/>
  <c r="U1560"/>
  <c r="V1560"/>
  <c r="T1563"/>
  <c r="U1563"/>
  <c r="V1563"/>
  <c r="T1564"/>
  <c r="U1564"/>
  <c r="V1564"/>
  <c r="T1565"/>
  <c r="U1565"/>
  <c r="V1565"/>
  <c r="T1566"/>
  <c r="U1566"/>
  <c r="V1566"/>
  <c r="T1567"/>
  <c r="U1567"/>
  <c r="V1567"/>
  <c r="T1568"/>
  <c r="U1568"/>
  <c r="V1568"/>
  <c r="T1569"/>
  <c r="U1569"/>
  <c r="V1569"/>
  <c r="T1570"/>
  <c r="U1570"/>
  <c r="V1570"/>
  <c r="T1571"/>
  <c r="U1571"/>
  <c r="V1571"/>
  <c r="T1572"/>
  <c r="U1572"/>
  <c r="V1572"/>
  <c r="T1573"/>
  <c r="U1573"/>
  <c r="V1573"/>
  <c r="T1574"/>
  <c r="U1574"/>
  <c r="V1574"/>
  <c r="T1575"/>
  <c r="U1575"/>
  <c r="V1575"/>
  <c r="T1576"/>
  <c r="U1576"/>
  <c r="V1576"/>
  <c r="T1577"/>
  <c r="U1577"/>
  <c r="V1577"/>
  <c r="T1578"/>
  <c r="U1578"/>
  <c r="V1578"/>
  <c r="T1579"/>
  <c r="U1579"/>
  <c r="V1579"/>
  <c r="T1580"/>
  <c r="U1580"/>
  <c r="V1580"/>
  <c r="T1581"/>
  <c r="U1581"/>
  <c r="V1581"/>
  <c r="T1582"/>
  <c r="U1582"/>
  <c r="V1582"/>
  <c r="T1583"/>
  <c r="U1583"/>
  <c r="V1583"/>
  <c r="T1584"/>
  <c r="U1584"/>
  <c r="V1584"/>
  <c r="T1585"/>
  <c r="U1585"/>
  <c r="V1585"/>
  <c r="T1586"/>
  <c r="U1586"/>
  <c r="V1586"/>
  <c r="T1587"/>
  <c r="U1587"/>
  <c r="V1587"/>
  <c r="T1588"/>
  <c r="U1588"/>
  <c r="V1588"/>
  <c r="T1589"/>
  <c r="U1589"/>
  <c r="V1589"/>
  <c r="T1590"/>
  <c r="U1590"/>
  <c r="V1590"/>
  <c r="T1591"/>
  <c r="U1591"/>
  <c r="V1591"/>
  <c r="T1592"/>
  <c r="U1592"/>
  <c r="V1592"/>
  <c r="T1593"/>
  <c r="U1593"/>
  <c r="V1593"/>
  <c r="T1594"/>
  <c r="U1594"/>
  <c r="V1594"/>
  <c r="T1595"/>
  <c r="U1595"/>
  <c r="V1595"/>
  <c r="T1596"/>
  <c r="U1596"/>
  <c r="V1596"/>
  <c r="T1597"/>
  <c r="U1597"/>
  <c r="V1597"/>
  <c r="T1598"/>
  <c r="U1598"/>
  <c r="V1598"/>
  <c r="T1599"/>
  <c r="U1599"/>
  <c r="V1599"/>
  <c r="T1600"/>
  <c r="U1600"/>
  <c r="V1600"/>
  <c r="T1601"/>
  <c r="U1601"/>
  <c r="V1601"/>
  <c r="T1602"/>
  <c r="U1602"/>
  <c r="V1602"/>
  <c r="T1603"/>
  <c r="U1603"/>
  <c r="V1603"/>
  <c r="T1604"/>
  <c r="U1604"/>
  <c r="V1604"/>
  <c r="T1605"/>
  <c r="U1605"/>
  <c r="V1605"/>
  <c r="T1606"/>
  <c r="U1606"/>
  <c r="V1606"/>
  <c r="T1607"/>
  <c r="U1607"/>
  <c r="V1607"/>
  <c r="T1608"/>
  <c r="U1608"/>
  <c r="V1608"/>
  <c r="T1609"/>
  <c r="U1609"/>
  <c r="V1609"/>
  <c r="T1610"/>
  <c r="U1610"/>
  <c r="V1610"/>
  <c r="T1611"/>
  <c r="U1611"/>
  <c r="V1611"/>
  <c r="T1612"/>
  <c r="U1612"/>
  <c r="V1612"/>
  <c r="T1613"/>
  <c r="U1613"/>
  <c r="V1613"/>
  <c r="T1614"/>
  <c r="U1614"/>
  <c r="V1614"/>
  <c r="T1615"/>
  <c r="U1615"/>
  <c r="V1615"/>
  <c r="T1618"/>
  <c r="U1618"/>
  <c r="V1618"/>
  <c r="T1619"/>
  <c r="U1619"/>
  <c r="V1619"/>
  <c r="T1620"/>
  <c r="U1620"/>
  <c r="V1620"/>
  <c r="T1621"/>
  <c r="U1621"/>
  <c r="V1621"/>
  <c r="T1622"/>
  <c r="U1622"/>
  <c r="V1622"/>
  <c r="T1623"/>
  <c r="U1623"/>
  <c r="V1623"/>
  <c r="T1624"/>
  <c r="U1624"/>
  <c r="V1624"/>
  <c r="T1625"/>
  <c r="U1625"/>
  <c r="V1625"/>
  <c r="T1626"/>
  <c r="U1626"/>
  <c r="V1626"/>
  <c r="T1627"/>
  <c r="U1627"/>
  <c r="V1627"/>
  <c r="T1628"/>
  <c r="U1628"/>
  <c r="V1628"/>
  <c r="T1631"/>
  <c r="U1631"/>
  <c r="V1631"/>
  <c r="T1632"/>
  <c r="U1632"/>
  <c r="V1632"/>
  <c r="T1633"/>
  <c r="U1633"/>
  <c r="V1633"/>
  <c r="T1634"/>
  <c r="U1634"/>
  <c r="V1634"/>
  <c r="T1635"/>
  <c r="U1635"/>
  <c r="V1635"/>
  <c r="T1636"/>
  <c r="U1636"/>
  <c r="V1636"/>
  <c r="T1639"/>
  <c r="U1639"/>
  <c r="V1639"/>
  <c r="T1642"/>
  <c r="U1642"/>
  <c r="V1642"/>
  <c r="T1643"/>
  <c r="U1643"/>
  <c r="V1643"/>
  <c r="T1644"/>
  <c r="U1644"/>
  <c r="V1644"/>
  <c r="T1645"/>
  <c r="U1645"/>
  <c r="V1645"/>
  <c r="T1646"/>
  <c r="U1646"/>
  <c r="V1646"/>
  <c r="T1647"/>
  <c r="U1647"/>
  <c r="V1647"/>
  <c r="T1648"/>
  <c r="U1648"/>
  <c r="V1648"/>
  <c r="T1649"/>
  <c r="U1649"/>
  <c r="V1649"/>
  <c r="T1650"/>
  <c r="U1650"/>
  <c r="V1650"/>
  <c r="T1651"/>
  <c r="U1651"/>
  <c r="V1651"/>
  <c r="T1652"/>
  <c r="U1652"/>
  <c r="V1652"/>
  <c r="T1653"/>
  <c r="U1653"/>
  <c r="V1653"/>
  <c r="T1656"/>
  <c r="U1656"/>
  <c r="V1656"/>
  <c r="T1657"/>
  <c r="U1657"/>
  <c r="V1657"/>
  <c r="T1658"/>
  <c r="U1658"/>
  <c r="V1658"/>
  <c r="T1659"/>
  <c r="U1659"/>
  <c r="V1659"/>
  <c r="T1660"/>
  <c r="U1660"/>
  <c r="V1660"/>
  <c r="T1661"/>
  <c r="U1661"/>
  <c r="V1661"/>
  <c r="T1662"/>
  <c r="U1662"/>
  <c r="V1662"/>
  <c r="T1663"/>
  <c r="U1663"/>
  <c r="V1663"/>
  <c r="T1664"/>
  <c r="U1664"/>
  <c r="V1664"/>
  <c r="T1667"/>
  <c r="U1667"/>
  <c r="V1667"/>
  <c r="T1668"/>
  <c r="U1668"/>
  <c r="V1668"/>
  <c r="T1669"/>
  <c r="U1669"/>
  <c r="V1669"/>
  <c r="T1670"/>
  <c r="U1670"/>
  <c r="V1670"/>
  <c r="T1671"/>
  <c r="U1671"/>
  <c r="V1671"/>
  <c r="T1672"/>
  <c r="U1672"/>
  <c r="V1672"/>
  <c r="T1673"/>
  <c r="U1673"/>
  <c r="V1673"/>
  <c r="T1674"/>
  <c r="U1674"/>
  <c r="V1674"/>
  <c r="T1675"/>
  <c r="U1675"/>
  <c r="V1675"/>
  <c r="T1676"/>
  <c r="U1676"/>
  <c r="V1676"/>
  <c r="T1677"/>
  <c r="U1677"/>
  <c r="V1677"/>
  <c r="T1678"/>
  <c r="U1678"/>
  <c r="V1678"/>
  <c r="T1679"/>
  <c r="U1679"/>
  <c r="V1679"/>
  <c r="T1680"/>
  <c r="U1680"/>
  <c r="V1680"/>
  <c r="T1681"/>
  <c r="U1681"/>
  <c r="V1681"/>
  <c r="T1682"/>
  <c r="U1682"/>
  <c r="V1682"/>
  <c r="T1685"/>
  <c r="U1685"/>
  <c r="V1685"/>
  <c r="T1686"/>
  <c r="U1686"/>
  <c r="V1686"/>
  <c r="T1687"/>
  <c r="U1687"/>
  <c r="V1687"/>
  <c r="T1688"/>
  <c r="U1688"/>
  <c r="V1688"/>
  <c r="T1689"/>
  <c r="U1689"/>
  <c r="V1689"/>
  <c r="T1690"/>
  <c r="U1690"/>
  <c r="V1690"/>
  <c r="T1691"/>
  <c r="U1691"/>
  <c r="V1691"/>
  <c r="T1692"/>
  <c r="U1692"/>
  <c r="V1692"/>
  <c r="T1693"/>
  <c r="U1693"/>
  <c r="V1693"/>
  <c r="T1694"/>
  <c r="U1694"/>
  <c r="V1694"/>
  <c r="T1695"/>
  <c r="U1695"/>
  <c r="V1695"/>
  <c r="T1696"/>
  <c r="U1696"/>
  <c r="V1696"/>
  <c r="T1697"/>
  <c r="U1697"/>
  <c r="V1697"/>
  <c r="T1698"/>
  <c r="U1698"/>
  <c r="V1698"/>
  <c r="T1699"/>
  <c r="U1699"/>
  <c r="V1699"/>
  <c r="T1700"/>
  <c r="U1700"/>
  <c r="V1700"/>
  <c r="T1701"/>
  <c r="U1701"/>
  <c r="V1701"/>
  <c r="T1702"/>
  <c r="U1702"/>
  <c r="V1702"/>
  <c r="T1705"/>
  <c r="U1705"/>
  <c r="V1705"/>
  <c r="T1706"/>
  <c r="U1706"/>
  <c r="V1706"/>
  <c r="T1709"/>
  <c r="U1709"/>
  <c r="V1709"/>
  <c r="T1710"/>
  <c r="U1710"/>
  <c r="V1710"/>
  <c r="T1711"/>
  <c r="U1711"/>
  <c r="V1711"/>
  <c r="T1712"/>
  <c r="U1712"/>
  <c r="V1712"/>
  <c r="T1713"/>
  <c r="U1713"/>
  <c r="V1713"/>
  <c r="T1714"/>
  <c r="U1714"/>
  <c r="V1714"/>
  <c r="T1715"/>
  <c r="U1715"/>
  <c r="V1715"/>
  <c r="T1716"/>
  <c r="U1716"/>
  <c r="V1716"/>
  <c r="T1719"/>
  <c r="U1719"/>
  <c r="V1719"/>
  <c r="T1720"/>
  <c r="U1720"/>
  <c r="V1720"/>
  <c r="T1721"/>
  <c r="U1721"/>
  <c r="V1721"/>
  <c r="T1722"/>
  <c r="U1722"/>
  <c r="V1722"/>
  <c r="T1725"/>
  <c r="U1725"/>
  <c r="V1725"/>
  <c r="T1726"/>
  <c r="U1726"/>
  <c r="V1726"/>
  <c r="T1727"/>
  <c r="U1727"/>
  <c r="V1727"/>
  <c r="T1728"/>
  <c r="U1728"/>
  <c r="V1728"/>
  <c r="T1729"/>
  <c r="U1729"/>
  <c r="V1729"/>
  <c r="T1730"/>
  <c r="U1730"/>
  <c r="V1730"/>
  <c r="T1731"/>
  <c r="U1731"/>
  <c r="V1731"/>
  <c r="T1732"/>
  <c r="U1732"/>
  <c r="V1732"/>
  <c r="T1733"/>
  <c r="U1733"/>
  <c r="V1733"/>
  <c r="T1734"/>
  <c r="U1734"/>
  <c r="V1734"/>
  <c r="T1735"/>
  <c r="U1735"/>
  <c r="V1735"/>
  <c r="T1736"/>
  <c r="U1736"/>
  <c r="V1736"/>
  <c r="T1737"/>
  <c r="U1737"/>
  <c r="V1737"/>
  <c r="T1738"/>
  <c r="U1738"/>
  <c r="V1738"/>
  <c r="T1739"/>
  <c r="U1739"/>
  <c r="V1739"/>
  <c r="T1740"/>
  <c r="U1740"/>
  <c r="V1740"/>
  <c r="T1741"/>
  <c r="U1741"/>
  <c r="V1741"/>
  <c r="T1742"/>
  <c r="U1742"/>
  <c r="V1742"/>
  <c r="T1743"/>
  <c r="U1743"/>
  <c r="V1743"/>
  <c r="T1744"/>
  <c r="U1744"/>
  <c r="V1744"/>
  <c r="T1745"/>
  <c r="U1745"/>
  <c r="V1745"/>
  <c r="T1746"/>
  <c r="U1746"/>
  <c r="V1746"/>
  <c r="T1747"/>
  <c r="U1747"/>
  <c r="V1747"/>
  <c r="T1748"/>
  <c r="U1748"/>
  <c r="V1748"/>
  <c r="T1749"/>
  <c r="U1749"/>
  <c r="V1749"/>
  <c r="T1750"/>
  <c r="U1750"/>
  <c r="V1750"/>
  <c r="T1751"/>
  <c r="U1751"/>
  <c r="V1751"/>
  <c r="T1752"/>
  <c r="U1752"/>
  <c r="V1752"/>
  <c r="T1753"/>
  <c r="U1753"/>
  <c r="V1753"/>
  <c r="T1754"/>
  <c r="U1754"/>
  <c r="V1754"/>
  <c r="T1755"/>
  <c r="U1755"/>
  <c r="V1755"/>
  <c r="T1756"/>
  <c r="U1756"/>
  <c r="V1756"/>
  <c r="T1757"/>
  <c r="U1757"/>
  <c r="V1757"/>
  <c r="T1758"/>
  <c r="U1758"/>
  <c r="V1758"/>
  <c r="T1759"/>
  <c r="U1759"/>
  <c r="V1759"/>
  <c r="T1760"/>
  <c r="U1760"/>
  <c r="V1760"/>
  <c r="T1761"/>
  <c r="U1761"/>
  <c r="V1761"/>
  <c r="T1762"/>
  <c r="U1762"/>
  <c r="V1762"/>
  <c r="T1763"/>
  <c r="U1763"/>
  <c r="V1763"/>
  <c r="T1764"/>
  <c r="U1764"/>
  <c r="V1764"/>
  <c r="T1765"/>
  <c r="U1765"/>
  <c r="V1765"/>
  <c r="T1766"/>
  <c r="U1766"/>
  <c r="V1766"/>
  <c r="T1767"/>
  <c r="U1767"/>
  <c r="V1767"/>
  <c r="T1768"/>
  <c r="U1768"/>
  <c r="V1768"/>
  <c r="T1769"/>
  <c r="U1769"/>
  <c r="V1769"/>
  <c r="T1770"/>
  <c r="U1770"/>
  <c r="V1770"/>
  <c r="T1771"/>
  <c r="U1771"/>
  <c r="V1771"/>
  <c r="T1772"/>
  <c r="U1772"/>
  <c r="V1772"/>
  <c r="T1773"/>
  <c r="U1773"/>
  <c r="V1773"/>
  <c r="T1774"/>
  <c r="U1774"/>
  <c r="V1774"/>
  <c r="T1775"/>
  <c r="U1775"/>
  <c r="V1775"/>
  <c r="T1776"/>
  <c r="U1776"/>
  <c r="V1776"/>
  <c r="T1777"/>
  <c r="U1777"/>
  <c r="V1777"/>
  <c r="T1778"/>
  <c r="U1778"/>
  <c r="V1778"/>
  <c r="T1779"/>
  <c r="U1779"/>
  <c r="V1779"/>
  <c r="T1780"/>
  <c r="U1780"/>
  <c r="V1780"/>
  <c r="T1783"/>
  <c r="U1783"/>
  <c r="V1783"/>
  <c r="T1784"/>
  <c r="U1784"/>
  <c r="V1784"/>
  <c r="T1785"/>
  <c r="U1785"/>
  <c r="V1785"/>
  <c r="T1786"/>
  <c r="U1786"/>
  <c r="V1786"/>
  <c r="T1787"/>
  <c r="U1787"/>
  <c r="V1787"/>
  <c r="T1788"/>
  <c r="U1788"/>
  <c r="V1788"/>
  <c r="T1789"/>
  <c r="U1789"/>
  <c r="V1789"/>
  <c r="T1790"/>
  <c r="U1790"/>
  <c r="V1790"/>
  <c r="T1791"/>
  <c r="U1791"/>
  <c r="V1791"/>
  <c r="T1792"/>
  <c r="U1792"/>
  <c r="V1792"/>
  <c r="T1793"/>
  <c r="U1793"/>
  <c r="V1793"/>
  <c r="T1794"/>
  <c r="U1794"/>
  <c r="V1794"/>
  <c r="T1795"/>
  <c r="U1795"/>
  <c r="V1795"/>
  <c r="T1796"/>
  <c r="U1796"/>
  <c r="V1796"/>
  <c r="T1797"/>
  <c r="U1797"/>
  <c r="V1797"/>
  <c r="T1798"/>
  <c r="U1798"/>
  <c r="V1798"/>
  <c r="T1799"/>
  <c r="U1799"/>
  <c r="V1799"/>
  <c r="T1800"/>
  <c r="U1800"/>
  <c r="V1800"/>
  <c r="T1801"/>
  <c r="U1801"/>
  <c r="V1801"/>
  <c r="T1802"/>
  <c r="U1802"/>
  <c r="V1802"/>
  <c r="T1805"/>
  <c r="U1805"/>
  <c r="V1805"/>
  <c r="T1806"/>
  <c r="U1806"/>
  <c r="V1806"/>
  <c r="T1807"/>
  <c r="U1807"/>
  <c r="V1807"/>
  <c r="T1808"/>
  <c r="U1808"/>
  <c r="V1808"/>
  <c r="T1809"/>
  <c r="U1809"/>
  <c r="V1809"/>
  <c r="T1810"/>
  <c r="U1810"/>
  <c r="V1810"/>
  <c r="T1811"/>
  <c r="U1811"/>
  <c r="V1811"/>
  <c r="T1812"/>
  <c r="U1812"/>
  <c r="V1812"/>
  <c r="T1813"/>
  <c r="U1813"/>
  <c r="V1813"/>
  <c r="T1814"/>
  <c r="U1814"/>
  <c r="V1814"/>
  <c r="T1815"/>
  <c r="U1815"/>
  <c r="V1815"/>
  <c r="T1816"/>
  <c r="U1816"/>
  <c r="V1816"/>
  <c r="T1819"/>
  <c r="U1819"/>
  <c r="V1819"/>
  <c r="T1822"/>
  <c r="U1822"/>
  <c r="V1822"/>
  <c r="T1823"/>
  <c r="U1823"/>
  <c r="V1823"/>
  <c r="T1824"/>
  <c r="U1824"/>
  <c r="V1824"/>
  <c r="T1825"/>
  <c r="U1825"/>
  <c r="V1825"/>
  <c r="T1826"/>
  <c r="U1826"/>
  <c r="V1826"/>
  <c r="T1827"/>
  <c r="U1827"/>
  <c r="V1827"/>
  <c r="T1828"/>
  <c r="U1828"/>
  <c r="V1828"/>
  <c r="T1829"/>
  <c r="U1829"/>
  <c r="V1829"/>
  <c r="T1830"/>
  <c r="U1830"/>
  <c r="V1830"/>
  <c r="T1831"/>
  <c r="U1831"/>
  <c r="V1831"/>
  <c r="T1832"/>
  <c r="U1832"/>
  <c r="V1832"/>
  <c r="T1833"/>
  <c r="U1833"/>
  <c r="V1833"/>
  <c r="T1834"/>
  <c r="U1834"/>
  <c r="V1834"/>
  <c r="T1835"/>
  <c r="U1835"/>
  <c r="V1835"/>
  <c r="T1838"/>
  <c r="U1838"/>
  <c r="V1838"/>
  <c r="T1839"/>
  <c r="U1839"/>
  <c r="V1839"/>
  <c r="T1840"/>
  <c r="U1840"/>
  <c r="V1840"/>
  <c r="T1841"/>
  <c r="U1841"/>
  <c r="V1841"/>
  <c r="T1842"/>
  <c r="U1842"/>
  <c r="V1842"/>
  <c r="T1843"/>
  <c r="U1843"/>
  <c r="V1843"/>
  <c r="T1844"/>
  <c r="U1844"/>
  <c r="V1844"/>
  <c r="T1845"/>
  <c r="U1845"/>
  <c r="V1845"/>
  <c r="T1846"/>
  <c r="U1846"/>
  <c r="V1846"/>
  <c r="T1847"/>
  <c r="U1847"/>
  <c r="V1847"/>
  <c r="T1848"/>
  <c r="U1848"/>
  <c r="V1848"/>
  <c r="T1851"/>
  <c r="U1851"/>
  <c r="V1851"/>
  <c r="T1852"/>
  <c r="U1852"/>
  <c r="V1852"/>
  <c r="T1853"/>
  <c r="U1853"/>
  <c r="V1853"/>
  <c r="T1854"/>
  <c r="U1854"/>
  <c r="V1854"/>
  <c r="T1855"/>
  <c r="U1855"/>
  <c r="V1855"/>
  <c r="T1856"/>
  <c r="U1856"/>
  <c r="V1856"/>
  <c r="T1857"/>
  <c r="U1857"/>
  <c r="V1857"/>
  <c r="T1858"/>
  <c r="U1858"/>
  <c r="V1858"/>
  <c r="T1859"/>
  <c r="U1859"/>
  <c r="V1859"/>
  <c r="T1860"/>
  <c r="U1860"/>
  <c r="V1860"/>
  <c r="T1861"/>
  <c r="U1861"/>
  <c r="V1861"/>
  <c r="T1862"/>
  <c r="U1862"/>
  <c r="V1862"/>
  <c r="T1863"/>
  <c r="U1863"/>
  <c r="V1863"/>
  <c r="T1864"/>
  <c r="U1864"/>
  <c r="V1864"/>
  <c r="T1865"/>
  <c r="U1865"/>
  <c r="V1865"/>
  <c r="T1866"/>
  <c r="U1866"/>
  <c r="V1866"/>
  <c r="T1867"/>
  <c r="U1867"/>
  <c r="V1867"/>
  <c r="T1868"/>
  <c r="U1868"/>
  <c r="V1868"/>
  <c r="T1869"/>
  <c r="U1869"/>
  <c r="V1869"/>
  <c r="T1870"/>
  <c r="U1870"/>
  <c r="V1870"/>
  <c r="T1871"/>
  <c r="U1871"/>
  <c r="V1871"/>
  <c r="T1872"/>
  <c r="U1872"/>
  <c r="V1872"/>
  <c r="T1873"/>
  <c r="U1873"/>
  <c r="V1873"/>
  <c r="T1874"/>
  <c r="U1874"/>
  <c r="V1874"/>
  <c r="T1875"/>
  <c r="U1875"/>
  <c r="V1875"/>
  <c r="T1876"/>
  <c r="U1876"/>
  <c r="V1876"/>
  <c r="T1877"/>
  <c r="U1877"/>
  <c r="V1877"/>
  <c r="T1878"/>
  <c r="U1878"/>
  <c r="V1878"/>
  <c r="T1879"/>
  <c r="U1879"/>
  <c r="V1879"/>
  <c r="T1880"/>
  <c r="U1880"/>
  <c r="V1880"/>
  <c r="T1881"/>
  <c r="U1881"/>
  <c r="V1881"/>
  <c r="T1882"/>
  <c r="U1882"/>
  <c r="V1882"/>
  <c r="T1883"/>
  <c r="U1883"/>
  <c r="V1883"/>
  <c r="T1884"/>
  <c r="U1884"/>
  <c r="V1884"/>
  <c r="T1885"/>
  <c r="U1885"/>
  <c r="V1885"/>
  <c r="T1886"/>
  <c r="U1886"/>
  <c r="V1886"/>
  <c r="T1887"/>
  <c r="U1887"/>
  <c r="V1887"/>
  <c r="T1888"/>
  <c r="U1888"/>
  <c r="V1888"/>
  <c r="T1889"/>
  <c r="U1889"/>
  <c r="V1889"/>
  <c r="T1890"/>
  <c r="U1890"/>
  <c r="V1890"/>
  <c r="T1891"/>
  <c r="U1891"/>
  <c r="V1891"/>
  <c r="T1892"/>
  <c r="U1892"/>
  <c r="V1892"/>
  <c r="T1893"/>
  <c r="U1893"/>
  <c r="V1893"/>
  <c r="T1896"/>
  <c r="U1896"/>
  <c r="V1896"/>
  <c r="T1899"/>
  <c r="U1899"/>
  <c r="V1899"/>
  <c r="T1900"/>
  <c r="U1900"/>
  <c r="V1900"/>
  <c r="T1901"/>
  <c r="U1901"/>
  <c r="V1901"/>
  <c r="T1902"/>
  <c r="U1902"/>
  <c r="V1902"/>
  <c r="T1903"/>
  <c r="U1903"/>
  <c r="V1903"/>
  <c r="T1904"/>
  <c r="U1904"/>
  <c r="V1904"/>
  <c r="T1907"/>
  <c r="U1907"/>
  <c r="V1907"/>
  <c r="T1908"/>
  <c r="U1908"/>
  <c r="V1908"/>
  <c r="T1909"/>
  <c r="U1909"/>
  <c r="V1909"/>
  <c r="T1910"/>
  <c r="U1910"/>
  <c r="V1910"/>
  <c r="T1911"/>
  <c r="U1911"/>
  <c r="V1911"/>
  <c r="T1912"/>
  <c r="U1912"/>
  <c r="V1912"/>
  <c r="T1913"/>
  <c r="U1913"/>
  <c r="V1913"/>
  <c r="T1914"/>
  <c r="U1914"/>
  <c r="V1914"/>
  <c r="T1915"/>
  <c r="U1915"/>
  <c r="V1915"/>
  <c r="T1916"/>
  <c r="U1916"/>
  <c r="V1916"/>
  <c r="T1917"/>
  <c r="U1917"/>
  <c r="V1917"/>
  <c r="T1918"/>
  <c r="U1918"/>
  <c r="V1918"/>
  <c r="T1919"/>
  <c r="U1919"/>
  <c r="V1919"/>
  <c r="T1920"/>
  <c r="U1920"/>
  <c r="V1920"/>
  <c r="T1921"/>
  <c r="U1921"/>
  <c r="V1921"/>
  <c r="T1922"/>
  <c r="U1922"/>
  <c r="V1922"/>
  <c r="T1923"/>
  <c r="U1923"/>
  <c r="V1923"/>
  <c r="T1924"/>
  <c r="U1924"/>
  <c r="V1924"/>
  <c r="T1925"/>
  <c r="U1925"/>
  <c r="V1925"/>
  <c r="T1926"/>
  <c r="U1926"/>
  <c r="V1926"/>
  <c r="T1927"/>
  <c r="U1927"/>
  <c r="V1927"/>
  <c r="T1928"/>
  <c r="U1928"/>
  <c r="V1928"/>
  <c r="T1929"/>
  <c r="U1929"/>
  <c r="V1929"/>
  <c r="T1930"/>
  <c r="U1930"/>
  <c r="V1930"/>
  <c r="T1931"/>
  <c r="U1931"/>
  <c r="V1931"/>
  <c r="T1932"/>
  <c r="U1932"/>
  <c r="V1932"/>
  <c r="T1935"/>
  <c r="U1935"/>
  <c r="V1935"/>
  <c r="T1936"/>
  <c r="U1936"/>
  <c r="V1936"/>
  <c r="T1937"/>
  <c r="U1937"/>
  <c r="V1937"/>
  <c r="T1938"/>
  <c r="U1938"/>
  <c r="V1938"/>
  <c r="T1939"/>
  <c r="U1939"/>
  <c r="V1939"/>
  <c r="T1940"/>
  <c r="U1940"/>
  <c r="V1940"/>
  <c r="T1941"/>
  <c r="U1941"/>
  <c r="V1941"/>
  <c r="T1944"/>
  <c r="U1944"/>
  <c r="V1944"/>
  <c r="T1945"/>
  <c r="U1945"/>
  <c r="V1945"/>
  <c r="T1946"/>
  <c r="U1946"/>
  <c r="V1946"/>
  <c r="T1947"/>
  <c r="U1947"/>
  <c r="V1947"/>
  <c r="T1948"/>
  <c r="U1948"/>
  <c r="V1948"/>
  <c r="T1949"/>
  <c r="U1949"/>
  <c r="V1949"/>
  <c r="T1952"/>
  <c r="U1952"/>
  <c r="V1952"/>
  <c r="T1953"/>
  <c r="U1953"/>
  <c r="V1953"/>
  <c r="T1954"/>
  <c r="U1954"/>
  <c r="V1954"/>
  <c r="T1957"/>
  <c r="U1957"/>
  <c r="V1957"/>
  <c r="T1958"/>
  <c r="U1958"/>
  <c r="V1958"/>
  <c r="T1959"/>
  <c r="U1959"/>
  <c r="V1959"/>
  <c r="T1960"/>
  <c r="U1960"/>
  <c r="V1960"/>
  <c r="T1961"/>
  <c r="U1961"/>
  <c r="V1961"/>
  <c r="T1962"/>
  <c r="U1962"/>
  <c r="V1962"/>
  <c r="T1963"/>
  <c r="U1963"/>
  <c r="V1963"/>
  <c r="T1964"/>
  <c r="U1964"/>
  <c r="V1964"/>
  <c r="T1965"/>
  <c r="U1965"/>
  <c r="V1965"/>
  <c r="T1966"/>
  <c r="U1966"/>
  <c r="V1966"/>
  <c r="T1969"/>
  <c r="U1969"/>
  <c r="V1969"/>
  <c r="T1970"/>
  <c r="U1970"/>
  <c r="V1970"/>
  <c r="T1971"/>
  <c r="U1971"/>
  <c r="V1971"/>
  <c r="T1972"/>
  <c r="U1972"/>
  <c r="V1972"/>
  <c r="T1973"/>
  <c r="U1973"/>
  <c r="V1973"/>
  <c r="T1974"/>
  <c r="U1974"/>
  <c r="V1974"/>
  <c r="T1975"/>
  <c r="U1975"/>
  <c r="V1975"/>
  <c r="T1976"/>
  <c r="U1976"/>
  <c r="V1976"/>
  <c r="T1977"/>
  <c r="U1977"/>
  <c r="V1977"/>
  <c r="T1978"/>
  <c r="U1978"/>
  <c r="V1978"/>
  <c r="T1979"/>
  <c r="U1979"/>
  <c r="V1979"/>
  <c r="T1982"/>
  <c r="U1982"/>
  <c r="V1982"/>
  <c r="T1983"/>
  <c r="U1983"/>
  <c r="V1983"/>
  <c r="T1984"/>
  <c r="U1984"/>
  <c r="V1984"/>
  <c r="T1985"/>
  <c r="U1985"/>
  <c r="V1985"/>
  <c r="T1986"/>
  <c r="U1986"/>
  <c r="V1986"/>
  <c r="T1987"/>
  <c r="U1987"/>
  <c r="V1987"/>
  <c r="T1988"/>
  <c r="U1988"/>
  <c r="V1988"/>
  <c r="T1989"/>
  <c r="U1989"/>
  <c r="V1989"/>
  <c r="T1990"/>
  <c r="U1990"/>
  <c r="V1990"/>
  <c r="T1991"/>
  <c r="U1991"/>
  <c r="V1991"/>
  <c r="T1992"/>
  <c r="U1992"/>
  <c r="V1992"/>
  <c r="T1993"/>
  <c r="U1993"/>
  <c r="V1993"/>
  <c r="T1994"/>
  <c r="U1994"/>
  <c r="V1994"/>
  <c r="T1995"/>
  <c r="U1995"/>
  <c r="V1995"/>
  <c r="T1996"/>
  <c r="U1996"/>
  <c r="V1996"/>
  <c r="T1997"/>
  <c r="U1997"/>
  <c r="V1997"/>
  <c r="T2000"/>
  <c r="U2000"/>
  <c r="V2000"/>
  <c r="T2001"/>
  <c r="U2001"/>
  <c r="V2001"/>
  <c r="T2004"/>
  <c r="U2004"/>
  <c r="V2004"/>
  <c r="T2005"/>
  <c r="U2005"/>
  <c r="V2005"/>
  <c r="T2006"/>
  <c r="U2006"/>
  <c r="V2006"/>
  <c r="T2007"/>
  <c r="U2007"/>
  <c r="V2007"/>
  <c r="T2008"/>
  <c r="U2008"/>
  <c r="V2008"/>
  <c r="T2009"/>
  <c r="U2009"/>
  <c r="V2009"/>
  <c r="T2010"/>
  <c r="U2010"/>
  <c r="V2010"/>
  <c r="T2011"/>
  <c r="U2011"/>
  <c r="V2011"/>
  <c r="T2012"/>
  <c r="U2012"/>
  <c r="V2012"/>
  <c r="T2013"/>
  <c r="U2013"/>
  <c r="V2013"/>
  <c r="T2014"/>
  <c r="U2014"/>
  <c r="V2014"/>
  <c r="T2015"/>
  <c r="U2015"/>
  <c r="V2015"/>
  <c r="T2016"/>
  <c r="U2016"/>
  <c r="V2016"/>
  <c r="T2017"/>
  <c r="U2017"/>
  <c r="V2017"/>
  <c r="T2018"/>
  <c r="U2018"/>
  <c r="V2018"/>
  <c r="T2019"/>
  <c r="U2019"/>
  <c r="V2019"/>
  <c r="T2020"/>
  <c r="U2020"/>
  <c r="V2020"/>
  <c r="T2021"/>
  <c r="U2021"/>
  <c r="V2021"/>
  <c r="T2024"/>
  <c r="U2024"/>
  <c r="V2024"/>
  <c r="T2025"/>
  <c r="U2025"/>
  <c r="V2025"/>
  <c r="T2026"/>
  <c r="U2026"/>
  <c r="V2026"/>
  <c r="T2027"/>
  <c r="U2027"/>
  <c r="V2027"/>
  <c r="T2028"/>
  <c r="U2028"/>
  <c r="V2028"/>
  <c r="T2029"/>
  <c r="U2029"/>
  <c r="V2029"/>
  <c r="T2030"/>
  <c r="U2030"/>
  <c r="V2030"/>
  <c r="T2031"/>
  <c r="U2031"/>
  <c r="V2031"/>
  <c r="T2032"/>
  <c r="U2032"/>
  <c r="V2032"/>
  <c r="T2035"/>
  <c r="U2035"/>
  <c r="V2035"/>
  <c r="T2036"/>
  <c r="U2036"/>
  <c r="V2036"/>
  <c r="T2037"/>
  <c r="U2037"/>
  <c r="V2037"/>
  <c r="T2038"/>
  <c r="U2038"/>
  <c r="V2038"/>
  <c r="T2039"/>
  <c r="U2039"/>
  <c r="V2039"/>
  <c r="T2040"/>
  <c r="U2040"/>
  <c r="V2040"/>
  <c r="T2041"/>
  <c r="U2041"/>
  <c r="V2041"/>
  <c r="T2042"/>
  <c r="U2042"/>
  <c r="V2042"/>
  <c r="T2043"/>
  <c r="U2043"/>
  <c r="V2043"/>
  <c r="T2044"/>
  <c r="U2044"/>
  <c r="V2044"/>
  <c r="T2045"/>
  <c r="U2045"/>
  <c r="V2045"/>
  <c r="T2046"/>
  <c r="U2046"/>
  <c r="V2046"/>
  <c r="T2047"/>
  <c r="U2047"/>
  <c r="V2047"/>
  <c r="T2048"/>
  <c r="U2048"/>
  <c r="V2048"/>
  <c r="T2049"/>
  <c r="U2049"/>
  <c r="V2049"/>
  <c r="T2050"/>
  <c r="U2050"/>
  <c r="V2050"/>
  <c r="T2051"/>
  <c r="U2051"/>
  <c r="V2051"/>
  <c r="T2052"/>
  <c r="U2052"/>
  <c r="V2052"/>
  <c r="T2053"/>
  <c r="U2053"/>
  <c r="V2053"/>
  <c r="T2054"/>
  <c r="U2054"/>
  <c r="V2054"/>
  <c r="T2055"/>
  <c r="U2055"/>
  <c r="V2055"/>
  <c r="T2056"/>
  <c r="U2056"/>
  <c r="V2056"/>
  <c r="T2057"/>
  <c r="U2057"/>
  <c r="V2057"/>
  <c r="T2058"/>
  <c r="U2058"/>
  <c r="V2058"/>
  <c r="T2059"/>
  <c r="U2059"/>
  <c r="V2059"/>
  <c r="V4"/>
  <c r="U4"/>
  <c r="T4"/>
  <c r="P1"/>
  <c r="T1"/>
  <c r="D1"/>
  <c r="D4"/>
  <c r="E4"/>
  <c r="F4"/>
  <c r="D5"/>
  <c r="E5"/>
  <c r="F5"/>
  <c r="D6"/>
  <c r="E6"/>
  <c r="F6"/>
  <c r="D7"/>
  <c r="E7"/>
  <c r="F7"/>
  <c r="D8"/>
  <c r="E8"/>
  <c r="F8"/>
  <c r="D9"/>
  <c r="E9"/>
  <c r="F9"/>
  <c r="D10"/>
  <c r="E10"/>
  <c r="F10"/>
  <c r="D11"/>
  <c r="E11"/>
  <c r="F11"/>
  <c r="D12"/>
  <c r="E12"/>
  <c r="F12"/>
  <c r="D13"/>
  <c r="E13"/>
  <c r="F13"/>
  <c r="D14"/>
  <c r="E14"/>
  <c r="F14"/>
  <c r="D15"/>
  <c r="E15"/>
  <c r="F15"/>
  <c r="D16"/>
  <c r="E16"/>
  <c r="F16"/>
  <c r="D17"/>
  <c r="E17"/>
  <c r="F17"/>
  <c r="D18"/>
  <c r="E18"/>
  <c r="F18"/>
  <c r="D19"/>
  <c r="E19"/>
  <c r="F19"/>
  <c r="D20"/>
  <c r="E20"/>
  <c r="F20"/>
  <c r="D21"/>
  <c r="E21"/>
  <c r="F21"/>
  <c r="D22"/>
  <c r="E22"/>
  <c r="F22"/>
  <c r="D23"/>
  <c r="E23"/>
  <c r="F23"/>
  <c r="D24"/>
  <c r="E24"/>
  <c r="F24"/>
  <c r="D25"/>
  <c r="E25"/>
  <c r="F25"/>
  <c r="D26"/>
  <c r="E26"/>
  <c r="F26"/>
  <c r="D27"/>
  <c r="E27"/>
  <c r="F27"/>
  <c r="D28"/>
  <c r="E28"/>
  <c r="F28"/>
  <c r="D29"/>
  <c r="E29"/>
  <c r="F29"/>
  <c r="D30"/>
  <c r="E30"/>
  <c r="F30"/>
  <c r="D31"/>
  <c r="E31"/>
  <c r="F31"/>
  <c r="D32"/>
  <c r="E32"/>
  <c r="F32"/>
  <c r="D33"/>
  <c r="E33"/>
  <c r="F33"/>
  <c r="D34"/>
  <c r="E34"/>
  <c r="F34"/>
  <c r="D35"/>
  <c r="E35"/>
  <c r="F35"/>
  <c r="D36"/>
  <c r="E36"/>
  <c r="F36"/>
  <c r="D37"/>
  <c r="E37"/>
  <c r="F37"/>
  <c r="D38"/>
  <c r="E38"/>
  <c r="F38"/>
  <c r="D39"/>
  <c r="E39"/>
  <c r="F39"/>
  <c r="D40"/>
  <c r="E40"/>
  <c r="F40"/>
  <c r="D41"/>
  <c r="E41"/>
  <c r="F41"/>
  <c r="D42"/>
  <c r="E42"/>
  <c r="F42"/>
  <c r="D43"/>
  <c r="E43"/>
  <c r="F43"/>
  <c r="D44"/>
  <c r="E44"/>
  <c r="F44"/>
  <c r="D45"/>
  <c r="E45"/>
  <c r="F45"/>
  <c r="D46"/>
  <c r="E46"/>
  <c r="F46"/>
  <c r="D47"/>
  <c r="E47"/>
  <c r="F47"/>
  <c r="D48"/>
  <c r="E48"/>
  <c r="F48"/>
  <c r="D49"/>
  <c r="E49"/>
  <c r="F49"/>
  <c r="D50"/>
  <c r="E50"/>
  <c r="F50"/>
  <c r="D51"/>
  <c r="E51"/>
  <c r="F51"/>
  <c r="D52"/>
  <c r="E52"/>
  <c r="F52"/>
  <c r="D53"/>
  <c r="E53"/>
  <c r="F53"/>
  <c r="D54"/>
  <c r="E54"/>
  <c r="F54"/>
  <c r="D55"/>
  <c r="E55"/>
  <c r="F55"/>
  <c r="D56"/>
  <c r="E56"/>
  <c r="F56"/>
  <c r="D57"/>
  <c r="E57"/>
  <c r="F57"/>
  <c r="D58"/>
  <c r="E58"/>
  <c r="F58"/>
  <c r="D59"/>
  <c r="E59"/>
  <c r="F59"/>
  <c r="D60"/>
  <c r="E60"/>
  <c r="F60"/>
  <c r="D61"/>
  <c r="E61"/>
  <c r="F61"/>
  <c r="D62"/>
  <c r="E62"/>
  <c r="F62"/>
  <c r="D63"/>
  <c r="E63"/>
  <c r="F63"/>
  <c r="D64"/>
  <c r="E64"/>
  <c r="F64"/>
  <c r="D65"/>
  <c r="E65"/>
  <c r="F65"/>
  <c r="D66"/>
  <c r="E66"/>
  <c r="F66"/>
  <c r="D67"/>
  <c r="E67"/>
  <c r="F67"/>
  <c r="D68"/>
  <c r="E68"/>
  <c r="F68"/>
  <c r="D69"/>
  <c r="E69"/>
  <c r="F69"/>
  <c r="D70"/>
  <c r="E70"/>
  <c r="F70"/>
  <c r="D71"/>
  <c r="E71"/>
  <c r="F71"/>
  <c r="D72"/>
  <c r="E72"/>
  <c r="F72"/>
  <c r="D73"/>
  <c r="E73"/>
  <c r="F73"/>
  <c r="D74"/>
  <c r="E74"/>
  <c r="F74"/>
  <c r="D75"/>
  <c r="E75"/>
  <c r="F75"/>
  <c r="D76"/>
  <c r="E76"/>
  <c r="F76"/>
  <c r="D77"/>
  <c r="E77"/>
  <c r="F77"/>
  <c r="D275"/>
  <c r="E275"/>
  <c r="F275"/>
  <c r="D276"/>
  <c r="E276"/>
  <c r="F276"/>
  <c r="D277"/>
  <c r="E277"/>
  <c r="F277"/>
  <c r="D278"/>
  <c r="E278"/>
  <c r="F278"/>
  <c r="D279"/>
  <c r="E279"/>
  <c r="F279"/>
  <c r="D280"/>
  <c r="E280"/>
  <c r="F280"/>
  <c r="D281"/>
  <c r="E281"/>
  <c r="F281"/>
  <c r="D282"/>
  <c r="E282"/>
  <c r="F282"/>
  <c r="D283"/>
  <c r="E283"/>
  <c r="F283"/>
  <c r="D284"/>
  <c r="E284"/>
  <c r="F284"/>
  <c r="D285"/>
  <c r="E285"/>
  <c r="F285"/>
  <c r="D288"/>
  <c r="E288"/>
  <c r="F288"/>
  <c r="D289"/>
  <c r="E289"/>
  <c r="F289"/>
  <c r="D290"/>
  <c r="E290"/>
  <c r="F290"/>
  <c r="D291"/>
  <c r="E291"/>
  <c r="F291"/>
  <c r="D292"/>
  <c r="E292"/>
  <c r="F292"/>
  <c r="D293"/>
  <c r="E293"/>
  <c r="F293"/>
  <c r="D294"/>
  <c r="E294"/>
  <c r="F294"/>
  <c r="D295"/>
  <c r="E295"/>
  <c r="F295"/>
  <c r="D296"/>
  <c r="E296"/>
  <c r="F296"/>
  <c r="D297"/>
  <c r="E297"/>
  <c r="F297"/>
  <c r="D298"/>
  <c r="E298"/>
  <c r="F298"/>
  <c r="D301"/>
  <c r="E301"/>
  <c r="F301"/>
  <c r="D304"/>
  <c r="E304"/>
  <c r="F304"/>
  <c r="D305"/>
  <c r="E305"/>
  <c r="F305"/>
  <c r="D306"/>
  <c r="E306"/>
  <c r="F306"/>
  <c r="D307"/>
  <c r="E307"/>
  <c r="F307"/>
  <c r="D308"/>
  <c r="E308"/>
  <c r="F308"/>
  <c r="D309"/>
  <c r="E309"/>
  <c r="F309"/>
  <c r="D310"/>
  <c r="E310"/>
  <c r="F310"/>
  <c r="D311"/>
  <c r="E311"/>
  <c r="F311"/>
  <c r="D312"/>
  <c r="E312"/>
  <c r="F312"/>
  <c r="D313"/>
  <c r="E313"/>
  <c r="F313"/>
  <c r="D314"/>
  <c r="E314"/>
  <c r="F314"/>
  <c r="D315"/>
  <c r="E315"/>
  <c r="F315"/>
  <c r="D316"/>
  <c r="E316"/>
  <c r="F316"/>
  <c r="D317"/>
  <c r="E317"/>
  <c r="F317"/>
  <c r="D318"/>
  <c r="E318"/>
  <c r="F318"/>
  <c r="D319"/>
  <c r="E319"/>
  <c r="F319"/>
  <c r="D322"/>
  <c r="E322"/>
  <c r="F322"/>
  <c r="D325"/>
  <c r="E325"/>
  <c r="F325"/>
  <c r="D326"/>
  <c r="E326"/>
  <c r="F326"/>
  <c r="D327"/>
  <c r="E327"/>
  <c r="F327"/>
  <c r="D328"/>
  <c r="E328"/>
  <c r="F328"/>
  <c r="D329"/>
  <c r="E329"/>
  <c r="F329"/>
  <c r="D332"/>
  <c r="E332"/>
  <c r="F332"/>
  <c r="D333"/>
  <c r="E333"/>
  <c r="F333"/>
  <c r="D334"/>
  <c r="E334"/>
  <c r="F334"/>
  <c r="D335"/>
  <c r="E335"/>
  <c r="F335"/>
  <c r="D336"/>
  <c r="E336"/>
  <c r="F336"/>
  <c r="D337"/>
  <c r="E337"/>
  <c r="F337"/>
  <c r="D338"/>
  <c r="E338"/>
  <c r="F338"/>
  <c r="D339"/>
  <c r="E339"/>
  <c r="F339"/>
  <c r="D340"/>
  <c r="E340"/>
  <c r="F340"/>
  <c r="D341"/>
  <c r="E341"/>
  <c r="F341"/>
  <c r="D342"/>
  <c r="E342"/>
  <c r="F342"/>
  <c r="D343"/>
  <c r="E343"/>
  <c r="F343"/>
  <c r="D344"/>
  <c r="E344"/>
  <c r="F344"/>
  <c r="D345"/>
  <c r="E345"/>
  <c r="F345"/>
  <c r="D346"/>
  <c r="E346"/>
  <c r="F346"/>
  <c r="D347"/>
  <c r="E347"/>
  <c r="F347"/>
  <c r="D348"/>
  <c r="E348"/>
  <c r="F348"/>
  <c r="D349"/>
  <c r="E349"/>
  <c r="F349"/>
  <c r="D350"/>
  <c r="E350"/>
  <c r="F350"/>
  <c r="D351"/>
  <c r="E351"/>
  <c r="F351"/>
  <c r="D352"/>
  <c r="E352"/>
  <c r="F352"/>
  <c r="D353"/>
  <c r="E353"/>
  <c r="F353"/>
  <c r="D354"/>
  <c r="E354"/>
  <c r="F354"/>
  <c r="D355"/>
  <c r="E355"/>
  <c r="F355"/>
  <c r="D356"/>
  <c r="E356"/>
  <c r="F356"/>
  <c r="D357"/>
  <c r="E357"/>
  <c r="F357"/>
  <c r="D358"/>
  <c r="E358"/>
  <c r="F358"/>
  <c r="D359"/>
  <c r="E359"/>
  <c r="F359"/>
  <c r="D360"/>
  <c r="E360"/>
  <c r="F360"/>
  <c r="D361"/>
  <c r="E361"/>
  <c r="F361"/>
  <c r="D362"/>
  <c r="E362"/>
  <c r="F362"/>
  <c r="D363"/>
  <c r="E363"/>
  <c r="F363"/>
  <c r="D364"/>
  <c r="E364"/>
  <c r="F364"/>
  <c r="D365"/>
  <c r="E365"/>
  <c r="F365"/>
  <c r="D366"/>
  <c r="E366"/>
  <c r="F366"/>
  <c r="D367"/>
  <c r="E367"/>
  <c r="F367"/>
  <c r="D368"/>
  <c r="E368"/>
  <c r="F368"/>
  <c r="D369"/>
  <c r="E369"/>
  <c r="F369"/>
  <c r="D370"/>
  <c r="E370"/>
  <c r="F370"/>
  <c r="D371"/>
  <c r="E371"/>
  <c r="F371"/>
  <c r="D372"/>
  <c r="E372"/>
  <c r="F372"/>
  <c r="D375"/>
  <c r="E375"/>
  <c r="F375"/>
  <c r="D376"/>
  <c r="E376"/>
  <c r="F376"/>
  <c r="D377"/>
  <c r="E377"/>
  <c r="F377"/>
  <c r="D378"/>
  <c r="E378"/>
  <c r="F378"/>
  <c r="D379"/>
  <c r="E379"/>
  <c r="F379"/>
  <c r="D382"/>
  <c r="E382"/>
  <c r="F382"/>
  <c r="D383"/>
  <c r="E383"/>
  <c r="F383"/>
  <c r="D384"/>
  <c r="E384"/>
  <c r="F384"/>
  <c r="D385"/>
  <c r="E385"/>
  <c r="F385"/>
  <c r="D386"/>
  <c r="E386"/>
  <c r="F386"/>
  <c r="D389"/>
  <c r="E389"/>
  <c r="F389"/>
  <c r="D390"/>
  <c r="E390"/>
  <c r="F390"/>
  <c r="D391"/>
  <c r="E391"/>
  <c r="F391"/>
  <c r="D392"/>
  <c r="E392"/>
  <c r="F392"/>
  <c r="D393"/>
  <c r="E393"/>
  <c r="F393"/>
  <c r="D394"/>
  <c r="E394"/>
  <c r="F394"/>
  <c r="D395"/>
  <c r="E395"/>
  <c r="F395"/>
  <c r="D396"/>
  <c r="E396"/>
  <c r="F396"/>
  <c r="D397"/>
  <c r="E397"/>
  <c r="F397"/>
  <c r="D398"/>
  <c r="E398"/>
  <c r="F398"/>
  <c r="D399"/>
  <c r="E399"/>
  <c r="F399"/>
  <c r="D400"/>
  <c r="E400"/>
  <c r="F400"/>
  <c r="D401"/>
  <c r="E401"/>
  <c r="F401"/>
  <c r="D402"/>
  <c r="E402"/>
  <c r="F402"/>
  <c r="D403"/>
  <c r="E403"/>
  <c r="F403"/>
  <c r="D404"/>
  <c r="E404"/>
  <c r="F404"/>
  <c r="D405"/>
  <c r="E405"/>
  <c r="F405"/>
  <c r="D406"/>
  <c r="E406"/>
  <c r="F406"/>
  <c r="D407"/>
  <c r="E407"/>
  <c r="F407"/>
  <c r="D410"/>
  <c r="E410"/>
  <c r="F410"/>
  <c r="D411"/>
  <c r="E411"/>
  <c r="F411"/>
  <c r="D412"/>
  <c r="E412"/>
  <c r="F412"/>
  <c r="D413"/>
  <c r="E413"/>
  <c r="F413"/>
  <c r="D414"/>
  <c r="E414"/>
  <c r="F414"/>
  <c r="D415"/>
  <c r="E415"/>
  <c r="F415"/>
  <c r="D416"/>
  <c r="E416"/>
  <c r="F416"/>
  <c r="D417"/>
  <c r="E417"/>
  <c r="F417"/>
  <c r="D418"/>
  <c r="E418"/>
  <c r="F418"/>
  <c r="D419"/>
  <c r="E419"/>
  <c r="F419"/>
  <c r="D420"/>
  <c r="E420"/>
  <c r="F420"/>
  <c r="D421"/>
  <c r="E421"/>
  <c r="F421"/>
  <c r="D422"/>
  <c r="E422"/>
  <c r="F422"/>
  <c r="D423"/>
  <c r="E423"/>
  <c r="F423"/>
  <c r="D424"/>
  <c r="E424"/>
  <c r="F424"/>
  <c r="D425"/>
  <c r="E425"/>
  <c r="F425"/>
  <c r="D428"/>
  <c r="E428"/>
  <c r="F428"/>
  <c r="D429"/>
  <c r="E429"/>
  <c r="F429"/>
  <c r="D430"/>
  <c r="E430"/>
  <c r="F430"/>
  <c r="D431"/>
  <c r="E431"/>
  <c r="F431"/>
  <c r="D432"/>
  <c r="E432"/>
  <c r="F432"/>
  <c r="D433"/>
  <c r="E433"/>
  <c r="F433"/>
  <c r="D434"/>
  <c r="E434"/>
  <c r="F434"/>
  <c r="D435"/>
  <c r="E435"/>
  <c r="F435"/>
  <c r="D436"/>
  <c r="E436"/>
  <c r="F436"/>
  <c r="D437"/>
  <c r="E437"/>
  <c r="F437"/>
  <c r="D438"/>
  <c r="E438"/>
  <c r="F438"/>
  <c r="D439"/>
  <c r="E439"/>
  <c r="F439"/>
  <c r="D440"/>
  <c r="E440"/>
  <c r="F440"/>
  <c r="D441"/>
  <c r="E441"/>
  <c r="F441"/>
  <c r="D442"/>
  <c r="E442"/>
  <c r="F442"/>
  <c r="D443"/>
  <c r="E443"/>
  <c r="F443"/>
  <c r="D444"/>
  <c r="E444"/>
  <c r="F444"/>
  <c r="D445"/>
  <c r="E445"/>
  <c r="F445"/>
  <c r="D446"/>
  <c r="E446"/>
  <c r="F446"/>
  <c r="D447"/>
  <c r="E447"/>
  <c r="F447"/>
  <c r="D448"/>
  <c r="E448"/>
  <c r="F448"/>
  <c r="D449"/>
  <c r="E449"/>
  <c r="F449"/>
  <c r="D450"/>
  <c r="E450"/>
  <c r="F450"/>
  <c r="D451"/>
  <c r="E451"/>
  <c r="F451"/>
  <c r="D452"/>
  <c r="E452"/>
  <c r="F452"/>
  <c r="D453"/>
  <c r="E453"/>
  <c r="F453"/>
  <c r="D454"/>
  <c r="E454"/>
  <c r="F454"/>
  <c r="D455"/>
  <c r="E455"/>
  <c r="F455"/>
  <c r="D456"/>
  <c r="E456"/>
  <c r="F456"/>
  <c r="D457"/>
  <c r="E457"/>
  <c r="F457"/>
  <c r="D458"/>
  <c r="E458"/>
  <c r="F458"/>
  <c r="D461"/>
  <c r="E461"/>
  <c r="F461"/>
  <c r="D462"/>
  <c r="E462"/>
  <c r="F462"/>
  <c r="D463"/>
  <c r="E463"/>
  <c r="F463"/>
  <c r="D464"/>
  <c r="E464"/>
  <c r="F464"/>
  <c r="D465"/>
  <c r="E465"/>
  <c r="F465"/>
  <c r="D466"/>
  <c r="E466"/>
  <c r="F466"/>
  <c r="D469"/>
  <c r="E469"/>
  <c r="F469"/>
  <c r="D470"/>
  <c r="E470"/>
  <c r="F470"/>
  <c r="D471"/>
  <c r="E471"/>
  <c r="F471"/>
  <c r="D472"/>
  <c r="E472"/>
  <c r="F472"/>
  <c r="D473"/>
  <c r="E473"/>
  <c r="F473"/>
  <c r="D474"/>
  <c r="E474"/>
  <c r="F474"/>
  <c r="D475"/>
  <c r="E475"/>
  <c r="F475"/>
  <c r="D476"/>
  <c r="E476"/>
  <c r="F476"/>
  <c r="D477"/>
  <c r="E477"/>
  <c r="F477"/>
  <c r="D478"/>
  <c r="E478"/>
  <c r="F478"/>
  <c r="D479"/>
  <c r="E479"/>
  <c r="F479"/>
  <c r="D480"/>
  <c r="E480"/>
  <c r="F480"/>
  <c r="D481"/>
  <c r="E481"/>
  <c r="F481"/>
  <c r="D482"/>
  <c r="E482"/>
  <c r="F482"/>
  <c r="D483"/>
  <c r="E483"/>
  <c r="F483"/>
  <c r="D484"/>
  <c r="E484"/>
  <c r="F484"/>
  <c r="D485"/>
  <c r="E485"/>
  <c r="F485"/>
  <c r="D486"/>
  <c r="E486"/>
  <c r="F486"/>
  <c r="D487"/>
  <c r="E487"/>
  <c r="F487"/>
  <c r="D488"/>
  <c r="E488"/>
  <c r="F488"/>
  <c r="D489"/>
  <c r="E489"/>
  <c r="F489"/>
  <c r="D490"/>
  <c r="E490"/>
  <c r="F490"/>
  <c r="D491"/>
  <c r="E491"/>
  <c r="F491"/>
  <c r="D492"/>
  <c r="E492"/>
  <c r="F492"/>
  <c r="D493"/>
  <c r="E493"/>
  <c r="F493"/>
  <c r="D496"/>
  <c r="E496"/>
  <c r="F496"/>
  <c r="D497"/>
  <c r="E497"/>
  <c r="F497"/>
  <c r="D498"/>
  <c r="E498"/>
  <c r="F498"/>
  <c r="D499"/>
  <c r="E499"/>
  <c r="F499"/>
  <c r="D500"/>
  <c r="E500"/>
  <c r="F500"/>
  <c r="D501"/>
  <c r="E501"/>
  <c r="F501"/>
  <c r="D502"/>
  <c r="E502"/>
  <c r="F502"/>
  <c r="D503"/>
  <c r="E503"/>
  <c r="F503"/>
  <c r="D504"/>
  <c r="E504"/>
  <c r="F504"/>
  <c r="D505"/>
  <c r="E505"/>
  <c r="F505"/>
  <c r="D506"/>
  <c r="E506"/>
  <c r="F506"/>
  <c r="D507"/>
  <c r="E507"/>
  <c r="F507"/>
  <c r="D508"/>
  <c r="E508"/>
  <c r="F508"/>
  <c r="D509"/>
  <c r="E509"/>
  <c r="F509"/>
  <c r="D510"/>
  <c r="E510"/>
  <c r="F510"/>
  <c r="D511"/>
  <c r="E511"/>
  <c r="F511"/>
  <c r="D514"/>
  <c r="E514"/>
  <c r="F514"/>
  <c r="D515"/>
  <c r="E515"/>
  <c r="F515"/>
  <c r="D516"/>
  <c r="E516"/>
  <c r="F516"/>
  <c r="D517"/>
  <c r="E517"/>
  <c r="F517"/>
  <c r="D518"/>
  <c r="E518"/>
  <c r="F518"/>
  <c r="D519"/>
  <c r="E519"/>
  <c r="F519"/>
  <c r="D520"/>
  <c r="E520"/>
  <c r="F520"/>
  <c r="D521"/>
  <c r="E521"/>
  <c r="F521"/>
  <c r="D522"/>
  <c r="E522"/>
  <c r="F522"/>
  <c r="D523"/>
  <c r="E523"/>
  <c r="F523"/>
  <c r="D524"/>
  <c r="E524"/>
  <c r="F524"/>
  <c r="D527"/>
  <c r="E527"/>
  <c r="F527"/>
  <c r="D528"/>
  <c r="E528"/>
  <c r="F528"/>
  <c r="D529"/>
  <c r="E529"/>
  <c r="F529"/>
  <c r="D530"/>
  <c r="E530"/>
  <c r="F530"/>
  <c r="D531"/>
  <c r="E531"/>
  <c r="F531"/>
  <c r="D532"/>
  <c r="E532"/>
  <c r="F532"/>
  <c r="D533"/>
  <c r="E533"/>
  <c r="F533"/>
  <c r="D534"/>
  <c r="E534"/>
  <c r="F534"/>
  <c r="D535"/>
  <c r="E535"/>
  <c r="F535"/>
  <c r="D536"/>
  <c r="E536"/>
  <c r="F536"/>
  <c r="D537"/>
  <c r="E537"/>
  <c r="F537"/>
  <c r="D538"/>
  <c r="E538"/>
  <c r="F538"/>
  <c r="D539"/>
  <c r="E539"/>
  <c r="F539"/>
  <c r="D540"/>
  <c r="E540"/>
  <c r="F540"/>
  <c r="D541"/>
  <c r="E541"/>
  <c r="F541"/>
  <c r="D542"/>
  <c r="E542"/>
  <c r="F542"/>
  <c r="D543"/>
  <c r="E543"/>
  <c r="F543"/>
  <c r="D544"/>
  <c r="E544"/>
  <c r="F544"/>
  <c r="D545"/>
  <c r="E545"/>
  <c r="F545"/>
  <c r="D546"/>
  <c r="E546"/>
  <c r="F546"/>
  <c r="D547"/>
  <c r="E547"/>
  <c r="F547"/>
  <c r="D548"/>
  <c r="E548"/>
  <c r="F548"/>
  <c r="D549"/>
  <c r="E549"/>
  <c r="F549"/>
  <c r="D550"/>
  <c r="E550"/>
  <c r="F550"/>
  <c r="D551"/>
  <c r="E551"/>
  <c r="F551"/>
  <c r="D552"/>
  <c r="E552"/>
  <c r="F552"/>
  <c r="D553"/>
  <c r="E553"/>
  <c r="F553"/>
  <c r="D554"/>
  <c r="E554"/>
  <c r="F554"/>
  <c r="D555"/>
  <c r="E555"/>
  <c r="F555"/>
  <c r="D556"/>
  <c r="E556"/>
  <c r="F556"/>
  <c r="D557"/>
  <c r="E557"/>
  <c r="F557"/>
  <c r="D558"/>
  <c r="E558"/>
  <c r="F558"/>
  <c r="D559"/>
  <c r="E559"/>
  <c r="F559"/>
  <c r="D560"/>
  <c r="E560"/>
  <c r="F560"/>
  <c r="D561"/>
  <c r="E561"/>
  <c r="F561"/>
  <c r="D562"/>
  <c r="E562"/>
  <c r="F562"/>
  <c r="D563"/>
  <c r="E563"/>
  <c r="F563"/>
  <c r="D564"/>
  <c r="E564"/>
  <c r="F564"/>
  <c r="D565"/>
  <c r="E565"/>
  <c r="F565"/>
  <c r="D566"/>
  <c r="E566"/>
  <c r="F566"/>
  <c r="D567"/>
  <c r="E567"/>
  <c r="F567"/>
  <c r="D568"/>
  <c r="E568"/>
  <c r="F568"/>
  <c r="D569"/>
  <c r="E569"/>
  <c r="F569"/>
  <c r="D570"/>
  <c r="E570"/>
  <c r="F570"/>
  <c r="D571"/>
  <c r="E571"/>
  <c r="F571"/>
  <c r="D572"/>
  <c r="E572"/>
  <c r="F572"/>
  <c r="D573"/>
  <c r="E573"/>
  <c r="F573"/>
  <c r="D576"/>
  <c r="E576"/>
  <c r="F576"/>
  <c r="D577"/>
  <c r="E577"/>
  <c r="F577"/>
  <c r="D578"/>
  <c r="E578"/>
  <c r="F578"/>
  <c r="D579"/>
  <c r="E579"/>
  <c r="F579"/>
  <c r="D580"/>
  <c r="E580"/>
  <c r="F580"/>
  <c r="D581"/>
  <c r="E581"/>
  <c r="F581"/>
  <c r="D582"/>
  <c r="E582"/>
  <c r="F582"/>
  <c r="D583"/>
  <c r="E583"/>
  <c r="F583"/>
  <c r="D584"/>
  <c r="E584"/>
  <c r="F584"/>
  <c r="D585"/>
  <c r="E585"/>
  <c r="F585"/>
  <c r="D588"/>
  <c r="E588"/>
  <c r="F588"/>
  <c r="D589"/>
  <c r="E589"/>
  <c r="F589"/>
  <c r="D590"/>
  <c r="E590"/>
  <c r="F590"/>
  <c r="D591"/>
  <c r="E591"/>
  <c r="F591"/>
  <c r="D592"/>
  <c r="E592"/>
  <c r="F592"/>
  <c r="D593"/>
  <c r="E593"/>
  <c r="F593"/>
  <c r="D594"/>
  <c r="E594"/>
  <c r="F594"/>
  <c r="D595"/>
  <c r="E595"/>
  <c r="F595"/>
  <c r="D596"/>
  <c r="E596"/>
  <c r="F596"/>
  <c r="D597"/>
  <c r="E597"/>
  <c r="F597"/>
  <c r="D598"/>
  <c r="E598"/>
  <c r="F598"/>
  <c r="D601"/>
  <c r="E601"/>
  <c r="F601"/>
  <c r="D602"/>
  <c r="E602"/>
  <c r="F602"/>
  <c r="D603"/>
  <c r="E603"/>
  <c r="F603"/>
  <c r="D604"/>
  <c r="E604"/>
  <c r="F604"/>
  <c r="D605"/>
  <c r="E605"/>
  <c r="F605"/>
  <c r="D606"/>
  <c r="E606"/>
  <c r="F606"/>
  <c r="D607"/>
  <c r="E607"/>
  <c r="F607"/>
  <c r="D608"/>
  <c r="E608"/>
  <c r="F608"/>
  <c r="D609"/>
  <c r="E609"/>
  <c r="F609"/>
  <c r="D610"/>
  <c r="E610"/>
  <c r="F610"/>
  <c r="D611"/>
  <c r="E611"/>
  <c r="F611"/>
  <c r="D612"/>
  <c r="E612"/>
  <c r="F612"/>
  <c r="D613"/>
  <c r="E613"/>
  <c r="F613"/>
  <c r="D614"/>
  <c r="E614"/>
  <c r="F614"/>
  <c r="D615"/>
  <c r="E615"/>
  <c r="F615"/>
  <c r="D616"/>
  <c r="E616"/>
  <c r="F616"/>
  <c r="D617"/>
  <c r="E617"/>
  <c r="F617"/>
  <c r="D620"/>
  <c r="E620"/>
  <c r="F620"/>
  <c r="D621"/>
  <c r="E621"/>
  <c r="F621"/>
  <c r="D622"/>
  <c r="E622"/>
  <c r="F622"/>
  <c r="D623"/>
  <c r="E623"/>
  <c r="F623"/>
  <c r="D624"/>
  <c r="E624"/>
  <c r="F624"/>
  <c r="D625"/>
  <c r="E625"/>
  <c r="F625"/>
  <c r="D626"/>
  <c r="E626"/>
  <c r="F626"/>
  <c r="D627"/>
  <c r="E627"/>
  <c r="F627"/>
  <c r="D628"/>
  <c r="E628"/>
  <c r="F628"/>
  <c r="D629"/>
  <c r="E629"/>
  <c r="F629"/>
  <c r="D632"/>
  <c r="E632"/>
  <c r="F632"/>
  <c r="D633"/>
  <c r="E633"/>
  <c r="F633"/>
  <c r="D634"/>
  <c r="E634"/>
  <c r="F634"/>
  <c r="D635"/>
  <c r="E635"/>
  <c r="F635"/>
  <c r="D636"/>
  <c r="E636"/>
  <c r="F636"/>
  <c r="D637"/>
  <c r="E637"/>
  <c r="F637"/>
  <c r="D638"/>
  <c r="E638"/>
  <c r="F638"/>
  <c r="D639"/>
  <c r="E639"/>
  <c r="F639"/>
  <c r="D640"/>
  <c r="E640"/>
  <c r="F640"/>
  <c r="D641"/>
  <c r="E641"/>
  <c r="F641"/>
  <c r="D642"/>
  <c r="E642"/>
  <c r="F642"/>
  <c r="D643"/>
  <c r="E643"/>
  <c r="F643"/>
  <c r="D644"/>
  <c r="E644"/>
  <c r="F644"/>
  <c r="D645"/>
  <c r="E645"/>
  <c r="F645"/>
  <c r="D646"/>
  <c r="E646"/>
  <c r="F646"/>
  <c r="D647"/>
  <c r="E647"/>
  <c r="F647"/>
  <c r="D648"/>
  <c r="E648"/>
  <c r="F648"/>
  <c r="D649"/>
  <c r="E649"/>
  <c r="F649"/>
  <c r="D650"/>
  <c r="E650"/>
  <c r="F650"/>
  <c r="D651"/>
  <c r="E651"/>
  <c r="F651"/>
  <c r="D652"/>
  <c r="E652"/>
  <c r="F652"/>
  <c r="D653"/>
  <c r="E653"/>
  <c r="F653"/>
  <c r="D654"/>
  <c r="E654"/>
  <c r="F654"/>
  <c r="D655"/>
  <c r="E655"/>
  <c r="F655"/>
  <c r="D656"/>
  <c r="E656"/>
  <c r="F656"/>
  <c r="D657"/>
  <c r="E657"/>
  <c r="F657"/>
  <c r="D658"/>
  <c r="E658"/>
  <c r="F658"/>
  <c r="D659"/>
  <c r="E659"/>
  <c r="F659"/>
  <c r="D660"/>
  <c r="E660"/>
  <c r="F660"/>
  <c r="D661"/>
  <c r="E661"/>
  <c r="F661"/>
  <c r="D662"/>
  <c r="E662"/>
  <c r="F662"/>
  <c r="D663"/>
  <c r="E663"/>
  <c r="F663"/>
  <c r="D664"/>
  <c r="E664"/>
  <c r="F664"/>
  <c r="D665"/>
  <c r="E665"/>
  <c r="F665"/>
  <c r="D666"/>
  <c r="E666"/>
  <c r="F666"/>
  <c r="D667"/>
  <c r="E667"/>
  <c r="F667"/>
  <c r="D670"/>
  <c r="E670"/>
  <c r="F670"/>
  <c r="D671"/>
  <c r="E671"/>
  <c r="F671"/>
  <c r="D672"/>
  <c r="E672"/>
  <c r="F672"/>
  <c r="D673"/>
  <c r="E673"/>
  <c r="F673"/>
  <c r="D674"/>
  <c r="E674"/>
  <c r="F674"/>
  <c r="D675"/>
  <c r="E675"/>
  <c r="F675"/>
  <c r="D676"/>
  <c r="E676"/>
  <c r="F676"/>
  <c r="D677"/>
  <c r="E677"/>
  <c r="F677"/>
  <c r="D678"/>
  <c r="E678"/>
  <c r="F678"/>
  <c r="D679"/>
  <c r="E679"/>
  <c r="F679"/>
  <c r="D680"/>
  <c r="E680"/>
  <c r="F680"/>
  <c r="D681"/>
  <c r="E681"/>
  <c r="F681"/>
  <c r="D682"/>
  <c r="E682"/>
  <c r="F682"/>
  <c r="D683"/>
  <c r="E683"/>
  <c r="F683"/>
  <c r="D684"/>
  <c r="E684"/>
  <c r="F684"/>
  <c r="D687"/>
  <c r="E687"/>
  <c r="F687"/>
  <c r="D690"/>
  <c r="E690"/>
  <c r="F690"/>
  <c r="D691"/>
  <c r="E691"/>
  <c r="F691"/>
  <c r="D692"/>
  <c r="E692"/>
  <c r="F692"/>
  <c r="D693"/>
  <c r="E693"/>
  <c r="F693"/>
  <c r="D696"/>
  <c r="E696"/>
  <c r="F696"/>
  <c r="D697"/>
  <c r="E697"/>
  <c r="F697"/>
  <c r="D698"/>
  <c r="E698"/>
  <c r="F698"/>
  <c r="D699"/>
  <c r="E699"/>
  <c r="F699"/>
  <c r="D700"/>
  <c r="E700"/>
  <c r="F700"/>
  <c r="D701"/>
  <c r="E701"/>
  <c r="F701"/>
  <c r="D704"/>
  <c r="E704"/>
  <c r="F704"/>
  <c r="D705"/>
  <c r="E705"/>
  <c r="F705"/>
  <c r="D706"/>
  <c r="E706"/>
  <c r="F706"/>
  <c r="D707"/>
  <c r="E707"/>
  <c r="F707"/>
  <c r="D708"/>
  <c r="E708"/>
  <c r="F708"/>
  <c r="D709"/>
  <c r="E709"/>
  <c r="F709"/>
  <c r="D710"/>
  <c r="E710"/>
  <c r="F710"/>
  <c r="D711"/>
  <c r="E711"/>
  <c r="F711"/>
  <c r="D712"/>
  <c r="E712"/>
  <c r="F712"/>
  <c r="D713"/>
  <c r="E713"/>
  <c r="F713"/>
  <c r="D714"/>
  <c r="E714"/>
  <c r="F714"/>
  <c r="D715"/>
  <c r="E715"/>
  <c r="F715"/>
  <c r="D716"/>
  <c r="E716"/>
  <c r="F716"/>
  <c r="D717"/>
  <c r="E717"/>
  <c r="F717"/>
  <c r="D718"/>
  <c r="E718"/>
  <c r="F718"/>
  <c r="D719"/>
  <c r="E719"/>
  <c r="F719"/>
  <c r="D720"/>
  <c r="E720"/>
  <c r="F720"/>
  <c r="D721"/>
  <c r="E721"/>
  <c r="F721"/>
  <c r="D722"/>
  <c r="E722"/>
  <c r="F722"/>
  <c r="D725"/>
  <c r="E725"/>
  <c r="F725"/>
  <c r="D726"/>
  <c r="E726"/>
  <c r="F726"/>
  <c r="D727"/>
  <c r="E727"/>
  <c r="F727"/>
  <c r="D728"/>
  <c r="E728"/>
  <c r="F728"/>
  <c r="D729"/>
  <c r="E729"/>
  <c r="F729"/>
  <c r="D732"/>
  <c r="E732"/>
  <c r="F732"/>
  <c r="D733"/>
  <c r="E733"/>
  <c r="F733"/>
  <c r="D734"/>
  <c r="E734"/>
  <c r="F734"/>
  <c r="D735"/>
  <c r="E735"/>
  <c r="F735"/>
  <c r="D736"/>
  <c r="E736"/>
  <c r="F736"/>
  <c r="D737"/>
  <c r="E737"/>
  <c r="F737"/>
  <c r="D738"/>
  <c r="E738"/>
  <c r="F738"/>
  <c r="D739"/>
  <c r="E739"/>
  <c r="F739"/>
  <c r="D740"/>
  <c r="E740"/>
  <c r="F740"/>
  <c r="D741"/>
  <c r="E741"/>
  <c r="F741"/>
  <c r="D742"/>
  <c r="E742"/>
  <c r="F742"/>
  <c r="D743"/>
  <c r="E743"/>
  <c r="F743"/>
  <c r="D746"/>
  <c r="E746"/>
  <c r="F746"/>
  <c r="D747"/>
  <c r="E747"/>
  <c r="F747"/>
  <c r="D748"/>
  <c r="E748"/>
  <c r="F748"/>
  <c r="D749"/>
  <c r="E749"/>
  <c r="F749"/>
  <c r="D750"/>
  <c r="E750"/>
  <c r="F750"/>
  <c r="D751"/>
  <c r="E751"/>
  <c r="F751"/>
  <c r="D754"/>
  <c r="E754"/>
  <c r="F754"/>
  <c r="D755"/>
  <c r="E755"/>
  <c r="F755"/>
  <c r="D756"/>
  <c r="E756"/>
  <c r="F756"/>
  <c r="D757"/>
  <c r="E757"/>
  <c r="F757"/>
  <c r="D760"/>
  <c r="E760"/>
  <c r="F760"/>
  <c r="D761"/>
  <c r="E761"/>
  <c r="F761"/>
  <c r="D762"/>
  <c r="E762"/>
  <c r="F762"/>
  <c r="D763"/>
  <c r="E763"/>
  <c r="F763"/>
  <c r="D766"/>
  <c r="E766"/>
  <c r="F766"/>
  <c r="D767"/>
  <c r="E767"/>
  <c r="F767"/>
  <c r="D768"/>
  <c r="E768"/>
  <c r="F768"/>
  <c r="D769"/>
  <c r="E769"/>
  <c r="F769"/>
  <c r="D772"/>
  <c r="E772"/>
  <c r="F772"/>
  <c r="D773"/>
  <c r="E773"/>
  <c r="F773"/>
  <c r="D774"/>
  <c r="E774"/>
  <c r="F774"/>
  <c r="D775"/>
  <c r="E775"/>
  <c r="F775"/>
  <c r="D776"/>
  <c r="E776"/>
  <c r="F776"/>
  <c r="D777"/>
  <c r="E777"/>
  <c r="F777"/>
  <c r="D778"/>
  <c r="E778"/>
  <c r="F778"/>
  <c r="D779"/>
  <c r="E779"/>
  <c r="F779"/>
  <c r="D780"/>
  <c r="E780"/>
  <c r="F780"/>
  <c r="D781"/>
  <c r="E781"/>
  <c r="F781"/>
  <c r="D782"/>
  <c r="E782"/>
  <c r="F782"/>
  <c r="D783"/>
  <c r="E783"/>
  <c r="F783"/>
  <c r="D784"/>
  <c r="E784"/>
  <c r="F784"/>
  <c r="D785"/>
  <c r="E785"/>
  <c r="F785"/>
  <c r="D788"/>
  <c r="E788"/>
  <c r="F788"/>
  <c r="D789"/>
  <c r="E789"/>
  <c r="F789"/>
  <c r="D790"/>
  <c r="E790"/>
  <c r="F790"/>
  <c r="D791"/>
  <c r="E791"/>
  <c r="F791"/>
  <c r="D792"/>
  <c r="E792"/>
  <c r="F792"/>
  <c r="D793"/>
  <c r="E793"/>
  <c r="F793"/>
  <c r="D794"/>
  <c r="E794"/>
  <c r="F794"/>
  <c r="D795"/>
  <c r="E795"/>
  <c r="F795"/>
  <c r="D796"/>
  <c r="E796"/>
  <c r="F796"/>
  <c r="D797"/>
  <c r="E797"/>
  <c r="F797"/>
  <c r="D798"/>
  <c r="E798"/>
  <c r="F798"/>
  <c r="D799"/>
  <c r="E799"/>
  <c r="F799"/>
  <c r="D800"/>
  <c r="E800"/>
  <c r="F800"/>
  <c r="D801"/>
  <c r="E801"/>
  <c r="F801"/>
  <c r="D802"/>
  <c r="E802"/>
  <c r="F802"/>
  <c r="D803"/>
  <c r="E803"/>
  <c r="F803"/>
  <c r="D804"/>
  <c r="E804"/>
  <c r="F804"/>
  <c r="D805"/>
  <c r="E805"/>
  <c r="F805"/>
  <c r="D806"/>
  <c r="E806"/>
  <c r="F806"/>
  <c r="D807"/>
  <c r="E807"/>
  <c r="F807"/>
  <c r="D808"/>
  <c r="E808"/>
  <c r="F808"/>
  <c r="D809"/>
  <c r="E809"/>
  <c r="F809"/>
  <c r="D810"/>
  <c r="E810"/>
  <c r="F810"/>
  <c r="D811"/>
  <c r="E811"/>
  <c r="F811"/>
  <c r="D812"/>
  <c r="E812"/>
  <c r="F812"/>
  <c r="D813"/>
  <c r="E813"/>
  <c r="F813"/>
  <c r="D814"/>
  <c r="E814"/>
  <c r="F814"/>
  <c r="D815"/>
  <c r="E815"/>
  <c r="F815"/>
  <c r="D816"/>
  <c r="E816"/>
  <c r="F816"/>
  <c r="D817"/>
  <c r="E817"/>
  <c r="F817"/>
  <c r="D818"/>
  <c r="E818"/>
  <c r="F818"/>
  <c r="D821"/>
  <c r="E821"/>
  <c r="F821"/>
  <c r="D822"/>
  <c r="E822"/>
  <c r="F822"/>
  <c r="D823"/>
  <c r="E823"/>
  <c r="F823"/>
  <c r="D824"/>
  <c r="E824"/>
  <c r="F824"/>
  <c r="D825"/>
  <c r="E825"/>
  <c r="F825"/>
  <c r="D828"/>
  <c r="E828"/>
  <c r="F828"/>
  <c r="D829"/>
  <c r="E829"/>
  <c r="F829"/>
  <c r="D830"/>
  <c r="E830"/>
  <c r="F830"/>
  <c r="D831"/>
  <c r="E831"/>
  <c r="F831"/>
  <c r="D832"/>
  <c r="E832"/>
  <c r="F832"/>
  <c r="D833"/>
  <c r="E833"/>
  <c r="F833"/>
  <c r="D834"/>
  <c r="E834"/>
  <c r="F834"/>
  <c r="D835"/>
  <c r="E835"/>
  <c r="F835"/>
  <c r="D836"/>
  <c r="E836"/>
  <c r="F836"/>
  <c r="D837"/>
  <c r="E837"/>
  <c r="F837"/>
  <c r="D838"/>
  <c r="E838"/>
  <c r="F838"/>
  <c r="D839"/>
  <c r="E839"/>
  <c r="F839"/>
  <c r="D842"/>
  <c r="E842"/>
  <c r="F842"/>
  <c r="D843"/>
  <c r="E843"/>
  <c r="F843"/>
  <c r="D844"/>
  <c r="E844"/>
  <c r="F844"/>
  <c r="D845"/>
  <c r="E845"/>
  <c r="F845"/>
  <c r="D848"/>
  <c r="E848"/>
  <c r="F848"/>
  <c r="D849"/>
  <c r="E849"/>
  <c r="F849"/>
  <c r="D850"/>
  <c r="E850"/>
  <c r="F850"/>
  <c r="D851"/>
  <c r="E851"/>
  <c r="F851"/>
  <c r="D852"/>
  <c r="E852"/>
  <c r="F852"/>
  <c r="D853"/>
  <c r="E853"/>
  <c r="F853"/>
  <c r="D854"/>
  <c r="E854"/>
  <c r="F854"/>
  <c r="D855"/>
  <c r="E855"/>
  <c r="F855"/>
  <c r="D856"/>
  <c r="E856"/>
  <c r="F856"/>
  <c r="D857"/>
  <c r="E857"/>
  <c r="F857"/>
  <c r="D860"/>
  <c r="E860"/>
  <c r="F860"/>
  <c r="D861"/>
  <c r="E861"/>
  <c r="F861"/>
  <c r="D862"/>
  <c r="E862"/>
  <c r="F862"/>
  <c r="F1325"/>
  <c r="E1325"/>
  <c r="D1325"/>
  <c r="D81"/>
  <c r="E81"/>
  <c r="F81"/>
  <c r="D82"/>
  <c r="E82"/>
  <c r="F82"/>
  <c r="D83"/>
  <c r="E83"/>
  <c r="F83"/>
  <c r="D84"/>
  <c r="E84"/>
  <c r="F84"/>
  <c r="D85"/>
  <c r="E85"/>
  <c r="F85"/>
  <c r="D86"/>
  <c r="E86"/>
  <c r="F86"/>
  <c r="D89"/>
  <c r="E89"/>
  <c r="F89"/>
  <c r="D90"/>
  <c r="E90"/>
  <c r="F90"/>
  <c r="D91"/>
  <c r="E91"/>
  <c r="F91"/>
  <c r="D92"/>
  <c r="E92"/>
  <c r="F92"/>
  <c r="D93"/>
  <c r="E93"/>
  <c r="F93"/>
  <c r="D94"/>
  <c r="E94"/>
  <c r="F94"/>
  <c r="D95"/>
  <c r="E95"/>
  <c r="F95"/>
  <c r="D96"/>
  <c r="E96"/>
  <c r="F96"/>
  <c r="D97"/>
  <c r="E97"/>
  <c r="F97"/>
  <c r="D98"/>
  <c r="E98"/>
  <c r="F98"/>
  <c r="D99"/>
  <c r="E99"/>
  <c r="F99"/>
  <c r="D100"/>
  <c r="E100"/>
  <c r="F100"/>
  <c r="D101"/>
  <c r="E101"/>
  <c r="F101"/>
  <c r="D102"/>
  <c r="E102"/>
  <c r="F102"/>
  <c r="D103"/>
  <c r="E103"/>
  <c r="F103"/>
  <c r="D104"/>
  <c r="E104"/>
  <c r="F104"/>
  <c r="D105"/>
  <c r="E105"/>
  <c r="F105"/>
  <c r="D106"/>
  <c r="E106"/>
  <c r="F106"/>
  <c r="D107"/>
  <c r="E107"/>
  <c r="F107"/>
  <c r="D108"/>
  <c r="E108"/>
  <c r="F108"/>
  <c r="D109"/>
  <c r="E109"/>
  <c r="F109"/>
  <c r="D110"/>
  <c r="E110"/>
  <c r="F110"/>
  <c r="D111"/>
  <c r="E111"/>
  <c r="F111"/>
  <c r="D112"/>
  <c r="E112"/>
  <c r="F112"/>
  <c r="D113"/>
  <c r="E113"/>
  <c r="F113"/>
  <c r="D114"/>
  <c r="E114"/>
  <c r="F114"/>
  <c r="D115"/>
  <c r="E115"/>
  <c r="F115"/>
  <c r="D118"/>
  <c r="E118"/>
  <c r="F118"/>
  <c r="D119"/>
  <c r="E119"/>
  <c r="F119"/>
  <c r="D120"/>
  <c r="E120"/>
  <c r="F120"/>
  <c r="D121"/>
  <c r="E121"/>
  <c r="F121"/>
  <c r="D122"/>
  <c r="E122"/>
  <c r="F122"/>
  <c r="D123"/>
  <c r="E123"/>
  <c r="F123"/>
  <c r="D124"/>
  <c r="E124"/>
  <c r="F124"/>
  <c r="D125"/>
  <c r="E125"/>
  <c r="F125"/>
  <c r="D126"/>
  <c r="E126"/>
  <c r="F126"/>
  <c r="D127"/>
  <c r="E127"/>
  <c r="F127"/>
  <c r="D130"/>
  <c r="E130"/>
  <c r="F130"/>
  <c r="D131"/>
  <c r="E131"/>
  <c r="F131"/>
  <c r="D132"/>
  <c r="E132"/>
  <c r="F132"/>
  <c r="D133"/>
  <c r="E133"/>
  <c r="F133"/>
  <c r="D134"/>
  <c r="E134"/>
  <c r="F134"/>
  <c r="D135"/>
  <c r="E135"/>
  <c r="F135"/>
  <c r="D136"/>
  <c r="E136"/>
  <c r="F136"/>
  <c r="D137"/>
  <c r="E137"/>
  <c r="F137"/>
  <c r="D138"/>
  <c r="E138"/>
  <c r="F138"/>
  <c r="D139"/>
  <c r="E139"/>
  <c r="F139"/>
  <c r="D140"/>
  <c r="E140"/>
  <c r="F140"/>
  <c r="D141"/>
  <c r="E141"/>
  <c r="F141"/>
  <c r="D142"/>
  <c r="E142"/>
  <c r="F142"/>
  <c r="D143"/>
  <c r="E143"/>
  <c r="F143"/>
  <c r="D144"/>
  <c r="E144"/>
  <c r="F144"/>
  <c r="D145"/>
  <c r="E145"/>
  <c r="F145"/>
  <c r="D146"/>
  <c r="E146"/>
  <c r="F146"/>
  <c r="D147"/>
  <c r="E147"/>
  <c r="F147"/>
  <c r="D148"/>
  <c r="E148"/>
  <c r="F148"/>
  <c r="D149"/>
  <c r="E149"/>
  <c r="F149"/>
  <c r="D150"/>
  <c r="E150"/>
  <c r="F150"/>
  <c r="D151"/>
  <c r="E151"/>
  <c r="F151"/>
  <c r="D152"/>
  <c r="E152"/>
  <c r="F152"/>
  <c r="D153"/>
  <c r="E153"/>
  <c r="F153"/>
  <c r="D154"/>
  <c r="E154"/>
  <c r="F154"/>
  <c r="D155"/>
  <c r="E155"/>
  <c r="F155"/>
  <c r="D158"/>
  <c r="E158"/>
  <c r="F158"/>
  <c r="D159"/>
  <c r="E159"/>
  <c r="F159"/>
  <c r="D160"/>
  <c r="E160"/>
  <c r="F160"/>
  <c r="D161"/>
  <c r="E161"/>
  <c r="F161"/>
  <c r="D162"/>
  <c r="E162"/>
  <c r="F162"/>
  <c r="D163"/>
  <c r="E163"/>
  <c r="F163"/>
  <c r="D164"/>
  <c r="E164"/>
  <c r="F164"/>
  <c r="D165"/>
  <c r="E165"/>
  <c r="F165"/>
  <c r="D166"/>
  <c r="E166"/>
  <c r="F166"/>
  <c r="D167"/>
  <c r="E167"/>
  <c r="F167"/>
  <c r="D170"/>
  <c r="E170"/>
  <c r="F170"/>
  <c r="D171"/>
  <c r="E171"/>
  <c r="F171"/>
  <c r="D172"/>
  <c r="E172"/>
  <c r="F172"/>
  <c r="D173"/>
  <c r="E173"/>
  <c r="F173"/>
  <c r="D174"/>
  <c r="E174"/>
  <c r="F174"/>
  <c r="D177"/>
  <c r="E177"/>
  <c r="F177"/>
  <c r="D178"/>
  <c r="E178"/>
  <c r="F178"/>
  <c r="D179"/>
  <c r="E179"/>
  <c r="F179"/>
  <c r="D180"/>
  <c r="E180"/>
  <c r="F180"/>
  <c r="D181"/>
  <c r="E181"/>
  <c r="F181"/>
  <c r="D182"/>
  <c r="E182"/>
  <c r="F182"/>
  <c r="D183"/>
  <c r="E183"/>
  <c r="F183"/>
  <c r="D184"/>
  <c r="E184"/>
  <c r="F184"/>
  <c r="D185"/>
  <c r="E185"/>
  <c r="F185"/>
  <c r="D186"/>
  <c r="E186"/>
  <c r="F186"/>
  <c r="D187"/>
  <c r="E187"/>
  <c r="F187"/>
  <c r="D188"/>
  <c r="E188"/>
  <c r="F188"/>
  <c r="D189"/>
  <c r="E189"/>
  <c r="F189"/>
  <c r="D190"/>
  <c r="E190"/>
  <c r="F190"/>
  <c r="D193"/>
  <c r="E193"/>
  <c r="F193"/>
  <c r="D194"/>
  <c r="E194"/>
  <c r="F194"/>
  <c r="D195"/>
  <c r="E195"/>
  <c r="F195"/>
  <c r="D196"/>
  <c r="E196"/>
  <c r="F196"/>
  <c r="D197"/>
  <c r="E197"/>
  <c r="F197"/>
  <c r="D198"/>
  <c r="E198"/>
  <c r="F198"/>
  <c r="D201"/>
  <c r="E201"/>
  <c r="F201"/>
  <c r="D202"/>
  <c r="E202"/>
  <c r="F202"/>
  <c r="D203"/>
  <c r="E203"/>
  <c r="F203"/>
  <c r="D204"/>
  <c r="E204"/>
  <c r="F204"/>
  <c r="D207"/>
  <c r="E207"/>
  <c r="F207"/>
  <c r="D208"/>
  <c r="E208"/>
  <c r="F208"/>
  <c r="D209"/>
  <c r="E209"/>
  <c r="F209"/>
  <c r="D210"/>
  <c r="E210"/>
  <c r="F210"/>
  <c r="D211"/>
  <c r="E211"/>
  <c r="F211"/>
  <c r="D212"/>
  <c r="E212"/>
  <c r="F212"/>
  <c r="D213"/>
  <c r="E213"/>
  <c r="F213"/>
  <c r="D214"/>
  <c r="E214"/>
  <c r="F214"/>
  <c r="D215"/>
  <c r="E215"/>
  <c r="F215"/>
  <c r="D216"/>
  <c r="E216"/>
  <c r="F216"/>
  <c r="D217"/>
  <c r="E217"/>
  <c r="F217"/>
  <c r="D218"/>
  <c r="E218"/>
  <c r="F218"/>
  <c r="D219"/>
  <c r="E219"/>
  <c r="F219"/>
  <c r="D220"/>
  <c r="E220"/>
  <c r="F220"/>
  <c r="D221"/>
  <c r="E221"/>
  <c r="F221"/>
  <c r="D222"/>
  <c r="E222"/>
  <c r="F222"/>
  <c r="D223"/>
  <c r="E223"/>
  <c r="F223"/>
  <c r="D224"/>
  <c r="E224"/>
  <c r="F224"/>
  <c r="D225"/>
  <c r="E225"/>
  <c r="F225"/>
  <c r="D228"/>
  <c r="E228"/>
  <c r="F228"/>
  <c r="D229"/>
  <c r="E229"/>
  <c r="F229"/>
  <c r="D230"/>
  <c r="E230"/>
  <c r="F230"/>
  <c r="D231"/>
  <c r="E231"/>
  <c r="F231"/>
  <c r="D232"/>
  <c r="E232"/>
  <c r="F232"/>
  <c r="D233"/>
  <c r="E233"/>
  <c r="F233"/>
  <c r="D236"/>
  <c r="E236"/>
  <c r="F236"/>
  <c r="D239"/>
  <c r="E239"/>
  <c r="F239"/>
  <c r="D240"/>
  <c r="E240"/>
  <c r="F240"/>
  <c r="D241"/>
  <c r="E241"/>
  <c r="F241"/>
  <c r="D242"/>
  <c r="E242"/>
  <c r="F242"/>
  <c r="D243"/>
  <c r="E243"/>
  <c r="F243"/>
  <c r="D244"/>
  <c r="E244"/>
  <c r="F244"/>
  <c r="D245"/>
  <c r="E245"/>
  <c r="F245"/>
  <c r="D246"/>
  <c r="E246"/>
  <c r="F246"/>
  <c r="D247"/>
  <c r="E247"/>
  <c r="F247"/>
  <c r="D248"/>
  <c r="E248"/>
  <c r="F248"/>
  <c r="D249"/>
  <c r="E249"/>
  <c r="F249"/>
  <c r="D250"/>
  <c r="E250"/>
  <c r="F250"/>
  <c r="D251"/>
  <c r="E251"/>
  <c r="F251"/>
  <c r="D252"/>
  <c r="E252"/>
  <c r="F252"/>
  <c r="D253"/>
  <c r="E253"/>
  <c r="F253"/>
  <c r="D256"/>
  <c r="E256"/>
  <c r="F256"/>
  <c r="D257"/>
  <c r="E257"/>
  <c r="F257"/>
  <c r="D258"/>
  <c r="E258"/>
  <c r="F258"/>
  <c r="D259"/>
  <c r="E259"/>
  <c r="F259"/>
  <c r="D260"/>
  <c r="E260"/>
  <c r="F260"/>
  <c r="D261"/>
  <c r="E261"/>
  <c r="F261"/>
  <c r="D262"/>
  <c r="E262"/>
  <c r="F262"/>
  <c r="D263"/>
  <c r="E263"/>
  <c r="F263"/>
  <c r="D264"/>
  <c r="E264"/>
  <c r="F264"/>
  <c r="D267"/>
  <c r="E267"/>
  <c r="F267"/>
  <c r="D268"/>
  <c r="E268"/>
  <c r="F268"/>
  <c r="D269"/>
  <c r="E269"/>
  <c r="F269"/>
  <c r="D270"/>
  <c r="E270"/>
  <c r="F270"/>
  <c r="D271"/>
  <c r="E271"/>
  <c r="F271"/>
  <c r="D272"/>
  <c r="E272"/>
  <c r="F272"/>
  <c r="D865"/>
  <c r="E865"/>
  <c r="F865"/>
  <c r="D866"/>
  <c r="E866"/>
  <c r="F866"/>
  <c r="D867"/>
  <c r="E867"/>
  <c r="F867"/>
  <c r="D868"/>
  <c r="E868"/>
  <c r="F868"/>
  <c r="D869"/>
  <c r="E869"/>
  <c r="F869"/>
  <c r="D870"/>
  <c r="E870"/>
  <c r="F870"/>
  <c r="D871"/>
  <c r="E871"/>
  <c r="F871"/>
  <c r="D872"/>
  <c r="E872"/>
  <c r="F872"/>
  <c r="D873"/>
  <c r="E873"/>
  <c r="F873"/>
  <c r="D874"/>
  <c r="E874"/>
  <c r="F874"/>
  <c r="D875"/>
  <c r="E875"/>
  <c r="F875"/>
  <c r="D876"/>
  <c r="E876"/>
  <c r="F876"/>
  <c r="D877"/>
  <c r="E877"/>
  <c r="F877"/>
  <c r="D878"/>
  <c r="E878"/>
  <c r="F878"/>
  <c r="D879"/>
  <c r="E879"/>
  <c r="F879"/>
  <c r="D880"/>
  <c r="E880"/>
  <c r="F880"/>
  <c r="D883"/>
  <c r="E883"/>
  <c r="F883"/>
  <c r="D884"/>
  <c r="E884"/>
  <c r="F884"/>
  <c r="D885"/>
  <c r="E885"/>
  <c r="F885"/>
  <c r="D886"/>
  <c r="E886"/>
  <c r="F886"/>
  <c r="D887"/>
  <c r="E887"/>
  <c r="F887"/>
  <c r="D888"/>
  <c r="E888"/>
  <c r="F888"/>
  <c r="D889"/>
  <c r="E889"/>
  <c r="F889"/>
  <c r="D892"/>
  <c r="E892"/>
  <c r="F892"/>
  <c r="D893"/>
  <c r="E893"/>
  <c r="F893"/>
  <c r="D896"/>
  <c r="E896"/>
  <c r="F896"/>
  <c r="D897"/>
  <c r="E897"/>
  <c r="F897"/>
  <c r="D898"/>
  <c r="E898"/>
  <c r="F898"/>
  <c r="D899"/>
  <c r="E899"/>
  <c r="F899"/>
  <c r="D900"/>
  <c r="E900"/>
  <c r="F900"/>
  <c r="D901"/>
  <c r="E901"/>
  <c r="F901"/>
  <c r="D902"/>
  <c r="E902"/>
  <c r="F902"/>
  <c r="D903"/>
  <c r="E903"/>
  <c r="F903"/>
  <c r="D904"/>
  <c r="E904"/>
  <c r="F904"/>
  <c r="D905"/>
  <c r="E905"/>
  <c r="F905"/>
  <c r="D906"/>
  <c r="E906"/>
  <c r="F906"/>
  <c r="D907"/>
  <c r="E907"/>
  <c r="F907"/>
  <c r="D908"/>
  <c r="E908"/>
  <c r="F908"/>
  <c r="D909"/>
  <c r="E909"/>
  <c r="F909"/>
  <c r="D910"/>
  <c r="E910"/>
  <c r="F910"/>
  <c r="D911"/>
  <c r="E911"/>
  <c r="F911"/>
  <c r="D914"/>
  <c r="E914"/>
  <c r="F914"/>
  <c r="D915"/>
  <c r="E915"/>
  <c r="F915"/>
  <c r="D916"/>
  <c r="E916"/>
  <c r="F916"/>
  <c r="D917"/>
  <c r="E917"/>
  <c r="F917"/>
  <c r="D918"/>
  <c r="E918"/>
  <c r="F918"/>
  <c r="D921"/>
  <c r="E921"/>
  <c r="F921"/>
  <c r="D922"/>
  <c r="E922"/>
  <c r="F922"/>
  <c r="D923"/>
  <c r="E923"/>
  <c r="F923"/>
  <c r="D926"/>
  <c r="E926"/>
  <c r="F926"/>
  <c r="D927"/>
  <c r="E927"/>
  <c r="F927"/>
  <c r="D928"/>
  <c r="E928"/>
  <c r="F928"/>
  <c r="D931"/>
  <c r="E931"/>
  <c r="F931"/>
  <c r="D932"/>
  <c r="E932"/>
  <c r="F932"/>
  <c r="D933"/>
  <c r="E933"/>
  <c r="F933"/>
  <c r="D936"/>
  <c r="E936"/>
  <c r="F936"/>
  <c r="D937"/>
  <c r="E937"/>
  <c r="F937"/>
  <c r="D940"/>
  <c r="E940"/>
  <c r="F940"/>
  <c r="D941"/>
  <c r="E941"/>
  <c r="F941"/>
  <c r="D942"/>
  <c r="E942"/>
  <c r="F942"/>
  <c r="D943"/>
  <c r="E943"/>
  <c r="F943"/>
  <c r="D944"/>
  <c r="E944"/>
  <c r="F944"/>
  <c r="D945"/>
  <c r="E945"/>
  <c r="F945"/>
  <c r="D946"/>
  <c r="E946"/>
  <c r="F946"/>
  <c r="D947"/>
  <c r="E947"/>
  <c r="F947"/>
  <c r="D948"/>
  <c r="E948"/>
  <c r="F948"/>
  <c r="D949"/>
  <c r="E949"/>
  <c r="F949"/>
  <c r="D950"/>
  <c r="E950"/>
  <c r="F950"/>
  <c r="D951"/>
  <c r="E951"/>
  <c r="F951"/>
  <c r="D952"/>
  <c r="E952"/>
  <c r="F952"/>
  <c r="D953"/>
  <c r="E953"/>
  <c r="F953"/>
  <c r="D954"/>
  <c r="E954"/>
  <c r="F954"/>
  <c r="D955"/>
  <c r="E955"/>
  <c r="F955"/>
  <c r="D956"/>
  <c r="E956"/>
  <c r="F956"/>
  <c r="D957"/>
  <c r="E957"/>
  <c r="F957"/>
  <c r="D958"/>
  <c r="E958"/>
  <c r="F958"/>
  <c r="D959"/>
  <c r="E959"/>
  <c r="F959"/>
  <c r="D960"/>
  <c r="E960"/>
  <c r="F960"/>
  <c r="D961"/>
  <c r="E961"/>
  <c r="F961"/>
  <c r="D962"/>
  <c r="E962"/>
  <c r="F962"/>
  <c r="D963"/>
  <c r="E963"/>
  <c r="F963"/>
  <c r="D964"/>
  <c r="E964"/>
  <c r="F964"/>
  <c r="D965"/>
  <c r="E965"/>
  <c r="F965"/>
  <c r="D968"/>
  <c r="E968"/>
  <c r="F968"/>
  <c r="D969"/>
  <c r="E969"/>
  <c r="F969"/>
  <c r="D970"/>
  <c r="E970"/>
  <c r="F970"/>
  <c r="D971"/>
  <c r="E971"/>
  <c r="F971"/>
  <c r="D972"/>
  <c r="E972"/>
  <c r="F972"/>
  <c r="D973"/>
  <c r="E973"/>
  <c r="F973"/>
  <c r="D974"/>
  <c r="E974"/>
  <c r="F974"/>
  <c r="D975"/>
  <c r="E975"/>
  <c r="F975"/>
  <c r="D976"/>
  <c r="E976"/>
  <c r="F976"/>
  <c r="D977"/>
  <c r="E977"/>
  <c r="F977"/>
  <c r="D978"/>
  <c r="E978"/>
  <c r="F978"/>
  <c r="D979"/>
  <c r="E979"/>
  <c r="F979"/>
  <c r="D980"/>
  <c r="E980"/>
  <c r="F980"/>
  <c r="D981"/>
  <c r="E981"/>
  <c r="F981"/>
  <c r="D982"/>
  <c r="E982"/>
  <c r="F982"/>
  <c r="D983"/>
  <c r="E983"/>
  <c r="F983"/>
  <c r="D984"/>
  <c r="E984"/>
  <c r="F984"/>
  <c r="D985"/>
  <c r="E985"/>
  <c r="F985"/>
  <c r="D986"/>
  <c r="E986"/>
  <c r="F986"/>
  <c r="D989"/>
  <c r="E989"/>
  <c r="F989"/>
  <c r="D990"/>
  <c r="E990"/>
  <c r="F990"/>
  <c r="D991"/>
  <c r="E991"/>
  <c r="F991"/>
  <c r="D992"/>
  <c r="E992"/>
  <c r="F992"/>
  <c r="D995"/>
  <c r="E995"/>
  <c r="F995"/>
  <c r="D996"/>
  <c r="E996"/>
  <c r="F996"/>
  <c r="D997"/>
  <c r="E997"/>
  <c r="F997"/>
  <c r="D998"/>
  <c r="E998"/>
  <c r="F998"/>
  <c r="D999"/>
  <c r="E999"/>
  <c r="F999"/>
  <c r="D1000"/>
  <c r="E1000"/>
  <c r="F1000"/>
  <c r="D1003"/>
  <c r="E1003"/>
  <c r="F1003"/>
  <c r="D1004"/>
  <c r="E1004"/>
  <c r="F1004"/>
  <c r="D1005"/>
  <c r="E1005"/>
  <c r="F1005"/>
  <c r="D1006"/>
  <c r="E1006"/>
  <c r="F1006"/>
  <c r="D1007"/>
  <c r="E1007"/>
  <c r="F1007"/>
  <c r="D1008"/>
  <c r="E1008"/>
  <c r="F1008"/>
  <c r="D1009"/>
  <c r="E1009"/>
  <c r="F1009"/>
  <c r="D1010"/>
  <c r="E1010"/>
  <c r="F1010"/>
  <c r="D1011"/>
  <c r="E1011"/>
  <c r="F1011"/>
  <c r="D1012"/>
  <c r="E1012"/>
  <c r="F1012"/>
  <c r="D1013"/>
  <c r="E1013"/>
  <c r="F1013"/>
  <c r="D1014"/>
  <c r="E1014"/>
  <c r="F1014"/>
  <c r="D1015"/>
  <c r="E1015"/>
  <c r="F1015"/>
  <c r="D1018"/>
  <c r="E1018"/>
  <c r="F1018"/>
  <c r="D1019"/>
  <c r="E1019"/>
  <c r="F1019"/>
  <c r="D1020"/>
  <c r="E1020"/>
  <c r="F1020"/>
  <c r="D1021"/>
  <c r="E1021"/>
  <c r="F1021"/>
  <c r="D1022"/>
  <c r="E1022"/>
  <c r="F1022"/>
  <c r="D1023"/>
  <c r="E1023"/>
  <c r="F1023"/>
  <c r="D1024"/>
  <c r="E1024"/>
  <c r="F1024"/>
  <c r="D1025"/>
  <c r="E1025"/>
  <c r="F1025"/>
  <c r="D1026"/>
  <c r="E1026"/>
  <c r="F1026"/>
  <c r="D1027"/>
  <c r="E1027"/>
  <c r="F1027"/>
  <c r="D1028"/>
  <c r="E1028"/>
  <c r="F1028"/>
  <c r="D1029"/>
  <c r="E1029"/>
  <c r="F1029"/>
  <c r="D1032"/>
  <c r="E1032"/>
  <c r="F1032"/>
  <c r="D1033"/>
  <c r="E1033"/>
  <c r="F1033"/>
  <c r="D1034"/>
  <c r="E1034"/>
  <c r="F1034"/>
  <c r="D1035"/>
  <c r="E1035"/>
  <c r="F1035"/>
  <c r="D1036"/>
  <c r="E1036"/>
  <c r="F1036"/>
  <c r="D1037"/>
  <c r="E1037"/>
  <c r="F1037"/>
  <c r="D1038"/>
  <c r="E1038"/>
  <c r="F1038"/>
  <c r="D1039"/>
  <c r="E1039"/>
  <c r="F1039"/>
  <c r="D1040"/>
  <c r="E1040"/>
  <c r="F1040"/>
  <c r="D1043"/>
  <c r="E1043"/>
  <c r="F1043"/>
  <c r="D1044"/>
  <c r="E1044"/>
  <c r="F1044"/>
  <c r="D1045"/>
  <c r="E1045"/>
  <c r="F1045"/>
  <c r="D1046"/>
  <c r="E1046"/>
  <c r="F1046"/>
  <c r="D1047"/>
  <c r="E1047"/>
  <c r="F1047"/>
  <c r="D1048"/>
  <c r="E1048"/>
  <c r="F1048"/>
  <c r="D1049"/>
  <c r="E1049"/>
  <c r="F1049"/>
  <c r="D1052"/>
  <c r="E1052"/>
  <c r="F1052"/>
  <c r="D1053"/>
  <c r="E1053"/>
  <c r="F1053"/>
  <c r="D1054"/>
  <c r="E1054"/>
  <c r="F1054"/>
  <c r="D1055"/>
  <c r="E1055"/>
  <c r="F1055"/>
  <c r="D1056"/>
  <c r="E1056"/>
  <c r="F1056"/>
  <c r="D1057"/>
  <c r="E1057"/>
  <c r="F1057"/>
  <c r="D1058"/>
  <c r="E1058"/>
  <c r="F1058"/>
  <c r="D1059"/>
  <c r="E1059"/>
  <c r="F1059"/>
  <c r="D1060"/>
  <c r="E1060"/>
  <c r="F1060"/>
  <c r="D1061"/>
  <c r="E1061"/>
  <c r="F1061"/>
  <c r="D1062"/>
  <c r="E1062"/>
  <c r="F1062"/>
  <c r="D1063"/>
  <c r="E1063"/>
  <c r="F1063"/>
  <c r="D1064"/>
  <c r="E1064"/>
  <c r="F1064"/>
  <c r="D1065"/>
  <c r="E1065"/>
  <c r="F1065"/>
  <c r="D1066"/>
  <c r="E1066"/>
  <c r="F1066"/>
  <c r="D1067"/>
  <c r="E1067"/>
  <c r="F1067"/>
  <c r="D1068"/>
  <c r="E1068"/>
  <c r="F1068"/>
  <c r="D1069"/>
  <c r="E1069"/>
  <c r="F1069"/>
  <c r="D1070"/>
  <c r="E1070"/>
  <c r="F1070"/>
  <c r="D1071"/>
  <c r="E1071"/>
  <c r="F1071"/>
  <c r="D1074"/>
  <c r="E1074"/>
  <c r="F1074"/>
  <c r="D1075"/>
  <c r="E1075"/>
  <c r="F1075"/>
  <c r="D1076"/>
  <c r="E1076"/>
  <c r="F1076"/>
  <c r="D1077"/>
  <c r="E1077"/>
  <c r="F1077"/>
  <c r="D1078"/>
  <c r="E1078"/>
  <c r="F1078"/>
  <c r="D1079"/>
  <c r="E1079"/>
  <c r="F1079"/>
  <c r="D1080"/>
  <c r="E1080"/>
  <c r="F1080"/>
  <c r="D1081"/>
  <c r="E1081"/>
  <c r="F1081"/>
  <c r="D1082"/>
  <c r="E1082"/>
  <c r="F1082"/>
  <c r="D1083"/>
  <c r="E1083"/>
  <c r="F1083"/>
  <c r="D1084"/>
  <c r="E1084"/>
  <c r="F1084"/>
  <c r="D1085"/>
  <c r="E1085"/>
  <c r="F1085"/>
  <c r="D1086"/>
  <c r="E1086"/>
  <c r="F1086"/>
  <c r="D1087"/>
  <c r="E1087"/>
  <c r="F1087"/>
  <c r="D1088"/>
  <c r="E1088"/>
  <c r="F1088"/>
  <c r="D1089"/>
  <c r="E1089"/>
  <c r="F1089"/>
  <c r="D1090"/>
  <c r="E1090"/>
  <c r="F1090"/>
  <c r="D1091"/>
  <c r="E1091"/>
  <c r="F1091"/>
  <c r="D1092"/>
  <c r="E1092"/>
  <c r="F1092"/>
  <c r="D1093"/>
  <c r="E1093"/>
  <c r="F1093"/>
  <c r="D1094"/>
  <c r="E1094"/>
  <c r="F1094"/>
  <c r="D1095"/>
  <c r="E1095"/>
  <c r="F1095"/>
  <c r="D1096"/>
  <c r="E1096"/>
  <c r="F1096"/>
  <c r="D1097"/>
  <c r="E1097"/>
  <c r="F1097"/>
  <c r="D1098"/>
  <c r="E1098"/>
  <c r="F1098"/>
  <c r="D1099"/>
  <c r="E1099"/>
  <c r="F1099"/>
  <c r="D1100"/>
  <c r="E1100"/>
  <c r="F1100"/>
  <c r="D1101"/>
  <c r="E1101"/>
  <c r="F1101"/>
  <c r="D1102"/>
  <c r="E1102"/>
  <c r="F1102"/>
  <c r="D1103"/>
  <c r="E1103"/>
  <c r="F1103"/>
  <c r="D1104"/>
  <c r="E1104"/>
  <c r="F1104"/>
  <c r="D1105"/>
  <c r="E1105"/>
  <c r="F1105"/>
  <c r="D1106"/>
  <c r="E1106"/>
  <c r="F1106"/>
  <c r="D1107"/>
  <c r="E1107"/>
  <c r="F1107"/>
  <c r="D1108"/>
  <c r="E1108"/>
  <c r="F1108"/>
  <c r="D1109"/>
  <c r="E1109"/>
  <c r="F1109"/>
  <c r="D1112"/>
  <c r="E1112"/>
  <c r="F1112"/>
  <c r="D1113"/>
  <c r="E1113"/>
  <c r="F1113"/>
  <c r="D1114"/>
  <c r="E1114"/>
  <c r="F1114"/>
  <c r="D1115"/>
  <c r="E1115"/>
  <c r="F1115"/>
  <c r="D1116"/>
  <c r="E1116"/>
  <c r="F1116"/>
  <c r="D1117"/>
  <c r="E1117"/>
  <c r="F1117"/>
  <c r="D1118"/>
  <c r="E1118"/>
  <c r="F1118"/>
  <c r="D1119"/>
  <c r="E1119"/>
  <c r="F1119"/>
  <c r="D1120"/>
  <c r="E1120"/>
  <c r="F1120"/>
  <c r="D1121"/>
  <c r="E1121"/>
  <c r="F1121"/>
  <c r="D1122"/>
  <c r="E1122"/>
  <c r="F1122"/>
  <c r="D1123"/>
  <c r="E1123"/>
  <c r="F1123"/>
  <c r="D1124"/>
  <c r="E1124"/>
  <c r="F1124"/>
  <c r="D1125"/>
  <c r="E1125"/>
  <c r="F1125"/>
  <c r="D1126"/>
  <c r="E1126"/>
  <c r="F1126"/>
  <c r="D1127"/>
  <c r="E1127"/>
  <c r="F1127"/>
  <c r="D1128"/>
  <c r="E1128"/>
  <c r="F1128"/>
  <c r="D1129"/>
  <c r="E1129"/>
  <c r="F1129"/>
  <c r="D1130"/>
  <c r="E1130"/>
  <c r="F1130"/>
  <c r="D1131"/>
  <c r="E1131"/>
  <c r="F1131"/>
  <c r="D1132"/>
  <c r="E1132"/>
  <c r="F1132"/>
  <c r="D1135"/>
  <c r="E1135"/>
  <c r="F1135"/>
  <c r="D1136"/>
  <c r="E1136"/>
  <c r="F1136"/>
  <c r="D1137"/>
  <c r="E1137"/>
  <c r="F1137"/>
  <c r="D1138"/>
  <c r="E1138"/>
  <c r="F1138"/>
  <c r="D1139"/>
  <c r="E1139"/>
  <c r="F1139"/>
  <c r="D1140"/>
  <c r="E1140"/>
  <c r="F1140"/>
  <c r="D1141"/>
  <c r="E1141"/>
  <c r="F1141"/>
  <c r="D1142"/>
  <c r="E1142"/>
  <c r="F1142"/>
  <c r="D1143"/>
  <c r="E1143"/>
  <c r="F1143"/>
  <c r="D1144"/>
  <c r="E1144"/>
  <c r="F1144"/>
  <c r="D1145"/>
  <c r="E1145"/>
  <c r="F1145"/>
  <c r="D1146"/>
  <c r="E1146"/>
  <c r="F1146"/>
  <c r="D1147"/>
  <c r="E1147"/>
  <c r="F1147"/>
  <c r="D1148"/>
  <c r="E1148"/>
  <c r="F1148"/>
  <c r="D1149"/>
  <c r="E1149"/>
  <c r="F1149"/>
  <c r="D1150"/>
  <c r="E1150"/>
  <c r="F1150"/>
  <c r="D1151"/>
  <c r="E1151"/>
  <c r="F1151"/>
  <c r="D1152"/>
  <c r="E1152"/>
  <c r="F1152"/>
  <c r="D1155"/>
  <c r="E1155"/>
  <c r="F1155"/>
  <c r="D1156"/>
  <c r="E1156"/>
  <c r="F1156"/>
  <c r="D1157"/>
  <c r="E1157"/>
  <c r="F1157"/>
  <c r="D1158"/>
  <c r="E1158"/>
  <c r="F1158"/>
  <c r="D1159"/>
  <c r="E1159"/>
  <c r="F1159"/>
  <c r="D1160"/>
  <c r="E1160"/>
  <c r="F1160"/>
  <c r="D1161"/>
  <c r="E1161"/>
  <c r="F1161"/>
  <c r="D1164"/>
  <c r="E1164"/>
  <c r="F1164"/>
  <c r="D1167"/>
  <c r="E1167"/>
  <c r="F1167"/>
  <c r="D1168"/>
  <c r="E1168"/>
  <c r="F1168"/>
  <c r="D1169"/>
  <c r="E1169"/>
  <c r="F1169"/>
  <c r="D1170"/>
  <c r="E1170"/>
  <c r="F1170"/>
  <c r="D1171"/>
  <c r="E1171"/>
  <c r="F1171"/>
  <c r="D1172"/>
  <c r="E1172"/>
  <c r="F1172"/>
  <c r="D1173"/>
  <c r="E1173"/>
  <c r="F1173"/>
  <c r="D1176"/>
  <c r="E1176"/>
  <c r="F1176"/>
  <c r="D1177"/>
  <c r="E1177"/>
  <c r="F1177"/>
  <c r="D1178"/>
  <c r="E1178"/>
  <c r="F1178"/>
  <c r="D1181"/>
  <c r="E1181"/>
  <c r="F1181"/>
  <c r="D1182"/>
  <c r="E1182"/>
  <c r="F1182"/>
  <c r="D1183"/>
  <c r="E1183"/>
  <c r="F1183"/>
  <c r="D1184"/>
  <c r="E1184"/>
  <c r="F1184"/>
  <c r="D1185"/>
  <c r="E1185"/>
  <c r="F1185"/>
  <c r="D1186"/>
  <c r="E1186"/>
  <c r="F1186"/>
  <c r="D1187"/>
  <c r="E1187"/>
  <c r="F1187"/>
  <c r="D1188"/>
  <c r="E1188"/>
  <c r="F1188"/>
  <c r="D1189"/>
  <c r="E1189"/>
  <c r="F1189"/>
  <c r="D1190"/>
  <c r="E1190"/>
  <c r="F1190"/>
  <c r="D1191"/>
  <c r="E1191"/>
  <c r="F1191"/>
  <c r="D1194"/>
  <c r="E1194"/>
  <c r="F1194"/>
  <c r="D1197"/>
  <c r="E1197"/>
  <c r="F1197"/>
  <c r="D1198"/>
  <c r="E1198"/>
  <c r="F1198"/>
  <c r="D1199"/>
  <c r="E1199"/>
  <c r="F1199"/>
  <c r="D1200"/>
  <c r="E1200"/>
  <c r="F1200"/>
  <c r="D1201"/>
  <c r="E1201"/>
  <c r="F1201"/>
  <c r="D1202"/>
  <c r="E1202"/>
  <c r="F1202"/>
  <c r="D1205"/>
  <c r="E1205"/>
  <c r="F1205"/>
  <c r="D1206"/>
  <c r="E1206"/>
  <c r="F1206"/>
  <c r="D1207"/>
  <c r="E1207"/>
  <c r="F1207"/>
  <c r="D1208"/>
  <c r="E1208"/>
  <c r="F1208"/>
  <c r="D1209"/>
  <c r="E1209"/>
  <c r="F1209"/>
  <c r="D1210"/>
  <c r="E1210"/>
  <c r="F1210"/>
  <c r="D1211"/>
  <c r="E1211"/>
  <c r="F1211"/>
  <c r="D1214"/>
  <c r="E1214"/>
  <c r="F1214"/>
  <c r="D1215"/>
  <c r="E1215"/>
  <c r="F1215"/>
  <c r="D1216"/>
  <c r="E1216"/>
  <c r="F1216"/>
  <c r="D1217"/>
  <c r="E1217"/>
  <c r="F1217"/>
  <c r="D1218"/>
  <c r="E1218"/>
  <c r="F1218"/>
  <c r="D1219"/>
  <c r="E1219"/>
  <c r="F1219"/>
  <c r="D1220"/>
  <c r="E1220"/>
  <c r="F1220"/>
  <c r="D1221"/>
  <c r="E1221"/>
  <c r="F1221"/>
  <c r="D1222"/>
  <c r="E1222"/>
  <c r="F1222"/>
  <c r="D1225"/>
  <c r="E1225"/>
  <c r="F1225"/>
  <c r="D1228"/>
  <c r="E1228"/>
  <c r="F1228"/>
  <c r="D1229"/>
  <c r="E1229"/>
  <c r="F1229"/>
  <c r="D1230"/>
  <c r="E1230"/>
  <c r="F1230"/>
  <c r="D1231"/>
  <c r="E1231"/>
  <c r="F1231"/>
  <c r="D1232"/>
  <c r="E1232"/>
  <c r="F1232"/>
  <c r="D1233"/>
  <c r="E1233"/>
  <c r="F1233"/>
  <c r="D1234"/>
  <c r="E1234"/>
  <c r="F1234"/>
  <c r="D1235"/>
  <c r="E1235"/>
  <c r="F1235"/>
  <c r="D1238"/>
  <c r="E1238"/>
  <c r="F1238"/>
  <c r="D1239"/>
  <c r="E1239"/>
  <c r="F1239"/>
  <c r="D1240"/>
  <c r="E1240"/>
  <c r="F1240"/>
  <c r="D1241"/>
  <c r="E1241"/>
  <c r="F1241"/>
  <c r="D1244"/>
  <c r="E1244"/>
  <c r="F1244"/>
  <c r="D1245"/>
  <c r="E1245"/>
  <c r="F1245"/>
  <c r="D1246"/>
  <c r="E1246"/>
  <c r="F1246"/>
  <c r="D1249"/>
  <c r="E1249"/>
  <c r="F1249"/>
  <c r="D1250"/>
  <c r="E1250"/>
  <c r="F1250"/>
  <c r="D1251"/>
  <c r="E1251"/>
  <c r="F1251"/>
  <c r="D1252"/>
  <c r="E1252"/>
  <c r="F1252"/>
  <c r="D1253"/>
  <c r="E1253"/>
  <c r="F1253"/>
  <c r="D1254"/>
  <c r="E1254"/>
  <c r="F1254"/>
  <c r="D1255"/>
  <c r="E1255"/>
  <c r="F1255"/>
  <c r="D1256"/>
  <c r="E1256"/>
  <c r="F1256"/>
  <c r="D1257"/>
  <c r="E1257"/>
  <c r="F1257"/>
  <c r="D1260"/>
  <c r="E1260"/>
  <c r="F1260"/>
  <c r="D1261"/>
  <c r="E1261"/>
  <c r="F1261"/>
  <c r="D1262"/>
  <c r="E1262"/>
  <c r="F1262"/>
  <c r="D1263"/>
  <c r="E1263"/>
  <c r="F1263"/>
  <c r="D1264"/>
  <c r="E1264"/>
  <c r="F1264"/>
  <c r="D1265"/>
  <c r="E1265"/>
  <c r="F1265"/>
  <c r="D1266"/>
  <c r="E1266"/>
  <c r="F1266"/>
  <c r="D1267"/>
  <c r="E1267"/>
  <c r="F1267"/>
  <c r="D1270"/>
  <c r="E1270"/>
  <c r="F1270"/>
  <c r="D1271"/>
  <c r="E1271"/>
  <c r="F1271"/>
  <c r="D1272"/>
  <c r="E1272"/>
  <c r="F1272"/>
  <c r="D1273"/>
  <c r="E1273"/>
  <c r="F1273"/>
  <c r="D1274"/>
  <c r="E1274"/>
  <c r="F1274"/>
  <c r="D1275"/>
  <c r="E1275"/>
  <c r="F1275"/>
  <c r="D1276"/>
  <c r="E1276"/>
  <c r="F1276"/>
  <c r="D1277"/>
  <c r="E1277"/>
  <c r="F1277"/>
  <c r="D1278"/>
  <c r="E1278"/>
  <c r="F1278"/>
  <c r="D1279"/>
  <c r="E1279"/>
  <c r="F1279"/>
  <c r="D1280"/>
  <c r="E1280"/>
  <c r="F1280"/>
  <c r="D1281"/>
  <c r="E1281"/>
  <c r="F1281"/>
  <c r="D1282"/>
  <c r="E1282"/>
  <c r="F1282"/>
  <c r="D1283"/>
  <c r="E1283"/>
  <c r="F1283"/>
  <c r="D1284"/>
  <c r="E1284"/>
  <c r="F1284"/>
  <c r="D1285"/>
  <c r="E1285"/>
  <c r="F1285"/>
  <c r="D1286"/>
  <c r="E1286"/>
  <c r="F1286"/>
  <c r="D1287"/>
  <c r="E1287"/>
  <c r="F1287"/>
  <c r="D1288"/>
  <c r="E1288"/>
  <c r="F1288"/>
  <c r="D1289"/>
  <c r="E1289"/>
  <c r="F1289"/>
  <c r="D1290"/>
  <c r="E1290"/>
  <c r="F1290"/>
  <c r="D1291"/>
  <c r="E1291"/>
  <c r="F1291"/>
  <c r="D1292"/>
  <c r="E1292"/>
  <c r="F1292"/>
  <c r="D1293"/>
  <c r="E1293"/>
  <c r="F1293"/>
  <c r="D1294"/>
  <c r="E1294"/>
  <c r="F1294"/>
  <c r="D1295"/>
  <c r="E1295"/>
  <c r="F1295"/>
  <c r="D1296"/>
  <c r="E1296"/>
  <c r="F1296"/>
  <c r="D1297"/>
  <c r="E1297"/>
  <c r="F1297"/>
  <c r="D1298"/>
  <c r="E1298"/>
  <c r="F1298"/>
  <c r="D1299"/>
  <c r="E1299"/>
  <c r="F1299"/>
  <c r="D1300"/>
  <c r="E1300"/>
  <c r="F1300"/>
  <c r="D1301"/>
  <c r="E1301"/>
  <c r="F1301"/>
  <c r="D1302"/>
  <c r="E1302"/>
  <c r="F1302"/>
  <c r="D1305"/>
  <c r="E1305"/>
  <c r="F1305"/>
  <c r="D1306"/>
  <c r="E1306"/>
  <c r="F1306"/>
  <c r="D1307"/>
  <c r="E1307"/>
  <c r="F1307"/>
  <c r="D1308"/>
  <c r="E1308"/>
  <c r="F1308"/>
  <c r="D1309"/>
  <c r="E1309"/>
  <c r="F1309"/>
  <c r="D1310"/>
  <c r="E1310"/>
  <c r="F1310"/>
  <c r="D1311"/>
  <c r="E1311"/>
  <c r="F1311"/>
  <c r="D1312"/>
  <c r="E1312"/>
  <c r="F1312"/>
  <c r="D1313"/>
  <c r="E1313"/>
  <c r="F1313"/>
  <c r="D1314"/>
  <c r="E1314"/>
  <c r="F1314"/>
  <c r="D1315"/>
  <c r="E1315"/>
  <c r="F1315"/>
  <c r="D1316"/>
  <c r="E1316"/>
  <c r="F1316"/>
  <c r="D1317"/>
  <c r="E1317"/>
  <c r="F1317"/>
  <c r="D1318"/>
  <c r="E1318"/>
  <c r="F1318"/>
  <c r="D1319"/>
  <c r="E1319"/>
  <c r="F1319"/>
  <c r="D1320"/>
  <c r="E1320"/>
  <c r="F1320"/>
  <c r="D1321"/>
  <c r="E1321"/>
  <c r="F1321"/>
  <c r="D1324"/>
  <c r="E1324"/>
  <c r="F1324"/>
  <c r="D1326"/>
  <c r="E1326"/>
  <c r="F1326"/>
  <c r="D1327"/>
  <c r="E1327"/>
  <c r="F1327"/>
  <c r="D1328"/>
  <c r="E1328"/>
  <c r="F1328"/>
  <c r="D1329"/>
  <c r="E1329"/>
  <c r="F1329"/>
  <c r="D1332"/>
  <c r="E1332"/>
  <c r="F1332"/>
  <c r="D1333"/>
  <c r="E1333"/>
  <c r="F1333"/>
  <c r="D1334"/>
  <c r="E1334"/>
  <c r="F1334"/>
  <c r="D1335"/>
  <c r="E1335"/>
  <c r="F1335"/>
  <c r="D1336"/>
  <c r="E1336"/>
  <c r="F1336"/>
  <c r="D1337"/>
  <c r="E1337"/>
  <c r="F1337"/>
  <c r="D1338"/>
  <c r="E1338"/>
  <c r="F1338"/>
  <c r="D1339"/>
  <c r="E1339"/>
  <c r="F1339"/>
  <c r="D1340"/>
  <c r="E1340"/>
  <c r="F1340"/>
  <c r="D1341"/>
  <c r="E1341"/>
  <c r="F1341"/>
  <c r="D1342"/>
  <c r="E1342"/>
  <c r="F1342"/>
  <c r="D1343"/>
  <c r="E1343"/>
  <c r="F1343"/>
  <c r="D1344"/>
  <c r="E1344"/>
  <c r="F1344"/>
  <c r="D1345"/>
  <c r="E1345"/>
  <c r="F1345"/>
  <c r="D1346"/>
  <c r="E1346"/>
  <c r="F1346"/>
  <c r="D1347"/>
  <c r="E1347"/>
  <c r="F1347"/>
  <c r="D1348"/>
  <c r="E1348"/>
  <c r="F1348"/>
  <c r="D1349"/>
  <c r="E1349"/>
  <c r="F1349"/>
  <c r="D1350"/>
  <c r="E1350"/>
  <c r="F1350"/>
  <c r="D1351"/>
  <c r="E1351"/>
  <c r="F1351"/>
  <c r="D1352"/>
  <c r="E1352"/>
  <c r="F1352"/>
  <c r="D1353"/>
  <c r="E1353"/>
  <c r="F1353"/>
  <c r="D1354"/>
  <c r="E1354"/>
  <c r="F1354"/>
  <c r="D1355"/>
  <c r="E1355"/>
  <c r="F1355"/>
  <c r="D1356"/>
  <c r="E1356"/>
  <c r="F1356"/>
  <c r="D1357"/>
  <c r="E1357"/>
  <c r="F1357"/>
  <c r="D1358"/>
  <c r="E1358"/>
  <c r="F1358"/>
  <c r="D1359"/>
  <c r="E1359"/>
  <c r="F1359"/>
  <c r="D1360"/>
  <c r="E1360"/>
  <c r="F1360"/>
  <c r="D1361"/>
  <c r="E1361"/>
  <c r="F1361"/>
  <c r="D1362"/>
  <c r="E1362"/>
  <c r="F1362"/>
  <c r="D1363"/>
  <c r="E1363"/>
  <c r="F1363"/>
  <c r="D1364"/>
  <c r="E1364"/>
  <c r="F1364"/>
  <c r="D1365"/>
  <c r="E1365"/>
  <c r="F1365"/>
  <c r="D1366"/>
  <c r="E1366"/>
  <c r="F1366"/>
  <c r="D1367"/>
  <c r="E1367"/>
  <c r="F1367"/>
  <c r="D1368"/>
  <c r="E1368"/>
  <c r="F1368"/>
  <c r="D1369"/>
  <c r="E1369"/>
  <c r="F1369"/>
  <c r="D1370"/>
  <c r="E1370"/>
  <c r="F1370"/>
  <c r="D1371"/>
  <c r="E1371"/>
  <c r="F1371"/>
  <c r="D1372"/>
  <c r="E1372"/>
  <c r="F1372"/>
  <c r="D1373"/>
  <c r="E1373"/>
  <c r="F1373"/>
  <c r="D1374"/>
  <c r="E1374"/>
  <c r="F1374"/>
  <c r="D1377"/>
  <c r="E1377"/>
  <c r="F1377"/>
  <c r="D1378"/>
  <c r="E1378"/>
  <c r="F1378"/>
  <c r="D1379"/>
  <c r="E1379"/>
  <c r="F1379"/>
  <c r="D1380"/>
  <c r="E1380"/>
  <c r="F1380"/>
  <c r="D1381"/>
  <c r="E1381"/>
  <c r="F1381"/>
  <c r="D1382"/>
  <c r="E1382"/>
  <c r="F1382"/>
  <c r="D1383"/>
  <c r="E1383"/>
  <c r="F1383"/>
  <c r="D1384"/>
  <c r="E1384"/>
  <c r="F1384"/>
  <c r="D1385"/>
  <c r="E1385"/>
  <c r="F1385"/>
  <c r="D1386"/>
  <c r="E1386"/>
  <c r="F1386"/>
  <c r="D1387"/>
  <c r="E1387"/>
  <c r="F1387"/>
  <c r="D1388"/>
  <c r="E1388"/>
  <c r="F1388"/>
  <c r="D1389"/>
  <c r="E1389"/>
  <c r="F1389"/>
  <c r="D1390"/>
  <c r="E1390"/>
  <c r="F1390"/>
  <c r="D1391"/>
  <c r="E1391"/>
  <c r="F1391"/>
  <c r="D1392"/>
  <c r="E1392"/>
  <c r="F1392"/>
  <c r="D1393"/>
  <c r="E1393"/>
  <c r="F1393"/>
  <c r="D1394"/>
  <c r="E1394"/>
  <c r="F1394"/>
  <c r="D1395"/>
  <c r="E1395"/>
  <c r="F1395"/>
  <c r="D1396"/>
  <c r="E1396"/>
  <c r="F1396"/>
  <c r="D1397"/>
  <c r="E1397"/>
  <c r="F1397"/>
  <c r="D1398"/>
  <c r="E1398"/>
  <c r="F1398"/>
  <c r="D1399"/>
  <c r="E1399"/>
  <c r="F1399"/>
  <c r="D1400"/>
  <c r="E1400"/>
  <c r="F1400"/>
  <c r="D1401"/>
  <c r="E1401"/>
  <c r="F1401"/>
  <c r="D1402"/>
  <c r="E1402"/>
  <c r="F1402"/>
  <c r="D1403"/>
  <c r="E1403"/>
  <c r="F1403"/>
  <c r="D1404"/>
  <c r="E1404"/>
  <c r="F1404"/>
  <c r="D1405"/>
  <c r="E1405"/>
  <c r="F1405"/>
  <c r="D1406"/>
  <c r="E1406"/>
  <c r="F1406"/>
  <c r="D1407"/>
  <c r="E1407"/>
  <c r="F1407"/>
  <c r="D1408"/>
  <c r="E1408"/>
  <c r="F1408"/>
  <c r="D1409"/>
  <c r="E1409"/>
  <c r="F1409"/>
  <c r="D1410"/>
  <c r="E1410"/>
  <c r="F1410"/>
  <c r="D1411"/>
  <c r="E1411"/>
  <c r="F1411"/>
  <c r="D1412"/>
  <c r="E1412"/>
  <c r="F1412"/>
  <c r="D1413"/>
  <c r="E1413"/>
  <c r="F1413"/>
  <c r="D1414"/>
  <c r="E1414"/>
  <c r="F1414"/>
  <c r="D1415"/>
  <c r="E1415"/>
  <c r="F1415"/>
  <c r="D1418"/>
  <c r="E1418"/>
  <c r="F1418"/>
  <c r="D1419"/>
  <c r="E1419"/>
  <c r="F1419"/>
  <c r="D1420"/>
  <c r="E1420"/>
  <c r="F1420"/>
  <c r="D1421"/>
  <c r="E1421"/>
  <c r="F1421"/>
  <c r="D1422"/>
  <c r="E1422"/>
  <c r="F1422"/>
  <c r="D1423"/>
  <c r="E1423"/>
  <c r="F1423"/>
  <c r="D1424"/>
  <c r="E1424"/>
  <c r="F1424"/>
  <c r="D1425"/>
  <c r="E1425"/>
  <c r="F1425"/>
  <c r="D1426"/>
  <c r="E1426"/>
  <c r="F1426"/>
  <c r="D1427"/>
  <c r="E1427"/>
  <c r="F1427"/>
  <c r="D1428"/>
  <c r="E1428"/>
  <c r="F1428"/>
  <c r="D1429"/>
  <c r="E1429"/>
  <c r="F1429"/>
  <c r="D1430"/>
  <c r="E1430"/>
  <c r="F1430"/>
  <c r="D1431"/>
  <c r="E1431"/>
  <c r="F1431"/>
  <c r="D1432"/>
  <c r="E1432"/>
  <c r="F1432"/>
  <c r="D1433"/>
  <c r="E1433"/>
  <c r="F1433"/>
  <c r="D1434"/>
  <c r="E1434"/>
  <c r="F1434"/>
  <c r="D1435"/>
  <c r="E1435"/>
  <c r="F1435"/>
  <c r="D1436"/>
  <c r="E1436"/>
  <c r="F1436"/>
  <c r="D1437"/>
  <c r="E1437"/>
  <c r="F1437"/>
  <c r="D1438"/>
  <c r="E1438"/>
  <c r="F1438"/>
  <c r="D1439"/>
  <c r="E1439"/>
  <c r="F1439"/>
  <c r="D1440"/>
  <c r="E1440"/>
  <c r="F1440"/>
  <c r="D1441"/>
  <c r="E1441"/>
  <c r="F1441"/>
  <c r="D1442"/>
  <c r="E1442"/>
  <c r="F1442"/>
  <c r="D1443"/>
  <c r="E1443"/>
  <c r="F1443"/>
  <c r="D1444"/>
  <c r="E1444"/>
  <c r="F1444"/>
  <c r="D1445"/>
  <c r="E1445"/>
  <c r="F1445"/>
  <c r="D1446"/>
  <c r="E1446"/>
  <c r="F1446"/>
  <c r="D1447"/>
  <c r="E1447"/>
  <c r="F1447"/>
  <c r="D1448"/>
  <c r="E1448"/>
  <c r="F1448"/>
  <c r="D1451"/>
  <c r="E1451"/>
  <c r="F1451"/>
  <c r="D1452"/>
  <c r="E1452"/>
  <c r="F1452"/>
  <c r="D1453"/>
  <c r="E1453"/>
  <c r="F1453"/>
  <c r="D1454"/>
  <c r="E1454"/>
  <c r="F1454"/>
  <c r="D1455"/>
  <c r="E1455"/>
  <c r="F1455"/>
  <c r="D1456"/>
  <c r="E1456"/>
  <c r="F1456"/>
  <c r="D1457"/>
  <c r="E1457"/>
  <c r="F1457"/>
  <c r="D1458"/>
  <c r="E1458"/>
  <c r="F1458"/>
  <c r="D1461"/>
  <c r="E1461"/>
  <c r="F1461"/>
  <c r="D1462"/>
  <c r="E1462"/>
  <c r="F1462"/>
  <c r="D1463"/>
  <c r="E1463"/>
  <c r="F1463"/>
  <c r="D1464"/>
  <c r="E1464"/>
  <c r="F1464"/>
  <c r="D1465"/>
  <c r="E1465"/>
  <c r="F1465"/>
  <c r="D1466"/>
  <c r="E1466"/>
  <c r="F1466"/>
  <c r="D1467"/>
  <c r="E1467"/>
  <c r="F1467"/>
  <c r="D1468"/>
  <c r="E1468"/>
  <c r="F1468"/>
  <c r="D1469"/>
  <c r="E1469"/>
  <c r="F1469"/>
  <c r="D1470"/>
  <c r="E1470"/>
  <c r="F1470"/>
  <c r="D1471"/>
  <c r="E1471"/>
  <c r="F1471"/>
  <c r="D1472"/>
  <c r="E1472"/>
  <c r="F1472"/>
  <c r="D1473"/>
  <c r="E1473"/>
  <c r="F1473"/>
  <c r="D1474"/>
  <c r="E1474"/>
  <c r="F1474"/>
  <c r="D1475"/>
  <c r="E1475"/>
  <c r="F1475"/>
  <c r="D1476"/>
  <c r="E1476"/>
  <c r="F1476"/>
  <c r="D1477"/>
  <c r="E1477"/>
  <c r="F1477"/>
  <c r="D1478"/>
  <c r="E1478"/>
  <c r="F1478"/>
  <c r="D1479"/>
  <c r="E1479"/>
  <c r="F1479"/>
  <c r="D1480"/>
  <c r="E1480"/>
  <c r="F1480"/>
  <c r="D1481"/>
  <c r="E1481"/>
  <c r="F1481"/>
  <c r="D1482"/>
  <c r="E1482"/>
  <c r="F1482"/>
  <c r="D1483"/>
  <c r="E1483"/>
  <c r="F1483"/>
  <c r="D1484"/>
  <c r="E1484"/>
  <c r="F1484"/>
  <c r="D1485"/>
  <c r="E1485"/>
  <c r="F1485"/>
  <c r="D1488"/>
  <c r="E1488"/>
  <c r="F1488"/>
  <c r="D1489"/>
  <c r="E1489"/>
  <c r="F1489"/>
  <c r="D1490"/>
  <c r="E1490"/>
  <c r="F1490"/>
  <c r="D1491"/>
  <c r="E1491"/>
  <c r="F1491"/>
  <c r="D1492"/>
  <c r="E1492"/>
  <c r="F1492"/>
  <c r="D1493"/>
  <c r="E1493"/>
  <c r="F1493"/>
  <c r="D1494"/>
  <c r="E1494"/>
  <c r="F1494"/>
  <c r="D1495"/>
  <c r="E1495"/>
  <c r="F1495"/>
  <c r="D1496"/>
  <c r="E1496"/>
  <c r="F1496"/>
  <c r="D1497"/>
  <c r="E1497"/>
  <c r="F1497"/>
  <c r="D1498"/>
  <c r="E1498"/>
  <c r="F1498"/>
  <c r="D1499"/>
  <c r="E1499"/>
  <c r="F1499"/>
  <c r="D1500"/>
  <c r="E1500"/>
  <c r="F1500"/>
  <c r="D1501"/>
  <c r="E1501"/>
  <c r="F1501"/>
  <c r="D1502"/>
  <c r="E1502"/>
  <c r="F1502"/>
  <c r="D1503"/>
  <c r="E1503"/>
  <c r="F1503"/>
  <c r="D1504"/>
  <c r="E1504"/>
  <c r="F1504"/>
  <c r="D1505"/>
  <c r="E1505"/>
  <c r="F1505"/>
  <c r="D1506"/>
  <c r="E1506"/>
  <c r="F1506"/>
  <c r="D1507"/>
  <c r="E1507"/>
  <c r="F1507"/>
  <c r="D1508"/>
  <c r="E1508"/>
  <c r="F1508"/>
  <c r="D1509"/>
  <c r="E1509"/>
  <c r="F1509"/>
  <c r="D1510"/>
  <c r="E1510"/>
  <c r="F1510"/>
  <c r="D1511"/>
  <c r="E1511"/>
  <c r="F1511"/>
  <c r="D1512"/>
  <c r="E1512"/>
  <c r="F1512"/>
  <c r="D1513"/>
  <c r="E1513"/>
  <c r="F1513"/>
  <c r="D1514"/>
  <c r="E1514"/>
  <c r="F1514"/>
  <c r="D1515"/>
  <c r="E1515"/>
  <c r="F1515"/>
  <c r="D1516"/>
  <c r="E1516"/>
  <c r="F1516"/>
  <c r="D1519"/>
  <c r="E1519"/>
  <c r="F1519"/>
  <c r="D1520"/>
  <c r="E1520"/>
  <c r="F1520"/>
  <c r="D1521"/>
  <c r="E1521"/>
  <c r="F1521"/>
  <c r="D1522"/>
  <c r="E1522"/>
  <c r="F1522"/>
  <c r="D1523"/>
  <c r="E1523"/>
  <c r="F1523"/>
  <c r="D1524"/>
  <c r="E1524"/>
  <c r="F1524"/>
  <c r="D1525"/>
  <c r="E1525"/>
  <c r="F1525"/>
  <c r="D1526"/>
  <c r="E1526"/>
  <c r="F1526"/>
  <c r="D1527"/>
  <c r="E1527"/>
  <c r="F1527"/>
  <c r="D1528"/>
  <c r="E1528"/>
  <c r="F1528"/>
  <c r="D1529"/>
  <c r="E1529"/>
  <c r="F1529"/>
  <c r="D1530"/>
  <c r="E1530"/>
  <c r="F1530"/>
  <c r="D1531"/>
  <c r="E1531"/>
  <c r="F1531"/>
  <c r="D1532"/>
  <c r="E1532"/>
  <c r="F1532"/>
  <c r="D1533"/>
  <c r="E1533"/>
  <c r="F1533"/>
  <c r="D1534"/>
  <c r="E1534"/>
  <c r="F1534"/>
  <c r="D1535"/>
  <c r="E1535"/>
  <c r="F1535"/>
  <c r="D1536"/>
  <c r="E1536"/>
  <c r="F1536"/>
  <c r="D1537"/>
  <c r="E1537"/>
  <c r="F1537"/>
  <c r="D1538"/>
  <c r="E1538"/>
  <c r="F1538"/>
  <c r="D1539"/>
  <c r="E1539"/>
  <c r="F1539"/>
  <c r="D1540"/>
  <c r="E1540"/>
  <c r="F1540"/>
  <c r="D1541"/>
  <c r="E1541"/>
  <c r="F1541"/>
  <c r="D1542"/>
  <c r="E1542"/>
  <c r="F1542"/>
  <c r="D1543"/>
  <c r="E1543"/>
  <c r="F1543"/>
  <c r="D1544"/>
  <c r="E1544"/>
  <c r="F1544"/>
  <c r="D1545"/>
  <c r="E1545"/>
  <c r="F1545"/>
  <c r="D1546"/>
  <c r="E1546"/>
  <c r="F1546"/>
  <c r="D1547"/>
  <c r="E1547"/>
  <c r="F1547"/>
  <c r="D1548"/>
  <c r="E1548"/>
  <c r="F1548"/>
  <c r="D1549"/>
  <c r="E1549"/>
  <c r="F1549"/>
  <c r="D1550"/>
  <c r="E1550"/>
  <c r="F1550"/>
  <c r="D1551"/>
  <c r="E1551"/>
  <c r="F1551"/>
  <c r="D1552"/>
  <c r="E1552"/>
  <c r="F1552"/>
  <c r="D1555"/>
  <c r="E1555"/>
  <c r="F1555"/>
  <c r="D1556"/>
  <c r="E1556"/>
  <c r="F1556"/>
  <c r="D1557"/>
  <c r="E1557"/>
  <c r="F1557"/>
  <c r="D1558"/>
  <c r="E1558"/>
  <c r="F1558"/>
  <c r="D1559"/>
  <c r="E1559"/>
  <c r="F1559"/>
  <c r="D1560"/>
  <c r="E1560"/>
  <c r="F1560"/>
  <c r="D1563"/>
  <c r="E1563"/>
  <c r="F1563"/>
  <c r="D1564"/>
  <c r="E1564"/>
  <c r="F1564"/>
  <c r="D1565"/>
  <c r="E1565"/>
  <c r="F1565"/>
  <c r="D1566"/>
  <c r="E1566"/>
  <c r="F1566"/>
  <c r="D1567"/>
  <c r="E1567"/>
  <c r="F1567"/>
  <c r="D1568"/>
  <c r="E1568"/>
  <c r="F1568"/>
  <c r="D1569"/>
  <c r="E1569"/>
  <c r="F1569"/>
  <c r="D1570"/>
  <c r="E1570"/>
  <c r="F1570"/>
  <c r="D1571"/>
  <c r="E1571"/>
  <c r="F1571"/>
  <c r="D1572"/>
  <c r="E1572"/>
  <c r="F1572"/>
  <c r="D1573"/>
  <c r="E1573"/>
  <c r="F1573"/>
  <c r="D1574"/>
  <c r="E1574"/>
  <c r="F1574"/>
  <c r="D1575"/>
  <c r="E1575"/>
  <c r="F1575"/>
  <c r="D1576"/>
  <c r="E1576"/>
  <c r="F1576"/>
  <c r="D1577"/>
  <c r="E1577"/>
  <c r="F1577"/>
  <c r="D1578"/>
  <c r="E1578"/>
  <c r="F1578"/>
  <c r="D1579"/>
  <c r="E1579"/>
  <c r="F1579"/>
  <c r="D1580"/>
  <c r="E1580"/>
  <c r="F1580"/>
  <c r="D1581"/>
  <c r="E1581"/>
  <c r="F1581"/>
  <c r="D1582"/>
  <c r="E1582"/>
  <c r="F1582"/>
  <c r="D1583"/>
  <c r="E1583"/>
  <c r="F1583"/>
  <c r="D1584"/>
  <c r="E1584"/>
  <c r="F1584"/>
  <c r="D1585"/>
  <c r="E1585"/>
  <c r="F1585"/>
  <c r="D1586"/>
  <c r="E1586"/>
  <c r="F1586"/>
  <c r="D1587"/>
  <c r="E1587"/>
  <c r="F1587"/>
  <c r="D1588"/>
  <c r="E1588"/>
  <c r="F1588"/>
  <c r="D1589"/>
  <c r="E1589"/>
  <c r="F1589"/>
  <c r="D1590"/>
  <c r="E1590"/>
  <c r="F1590"/>
  <c r="D1591"/>
  <c r="E1591"/>
  <c r="F1591"/>
  <c r="D1592"/>
  <c r="E1592"/>
  <c r="F1592"/>
  <c r="D1593"/>
  <c r="E1593"/>
  <c r="F1593"/>
  <c r="D1594"/>
  <c r="E1594"/>
  <c r="F1594"/>
  <c r="D1595"/>
  <c r="E1595"/>
  <c r="F1595"/>
  <c r="D1596"/>
  <c r="E1596"/>
  <c r="F1596"/>
  <c r="D1597"/>
  <c r="E1597"/>
  <c r="F1597"/>
  <c r="D1598"/>
  <c r="E1598"/>
  <c r="F1598"/>
  <c r="D1599"/>
  <c r="E1599"/>
  <c r="F1599"/>
  <c r="D1600"/>
  <c r="E1600"/>
  <c r="F1600"/>
  <c r="D1601"/>
  <c r="E1601"/>
  <c r="F1601"/>
  <c r="D1602"/>
  <c r="E1602"/>
  <c r="F1602"/>
  <c r="D1603"/>
  <c r="E1603"/>
  <c r="F1603"/>
  <c r="D1604"/>
  <c r="E1604"/>
  <c r="F1604"/>
  <c r="D1605"/>
  <c r="E1605"/>
  <c r="F1605"/>
  <c r="D1606"/>
  <c r="E1606"/>
  <c r="F1606"/>
  <c r="D1607"/>
  <c r="E1607"/>
  <c r="F1607"/>
  <c r="D1608"/>
  <c r="E1608"/>
  <c r="F1608"/>
  <c r="D1609"/>
  <c r="E1609"/>
  <c r="F1609"/>
  <c r="D1610"/>
  <c r="E1610"/>
  <c r="F1610"/>
  <c r="D1611"/>
  <c r="E1611"/>
  <c r="F1611"/>
  <c r="D1612"/>
  <c r="E1612"/>
  <c r="F1612"/>
  <c r="D1613"/>
  <c r="E1613"/>
  <c r="F1613"/>
  <c r="D1614"/>
  <c r="E1614"/>
  <c r="F1614"/>
  <c r="D1615"/>
  <c r="E1615"/>
  <c r="F1615"/>
  <c r="D1618"/>
  <c r="E1618"/>
  <c r="F1618"/>
  <c r="D1619"/>
  <c r="E1619"/>
  <c r="F1619"/>
  <c r="D1620"/>
  <c r="E1620"/>
  <c r="F1620"/>
  <c r="D1621"/>
  <c r="E1621"/>
  <c r="F1621"/>
  <c r="D1622"/>
  <c r="E1622"/>
  <c r="F1622"/>
  <c r="D1623"/>
  <c r="E1623"/>
  <c r="F1623"/>
  <c r="D1624"/>
  <c r="E1624"/>
  <c r="F1624"/>
  <c r="D1625"/>
  <c r="E1625"/>
  <c r="F1625"/>
  <c r="D1626"/>
  <c r="E1626"/>
  <c r="F1626"/>
  <c r="D1627"/>
  <c r="E1627"/>
  <c r="F1627"/>
  <c r="D1628"/>
  <c r="E1628"/>
  <c r="F1628"/>
  <c r="D1631"/>
  <c r="E1631"/>
  <c r="F1631"/>
  <c r="D1632"/>
  <c r="E1632"/>
  <c r="F1632"/>
  <c r="D1633"/>
  <c r="E1633"/>
  <c r="F1633"/>
  <c r="D1634"/>
  <c r="E1634"/>
  <c r="F1634"/>
  <c r="D1635"/>
  <c r="E1635"/>
  <c r="F1635"/>
  <c r="D1636"/>
  <c r="E1636"/>
  <c r="F1636"/>
  <c r="D1639"/>
  <c r="E1639"/>
  <c r="F1639"/>
  <c r="D1642"/>
  <c r="E1642"/>
  <c r="F1642"/>
  <c r="D1643"/>
  <c r="E1643"/>
  <c r="F1643"/>
  <c r="D1644"/>
  <c r="E1644"/>
  <c r="F1644"/>
  <c r="D1645"/>
  <c r="E1645"/>
  <c r="F1645"/>
  <c r="D1646"/>
  <c r="E1646"/>
  <c r="F1646"/>
  <c r="D1647"/>
  <c r="E1647"/>
  <c r="F1647"/>
  <c r="D1648"/>
  <c r="E1648"/>
  <c r="F1648"/>
  <c r="D1649"/>
  <c r="E1649"/>
  <c r="F1649"/>
  <c r="D1650"/>
  <c r="E1650"/>
  <c r="F1650"/>
  <c r="D1651"/>
  <c r="E1651"/>
  <c r="F1651"/>
  <c r="D1652"/>
  <c r="E1652"/>
  <c r="F1652"/>
  <c r="D1653"/>
  <c r="E1653"/>
  <c r="F1653"/>
  <c r="D1656"/>
  <c r="E1656"/>
  <c r="F1656"/>
  <c r="D1659"/>
  <c r="E1659"/>
  <c r="F1659"/>
  <c r="D1660"/>
  <c r="E1660"/>
  <c r="F1660"/>
  <c r="D1661"/>
  <c r="E1661"/>
  <c r="F1661"/>
  <c r="D1662"/>
  <c r="E1662"/>
  <c r="F1662"/>
  <c r="D1663"/>
  <c r="E1663"/>
  <c r="F1663"/>
  <c r="D1664"/>
  <c r="E1664"/>
  <c r="F1664"/>
  <c r="D1667"/>
  <c r="E1667"/>
  <c r="F1667"/>
  <c r="D1668"/>
  <c r="E1668"/>
  <c r="F1668"/>
  <c r="D1669"/>
  <c r="E1669"/>
  <c r="F1669"/>
  <c r="D1670"/>
  <c r="E1670"/>
  <c r="F1670"/>
  <c r="D1671"/>
  <c r="E1671"/>
  <c r="F1671"/>
  <c r="D1672"/>
  <c r="E1672"/>
  <c r="F1672"/>
  <c r="D1673"/>
  <c r="E1673"/>
  <c r="F1673"/>
  <c r="D1674"/>
  <c r="E1674"/>
  <c r="F1674"/>
  <c r="D1675"/>
  <c r="E1675"/>
  <c r="F1675"/>
  <c r="D1676"/>
  <c r="E1676"/>
  <c r="F1676"/>
  <c r="D1677"/>
  <c r="E1677"/>
  <c r="F1677"/>
  <c r="D1678"/>
  <c r="E1678"/>
  <c r="F1678"/>
  <c r="D1679"/>
  <c r="E1679"/>
  <c r="F1679"/>
  <c r="D1680"/>
  <c r="E1680"/>
  <c r="F1680"/>
  <c r="D1681"/>
  <c r="E1681"/>
  <c r="F1681"/>
  <c r="D1682"/>
  <c r="E1682"/>
  <c r="F1682"/>
  <c r="D1685"/>
  <c r="E1685"/>
  <c r="F1685"/>
  <c r="D1686"/>
  <c r="E1686"/>
  <c r="F1686"/>
  <c r="D1687"/>
  <c r="E1687"/>
  <c r="F1687"/>
  <c r="D1688"/>
  <c r="E1688"/>
  <c r="F1688"/>
  <c r="D1689"/>
  <c r="E1689"/>
  <c r="F1689"/>
  <c r="D1690"/>
  <c r="E1690"/>
  <c r="F1690"/>
  <c r="D1691"/>
  <c r="E1691"/>
  <c r="F1691"/>
  <c r="D1692"/>
  <c r="E1692"/>
  <c r="F1692"/>
  <c r="D1693"/>
  <c r="E1693"/>
  <c r="F1693"/>
  <c r="D1694"/>
  <c r="E1694"/>
  <c r="F1694"/>
  <c r="D1695"/>
  <c r="E1695"/>
  <c r="F1695"/>
  <c r="D1696"/>
  <c r="E1696"/>
  <c r="F1696"/>
  <c r="D1697"/>
  <c r="E1697"/>
  <c r="F1697"/>
  <c r="D1698"/>
  <c r="E1698"/>
  <c r="F1698"/>
  <c r="D1699"/>
  <c r="E1699"/>
  <c r="F1699"/>
  <c r="D1700"/>
  <c r="E1700"/>
  <c r="F1700"/>
  <c r="D1701"/>
  <c r="E1701"/>
  <c r="F1701"/>
  <c r="D1702"/>
  <c r="E1702"/>
  <c r="F1702"/>
  <c r="D1705"/>
  <c r="E1705"/>
  <c r="F1705"/>
  <c r="D1706"/>
  <c r="E1706"/>
  <c r="F1706"/>
  <c r="D1709"/>
  <c r="E1709"/>
  <c r="F1709"/>
  <c r="D1710"/>
  <c r="E1710"/>
  <c r="F1710"/>
  <c r="D1711"/>
  <c r="E1711"/>
  <c r="F1711"/>
  <c r="D1712"/>
  <c r="E1712"/>
  <c r="F1712"/>
  <c r="D1713"/>
  <c r="E1713"/>
  <c r="F1713"/>
  <c r="D1714"/>
  <c r="E1714"/>
  <c r="F1714"/>
  <c r="D1715"/>
  <c r="E1715"/>
  <c r="F1715"/>
  <c r="D1716"/>
  <c r="E1716"/>
  <c r="F1716"/>
  <c r="D1719"/>
  <c r="E1719"/>
  <c r="F1719"/>
  <c r="D1720"/>
  <c r="E1720"/>
  <c r="F1720"/>
  <c r="D1721"/>
  <c r="E1721"/>
  <c r="F1721"/>
  <c r="D1722"/>
  <c r="E1722"/>
  <c r="F1722"/>
  <c r="D1725"/>
  <c r="E1725"/>
  <c r="F1725"/>
  <c r="D1726"/>
  <c r="E1726"/>
  <c r="F1726"/>
  <c r="D1727"/>
  <c r="E1727"/>
  <c r="F1727"/>
  <c r="D1728"/>
  <c r="E1728"/>
  <c r="F1728"/>
  <c r="D1729"/>
  <c r="E1729"/>
  <c r="F1729"/>
  <c r="D1730"/>
  <c r="E1730"/>
  <c r="F1730"/>
  <c r="D1731"/>
  <c r="E1731"/>
  <c r="F1731"/>
  <c r="D1732"/>
  <c r="E1732"/>
  <c r="F1732"/>
  <c r="D1733"/>
  <c r="E1733"/>
  <c r="F1733"/>
  <c r="D1734"/>
  <c r="E1734"/>
  <c r="F1734"/>
  <c r="D1735"/>
  <c r="E1735"/>
  <c r="F1735"/>
  <c r="D1736"/>
  <c r="E1736"/>
  <c r="F1736"/>
  <c r="D1737"/>
  <c r="E1737"/>
  <c r="F1737"/>
  <c r="D1738"/>
  <c r="E1738"/>
  <c r="F1738"/>
  <c r="D1739"/>
  <c r="E1739"/>
  <c r="F1739"/>
  <c r="D1740"/>
  <c r="E1740"/>
  <c r="F1740"/>
  <c r="D1741"/>
  <c r="E1741"/>
  <c r="F1741"/>
  <c r="D1742"/>
  <c r="E1742"/>
  <c r="F1742"/>
  <c r="D1743"/>
  <c r="E1743"/>
  <c r="F1743"/>
  <c r="D1744"/>
  <c r="E1744"/>
  <c r="F1744"/>
  <c r="D1745"/>
  <c r="E1745"/>
  <c r="F1745"/>
  <c r="D1746"/>
  <c r="E1746"/>
  <c r="F1746"/>
  <c r="D1747"/>
  <c r="E1747"/>
  <c r="F1747"/>
  <c r="D1748"/>
  <c r="E1748"/>
  <c r="F1748"/>
  <c r="D1749"/>
  <c r="E1749"/>
  <c r="F1749"/>
  <c r="D1750"/>
  <c r="E1750"/>
  <c r="F1750"/>
  <c r="D1751"/>
  <c r="E1751"/>
  <c r="F1751"/>
  <c r="D1752"/>
  <c r="E1752"/>
  <c r="F1752"/>
  <c r="D1753"/>
  <c r="E1753"/>
  <c r="F1753"/>
  <c r="D1754"/>
  <c r="E1754"/>
  <c r="F1754"/>
  <c r="D1755"/>
  <c r="E1755"/>
  <c r="F1755"/>
  <c r="D1756"/>
  <c r="E1756"/>
  <c r="F1756"/>
  <c r="D1757"/>
  <c r="E1757"/>
  <c r="F1757"/>
  <c r="D1758"/>
  <c r="E1758"/>
  <c r="F1758"/>
  <c r="D1759"/>
  <c r="E1759"/>
  <c r="F1759"/>
  <c r="D1760"/>
  <c r="E1760"/>
  <c r="F1760"/>
  <c r="D1761"/>
  <c r="E1761"/>
  <c r="F1761"/>
  <c r="D1762"/>
  <c r="E1762"/>
  <c r="F1762"/>
  <c r="D1763"/>
  <c r="E1763"/>
  <c r="F1763"/>
  <c r="D1764"/>
  <c r="E1764"/>
  <c r="F1764"/>
  <c r="D1765"/>
  <c r="E1765"/>
  <c r="F1765"/>
  <c r="D1766"/>
  <c r="E1766"/>
  <c r="F1766"/>
  <c r="D1767"/>
  <c r="E1767"/>
  <c r="F1767"/>
  <c r="D1768"/>
  <c r="E1768"/>
  <c r="F1768"/>
  <c r="D1769"/>
  <c r="E1769"/>
  <c r="F1769"/>
  <c r="D1770"/>
  <c r="E1770"/>
  <c r="F1770"/>
  <c r="D1771"/>
  <c r="E1771"/>
  <c r="F1771"/>
  <c r="D1772"/>
  <c r="E1772"/>
  <c r="F1772"/>
  <c r="D1773"/>
  <c r="E1773"/>
  <c r="F1773"/>
  <c r="D1774"/>
  <c r="E1774"/>
  <c r="F1774"/>
  <c r="D1775"/>
  <c r="E1775"/>
  <c r="F1775"/>
  <c r="D1776"/>
  <c r="E1776"/>
  <c r="F1776"/>
  <c r="D1777"/>
  <c r="E1777"/>
  <c r="F1777"/>
  <c r="D1778"/>
  <c r="E1778"/>
  <c r="F1778"/>
  <c r="D1779"/>
  <c r="E1779"/>
  <c r="F1779"/>
  <c r="D1780"/>
  <c r="E1780"/>
  <c r="F1780"/>
  <c r="D1783"/>
  <c r="E1783"/>
  <c r="F1783"/>
  <c r="D1784"/>
  <c r="E1784"/>
  <c r="F1784"/>
  <c r="D1785"/>
  <c r="E1785"/>
  <c r="F1785"/>
  <c r="D1786"/>
  <c r="E1786"/>
  <c r="F1786"/>
  <c r="D1787"/>
  <c r="E1787"/>
  <c r="F1787"/>
  <c r="D1788"/>
  <c r="E1788"/>
  <c r="F1788"/>
  <c r="D1789"/>
  <c r="E1789"/>
  <c r="F1789"/>
  <c r="D1790"/>
  <c r="E1790"/>
  <c r="F1790"/>
  <c r="D1791"/>
  <c r="E1791"/>
  <c r="F1791"/>
  <c r="D1792"/>
  <c r="E1792"/>
  <c r="F1792"/>
  <c r="D1793"/>
  <c r="E1793"/>
  <c r="F1793"/>
  <c r="D1794"/>
  <c r="E1794"/>
  <c r="F1794"/>
  <c r="D1795"/>
  <c r="E1795"/>
  <c r="F1795"/>
  <c r="D1796"/>
  <c r="E1796"/>
  <c r="F1796"/>
  <c r="D1797"/>
  <c r="E1797"/>
  <c r="F1797"/>
  <c r="D1798"/>
  <c r="E1798"/>
  <c r="F1798"/>
  <c r="D1799"/>
  <c r="E1799"/>
  <c r="F1799"/>
  <c r="D1800"/>
  <c r="E1800"/>
  <c r="F1800"/>
  <c r="D1801"/>
  <c r="E1801"/>
  <c r="F1801"/>
  <c r="D1802"/>
  <c r="E1802"/>
  <c r="F1802"/>
  <c r="D1805"/>
  <c r="E1805"/>
  <c r="F1805"/>
  <c r="D1806"/>
  <c r="E1806"/>
  <c r="F1806"/>
  <c r="D1807"/>
  <c r="E1807"/>
  <c r="F1807"/>
  <c r="D1808"/>
  <c r="E1808"/>
  <c r="F1808"/>
  <c r="D1809"/>
  <c r="E1809"/>
  <c r="F1809"/>
  <c r="D1810"/>
  <c r="E1810"/>
  <c r="F1810"/>
  <c r="D1811"/>
  <c r="E1811"/>
  <c r="F1811"/>
  <c r="D1812"/>
  <c r="E1812"/>
  <c r="F1812"/>
  <c r="D1813"/>
  <c r="E1813"/>
  <c r="F1813"/>
  <c r="D1814"/>
  <c r="E1814"/>
  <c r="F1814"/>
  <c r="D1815"/>
  <c r="E1815"/>
  <c r="F1815"/>
  <c r="D1816"/>
  <c r="E1816"/>
  <c r="F1816"/>
  <c r="D1819"/>
  <c r="E1819"/>
  <c r="F1819"/>
  <c r="D1822"/>
  <c r="E1822"/>
  <c r="F1822"/>
  <c r="D1823"/>
  <c r="E1823"/>
  <c r="F1823"/>
  <c r="D1824"/>
  <c r="E1824"/>
  <c r="F1824"/>
  <c r="D1825"/>
  <c r="E1825"/>
  <c r="F1825"/>
  <c r="D1826"/>
  <c r="E1826"/>
  <c r="F1826"/>
  <c r="D1827"/>
  <c r="E1827"/>
  <c r="F1827"/>
  <c r="D1828"/>
  <c r="E1828"/>
  <c r="F1828"/>
  <c r="D1829"/>
  <c r="E1829"/>
  <c r="F1829"/>
  <c r="D1830"/>
  <c r="E1830"/>
  <c r="F1830"/>
  <c r="D1831"/>
  <c r="E1831"/>
  <c r="F1831"/>
  <c r="D1832"/>
  <c r="E1832"/>
  <c r="F1832"/>
  <c r="D1833"/>
  <c r="E1833"/>
  <c r="F1833"/>
  <c r="D1834"/>
  <c r="E1834"/>
  <c r="F1834"/>
  <c r="D1835"/>
  <c r="E1835"/>
  <c r="F1835"/>
  <c r="D1838"/>
  <c r="E1838"/>
  <c r="F1838"/>
  <c r="D1839"/>
  <c r="E1839"/>
  <c r="F1839"/>
  <c r="D1840"/>
  <c r="E1840"/>
  <c r="F1840"/>
  <c r="D1841"/>
  <c r="E1841"/>
  <c r="F1841"/>
  <c r="D1842"/>
  <c r="E1842"/>
  <c r="F1842"/>
  <c r="D1843"/>
  <c r="E1843"/>
  <c r="F1843"/>
  <c r="D1844"/>
  <c r="E1844"/>
  <c r="F1844"/>
  <c r="D1845"/>
  <c r="E1845"/>
  <c r="F1845"/>
  <c r="D1846"/>
  <c r="E1846"/>
  <c r="F1846"/>
  <c r="D1847"/>
  <c r="E1847"/>
  <c r="F1847"/>
  <c r="D1848"/>
  <c r="E1848"/>
  <c r="F1848"/>
  <c r="D1851"/>
  <c r="E1851"/>
  <c r="F1851"/>
  <c r="D1852"/>
  <c r="E1852"/>
  <c r="F1852"/>
  <c r="D1853"/>
  <c r="E1853"/>
  <c r="F1853"/>
  <c r="D1854"/>
  <c r="E1854"/>
  <c r="F1854"/>
  <c r="D1855"/>
  <c r="E1855"/>
  <c r="F1855"/>
  <c r="D1856"/>
  <c r="E1856"/>
  <c r="F1856"/>
  <c r="D1857"/>
  <c r="E1857"/>
  <c r="F1857"/>
  <c r="D1858"/>
  <c r="E1858"/>
  <c r="F1858"/>
  <c r="D1859"/>
  <c r="E1859"/>
  <c r="F1859"/>
  <c r="D1860"/>
  <c r="E1860"/>
  <c r="F1860"/>
  <c r="D1861"/>
  <c r="E1861"/>
  <c r="F1861"/>
  <c r="D1862"/>
  <c r="E1862"/>
  <c r="F1862"/>
  <c r="D1863"/>
  <c r="E1863"/>
  <c r="F1863"/>
  <c r="D1864"/>
  <c r="E1864"/>
  <c r="F1864"/>
  <c r="D1865"/>
  <c r="E1865"/>
  <c r="F1865"/>
  <c r="D1866"/>
  <c r="E1866"/>
  <c r="F1866"/>
  <c r="D1867"/>
  <c r="E1867"/>
  <c r="F1867"/>
  <c r="D1868"/>
  <c r="E1868"/>
  <c r="F1868"/>
  <c r="D1869"/>
  <c r="E1869"/>
  <c r="F1869"/>
  <c r="D1870"/>
  <c r="E1870"/>
  <c r="F1870"/>
  <c r="D1871"/>
  <c r="E1871"/>
  <c r="F1871"/>
  <c r="D1872"/>
  <c r="E1872"/>
  <c r="F1872"/>
  <c r="D1873"/>
  <c r="E1873"/>
  <c r="F1873"/>
  <c r="D1874"/>
  <c r="E1874"/>
  <c r="F1874"/>
  <c r="D1875"/>
  <c r="E1875"/>
  <c r="F1875"/>
  <c r="D1876"/>
  <c r="E1876"/>
  <c r="F1876"/>
  <c r="D1877"/>
  <c r="E1877"/>
  <c r="F1877"/>
  <c r="D1878"/>
  <c r="E1878"/>
  <c r="F1878"/>
  <c r="D1879"/>
  <c r="E1879"/>
  <c r="F1879"/>
  <c r="D1880"/>
  <c r="E1880"/>
  <c r="F1880"/>
  <c r="D1881"/>
  <c r="E1881"/>
  <c r="F1881"/>
  <c r="D1882"/>
  <c r="E1882"/>
  <c r="F1882"/>
  <c r="D1883"/>
  <c r="E1883"/>
  <c r="F1883"/>
  <c r="D1884"/>
  <c r="E1884"/>
  <c r="F1884"/>
  <c r="D1885"/>
  <c r="E1885"/>
  <c r="F1885"/>
  <c r="D1886"/>
  <c r="E1886"/>
  <c r="F1886"/>
  <c r="D1887"/>
  <c r="E1887"/>
  <c r="F1887"/>
  <c r="D1888"/>
  <c r="E1888"/>
  <c r="F1888"/>
  <c r="D1889"/>
  <c r="E1889"/>
  <c r="F1889"/>
  <c r="D1890"/>
  <c r="E1890"/>
  <c r="F1890"/>
  <c r="D1891"/>
  <c r="E1891"/>
  <c r="F1891"/>
  <c r="D1892"/>
  <c r="E1892"/>
  <c r="F1892"/>
  <c r="D1893"/>
  <c r="E1893"/>
  <c r="F1893"/>
  <c r="D1896"/>
  <c r="E1896"/>
  <c r="F1896"/>
  <c r="D1899"/>
  <c r="E1899"/>
  <c r="F1899"/>
  <c r="D1900"/>
  <c r="E1900"/>
  <c r="F1900"/>
  <c r="D1901"/>
  <c r="E1901"/>
  <c r="F1901"/>
  <c r="D1902"/>
  <c r="E1902"/>
  <c r="F1902"/>
  <c r="D1903"/>
  <c r="E1903"/>
  <c r="F1903"/>
  <c r="D1904"/>
  <c r="E1904"/>
  <c r="F1904"/>
  <c r="D1907"/>
  <c r="E1907"/>
  <c r="F1907"/>
  <c r="D1908"/>
  <c r="E1908"/>
  <c r="F1908"/>
  <c r="D1909"/>
  <c r="E1909"/>
  <c r="F1909"/>
  <c r="D1910"/>
  <c r="E1910"/>
  <c r="F1910"/>
  <c r="D1911"/>
  <c r="E1911"/>
  <c r="F1911"/>
  <c r="D1912"/>
  <c r="E1912"/>
  <c r="F1912"/>
  <c r="D1913"/>
  <c r="E1913"/>
  <c r="F1913"/>
  <c r="D1914"/>
  <c r="E1914"/>
  <c r="F1914"/>
  <c r="D1915"/>
  <c r="E1915"/>
  <c r="F1915"/>
  <c r="D1916"/>
  <c r="E1916"/>
  <c r="F1916"/>
  <c r="D1917"/>
  <c r="E1917"/>
  <c r="F1917"/>
  <c r="D1918"/>
  <c r="E1918"/>
  <c r="F1918"/>
  <c r="D1919"/>
  <c r="E1919"/>
  <c r="F1919"/>
  <c r="D1920"/>
  <c r="E1920"/>
  <c r="F1920"/>
  <c r="D1921"/>
  <c r="E1921"/>
  <c r="F1921"/>
  <c r="D1922"/>
  <c r="E1922"/>
  <c r="F1922"/>
  <c r="D1923"/>
  <c r="E1923"/>
  <c r="F1923"/>
  <c r="D1924"/>
  <c r="E1924"/>
  <c r="F1924"/>
  <c r="D1925"/>
  <c r="E1925"/>
  <c r="F1925"/>
  <c r="D1926"/>
  <c r="E1926"/>
  <c r="F1926"/>
  <c r="D1927"/>
  <c r="E1927"/>
  <c r="F1927"/>
  <c r="D1928"/>
  <c r="E1928"/>
  <c r="F1928"/>
  <c r="D1929"/>
  <c r="E1929"/>
  <c r="F1929"/>
  <c r="D1930"/>
  <c r="E1930"/>
  <c r="F1930"/>
  <c r="D1931"/>
  <c r="E1931"/>
  <c r="F1931"/>
  <c r="D1932"/>
  <c r="E1932"/>
  <c r="F1932"/>
  <c r="D1935"/>
  <c r="E1935"/>
  <c r="F1935"/>
  <c r="D1936"/>
  <c r="E1936"/>
  <c r="F1936"/>
  <c r="D1937"/>
  <c r="E1937"/>
  <c r="F1937"/>
  <c r="D1938"/>
  <c r="E1938"/>
  <c r="F1938"/>
  <c r="D1939"/>
  <c r="E1939"/>
  <c r="F1939"/>
  <c r="D1940"/>
  <c r="E1940"/>
  <c r="F1940"/>
  <c r="D1941"/>
  <c r="E1941"/>
  <c r="F1941"/>
  <c r="D1944"/>
  <c r="E1944"/>
  <c r="F1944"/>
  <c r="D1945"/>
  <c r="E1945"/>
  <c r="F1945"/>
  <c r="D1946"/>
  <c r="E1946"/>
  <c r="F1946"/>
  <c r="D1947"/>
  <c r="E1947"/>
  <c r="F1947"/>
  <c r="D1948"/>
  <c r="E1948"/>
  <c r="F1948"/>
  <c r="D1949"/>
  <c r="E1949"/>
  <c r="F1949"/>
  <c r="D1952"/>
  <c r="E1952"/>
  <c r="F1952"/>
  <c r="D1953"/>
  <c r="E1953"/>
  <c r="F1953"/>
  <c r="D1954"/>
  <c r="E1954"/>
  <c r="F1954"/>
  <c r="D1957"/>
  <c r="E1957"/>
  <c r="F1957"/>
  <c r="D1958"/>
  <c r="E1958"/>
  <c r="F1958"/>
  <c r="D1959"/>
  <c r="E1959"/>
  <c r="F1959"/>
  <c r="D1960"/>
  <c r="E1960"/>
  <c r="F1960"/>
  <c r="D1961"/>
  <c r="E1961"/>
  <c r="F1961"/>
  <c r="D1962"/>
  <c r="E1962"/>
  <c r="F1962"/>
  <c r="D1963"/>
  <c r="E1963"/>
  <c r="F1963"/>
  <c r="D1964"/>
  <c r="E1964"/>
  <c r="F1964"/>
  <c r="D1965"/>
  <c r="E1965"/>
  <c r="F1965"/>
  <c r="D1966"/>
  <c r="E1966"/>
  <c r="F1966"/>
  <c r="D1969"/>
  <c r="E1969"/>
  <c r="F1969"/>
  <c r="D1970"/>
  <c r="E1970"/>
  <c r="F1970"/>
  <c r="D1971"/>
  <c r="E1971"/>
  <c r="F1971"/>
  <c r="D1972"/>
  <c r="E1972"/>
  <c r="F1972"/>
  <c r="D1973"/>
  <c r="E1973"/>
  <c r="F1973"/>
  <c r="D1974"/>
  <c r="E1974"/>
  <c r="F1974"/>
  <c r="D1975"/>
  <c r="E1975"/>
  <c r="F1975"/>
  <c r="D1976"/>
  <c r="E1976"/>
  <c r="F1976"/>
  <c r="D1977"/>
  <c r="E1977"/>
  <c r="F1977"/>
  <c r="D1978"/>
  <c r="E1978"/>
  <c r="F1978"/>
  <c r="D1979"/>
  <c r="E1979"/>
  <c r="F1979"/>
  <c r="D1982"/>
  <c r="E1982"/>
  <c r="F1982"/>
  <c r="D1983"/>
  <c r="E1983"/>
  <c r="F1983"/>
  <c r="D1984"/>
  <c r="E1984"/>
  <c r="F1984"/>
  <c r="D1985"/>
  <c r="E1985"/>
  <c r="F1985"/>
  <c r="D1986"/>
  <c r="E1986"/>
  <c r="F1986"/>
  <c r="D1987"/>
  <c r="E1987"/>
  <c r="F1987"/>
  <c r="D1988"/>
  <c r="E1988"/>
  <c r="F1988"/>
  <c r="D1989"/>
  <c r="E1989"/>
  <c r="F1989"/>
  <c r="D1990"/>
  <c r="E1990"/>
  <c r="F1990"/>
  <c r="D1991"/>
  <c r="E1991"/>
  <c r="F1991"/>
  <c r="D1992"/>
  <c r="E1992"/>
  <c r="F1992"/>
  <c r="D1993"/>
  <c r="E1993"/>
  <c r="F1993"/>
  <c r="D1994"/>
  <c r="E1994"/>
  <c r="F1994"/>
  <c r="D1995"/>
  <c r="E1995"/>
  <c r="F1995"/>
  <c r="D1996"/>
  <c r="E1996"/>
  <c r="F1996"/>
  <c r="D1997"/>
  <c r="E1997"/>
  <c r="F1997"/>
  <c r="D2000"/>
  <c r="E2000"/>
  <c r="F2000"/>
  <c r="D2001"/>
  <c r="E2001"/>
  <c r="F2001"/>
  <c r="D2004"/>
  <c r="E2004"/>
  <c r="F2004"/>
  <c r="D2005"/>
  <c r="E2005"/>
  <c r="F2005"/>
  <c r="D2006"/>
  <c r="E2006"/>
  <c r="F2006"/>
  <c r="D2007"/>
  <c r="E2007"/>
  <c r="F2007"/>
  <c r="D2008"/>
  <c r="E2008"/>
  <c r="F2008"/>
  <c r="D2009"/>
  <c r="E2009"/>
  <c r="F2009"/>
  <c r="D2010"/>
  <c r="E2010"/>
  <c r="F2010"/>
  <c r="D2011"/>
  <c r="E2011"/>
  <c r="F2011"/>
  <c r="D2012"/>
  <c r="E2012"/>
  <c r="F2012"/>
  <c r="D2013"/>
  <c r="E2013"/>
  <c r="F2013"/>
  <c r="D2014"/>
  <c r="E2014"/>
  <c r="F2014"/>
  <c r="D2015"/>
  <c r="E2015"/>
  <c r="F2015"/>
  <c r="D2016"/>
  <c r="E2016"/>
  <c r="F2016"/>
  <c r="D2017"/>
  <c r="E2017"/>
  <c r="F2017"/>
  <c r="D2018"/>
  <c r="E2018"/>
  <c r="F2018"/>
  <c r="D2019"/>
  <c r="E2019"/>
  <c r="F2019"/>
  <c r="D2020"/>
  <c r="E2020"/>
  <c r="F2020"/>
  <c r="D2021"/>
  <c r="E2021"/>
  <c r="F2021"/>
  <c r="D2024"/>
  <c r="E2024"/>
  <c r="F2024"/>
  <c r="D2025"/>
  <c r="E2025"/>
  <c r="F2025"/>
  <c r="D2026"/>
  <c r="E2026"/>
  <c r="F2026"/>
  <c r="D2027"/>
  <c r="E2027"/>
  <c r="F2027"/>
  <c r="D2028"/>
  <c r="E2028"/>
  <c r="F2028"/>
  <c r="D2029"/>
  <c r="E2029"/>
  <c r="F2029"/>
  <c r="D2030"/>
  <c r="E2030"/>
  <c r="F2030"/>
  <c r="D2031"/>
  <c r="E2031"/>
  <c r="F2031"/>
  <c r="D2032"/>
  <c r="E2032"/>
  <c r="F2032"/>
  <c r="D2035"/>
  <c r="E2035"/>
  <c r="F2035"/>
  <c r="D2036"/>
  <c r="E2036"/>
  <c r="F2036"/>
  <c r="D2037"/>
  <c r="E2037"/>
  <c r="F2037"/>
  <c r="D2038"/>
  <c r="E2038"/>
  <c r="F2038"/>
  <c r="D2039"/>
  <c r="E2039"/>
  <c r="F2039"/>
  <c r="D2040"/>
  <c r="E2040"/>
  <c r="F2040"/>
  <c r="D2041"/>
  <c r="E2041"/>
  <c r="F2041"/>
  <c r="D2042"/>
  <c r="E2042"/>
  <c r="F2042"/>
  <c r="D2043"/>
  <c r="E2043"/>
  <c r="F2043"/>
  <c r="D2044"/>
  <c r="E2044"/>
  <c r="F2044"/>
  <c r="D2045"/>
  <c r="E2045"/>
  <c r="F2045"/>
  <c r="D2046"/>
  <c r="E2046"/>
  <c r="F2046"/>
  <c r="D2047"/>
  <c r="E2047"/>
  <c r="F2047"/>
  <c r="D2048"/>
  <c r="E2048"/>
  <c r="F2048"/>
  <c r="D2049"/>
  <c r="E2049"/>
  <c r="F2049"/>
  <c r="D2050"/>
  <c r="E2050"/>
  <c r="F2050"/>
  <c r="D2051"/>
  <c r="E2051"/>
  <c r="F2051"/>
  <c r="D2052"/>
  <c r="E2052"/>
  <c r="F2052"/>
  <c r="D2053"/>
  <c r="E2053"/>
  <c r="F2053"/>
  <c r="D2054"/>
  <c r="E2054"/>
  <c r="F2054"/>
  <c r="D2055"/>
  <c r="E2055"/>
  <c r="F2055"/>
  <c r="D2056"/>
  <c r="E2056"/>
  <c r="F2056"/>
  <c r="D2057"/>
  <c r="E2057"/>
  <c r="F2057"/>
  <c r="D2058"/>
  <c r="E2058"/>
  <c r="F2058"/>
  <c r="D2059"/>
  <c r="E2059"/>
  <c r="F2059"/>
  <c r="F80"/>
  <c r="E80"/>
  <c r="D80"/>
</calcChain>
</file>

<file path=xl/sharedStrings.xml><?xml version="1.0" encoding="utf-8"?>
<sst xmlns="http://schemas.openxmlformats.org/spreadsheetml/2006/main" count="43078" uniqueCount="10866">
  <si>
    <t>Detection time for steady base adaptation of tra</t>
  </si>
  <si>
    <t>Residence time in TRA Zyklusflag in non eingeschw . adaptation</t>
  </si>
  <si>
    <t>Delay overcharge cutting</t>
  </si>
  <si>
    <t>Delay time for detecting core -circuit and probe with limited voltage swing vK</t>
  </si>
  <si>
    <t>Delay time code detection circuit wire probe before KAT</t>
  </si>
  <si>
    <t>Delay time for short circuit detection of the lambda probe</t>
  </si>
  <si>
    <t>Monitoring time for Vpmax</t>
  </si>
  <si>
    <t>Monitoring time for USmin</t>
  </si>
  <si>
    <t>Delay time for AR function by gear shift</t>
  </si>
  <si>
    <t>Duty cycle for diagnostic gear</t>
  </si>
  <si>
    <t>Delay time for self-diagnosis Lambda probe heater</t>
  </si>
  <si>
    <t>Blocking time for negative ZW- correction at DLS</t>
  </si>
  <si>
    <t>Waiting time from start to end DNWS approved</t>
  </si>
  <si>
    <t>Pump duty at a KL15</t>
  </si>
  <si>
    <t>Delay time for injection correction in ZW- adjustment</t>
  </si>
  <si>
    <t>Delay time for transmission intervention</t>
  </si>
  <si>
    <t>Delay of the probe heating behind Kat</t>
  </si>
  <si>
    <t>Delay time for ignition and injection correction for NW - switching after early</t>
  </si>
  <si>
    <t>Delay time for ignition and injection correction for NW - switching after late</t>
  </si>
  <si>
    <t>Delay time for compressor ON</t>
  </si>
  <si>
    <t>Delay time for Zündkorrektur at SR - switch to active</t>
  </si>
  <si>
    <t>Delay time for Zündkorrektur at SR switching to inactive</t>
  </si>
  <si>
    <t>Lower duty cycle limitation for LDR</t>
  </si>
  <si>
    <t>Upper duty cycle limitation for LDR</t>
  </si>
  <si>
    <t>Activation delay Leerlaufzündwinkelkennfeld</t>
  </si>
  <si>
    <t>Activation delay mixture adaptation by lambda control active</t>
  </si>
  <si>
    <t>Delay time for Fehlerabspeicherung of MMR</t>
  </si>
  <si>
    <t>Time after start of LL- integration prohibition down</t>
  </si>
  <si>
    <t>Delay time for the NW- Umschaltfreigabe after early</t>
  </si>
  <si>
    <t>Delay time for the NW- Umschaltfreigabe after transmission intervention</t>
  </si>
  <si>
    <t>Delay time for camshaft adjustment</t>
  </si>
  <si>
    <t>Delay time for the NW- Umschaltfreigabe after start</t>
  </si>
  <si>
    <t>Blocking time for the LLR integrator after the start</t>
  </si>
  <si>
    <t>Characteristic over tmot : additive , tmot -dependent tV shift</t>
  </si>
  <si>
    <t>Delay time for Schubabschalten</t>
  </si>
  <si>
    <t>Delay time Schubabschalten stop and go operation</t>
  </si>
  <si>
    <t>Blocking time for release SU after start</t>
  </si>
  <si>
    <t>Delay time of the TEV</t>
  </si>
  <si>
    <t>voltage correction</t>
  </si>
  <si>
    <t>Below Entrpellzeit Ubatt threshold for Sold speed increase</t>
  </si>
  <si>
    <t>Exceeded Entrpellzeit Ubatt threshold for Sold speed increase</t>
  </si>
  <si>
    <t>Time delay after start for B_VL</t>
  </si>
  <si>
    <t>DVL : Wait for the Notadaption of LLmin - stop</t>
  </si>
  <si>
    <t>Waiting time for recognition condition ' driving cycle'</t>
  </si>
  <si>
    <t>Delay for B_dtes</t>
  </si>
  <si>
    <t>Closed throttle monitoring time</t>
  </si>
  <si>
    <t>Debounce time for transformer protection</t>
  </si>
  <si>
    <t>Time after the end of the cylinder suppression on a bench</t>
  </si>
  <si>
    <t>Waiting time for the start of communication immobilizer</t>
  </si>
  <si>
    <t>Time for Warmlaufzündwinkelspätziehung</t>
  </si>
  <si>
    <t>Waiting time before Dashpotabsteuerung in clutch</t>
  </si>
  <si>
    <t>Waiting time before Dashpotabsteuerung</t>
  </si>
  <si>
    <t>Waiting time from detection B_dcy for spare trip - Definition</t>
  </si>
  <si>
    <t>Waiting time from B_ll recognition for replacement TripAdvisor definition</t>
  </si>
  <si>
    <t>Waiting time from start of spare trip - Definition</t>
  </si>
  <si>
    <t>Time delay for B_VL</t>
  </si>
  <si>
    <t>Duration for the AR active if dndif in the field dndifo</t>
  </si>
  <si>
    <t>Duration of the dynamic derivative action</t>
  </si>
  <si>
    <t>min. Voltage value for diagnostic pressure sensor</t>
  </si>
  <si>
    <t>max. Voltage value for diagnostic pressure sensor</t>
  </si>
  <si>
    <t>Battery voltage threshold for ASR diagnosis</t>
  </si>
  <si>
    <t>Ubatt - Substitute value with defective AD - channel</t>
  </si>
  <si>
    <t>Battery voltage min. (Network )</t>
  </si>
  <si>
    <t>Battery voltage min. (ADC)</t>
  </si>
  <si>
    <t>Battery voltage max.</t>
  </si>
  <si>
    <t>Battery voltage threshold for detection of the probe fault KS -LS- SG mass - mass</t>
  </si>
  <si>
    <t>DVL : Battery voltage threshold for stop adaptation</t>
  </si>
  <si>
    <t>DVL : Battery voltage threshold for diagnosis</t>
  </si>
  <si>
    <t>Battery voltage threshold for switching off the probe heater</t>
  </si>
  <si>
    <t>Battery voltage threshold for NSOLL - raising</t>
  </si>
  <si>
    <t>DVL- diagnosis DKG : minimum allowed voltage IPDK</t>
  </si>
  <si>
    <t>DVL- diagnosis DKG : Maximum allowable voltage IPDK</t>
  </si>
  <si>
    <t>DVL- diagnosis DKG : IPDK voltage threshold for plausibility check</t>
  </si>
  <si>
    <t>min. plausible voltage DK- Potentiometer for DK- PWM output</t>
  </si>
  <si>
    <t>max. plausible voltage DK- Potentiometer for DK- PWM output</t>
  </si>
  <si>
    <t>DVL- diagnosis: IPDK voltage threshold for healing trial</t>
  </si>
  <si>
    <t>DVL : Upper plausible IPDK voltage at the mech. minimum stop</t>
  </si>
  <si>
    <t>DVL : Lower plausible IPDK voltage at the mech. minimum stop</t>
  </si>
  <si>
    <t>DVL : Upper plausible IPDK voltage at the mech. maximum stop</t>
  </si>
  <si>
    <t>DVL : Lower plausible IPDK voltage at the mech. maximum stop</t>
  </si>
  <si>
    <t>tmot - dependent correction voltage to form the PWMDKG signal</t>
  </si>
  <si>
    <t>Voltage threshold for DIA / KR basic offset amplifier</t>
  </si>
  <si>
    <t>Integrator voltage threshold for slide KS - evaluation test pulse</t>
  </si>
  <si>
    <t>Upper reference voltage threshold DIA KS</t>
  </si>
  <si>
    <t>lower reference voltage threshold DIA KS</t>
  </si>
  <si>
    <t>DVL : Upper plausible IPDK voltage at full load</t>
  </si>
  <si>
    <t>DVL : Lower plausible IPDK voltage at full load</t>
  </si>
  <si>
    <t>Rotations in the range 1</t>
  </si>
  <si>
    <t>Revolutions camshaft for fault diagnosis debouncing NWS</t>
  </si>
  <si>
    <t>upper threshold f Erk . Wire circuit and defective probe with limited voltage swing</t>
  </si>
  <si>
    <t>lower threshold f Erk . Wire circuit and defective probe with limited voltage swing</t>
  </si>
  <si>
    <t>upper threshold for detection wire circuit</t>
  </si>
  <si>
    <t>lower threshold for detection wire circuit</t>
  </si>
  <si>
    <t>Probe voltage threshold for recognition fat behind Kat</t>
  </si>
  <si>
    <t>Threshold for probe Short to U.sub.bat</t>
  </si>
  <si>
    <t>Threshold for probe short-circuit after mass</t>
  </si>
  <si>
    <t>upper threshold for detecting potential offset</t>
  </si>
  <si>
    <t>Threshold for resetting the fault ' potential shift' in probe before Cat</t>
  </si>
  <si>
    <t>lower threshold for detection of potential offset</t>
  </si>
  <si>
    <t>Control threshold for regulation before Kat</t>
  </si>
  <si>
    <t>Threshold for probe function in case of a rich mixture (before CAT )</t>
  </si>
  <si>
    <t>Threshold for probe function in case of a lean mixture (before CAT )</t>
  </si>
  <si>
    <t>Probe voltage threshold for gating ramp</t>
  </si>
  <si>
    <t>Revolutions reinsertion for ZWB5 hard</t>
  </si>
  <si>
    <t>Revolutions reinsertion for ZWB4 soft</t>
  </si>
  <si>
    <t>minimum vehicle speed for ARA - function</t>
  </si>
  <si>
    <t>Speed ​​threshold for AR function in idle condition</t>
  </si>
  <si>
    <t>Default variant for variant coding</t>
  </si>
  <si>
    <t>Speed ​​threshold for initial filling fuel system</t>
  </si>
  <si>
    <t>Speed ​​threshold ; fault detection speed signal</t>
  </si>
  <si>
    <t>Speed ​​threshold for diagnosis S_LL does not exclude</t>
  </si>
  <si>
    <t>Speed ​​threshold for triggering dynamic derivative</t>
  </si>
  <si>
    <t>Detect Drive - standing</t>
  </si>
  <si>
    <t>Segment length for speed detection</t>
  </si>
  <si>
    <t>Speed ​​threshold for transmission protection ( collision )</t>
  </si>
  <si>
    <t>Speed ​​threshold for monitoring transmission intervention</t>
  </si>
  <si>
    <t>Speed ​​threshold for altitude adaptation</t>
  </si>
  <si>
    <t>Speed ​​threshold for compressor and noise reduction for BA</t>
  </si>
  <si>
    <t>Speed ​​threshold for load change shock damping</t>
  </si>
  <si>
    <t>Speed ​​threshold below</t>
  </si>
  <si>
    <t>Speed ​​threshold for transducer protection</t>
  </si>
  <si>
    <t>Vehicle speed for filling intervention by idling control</t>
  </si>
  <si>
    <t>Vehicle speed threshold for compensation power steering</t>
  </si>
  <si>
    <t>Speed ​​ratio speed for compressor shutdown</t>
  </si>
  <si>
    <t>Vehicle speed for ignition angle by idling control</t>
  </si>
  <si>
    <t>Intake air temperature -dependent ignition angle</t>
  </si>
  <si>
    <t>DK threshold for diagnosis HFM5</t>
  </si>
  <si>
    <t>Throttle threshold for slide LDR deviation</t>
  </si>
  <si>
    <t>Throttle angle for compressor shutdown</t>
  </si>
  <si>
    <t>Min DK- angle as long as mech. Minimum stop is not learned</t>
  </si>
  <si>
    <t>Emergency throttle angle</t>
  </si>
  <si>
    <t>Throttle angle threshold for idle detection</t>
  </si>
  <si>
    <t>Throttle angle threshold for full Aster ID</t>
  </si>
  <si>
    <t>Throttle nodes LDR</t>
  </si>
  <si>
    <t>Angle injection demolition</t>
  </si>
  <si>
    <t>Offset template approach angle by ASR operation</t>
  </si>
  <si>
    <t>Template approach angle - correction</t>
  </si>
  <si>
    <t>Vorlagerunswinkel correction in the Start</t>
  </si>
  <si>
    <t>Angle injection end of the Start</t>
  </si>
  <si>
    <t>Angle limit injection end for sim . start activators</t>
  </si>
  <si>
    <t>Angle end of injection at full load</t>
  </si>
  <si>
    <t>Angle inlet closes before SW reference mark ( tR)</t>
  </si>
  <si>
    <t>Max retard at ASR operation</t>
  </si>
  <si>
    <t>Angle at Kupllungsbetätigung</t>
  </si>
  <si>
    <t>upper limit throttle angle for tlw adaptation</t>
  </si>
  <si>
    <t>lower limit throttle angle for tlw adaptation</t>
  </si>
  <si>
    <t>Idle - ignition angle warm-up for a limited time</t>
  </si>
  <si>
    <t>earliest angle</t>
  </si>
  <si>
    <t>Angle for negative deviation</t>
  </si>
  <si>
    <t>Critical angle for camshaft actuator active</t>
  </si>
  <si>
    <t>Limiting adaptation late stop for ' early '</t>
  </si>
  <si>
    <t>Upper limit adaptation NW- late stop (towards late)</t>
  </si>
  <si>
    <t>Critical angle for camshaft actuator passive</t>
  </si>
  <si>
    <t>Nominal angle of the camshaft in position late stop</t>
  </si>
  <si>
    <t>Angle for positive deviation</t>
  </si>
  <si>
    <t>phase transition</t>
  </si>
  <si>
    <t>Partial load - ignition angle warm-up for a limited time</t>
  </si>
  <si>
    <t>Time constant for exhaust gas temperature model</t>
  </si>
  <si>
    <t>Time constant for catalyst exotherm temperature</t>
  </si>
  <si>
    <t>Time constant for catalyst temperature model - Kat - temperature</t>
  </si>
  <si>
    <t>Time constant for exhaust gas temperature model - tube wall temperature</t>
  </si>
  <si>
    <t>Abregelfaktor K memory ( tmot ) BA</t>
  </si>
  <si>
    <t>Abregelfaktor L memory ( tmot ) BA</t>
  </si>
  <si>
    <t>Zddvlp diagnostic threshold for oscillation counter</t>
  </si>
  <si>
    <t>Abregelfaktor low-pass filter for adaptation control stroke of fr</t>
  </si>
  <si>
    <t>Time constant for altitude adaptation</t>
  </si>
  <si>
    <t>Time constant for rapid altitude adaptation</t>
  </si>
  <si>
    <t>Time constant for D - share wastegate</t>
  </si>
  <si>
    <t>Absteuerzeitkonstante TEV at PD diagnosis</t>
  </si>
  <si>
    <t>Absteuerzeitkonstante TEV at PD diagnosis when loading</t>
  </si>
  <si>
    <t>Time constant for up-regulation of the rich spike at constantly high load</t>
  </si>
  <si>
    <t>Time constant for return rules of the rich spike at constantly high load</t>
  </si>
  <si>
    <t>Time constant ( bzw.Integrationsgeschw . ) For loading factor</t>
  </si>
  <si>
    <t>Time constant for filtering the velocity signal</t>
  </si>
  <si>
    <t>Time constant of integrator reset n&gt; NSOL</t>
  </si>
  <si>
    <t>Time constant of integrator reset n &lt; NSOL</t>
  </si>
  <si>
    <t>Time constant for dtv integrator</t>
  </si>
  <si>
    <t>DVL : time constant for supervisors control the min. IPA voltage at DK neg - gradient</t>
  </si>
  <si>
    <t>DVL : time constant for dvl_sol filter</t>
  </si>
  <si>
    <t>Time constant for Fra - integrator</t>
  </si>
  <si>
    <t>Time constant for Fri- filter</t>
  </si>
  <si>
    <t>Time constant for demolition low-pass catalytic converter heating</t>
  </si>
  <si>
    <t>Time constant for tra - integrator</t>
  </si>
  <si>
    <t>Number of ignitions for ignition angle Kupllungsschalter</t>
  </si>
  <si>
    <t>Time constant for filtering the driver torque at large clutch torque</t>
  </si>
  <si>
    <t>Time constant for filtering the driver torque during passive reinserting</t>
  </si>
  <si>
    <t>Time constant air compressor Lastabregelung</t>
  </si>
  <si>
    <t>Time constant mlroh low-pass filter at diagnosis HFM / HLM</t>
  </si>
  <si>
    <t>Time constant for ml - filter in beladungsabh . tank vent</t>
  </si>
  <si>
    <t>Time constant speed - Filters</t>
  </si>
  <si>
    <t>Time constant LLR speed filter</t>
  </si>
  <si>
    <t>Time constant for speed gradient</t>
  </si>
  <si>
    <t>Time constant for adaptation - late stop position</t>
  </si>
  <si>
    <t>Time constant for air feedforward adaptation</t>
  </si>
  <si>
    <t>Time constant for AC - intervention</t>
  </si>
  <si>
    <t>Time constant for Dashpotabsteuerung at compressor and clutch</t>
  </si>
  <si>
    <t>Time constant for Dashpotabsteuerung in clutch</t>
  </si>
  <si>
    <t>Time constant for idle speed control air when the tank venting diagnosis</t>
  </si>
  <si>
    <t>Time constant for Feedforward Cat Heater with decreasing Korekturluft</t>
  </si>
  <si>
    <t>Time constant for Feedforward Cat Heater with increasing Korrekturl .</t>
  </si>
  <si>
    <t>Time constant for monitoring the LLS - air failure in TEV diagnosis</t>
  </si>
  <si>
    <t>Time constant for Feedforward Servollenkung</t>
  </si>
  <si>
    <t>Time constant for additional air injection on active secondary air system</t>
  </si>
  <si>
    <t>Auf-/Absteuergeschwindigkeit purge</t>
  </si>
  <si>
    <t>Time constant feedforward in afterstart</t>
  </si>
  <si>
    <t>Time constant feed forward thrust characteristic</t>
  </si>
  <si>
    <t>Time constant LLR - feedforward control for decreasing values</t>
  </si>
  <si>
    <t>Time constant feedforward control for increasing values</t>
  </si>
  <si>
    <t>Time constant for setpoint boost pressure regulator</t>
  </si>
  <si>
    <t>DVL : time constant adaptation IPDK potentiometer voltage full load</t>
  </si>
  <si>
    <t>Abregelzeitkonstante ÜK factor in afterstart</t>
  </si>
  <si>
    <t>Abregelfaktor K memory ( tmot ) VA</t>
  </si>
  <si>
    <t>Abregelfaktor L memory ( tmot ) VA</t>
  </si>
  <si>
    <t>Delta ignition angle speed regulation per 10 ms</t>
  </si>
  <si>
    <t>Delta ignition angle dynamic derivative for large throttle angle velocities</t>
  </si>
  <si>
    <t>Abregelkonstante cylinder-selective GR More quantity</t>
  </si>
  <si>
    <t>Aufregelkonstante cylinder-selective GR More quantity</t>
  </si>
  <si>
    <t>project-specific cylinder number</t>
  </si>
  <si>
    <t>Mapping cylinder for maximum reference level limiting knock control</t>
  </si>
  <si>
    <t>name</t>
  </si>
  <si>
    <t>Ignition Correction Intake Air Temp Map by</t>
  </si>
  <si>
    <t>Linearization MAF Voltage Transfer Function</t>
  </si>
  <si>
    <t>Fuel Injectors Minimum Pulse Width</t>
  </si>
  <si>
    <t>Version</t>
  </si>
  <si>
    <t>Section</t>
  </si>
  <si>
    <t>ID German</t>
  </si>
  <si>
    <t xml:space="preserve">ID English Google Translation </t>
  </si>
  <si>
    <t>exhaust temperature model</t>
  </si>
  <si>
    <t>I - share wastegate</t>
  </si>
  <si>
    <t>P - part wastegate</t>
  </si>
  <si>
    <t>Map LDR setpoint</t>
  </si>
  <si>
    <t>Map Intake (charging ) luftkorrrektur for LDR setpoint</t>
  </si>
  <si>
    <t>To map height correction for LDR setpoint</t>
  </si>
  <si>
    <t>TV - map for LDR</t>
  </si>
  <si>
    <t>Correction factor for TV feedforward LDR</t>
  </si>
  <si>
    <t>Height correction TV feedforward LDR</t>
  </si>
  <si>
    <t>Lambda map at part load</t>
  </si>
  <si>
    <t>Lambda map feedforward control for setting lambda = 1 operation</t>
  </si>
  <si>
    <t>Load threshold for turbo overcharge cutting</t>
  </si>
  <si>
    <t>Load threshold 2 for Turbo overcharge cutting</t>
  </si>
  <si>
    <t>Torque intake air compressor</t>
  </si>
  <si>
    <t>Engine torque from high-pressure phase at optimum ignition angle</t>
  </si>
  <si>
    <t>Drag torque speed and load dependent</t>
  </si>
  <si>
    <t>ML threshold for B_maxflr diagnosis HFM / HLM</t>
  </si>
  <si>
    <t>Map Nachstartanhebung</t>
  </si>
  <si>
    <t>Resume engine speed characteristic field at speed step</t>
  </si>
  <si>
    <t>Injection correction map for NW - switching</t>
  </si>
  <si>
    <t>Zündkorrekturkennfeld in NW- switching</t>
  </si>
  <si>
    <t>Mapped ignition correction for EGR and camshaft adjustment</t>
  </si>
  <si>
    <t>Load threshold tL for NW- switching</t>
  </si>
  <si>
    <t>Pulsation - map</t>
  </si>
  <si>
    <t>Dashpotzusatzluft in a compressor</t>
  </si>
  <si>
    <t>Map feedforward air compressor at a</t>
  </si>
  <si>
    <t>Map air pilot control at MSR intervention</t>
  </si>
  <si>
    <t>I - map</t>
  </si>
  <si>
    <t>P - map</t>
  </si>
  <si>
    <t>TV - map</t>
  </si>
  <si>
    <t>Map for intake manifold , valve 1</t>
  </si>
  <si>
    <t>Map SU correction ignition</t>
  </si>
  <si>
    <t>Mapped ignition correction for EGR and intake manifold</t>
  </si>
  <si>
    <t>Threshold of the ZW- late adjustments for ZW- map switch</t>
  </si>
  <si>
    <t>Threshold of the ZW- late adjustments for LDR setpoint lowering</t>
  </si>
  <si>
    <t>Closing time correction as a function of UB</t>
  </si>
  <si>
    <t>Map Tanklentlüftungsventil duty cycle (n, wdkbl )</t>
  </si>
  <si>
    <t>Map target fuel share of regeneration</t>
  </si>
  <si>
    <t>Map for tL - Calculation of throttle angle , cam shaft early</t>
  </si>
  <si>
    <t>Map for tL - Calculation of throttle angle , camshaft late</t>
  </si>
  <si>
    <t>maximum load signal , early in camshaft position</t>
  </si>
  <si>
    <t>Maximum load signal late at camshaft position</t>
  </si>
  <si>
    <t>Closing time correction as a function of the speed gradient</t>
  </si>
  <si>
    <t>Closing time map</t>
  </si>
  <si>
    <t>Map tastverhältnisersatzwert for LDR</t>
  </si>
  <si>
    <t>Deceleration leaning factor (K + L -component)</t>
  </si>
  <si>
    <t>Map for volume flow through the open TEV</t>
  </si>
  <si>
    <t>Ignition timing map with AGR</t>
  </si>
  <si>
    <t>Firing angle dynamic lead in BA</t>
  </si>
  <si>
    <t>Characteristic field angle end of injection</t>
  </si>
  <si>
    <t>Weighting factor for ignition timing at part load for catalytic converter heating</t>
  </si>
  <si>
    <t>Weighting map Wiederholkaltstart</t>
  </si>
  <si>
    <t>WL warm-up - map</t>
  </si>
  <si>
    <t>Ignition timing map in the LL</t>
  </si>
  <si>
    <t>Idling ignition at FS = active</t>
  </si>
  <si>
    <t>Firing angle to start overshoot - compensation</t>
  </si>
  <si>
    <t>Idling ignition - map</t>
  </si>
  <si>
    <t>Map for warm-up factor</t>
  </si>
  <si>
    <t>Weighting map Wiederholkaltnachstart</t>
  </si>
  <si>
    <t>Warmlaufzündwinkel in the partial load</t>
  </si>
  <si>
    <t>Ignition performance during continuous tapping</t>
  </si>
  <si>
    <t>Characteristic field time constant for filtering the driver torque</t>
  </si>
  <si>
    <t>Characteristic field time constant for filtering the driver torque from thrust</t>
  </si>
  <si>
    <t>Time constants - map for afterstart - function</t>
  </si>
  <si>
    <t>Time constant for setpoint speed filter while Kat - heating</t>
  </si>
  <si>
    <t>Time constant for Solldrehzahlabregelung</t>
  </si>
  <si>
    <t>Time constant for Dashpotabregelung</t>
  </si>
  <si>
    <t>Time constant for Dashpotabregelung with active air compressor</t>
  </si>
  <si>
    <t>Map for time constant tL filter</t>
  </si>
  <si>
    <t>Map for time constant tl- filter with neg load change</t>
  </si>
  <si>
    <t>Map for time constant Tl filter</t>
  </si>
  <si>
    <t>kenfeld negative for tlw time constant filter</t>
  </si>
  <si>
    <t>ignition timing map</t>
  </si>
  <si>
    <t>Zündwinkelgrenzkennfeld for injection in ignition angle</t>
  </si>
  <si>
    <t>Minimum firing angle</t>
  </si>
  <si>
    <t>Zündwinkelkorrekturkennfeld with AGR</t>
  </si>
  <si>
    <t>optimum ignition angle</t>
  </si>
  <si>
    <t>Sicherheitszündwinkelkennfeld with a defective idle switch</t>
  </si>
  <si>
    <t>Basic adaptation constant</t>
  </si>
  <si>
    <t>Fuel wall film</t>
  </si>
  <si>
    <t>Factor for Solldrehzahlnachführung</t>
  </si>
  <si>
    <t>Configuration Serial communication K-line</t>
  </si>
  <si>
    <t>Correction curve for duty TEV</t>
  </si>
  <si>
    <t>Knock control adaptation Lasthysterese</t>
  </si>
  <si>
    <t>Knock control adaptation load range 1</t>
  </si>
  <si>
    <t>Knock control adaptation load range 2</t>
  </si>
  <si>
    <t>Knock control adaptation load range 3</t>
  </si>
  <si>
    <t>Knock control adaptation Drehzahlhysterese</t>
  </si>
  <si>
    <t>Knock control differential current ZW to adaptation characteristic diagram</t>
  </si>
  <si>
    <t>Error rate knock sensors</t>
  </si>
  <si>
    <t>Error rate test pulse</t>
  </si>
  <si>
    <t>Retard per knock event</t>
  </si>
  <si>
    <t>Low-pass behavior normal</t>
  </si>
  <si>
    <t>Low-pass behavior at speed dynamics</t>
  </si>
  <si>
    <t>Low-pass behavior with load dynamics</t>
  </si>
  <si>
    <t>Knock detection threshold absolute</t>
  </si>
  <si>
    <t>maximum retardation</t>
  </si>
  <si>
    <t>Max integral U - threshold for DIA KS - evaluation null test</t>
  </si>
  <si>
    <t>Condition for inclusion of identified knocker in the reference level</t>
  </si>
  <si>
    <t>Num. Ignition . / Cyl. , Or time indication of Frühverst . to Frühverst . ( Step width -KR )</t>
  </si>
  <si>
    <t>Number of ignitions / cyl. , Or time for fast advance of the KR</t>
  </si>
  <si>
    <t>Constant for consumption display</t>
  </si>
  <si>
    <t>Error - &gt; Lamp : misfire detection , sum (multiple) emission- relevant,</t>
  </si>
  <si>
    <t>Error - &gt; Lamp : misfire detection , sum (multiple) , cat. - damaging</t>
  </si>
  <si>
    <t>Error - &gt; Lamp : ASR interface</t>
  </si>
  <si>
    <t>Error - &gt; Lamp : adaptation needs at the stop</t>
  </si>
  <si>
    <t>Error - &gt; Lamp : reference mark sensor</t>
  </si>
  <si>
    <t>Error - &gt; Lamp : CAN interface , timeout ASC</t>
  </si>
  <si>
    <t>Error - &gt; Lamp : CAN interface , timeout EGS</t>
  </si>
  <si>
    <t>Error - &gt; Lamp : DK - Potentiometer</t>
  </si>
  <si>
    <t>Error - &gt; Lamp : memory</t>
  </si>
  <si>
    <t>Error - &gt; Lamp : pressure sensor environment</t>
  </si>
  <si>
    <t>Error - &gt; Lamp : LR- adaptation ti - additive</t>
  </si>
  <si>
    <t>Error - &gt; Lamp : LR- adaptation ti - additive ( Bank 2)</t>
  </si>
  <si>
    <t>Error - &gt; Lamp : DVL- adaptation</t>
  </si>
  <si>
    <t>Error - &gt; Lamp : DVL- motor lines</t>
  </si>
  <si>
    <t>Error - &gt; Lamp : DVL- Lagerückmeldepotentiometer</t>
  </si>
  <si>
    <t>Error - &gt; Lamp : DVL- position controller</t>
  </si>
  <si>
    <t>Support points for filtered deviation</t>
  </si>
  <si>
    <t>Error - &gt; Lamp : Error on unused amplifier A</t>
  </si>
  <si>
    <t>Error - &gt; Lamp : Error on unused amplifier B</t>
  </si>
  <si>
    <t>Error - &gt; Lamp : EV van Zyl . 1</t>
  </si>
  <si>
    <t>Error - &gt; Lamp : EV van Zyl . 2</t>
  </si>
  <si>
    <t>Error - &gt; Lamp : EV van Zyl . 3</t>
  </si>
  <si>
    <t>Error - &gt; Lamp : EV van Zyl . 4</t>
  </si>
  <si>
    <t>Error - &gt; Lamp : LR -Adaption multiplicative</t>
  </si>
  <si>
    <t>Error - &gt; Lamp : LR -Adaption multiplicative ( Bank 2)</t>
  </si>
  <si>
    <t>Error - &gt; Lamp : TR switch</t>
  </si>
  <si>
    <t>Error - &gt; Lamp : Wrong values ​​in fault memory</t>
  </si>
  <si>
    <t>Error -&gt; lamp : transmission intervention</t>
  </si>
  <si>
    <t>Error - &gt; Lamp : Lambda probe heating behind catalytic converter</t>
  </si>
  <si>
    <t>Error - &gt; Lamp : Lambda probe heating behind catalytic converter , bank 2</t>
  </si>
  <si>
    <t>Error - &gt; Lamp : Lambda probe heating in front of catalytic converter</t>
  </si>
  <si>
    <t>Error - &gt; Lamp : Lambda probe heating in front of catalytic converter , bank 2</t>
  </si>
  <si>
    <t>Support points for LDR value</t>
  </si>
  <si>
    <t>Error - &gt; Lamp : EKP amplifier</t>
  </si>
  <si>
    <t>Error - &gt; Lamp : knock control stop Cyl. 1</t>
  </si>
  <si>
    <t>Error - &gt; Lamp : knock control stop Cyl. 2</t>
  </si>
  <si>
    <t>Error - &gt; Lamp : knock control stop Cyl. 3</t>
  </si>
  <si>
    <t>Error - &gt; Lamp : knock control stop Cyl. 4</t>
  </si>
  <si>
    <t>Error - &gt; Lamp : Knock control test pulse</t>
  </si>
  <si>
    <t>Error - &gt; Lamp : Knock sensor 1</t>
  </si>
  <si>
    <t>Error - &gt; Lamp : Knock sensor 2</t>
  </si>
  <si>
    <t>Error -&gt; : charging pressure control valve ( power amplifier)</t>
  </si>
  <si>
    <t>Exceeded upper value ; boost pressure characteristic: &gt; Lamp - Error</t>
  </si>
  <si>
    <t>Error -&gt; : charging pressure control deviation</t>
  </si>
  <si>
    <t>Error - &gt; Lamp : load sensing</t>
  </si>
  <si>
    <t>Error - &gt; Lamp : S_LL</t>
  </si>
  <si>
    <t>Error - &gt; Lamp : idle control on the stop</t>
  </si>
  <si>
    <t>Error - &gt; Lamp : LMM / HLM / HFM</t>
  </si>
  <si>
    <t>Error - &gt; Lamp : Lambda probe in front of catalytic converter</t>
  </si>
  <si>
    <t>Error - &gt; Lamp : Lambda probe in front of catalytic converter 2</t>
  </si>
  <si>
    <t>Error - &gt; Lamp : camshaft control</t>
  </si>
  <si>
    <t>Error - &gt; Lamp : camshaft control bank 2</t>
  </si>
  <si>
    <t>Error - &gt; Lamp : camshaft control valve output stage</t>
  </si>
  <si>
    <t>Error - &gt; Lamp : NMAX - exceeding</t>
  </si>
  <si>
    <t>Error - &gt; Lamp : Phase sensor</t>
  </si>
  <si>
    <t>Error - &gt; Lamp : Phase sensor 2</t>
  </si>
  <si>
    <t>Hysteresis D - proportion (no 5th gear )</t>
  </si>
  <si>
    <t>Hysteresis D - Share ( 5th gear )</t>
  </si>
  <si>
    <t>Time for recognizing the 5 gangs</t>
  </si>
  <si>
    <t>D - share - suppression</t>
  </si>
  <si>
    <t>Error - &gt; Lamp : Control unit defective (EEPROM )</t>
  </si>
  <si>
    <t>Error - &gt; Lamp : Control unit defective ( iRAM )</t>
  </si>
  <si>
    <t>Error - &gt; Lamp : ECU programming unsuccessful</t>
  </si>
  <si>
    <t>Error - &gt; Lamp : Control unit defective (ROM)</t>
  </si>
  <si>
    <t>Error - &gt; Lamp : Control unit defective ( XRAM )</t>
  </si>
  <si>
    <t>Error - &gt; Lamp : secondary air pump ( power amplifier)</t>
  </si>
  <si>
    <t>Error - &gt; Lamp : secondary air valve ( power amplifier)</t>
  </si>
  <si>
    <t>LDR setpoint limitation</t>
  </si>
  <si>
    <t>Error - &gt; Lamp : TANS</t>
  </si>
  <si>
    <t>Error - &gt; Lamp : tank venting system</t>
  </si>
  <si>
    <t>Error - &gt; Lamp : tank vent valve output stage</t>
  </si>
  <si>
    <t>Error - &gt; Lamp : TMOT</t>
  </si>
  <si>
    <t>Error - &gt; Lamp : LR- adaptation QL- additive</t>
  </si>
  <si>
    <t>Error - &gt; Lamp : LR- adaptation QL- additive ( Bank 2)</t>
  </si>
  <si>
    <t>Error - &gt; Lamp : UB</t>
  </si>
  <si>
    <t>Error - &gt; Lamp : Minimal stop DK- Poti not learned</t>
  </si>
  <si>
    <t>Error - &gt; Lamp : vehicle speed</t>
  </si>
  <si>
    <t>Error - &gt; Lamp : S_VL</t>
  </si>
  <si>
    <t>Error - &gt; Lamp : immobilizer</t>
  </si>
  <si>
    <t>Value of the idle integrator in the Start</t>
  </si>
  <si>
    <t>Lower threshold throttle angle for triggering Lastwechselschlagfkt .</t>
  </si>
  <si>
    <t>Maximum achievable indicated engine torque</t>
  </si>
  <si>
    <t>Clutch torque for gear protection</t>
  </si>
  <si>
    <t>Minimal motor - clutch torque</t>
  </si>
  <si>
    <t>Maximum engine - clutch torque</t>
  </si>
  <si>
    <t>Clutch torque converter with protection</t>
  </si>
  <si>
    <t>Drag torque temperature component</t>
  </si>
  <si>
    <t>Reinsertion moment after Schubabschalten</t>
  </si>
  <si>
    <t>Mask error signal SG</t>
  </si>
  <si>
    <t>inidiziertes desired engine torque for emergency gear</t>
  </si>
  <si>
    <t>Clutch torque threshold for collision</t>
  </si>
  <si>
    <t>upper clutch torque threshold load change shock damping</t>
  </si>
  <si>
    <t>Clutch torque threshold load change shock damping by fuel cut</t>
  </si>
  <si>
    <t>Clutch torque threshold load change shock damping</t>
  </si>
  <si>
    <t>lower clutch torque threshold load change shock damping</t>
  </si>
  <si>
    <t>ML threshold for diagnosis HFM5</t>
  </si>
  <si>
    <t>ML threshold for B_minflr diagnosis HFM / HLM</t>
  </si>
  <si>
    <t>Linearization of the hot-film voltage</t>
  </si>
  <si>
    <t>upper air quantity threshold range 1</t>
  </si>
  <si>
    <t>upper air volume threshold region 3</t>
  </si>
  <si>
    <t>Starting value of air mass flow rate</t>
  </si>
  <si>
    <t>Setpoint air mass integral for motorized catalytic converter heating</t>
  </si>
  <si>
    <t>lower air volume threshold region 2</t>
  </si>
  <si>
    <t>Speed ​​values ​​for knock detection characteristics</t>
  </si>
  <si>
    <t>Speed ​​values ​​for KR- characteristics</t>
  </si>
  <si>
    <t>Speed ​​values ​​1 for LDR</t>
  </si>
  <si>
    <t>Speed ​​values ​​2 for LDR</t>
  </si>
  <si>
    <t>Speed ​​values ​​for Zündwinkeländerungsbegrenzungskennlinien</t>
  </si>
  <si>
    <t>lower speed threshold surge damping active</t>
  </si>
  <si>
    <t>Speed ​​threshold for ASR ban because of stalling</t>
  </si>
  <si>
    <t>Speed ​​threshold for ASR diagnosis</t>
  </si>
  <si>
    <t>upper speed threshold surge damping active</t>
  </si>
  <si>
    <t>lower speed threshold diagnosis S_fs B_minflr</t>
  </si>
  <si>
    <t>upper speed threshold diagnosis S_fs B_maxflr</t>
  </si>
  <si>
    <t>Upper speed limit for diagnostic gear</t>
  </si>
  <si>
    <t>Speed ​​threshold for PWM output - Signal for DK - angle</t>
  </si>
  <si>
    <t>Speed ​​threshold for diagnosis knock control stop</t>
  </si>
  <si>
    <t>Speed ​​threshold for Dia KS</t>
  </si>
  <si>
    <t>Speed ​​threshold for healing LDR overcharge protection</t>
  </si>
  <si>
    <t>Speed ​​threshold for Dia LDR - deviation</t>
  </si>
  <si>
    <t>upper speed threshold for digital idle stabilizer</t>
  </si>
  <si>
    <t>HFM (main load transmitter ) error detection , speed threshold start</t>
  </si>
  <si>
    <t>Minimum speed for diagnosis camshaft control</t>
  </si>
  <si>
    <t>Maximum speed for diagnosis camshaft control</t>
  </si>
  <si>
    <t>Differential speed for integrator reset</t>
  </si>
  <si>
    <t>Error detection Tacho signal / speed threshold minimal</t>
  </si>
  <si>
    <t>DVL- diagnosis: speed threshold</t>
  </si>
  <si>
    <t>DVL- diagnosis: speed threshold for healing trial</t>
  </si>
  <si>
    <t>Error detection Fz - speed signal , upper speed limit</t>
  </si>
  <si>
    <t>Maximum Nachführdrehzahl</t>
  </si>
  <si>
    <t>Set speed 2-speed switch</t>
  </si>
  <si>
    <t>Set speed ( loaded gear ) for cooking protection</t>
  </si>
  <si>
    <t>Set speed a TR switch</t>
  </si>
  <si>
    <t>Set speed with gear and a low battery voltage or boil protection</t>
  </si>
  <si>
    <t>Speed ​​threshold for Schubabschalten in gear protection</t>
  </si>
  <si>
    <t>Speed ​​threshold for safe function for transmission protection</t>
  </si>
  <si>
    <t>Speed ​​gradient at WE</t>
  </si>
  <si>
    <t>Maximum speed for catalytic converter heating function</t>
  </si>
  <si>
    <t>Speed ​​threshold for compressor control</t>
  </si>
  <si>
    <t>Speed ​​threshold for knock control release</t>
  </si>
  <si>
    <t>Speed ​​threshold of B1 -&gt; B2</t>
  </si>
  <si>
    <t>Set speed 2</t>
  </si>
  <si>
    <t>Target speed as a function of height</t>
  </si>
  <si>
    <t>Target speed</t>
  </si>
  <si>
    <t>Speed ​​threshold , switching off LR with boost, in conjunction with LL and TLLRSHB</t>
  </si>
  <si>
    <t>Minimum limitation of setpoint speed adaptation (Tester Interface)</t>
  </si>
  <si>
    <t>Limitation for set speed adaptation (Tester Interface)</t>
  </si>
  <si>
    <t>Speed ​​limitation with error detection speed signal</t>
  </si>
  <si>
    <t>Error detection nmax - exceeding</t>
  </si>
  <si>
    <t>lower speed threshold for torque intervention by ignition</t>
  </si>
  <si>
    <t>Speed ​​transition Normal - &gt; Start</t>
  </si>
  <si>
    <t>upper speed threshold range 1</t>
  </si>
  <si>
    <t>Upper speed threshold for stalling</t>
  </si>
  <si>
    <t>Code word for adaptation release</t>
  </si>
  <si>
    <t>Threshold will be adjusted from the start of the governed feedforward</t>
  </si>
  <si>
    <t>n- threshold for LR- shutdown at VL</t>
  </si>
  <si>
    <t>Speed ​​threshold for Schubabschalten in short circuit of the idling adjuster</t>
  </si>
  <si>
    <t>Set speed for cooking protection</t>
  </si>
  <si>
    <t>Setpoint speed active at power steering</t>
  </si>
  <si>
    <t>upper speed threshold detection stop and go operation</t>
  </si>
  <si>
    <t>LLR Start End Speed</t>
  </si>
  <si>
    <t>Transition Start - &gt; Normal</t>
  </si>
  <si>
    <t>upper speed threshold for intake manifold</t>
  </si>
  <si>
    <t>lower speed threshold for intake manifold</t>
  </si>
  <si>
    <t>Speed ​​threshold Umschaltg . to the computation time savings</t>
  </si>
  <si>
    <t>Set speed for cooking or protection at low battery voltage</t>
  </si>
  <si>
    <t>lower speed threshold range 3</t>
  </si>
  <si>
    <t>Lower speed threshold for stalling</t>
  </si>
  <si>
    <t>Speed ​​threshold for Ubatt monitoring for target speed increase</t>
  </si>
  <si>
    <t>Speed ​​threshold shutdown DK content in LL</t>
  </si>
  <si>
    <t>Speed ​​threshold for switching to Einzelanfettung</t>
  </si>
  <si>
    <t>Speed ​​threshold for the activation of B_VL during TVVL</t>
  </si>
  <si>
    <t>Maximum speed for release angle adaptation northwest flanks</t>
  </si>
  <si>
    <t>Speed-dependent speed threshold transducer protection backward direction</t>
  </si>
  <si>
    <t>Speed-dependent speed threshold transducer protection forward direction of travel</t>
  </si>
  <si>
    <t>Resume engine number</t>
  </si>
  <si>
    <t>Delta resume engine speed at speed step</t>
  </si>
  <si>
    <t>Speed ​​threshold for shutdown diff . LLR ignition angle</t>
  </si>
  <si>
    <t>Camshaft control upper switching threshold</t>
  </si>
  <si>
    <t>Camshaft control lower switching threshold</t>
  </si>
  <si>
    <t>Speed ​​values ​​for ZFAxGN</t>
  </si>
  <si>
    <t>PWMDKG duty cycle at E_DK B_maxflr / B_plaus</t>
  </si>
  <si>
    <t>PWMDKG duty cycle at E_DK B_minflr</t>
  </si>
  <si>
    <t>PWMDKG duty cycle at idle</t>
  </si>
  <si>
    <t>PWMDKG duty cycle minimum limitation</t>
  </si>
  <si>
    <t>PWMDKG duty cycle maximum limitation</t>
  </si>
  <si>
    <t>TV PWMDK interface at TMOT error</t>
  </si>
  <si>
    <t>Initial value not ok for counter -phase signal</t>
  </si>
  <si>
    <t>Replacement value for ambient pressure</t>
  </si>
  <si>
    <t>Percentage frequency of ZW output by the KR during dynamic adaptation</t>
  </si>
  <si>
    <t>DVL : air flow rate into the mech. Minimum stop</t>
  </si>
  <si>
    <t>DVL : DK slope of the characteristic curve</t>
  </si>
  <si>
    <t>Air flow diagnosis substitute for S_LL</t>
  </si>
  <si>
    <t>DVL : air flow rate on the first break point of the actuator characteristic</t>
  </si>
  <si>
    <t>DVL : air flow rate on the second break point of the actuator characteristic</t>
  </si>
  <si>
    <t>DVL : slope of the actuator characteristic</t>
  </si>
  <si>
    <t>DVL : air throughput in the emergency cross</t>
  </si>
  <si>
    <t>Amount of air in a drive position and speed setpoint 2</t>
  </si>
  <si>
    <t>Airflow when the gear engaged</t>
  </si>
  <si>
    <t>delta air at a drive position</t>
  </si>
  <si>
    <t>Air pilot control at the setpoint speed 2</t>
  </si>
  <si>
    <t>Air pilot control idle</t>
  </si>
  <si>
    <t>Minimum Solluft</t>
  </si>
  <si>
    <t>Additional air active with power steering</t>
  </si>
  <si>
    <t>Additional air active with secondary air system</t>
  </si>
  <si>
    <t>Maximum Solluft threshold for tank venting diagnosis</t>
  </si>
  <si>
    <t>Air flow feedforward control when starting</t>
  </si>
  <si>
    <t>minimum fresh quotient for stationary condition lambda controller</t>
  </si>
  <si>
    <t>maximum fresh quotient for stationary condition lambda controller</t>
  </si>
  <si>
    <t>Reduction stage in Condition 1 of the NMAX - limiting</t>
  </si>
  <si>
    <t>Reduction stage in Condition 2 of the NMAX - limiting</t>
  </si>
  <si>
    <t>Reduction stage in Condition 3 of the NMAX - limiting</t>
  </si>
  <si>
    <t>Reduction stage in Condition 4 of the NMAX - limiting</t>
  </si>
  <si>
    <t>Hysteresis of the reduction at higher target reduction stage as an actual value</t>
  </si>
  <si>
    <t>Hysteresis of the reduction with a smaller target reduction stage as an actual value</t>
  </si>
  <si>
    <t>Threshold between ignition intervention and suppression of injection</t>
  </si>
  <si>
    <t>speed-dependent reference level active with knock control</t>
  </si>
  <si>
    <t>Sampling points distribution for reference level ratio of the K- factors KF</t>
  </si>
  <si>
    <t>upper diagnostic threshold sensor heater resistance behind Kat</t>
  </si>
  <si>
    <t>upper diagnostic threshold sensor heater resistance before Kat</t>
  </si>
  <si>
    <t>lower diagnostic threshold sensor heater resistance behind Kat</t>
  </si>
  <si>
    <t>lower diagnostic threshold sensor heater resistance before Kat</t>
  </si>
  <si>
    <t>Maximum reference level for knock detection threshold cyl group 1</t>
  </si>
  <si>
    <t>Maximum reference level for knock detection threshold cyl group 2</t>
  </si>
  <si>
    <t>Emerging long-term memory Uk large</t>
  </si>
  <si>
    <t>Load threshold for ban PD diagnosis</t>
  </si>
  <si>
    <t>Switching logic for secondary air control</t>
  </si>
  <si>
    <t>Threshold for Readiness Education EGR diagnostic</t>
  </si>
  <si>
    <t>Threshold for Readiness Education Sensor Heater diagnosis</t>
  </si>
  <si>
    <t>Threshold for Readiness formation catalyst diagnostic</t>
  </si>
  <si>
    <t>Threshold for Readiness Education lambda sensor diagnosis</t>
  </si>
  <si>
    <t>Threshold for Readiness Education secondary air diagnosis</t>
  </si>
  <si>
    <t>Threshold for Readiness Education tank-venting diagnosis</t>
  </si>
  <si>
    <t>Transition ( from CAN) support points for resume engine speed characteristic field</t>
  </si>
  <si>
    <t>Speed ​​values ​​for KR- adaptation characteristic diagram</t>
  </si>
  <si>
    <t>Starting value for LDR setpoint filter</t>
  </si>
  <si>
    <t>Support points X direction for KFGANG</t>
  </si>
  <si>
    <t>Transitional support points for KFxMDFA / S</t>
  </si>
  <si>
    <t>Interpolation points Y direction for KFGANG</t>
  </si>
  <si>
    <t>Intake manifold upper switching threshold</t>
  </si>
  <si>
    <t>Intake manifold lower switching threshold</t>
  </si>
  <si>
    <t>Exhaust - trip temperature for probe heating in front of catalytic converter</t>
  </si>
  <si>
    <t>Dimming down for LDR overboost</t>
  </si>
  <si>
    <t>Surrogate measure air temperature in case of error</t>
  </si>
  <si>
    <t>1 Tread width ( time) for motor temperature model</t>
  </si>
  <si>
    <t>Intake min.</t>
  </si>
  <si>
    <t>Intake air max.</t>
  </si>
  <si>
    <t>Aufsteuertastverhältnis TEV at PD diagnosis</t>
  </si>
  <si>
    <t>Intake air temperature detection and linearization, inverse characteristic</t>
  </si>
  <si>
    <t>Ansauglufttemperaturschwelle for initial filling of the fuel system</t>
  </si>
  <si>
    <t>Ansauglufttemperaturschwelle for release of the full load condition</t>
  </si>
  <si>
    <t>TANS support points LDR</t>
  </si>
  <si>
    <t>Intake air temperature threshold</t>
  </si>
  <si>
    <t>Ansauglufttemperaturschwelle for switching on the Lambda - Control</t>
  </si>
  <si>
    <t>Threshold Ansauglufttemp . for triggering TLRHS - blocking time LR at hot start</t>
  </si>
  <si>
    <t>Maximum time for ASR intervention</t>
  </si>
  <si>
    <t>Duty cycle threshold for switchover period TEV at the top of</t>
  </si>
  <si>
    <t>Duty cycle threshold for switchover period TEV at the top</t>
  </si>
  <si>
    <t>Duty cycle threshold for switchover period TEV at the bottom of</t>
  </si>
  <si>
    <t>TEV Aufsteuertastverhältnis upper limit</t>
  </si>
  <si>
    <t>TEV Absteuertastverhältnis lower limit</t>
  </si>
  <si>
    <t>Temperature setting value after B_st = 1 and ASR -EZ active</t>
  </si>
  <si>
    <t>Catalyst exotherm temperature at ASR EZ fuel enrichment</t>
  </si>
  <si>
    <t>Catalyst exotherm temperature at ASR EZ ignition angle</t>
  </si>
  <si>
    <t>Stationary exhaust temperature dependent . the air flow</t>
  </si>
  <si>
    <t>Exhaust gas temperature at shear cutting</t>
  </si>
  <si>
    <t>Exhaust and catalyst temperature when the engine is warm start ( TMOT &gt; 85 degrees C)</t>
  </si>
  <si>
    <t>Abgastemperaturaenderung at ignition angle and lambda adjustment ml - dependent</t>
  </si>
  <si>
    <t>Time from start to end to switch the speed threshold</t>
  </si>
  <si>
    <t>Debounce time for learning new LDR TV adaptation factors</t>
  </si>
  <si>
    <t>Debounce LLR needs adaptation diagnostics minimum value</t>
  </si>
  <si>
    <t>Debounce LLR needs adaptation diagnostics maximum value</t>
  </si>
  <si>
    <t>Debounce LLR needs adaptation diagnostics with OK message</t>
  </si>
  <si>
    <t>Debounce time for error entry Druckksensor environment</t>
  </si>
  <si>
    <t>Debounce DKG (low load signal ) error detection minimum value</t>
  </si>
  <si>
    <t>Debounce DKG (low load signal ) error detection maximum value</t>
  </si>
  <si>
    <t>Debounce DKG ( auxiliary load ) diagnosis with OK message</t>
  </si>
  <si>
    <t>Debounce DKG (low load signal ) Diagnostic value implausible</t>
  </si>
  <si>
    <t>Delay time for release diagnosis camshaft adjustment in end positions</t>
  </si>
  <si>
    <t>Debounce diagnosis DVL- motor cables (power stage diagnosis)</t>
  </si>
  <si>
    <t>Debounce DVL- Lagerückmeldepotentiometer diagnostics minimum value</t>
  </si>
  <si>
    <t>Debounce DVL- Lagerückmeldepotentiometer diagnostics maximum value</t>
  </si>
  <si>
    <t>Debounce DVL- Lagerückmeldepotentiometer diagnostics with OK message</t>
  </si>
  <si>
    <t>Debounce DVL- diagnosis in cases of suspected non-recognized exchange controller</t>
  </si>
  <si>
    <t>Debounce DVL- position controller diagnostics minimum value</t>
  </si>
  <si>
    <t>Debounce DVL- position controller diagnostics maximum value</t>
  </si>
  <si>
    <t>Debounce DVL- position controller diagnostics with OK message</t>
  </si>
  <si>
    <t>Debounce DVL- position controller diagnostic value implausible</t>
  </si>
  <si>
    <t>Holding time for ZWDN ( delta ignition angle dynamic derivative for large DK- angle - Speed ​​. )</t>
  </si>
  <si>
    <t>Time condition for diagnostic switch gear ( S_FS )</t>
  </si>
  <si>
    <t>Debounce diagnosis S_fs B_minflr</t>
  </si>
  <si>
    <t>Minimum time for query switch gear ( S_FS ) after ignition on</t>
  </si>
  <si>
    <t>Time for diagnostic transmission intervention</t>
  </si>
  <si>
    <t>Time for TMOT output PWM output</t>
  </si>
  <si>
    <t>Time threshold for slide LDR - deviation</t>
  </si>
  <si>
    <t>Waiting time to put the condition diagnosis idle actuator</t>
  </si>
  <si>
    <t>Waiting time until the fault entry Steller closed</t>
  </si>
  <si>
    <t>Waiting time until the fault entry Steller open</t>
  </si>
  <si>
    <t>Waiting time until no error message at idle speed control</t>
  </si>
  <si>
    <t>Debounce HFM (main load transmitter ) error detection minimum value</t>
  </si>
  <si>
    <t>Debounce HFM (main load transmitter ) error detection maximum value</t>
  </si>
  <si>
    <t>Debounce HFM (main load encoder ) diagnosis with OK message</t>
  </si>
  <si>
    <t>Debounce HFM (main load transmitter ) error detection in the Start</t>
  </si>
  <si>
    <t>Tread width ( time) for motor temperature model</t>
  </si>
  <si>
    <t>Date and time of delta speed transmission</t>
  </si>
  <si>
    <t>Auspufferwärmzeit from the start , for TANS - Diagnosis</t>
  </si>
  <si>
    <t>Battery - Recovery time from the start , for UBATT - Diagnosis</t>
  </si>
  <si>
    <t>S_LL error detection / time delay off , satisfies conditions</t>
  </si>
  <si>
    <t>Debounce idle switch diagnostics minimum value</t>
  </si>
  <si>
    <t>Debounce idle switch diagnostics maximum value</t>
  </si>
  <si>
    <t>Debounce idle switch diagnostics with OK message</t>
  </si>
  <si>
    <t>Debounce idle switch diagnostics</t>
  </si>
  <si>
    <t>Debounce time error detection TANS</t>
  </si>
  <si>
    <t>TANS Error Detection / Timeout from B_LL = 1</t>
  </si>
  <si>
    <t>Time diagnostics for detecting errors in tl- tlw comparison</t>
  </si>
  <si>
    <t>Waiting time for diagnostic UBATT</t>
  </si>
  <si>
    <t>Error detection Tacho signal / time for query</t>
  </si>
  <si>
    <t>DVL : Debounce time for stop adaptation</t>
  </si>
  <si>
    <t>speed-dependent life for DWBAQ</t>
  </si>
  <si>
    <t>te- threshold for BA- Ad</t>
  </si>
  <si>
    <t>EKP on time for initial filling of the fuel system</t>
  </si>
  <si>
    <t>minimum TE</t>
  </si>
  <si>
    <t>Temperature threshold for Shuntschutz</t>
  </si>
  <si>
    <t>te- threshold for VA display</t>
  </si>
  <si>
    <t>Time to start the back control of enrichment at constantly high load</t>
  </si>
  <si>
    <t>Time to onset of high Regulation of enrichment at constantly high load</t>
  </si>
  <si>
    <t>Under the brake release</t>
  </si>
  <si>
    <t>Detection time for steady base adaptation of fra</t>
  </si>
  <si>
    <t>Residence time in FRA not eingeschw for Zyklusflag at . adaptation</t>
  </si>
  <si>
    <t>Time from the beginning TE phase for the start-delimiter of the purge rate</t>
  </si>
  <si>
    <t>Aufregelzeit upshift</t>
  </si>
  <si>
    <t>Aufregelzeit downshift</t>
  </si>
  <si>
    <t>Time after start of forcing a mixture adaptation phase</t>
  </si>
  <si>
    <t>Time after start of forcing a mixture adaptation phase (LL- Check)</t>
  </si>
  <si>
    <t>Monitoring time transmission intervention</t>
  </si>
  <si>
    <t>Ignition time for redemption for transmission intervention upshift</t>
  </si>
  <si>
    <t>Ignition time for redemption for transmission intervention downshift</t>
  </si>
  <si>
    <t>Timeout for CAN message EGS</t>
  </si>
  <si>
    <t>Monitoring time for transmission protection function</t>
  </si>
  <si>
    <t>Vezögerungszeit for altitude adaptation after start</t>
  </si>
  <si>
    <t>Out for reducing the heat output probe behind catalytic converter depending on UB</t>
  </si>
  <si>
    <t>Time for heater diagnostics Bank 1 /2 " behind Kat</t>
  </si>
  <si>
    <t>Time for heater diagnostics Bank 1 /2 "in front of Kat</t>
  </si>
  <si>
    <t>Out for reducing the heating power probe before Kat on UB</t>
  </si>
  <si>
    <t>Exhaust - trip temperature for probe heating behind Kat</t>
  </si>
  <si>
    <t>Kat model temperature threshold for detection spare TripAdvisor</t>
  </si>
  <si>
    <t>Debounce time for termination conditions of the catalytic converter heating function</t>
  </si>
  <si>
    <t>Maximum duty cycle of the catalytic converter heating function</t>
  </si>
  <si>
    <t>Time for constant ignition angle during load changes impact</t>
  </si>
  <si>
    <t>Off time for the compressor during acceleration</t>
  </si>
  <si>
    <t>Off time for the compressor needs for adaptation</t>
  </si>
  <si>
    <t>Time delay for compressor switch-off in the amount at idle</t>
  </si>
  <si>
    <t>Time delay for compressor switch-off in the amount in partial load</t>
  </si>
  <si>
    <t>minimum time for compressor from</t>
  </si>
  <si>
    <t>maximum time for the compressor from</t>
  </si>
  <si>
    <t>Compressor lockout time in afterstart</t>
  </si>
  <si>
    <t>Characteristic tL threshold for enrichment at constantly high tL</t>
  </si>
  <si>
    <t>Load threshold for switching AR parameters</t>
  </si>
  <si>
    <t>Load (tL ) limit for diagnostic switch gear ( S_FS )</t>
  </si>
  <si>
    <t>Load threshold to detect underbraking</t>
  </si>
  <si>
    <t>Time for LDR overboost active</t>
  </si>
  <si>
    <t>Blocking time for LDR overboost</t>
  </si>
  <si>
    <t>DVL- diagnosis: load threshold</t>
  </si>
  <si>
    <t>Load threshold for the full switch identifier in error E_dk = 1</t>
  </si>
  <si>
    <t>Load threshold surge damping active</t>
  </si>
  <si>
    <t>Load threshold tl- filter switching</t>
  </si>
  <si>
    <t>tL - limit LL - Integrator</t>
  </si>
  <si>
    <t>Maximum load for catalytic converter heating function</t>
  </si>
  <si>
    <t>tL - knock protection threshold</t>
  </si>
  <si>
    <t>tL - Emerging knock control</t>
  </si>
  <si>
    <t>Load threshold , switching off LR with boost, in conjunction with LL and NLRSHB</t>
  </si>
  <si>
    <t>upper tL - threshold region 3</t>
  </si>
  <si>
    <t>Load threshold lambda control</t>
  </si>
  <si>
    <t>Blocking time for switching on LR after BA</t>
  </si>
  <si>
    <t>Blocking time LR at hot start , triggered by thresholds TASHS and TMSHS</t>
  </si>
  <si>
    <t>Blocking time for switching on LR to SA</t>
  </si>
  <si>
    <t>Blocking time for turning on after turning off secondary air system</t>
  </si>
  <si>
    <t>Blocking time LR after launch, depending on the engine temperature at start</t>
  </si>
  <si>
    <t>Blocking time for switching on LR by VA</t>
  </si>
  <si>
    <t>tL fuel cut</t>
  </si>
  <si>
    <t>Start basic quantity</t>
  </si>
  <si>
    <t>Maximum tl threshold for tank venting diagnosis</t>
  </si>
  <si>
    <t>lower tL - threshold region 2</t>
  </si>
  <si>
    <t>lower tL - threshold region 3</t>
  </si>
  <si>
    <t>Load threshold for switching to Einzelanfettung</t>
  </si>
  <si>
    <t>TLW threshold for mixture adaptation active</t>
  </si>
  <si>
    <t>tlw threshold for supplementary injection</t>
  </si>
  <si>
    <t>tL - Emerging ZWB1 -&gt; ZWB2</t>
  </si>
  <si>
    <t>upper temperature threshold for warm skip patterns</t>
  </si>
  <si>
    <t>lower temperature threshold for cold skip patterns</t>
  </si>
  <si>
    <t>Upper temperature limit for release of the TV adaptation (learning )</t>
  </si>
  <si>
    <t>Lower Temperature Limit to release the TV adaptation (learning )</t>
  </si>
  <si>
    <t>Tmot threshold for ARA - active</t>
  </si>
  <si>
    <t>Motor temperature threshold below prolonged dew point end - time</t>
  </si>
  <si>
    <t>Motor temperature threshold above Kattemperatur to keep warm ( 300 degrees C)</t>
  </si>
  <si>
    <t>Motor temperature threshold above shutdown Taupunktfunktion</t>
  </si>
  <si>
    <t>Motor temperature threshold for diagnosis idle actuator</t>
  </si>
  <si>
    <t>Final temperature for motor temperature model</t>
  </si>
  <si>
    <t>Engine temperature min.</t>
  </si>
  <si>
    <t>Engine temperature max.</t>
  </si>
  <si>
    <t>Minimum motor temperature for diagnosis camshaft control</t>
  </si>
  <si>
    <t>Lower motor temperature threshold for tank venting diagnosis</t>
  </si>
  <si>
    <t>Motor temperature threshold for release Fz - speed diagnosis</t>
  </si>
  <si>
    <t>DVL- diagnosis: motor temperature threshold</t>
  </si>
  <si>
    <t>TMOT - threshold for load dynamic adaptation active</t>
  </si>
  <si>
    <t>Motor temperature threshold for injection correction in ZW- adjustment</t>
  </si>
  <si>
    <t>Maximum motor temperature sequence spark ignition</t>
  </si>
  <si>
    <t>Motor temperature threshold for Zündwinkelspätziehung when reversing</t>
  </si>
  <si>
    <t>Engine temperature - threshold hot</t>
  </si>
  <si>
    <t>Motor temperature threshold for knock control is active</t>
  </si>
  <si>
    <t>Motor temperature threshold for adaptive knock control</t>
  </si>
  <si>
    <t>Motor temperature threshold for limiting the setpoint LDR</t>
  </si>
  <si>
    <t>Cooking protection threshold</t>
  </si>
  <si>
    <t>Motor temperature threshold for load change shock damping</t>
  </si>
  <si>
    <t>Motor temperature detection and linearization, inverse characteristic</t>
  </si>
  <si>
    <t>Motor temperature threshold for initial filling fuel system</t>
  </si>
  <si>
    <t>TMOT for air feedforward adaptation</t>
  </si>
  <si>
    <t>Minimum motor temperature threshold for fast synchronization</t>
  </si>
  <si>
    <t>Switch-off ( S_LL = 0)</t>
  </si>
  <si>
    <t>Switch-off ( S_LL = 1)</t>
  </si>
  <si>
    <t>Switch- LRA</t>
  </si>
  <si>
    <t>Switch-off of the lambda - control at a low starting temperature</t>
  </si>
  <si>
    <t>Threshold Temp. for triggering TLRHS - blocking time LR at hot start</t>
  </si>
  <si>
    <t>Motor temperature threshold for measuring potential offset</t>
  </si>
  <si>
    <t>Motorabstelltemperaturschwelle for measuring potential offset at probe before KAT</t>
  </si>
  <si>
    <t>Engine start temperature threshold for compressor shutdown to demand adaptation</t>
  </si>
  <si>
    <t>TMOT - threshold for tank</t>
  </si>
  <si>
    <t>Motor temperature threshold for closing time extension</t>
  </si>
  <si>
    <t>Minimum motor temperature for adaptation camshaft angle</t>
  </si>
  <si>
    <t>Motor temperature threshold for WBAQ - Admission</t>
  </si>
  <si>
    <t>Motor temperature threshold for fulfillment ' warm up cycle'</t>
  </si>
  <si>
    <t>max. Engine temperature in the start for fulfillment ' warm up cycle'</t>
  </si>
  <si>
    <t>Delay time for speed limitation on loss of speed signal</t>
  </si>
  <si>
    <t>Time after engine start for ban DTEV</t>
  </si>
  <si>
    <t>Time after engine start for earliest release DTEV</t>
  </si>
  <si>
    <t>Time after start of diagnostic error shunt ( one-shot )</t>
  </si>
  <si>
    <t>Time after start of switching to HFM</t>
  </si>
  <si>
    <t>Waiting time until release Ubatt monitoring for target speed increase</t>
  </si>
  <si>
    <t>Time UK- suppression in afterstart</t>
  </si>
  <si>
    <t>Open time for the next spark</t>
  </si>
  <si>
    <t>Zahnentprellzeit in the initialization</t>
  </si>
  <si>
    <t>Wait for air feedforward adaptation</t>
  </si>
  <si>
    <t>Monitoring time for load threshold lambda control</t>
  </si>
  <si>
    <t>lower tra - threshold for fault detection in the fuel supply system</t>
  </si>
  <si>
    <t>tra upper threshold for fault detection in power supply system</t>
  </si>
  <si>
    <t>Delta -tra threshold for detection of the steady base adaptation</t>
  </si>
  <si>
    <t>lower limit of the mixture adaptation additive per time</t>
  </si>
  <si>
    <t>upper limit of the mixture adaptation additive per time</t>
  </si>
  <si>
    <t>reduced lower limit of the correction factor tra</t>
  </si>
  <si>
    <t>reduced upper limit of the correction factor tra</t>
  </si>
  <si>
    <t>Motor temperature threshold for the admission of the odd reduction levels</t>
  </si>
  <si>
    <t>Monitoring time control ( before CAT ) -&gt; probe from</t>
  </si>
  <si>
    <t>Monitoring time -&gt; control a</t>
  </si>
  <si>
    <t>Error sum time: abg rel. Dropouts - Total Error (multiple)</t>
  </si>
  <si>
    <t>Error sum time: katschädigende dropouts - Total Error (multiple)</t>
  </si>
  <si>
    <t>Error sum time : ASR interface</t>
  </si>
  <si>
    <t>Error sum time: adaptation needs at the stop</t>
  </si>
  <si>
    <t>Error sum time: reference mark sensor</t>
  </si>
  <si>
    <t>Error sum time: CAN interface , timeout ASC</t>
  </si>
  <si>
    <t>Error sum time: CAN interface , timeout EGS</t>
  </si>
  <si>
    <t>Error sum time: DK - Potentiometer</t>
  </si>
  <si>
    <t>Error sum time : memory</t>
  </si>
  <si>
    <t>Error sum time: pressure sensor environment</t>
  </si>
  <si>
    <t>Error sum time : LR- adaptation ti - additive</t>
  </si>
  <si>
    <t>Error sum time : LR- adaptation ti - additive ( Bank 2)</t>
  </si>
  <si>
    <t>Error sum time: DVL- adaptation</t>
  </si>
  <si>
    <t>Error sum time: DVL- motor lines</t>
  </si>
  <si>
    <t>Error sum time: DVL- Lagerückmeldepotentiometer</t>
  </si>
  <si>
    <t>Error sum time: DVL- position controller</t>
  </si>
  <si>
    <t>Error sum time: error on unused amplifier A</t>
  </si>
  <si>
    <t>Error sum time: error on unused amplifier B</t>
  </si>
  <si>
    <t>Error sum time : EV van Zyl . 1</t>
  </si>
  <si>
    <t>Error sum time : EV van Zyl . 2</t>
  </si>
  <si>
    <t>Error sum time : EV van Zyl . 3</t>
  </si>
  <si>
    <t>Error sum time : EV van Zyl . 4</t>
  </si>
  <si>
    <t>Error sum time: LR -Adaption multiplicative</t>
  </si>
  <si>
    <t>Error sum time: LR -Adaption multiplicative ( Bank 2)</t>
  </si>
  <si>
    <t>Error sum time: TR switch</t>
  </si>
  <si>
    <t>Error sum time : Wrong values ​​in fault memory</t>
  </si>
  <si>
    <t>Closing time for the next spark</t>
  </si>
  <si>
    <t>Error sum time: transmission intervention</t>
  </si>
  <si>
    <t>Error sum time : Lambda probe heating behind catalytic converter</t>
  </si>
  <si>
    <t>Error sum time : Lambda probe heating behind catalytic converter , bank 2</t>
  </si>
  <si>
    <t>Error sum time : Lambda probe heating in front of catalytic converter</t>
  </si>
  <si>
    <t>Error sum time : Lambda probe heating in front of catalytic converter , bank 2</t>
  </si>
  <si>
    <t>Error sum time: EKP relay output stage</t>
  </si>
  <si>
    <t>Error sum time: knock control stop Cyl. 1</t>
  </si>
  <si>
    <t>Error sum time: knock control stop Cyl. 2</t>
  </si>
  <si>
    <t>Error sum time: knock control stop Cyl. 3</t>
  </si>
  <si>
    <t>Error sum time: knock control stop Cyl. 4</t>
  </si>
  <si>
    <t>Error sum time: Knock control test pulse</t>
  </si>
  <si>
    <t>Error sum time: Knock sensor 1</t>
  </si>
  <si>
    <t>Error sum time: Knock sensor 2</t>
  </si>
  <si>
    <t>Error sum time: boost pressure control valve ( power amplifier)</t>
  </si>
  <si>
    <t>Error sum time: boost pressure characteristic curve , upper value is exceeded</t>
  </si>
  <si>
    <t>Error sum time: boost pressure control deviation</t>
  </si>
  <si>
    <t>Error sum time: load sensing</t>
  </si>
  <si>
    <t>Error sum time: S_LL</t>
  </si>
  <si>
    <t>Error sum time: idle control on the stop</t>
  </si>
  <si>
    <t>Error sum time: LMM / HLM / HFM</t>
  </si>
  <si>
    <t>Error sum time : Lambda probe in front of catalytic converter</t>
  </si>
  <si>
    <t>Error sum time: oxygen sensor 2 before Kat</t>
  </si>
  <si>
    <t>Error sum time: camshaft control</t>
  </si>
  <si>
    <t>Error sum time: camshaft control bank 2</t>
  </si>
  <si>
    <t>Error sum time: camshaft control valve output stage</t>
  </si>
  <si>
    <t>Error sum time: NMAX - exceeding</t>
  </si>
  <si>
    <t>Error sum time: phase sensor</t>
  </si>
  <si>
    <t>Error sum time : Phase sensor 2</t>
  </si>
  <si>
    <t>Error sum time: Control unit defective (EEPROM )</t>
  </si>
  <si>
    <t>Error sum time: Control unit defective ( iRAM )</t>
  </si>
  <si>
    <t>Error sum time: ECU programming unsuccessful</t>
  </si>
  <si>
    <t>Error sum time: Control unit defective (ROM)</t>
  </si>
  <si>
    <t>Error sum time: Control unit defective ( XRAM )</t>
  </si>
  <si>
    <t>Error sum time: secondary air pump ( power amplifier)</t>
  </si>
  <si>
    <t>Error sum time: secondary air valve ( power amplifier)</t>
  </si>
  <si>
    <t>Error sum time: Intake TANS</t>
  </si>
  <si>
    <t>Error sum time: tank venting system</t>
  </si>
  <si>
    <t>Error sum time: tank vent valve output stage</t>
  </si>
  <si>
    <t>Error sum time: engine temperature TMOT</t>
  </si>
  <si>
    <t>Error sum time : LR- adaptation QL- additive</t>
  </si>
  <si>
    <t>Error sum time : LR- adaptation QL- additive ( Bank 2)</t>
  </si>
  <si>
    <t>Error sum time: UB</t>
  </si>
  <si>
    <t>Error sum time: minimum stop DK- Poti not learned</t>
  </si>
  <si>
    <t>Error sum time: vehicle speed</t>
  </si>
  <si>
    <t>Error sum time: immobilizer</t>
  </si>
  <si>
    <t>Charging time limitation</t>
  </si>
  <si>
    <t>Blocking time P- leap probe jump</t>
  </si>
  <si>
    <t>Dead time for buzz -ZW - Spätverstellabfrage</t>
  </si>
  <si>
    <t>Time for theoretical probe for operation with heating</t>
  </si>
  <si>
    <t>Time for tank venting phase</t>
  </si>
  <si>
    <t>Time for tank venting phase at steady mixture adaptation</t>
  </si>
  <si>
    <t>Time after start up TEB is active</t>
  </si>
  <si>
    <t>Waiting time for reference value education idle speed control air at TEV diagnosis</t>
  </si>
  <si>
    <t>Waiting time for TEV supervisor inflation at TEV diagnosis</t>
  </si>
  <si>
    <t>Time in the tank ventilation for basic adaptation</t>
  </si>
  <si>
    <t>Time duration of the first phase mixture adaptation</t>
  </si>
  <si>
    <t>Time for tank venting in the first TE phase after initialization ( B_ini )</t>
  </si>
  <si>
    <t>Time for tank venting phase minimal</t>
  </si>
  <si>
    <t>Motortemperaturstüzstellen for resume engine speed characteristic field</t>
  </si>
  <si>
    <t>Adaptive feedforward control for lambda control</t>
  </si>
  <si>
    <t>Lambda control switch-</t>
  </si>
  <si>
    <t>Digital idling stabilization</t>
  </si>
  <si>
    <t>Calculating torque input driver</t>
  </si>
  <si>
    <t>Motor torque calculation</t>
  </si>
  <si>
    <t>Torque coordination for rapid intervention EZ</t>
  </si>
  <si>
    <t>Torque intervention by ignition</t>
  </si>
  <si>
    <t>Overview of torque intervention</t>
  </si>
  <si>
    <t>MSR for adjustment of filling by external request ( mimsr )</t>
  </si>
  <si>
    <t>afterstart</t>
  </si>
  <si>
    <t>camshaft control</t>
  </si>
  <si>
    <t>PWM signal for DKG</t>
  </si>
  <si>
    <t>PWM output actual torque</t>
  </si>
  <si>
    <t>PWM input of the desired torque of ASR</t>
  </si>
  <si>
    <t>computation reduction levels</t>
  </si>
  <si>
    <t>Schubabschalten / replacing</t>
  </si>
  <si>
    <t>dashpot</t>
  </si>
  <si>
    <t>support points</t>
  </si>
  <si>
    <t>Start - Ignition</t>
  </si>
  <si>
    <t>Intake manifold</t>
  </si>
  <si>
    <t>Closing angle , charging time of the ignition coil</t>
  </si>
  <si>
    <t>Tank venting function of load</t>
  </si>
  <si>
    <t>Injection time Overview</t>
  </si>
  <si>
    <t>Testers Communications ; actuator drive</t>
  </si>
  <si>
    <t>Transition compensation for SEFI - Wall Film Model</t>
  </si>
  <si>
    <t>Adaptation angle of the camshaft relative to the crankshaft</t>
  </si>
  <si>
    <t>immobilizer</t>
  </si>
  <si>
    <t>Warm-up - Injection</t>
  </si>
  <si>
    <t>Warm-up - ignition</t>
  </si>
  <si>
    <t>Basic function - Ignition</t>
  </si>
  <si>
    <t>Ignition angle at speed step - backward</t>
  </si>
  <si>
    <t>basic ignition</t>
  </si>
  <si>
    <t>Catalytic converter heating - ignition angle</t>
  </si>
  <si>
    <t>Load change shock damping</t>
  </si>
  <si>
    <t>On angle change limitation</t>
  </si>
  <si>
    <t xml:space="preserve">1.0  </t>
  </si>
  <si>
    <t xml:space="preserve">1.10  </t>
  </si>
  <si>
    <t>10.0</t>
  </si>
  <si>
    <t xml:space="preserve">10.0  </t>
  </si>
  <si>
    <t>10.2</t>
  </si>
  <si>
    <t xml:space="preserve">105.0 </t>
  </si>
  <si>
    <t>108.0</t>
  </si>
  <si>
    <t xml:space="preserve">108.0 </t>
  </si>
  <si>
    <t>11.0</t>
  </si>
  <si>
    <t xml:space="preserve">11.0  </t>
  </si>
  <si>
    <t xml:space="preserve">11.1 </t>
  </si>
  <si>
    <t xml:space="preserve">11.1  </t>
  </si>
  <si>
    <t xml:space="preserve">11.10 </t>
  </si>
  <si>
    <t xml:space="preserve">11.10  </t>
  </si>
  <si>
    <t xml:space="preserve">11.50 </t>
  </si>
  <si>
    <t xml:space="preserve">112.0  </t>
  </si>
  <si>
    <t xml:space="preserve">12.0  </t>
  </si>
  <si>
    <t>13.0</t>
  </si>
  <si>
    <t xml:space="preserve">13.0 </t>
  </si>
  <si>
    <t xml:space="preserve">13.0  </t>
  </si>
  <si>
    <t xml:space="preserve">13.50 </t>
  </si>
  <si>
    <t>14.0</t>
  </si>
  <si>
    <t xml:space="preserve">14.0  </t>
  </si>
  <si>
    <t xml:space="preserve">14.1 </t>
  </si>
  <si>
    <t>14.10</t>
  </si>
  <si>
    <t xml:space="preserve">14.20  </t>
  </si>
  <si>
    <t>14.50</t>
  </si>
  <si>
    <t xml:space="preserve">15.0  </t>
  </si>
  <si>
    <t xml:space="preserve">15.30 </t>
  </si>
  <si>
    <t xml:space="preserve">16.0 </t>
  </si>
  <si>
    <t xml:space="preserve">16.1 </t>
  </si>
  <si>
    <t xml:space="preserve">16.2  </t>
  </si>
  <si>
    <t>16.20</t>
  </si>
  <si>
    <t xml:space="preserve">16.30 </t>
  </si>
  <si>
    <t xml:space="preserve">162.0 </t>
  </si>
  <si>
    <t xml:space="preserve">164.0  </t>
  </si>
  <si>
    <t xml:space="preserve">17.0  </t>
  </si>
  <si>
    <t xml:space="preserve">174.50  </t>
  </si>
  <si>
    <t xml:space="preserve">19.0 </t>
  </si>
  <si>
    <t xml:space="preserve">19.10 </t>
  </si>
  <si>
    <t>2.0</t>
  </si>
  <si>
    <t xml:space="preserve">2.0 </t>
  </si>
  <si>
    <t xml:space="preserve">2.0  </t>
  </si>
  <si>
    <t xml:space="preserve">2.30  </t>
  </si>
  <si>
    <t xml:space="preserve">20.0 </t>
  </si>
  <si>
    <t xml:space="preserve">20.0  </t>
  </si>
  <si>
    <t>21.30</t>
  </si>
  <si>
    <t>22.0</t>
  </si>
  <si>
    <t xml:space="preserve">22.0 </t>
  </si>
  <si>
    <t xml:space="preserve">24.0 </t>
  </si>
  <si>
    <t xml:space="preserve">269.21  </t>
  </si>
  <si>
    <t xml:space="preserve">27.0 </t>
  </si>
  <si>
    <t xml:space="preserve">284.0  </t>
  </si>
  <si>
    <t xml:space="preserve">29.0 </t>
  </si>
  <si>
    <t>3.0</t>
  </si>
  <si>
    <t xml:space="preserve">3.0 </t>
  </si>
  <si>
    <t xml:space="preserve">3.1  </t>
  </si>
  <si>
    <t>3.10</t>
  </si>
  <si>
    <t>3.30</t>
  </si>
  <si>
    <t>30.10</t>
  </si>
  <si>
    <t xml:space="preserve">31.30 </t>
  </si>
  <si>
    <t xml:space="preserve">33.0 </t>
  </si>
  <si>
    <t>4.0</t>
  </si>
  <si>
    <t xml:space="preserve">4.0 </t>
  </si>
  <si>
    <t xml:space="preserve">4.0  </t>
  </si>
  <si>
    <t xml:space="preserve">4.1 </t>
  </si>
  <si>
    <t>4.10</t>
  </si>
  <si>
    <t xml:space="preserve">4.2  </t>
  </si>
  <si>
    <t>41.10</t>
  </si>
  <si>
    <t>41.20</t>
  </si>
  <si>
    <t xml:space="preserve">44.2  </t>
  </si>
  <si>
    <t>48.30</t>
  </si>
  <si>
    <t xml:space="preserve">5.0 </t>
  </si>
  <si>
    <t xml:space="preserve">5.0  </t>
  </si>
  <si>
    <t xml:space="preserve">50.0  </t>
  </si>
  <si>
    <t xml:space="preserve">51.0 </t>
  </si>
  <si>
    <t xml:space="preserve">53.10 </t>
  </si>
  <si>
    <t>56.30</t>
  </si>
  <si>
    <t xml:space="preserve">57.0 </t>
  </si>
  <si>
    <t xml:space="preserve">57.20 </t>
  </si>
  <si>
    <t>6.0</t>
  </si>
  <si>
    <t xml:space="preserve">6.0  </t>
  </si>
  <si>
    <t xml:space="preserve">6.1  </t>
  </si>
  <si>
    <t xml:space="preserve">6.10  </t>
  </si>
  <si>
    <t xml:space="preserve">6.20  </t>
  </si>
  <si>
    <t>60.20</t>
  </si>
  <si>
    <t xml:space="preserve">62.0  </t>
  </si>
  <si>
    <t xml:space="preserve">62.30  </t>
  </si>
  <si>
    <t xml:space="preserve">62.4  </t>
  </si>
  <si>
    <t xml:space="preserve">66.0  </t>
  </si>
  <si>
    <t xml:space="preserve">66.50 </t>
  </si>
  <si>
    <t xml:space="preserve">7.0 </t>
  </si>
  <si>
    <t xml:space="preserve">7.0  </t>
  </si>
  <si>
    <t xml:space="preserve">7.1 </t>
  </si>
  <si>
    <t xml:space="preserve">7.2 </t>
  </si>
  <si>
    <t xml:space="preserve">7.20 </t>
  </si>
  <si>
    <t xml:space="preserve">72.1  </t>
  </si>
  <si>
    <t>78.20</t>
  </si>
  <si>
    <t>8.0</t>
  </si>
  <si>
    <t xml:space="preserve">8.0 </t>
  </si>
  <si>
    <t xml:space="preserve">8.0  </t>
  </si>
  <si>
    <t xml:space="preserve">8.20  </t>
  </si>
  <si>
    <t>9.0</t>
  </si>
  <si>
    <t xml:space="preserve">9.0 </t>
  </si>
  <si>
    <t xml:space="preserve">9.0  </t>
  </si>
  <si>
    <t>9.10</t>
  </si>
  <si>
    <t xml:space="preserve">92.0 </t>
  </si>
  <si>
    <t xml:space="preserve">98.0  </t>
  </si>
  <si>
    <t>A</t>
  </si>
  <si>
    <t>1.0</t>
  </si>
  <si>
    <t>Distribution factor wall film at BA</t>
  </si>
  <si>
    <t>Number of driving cycles cleared up error ( service - set value)</t>
  </si>
  <si>
    <t>Additive conversion value TMOT in PWM - Signal</t>
  </si>
  <si>
    <t>DVL : Number of faulty thrust phases for diagnosis S_LL does not exclude</t>
  </si>
  <si>
    <t>Minimum limit for TV - Pilot adaptation</t>
  </si>
  <si>
    <t>Maximum limit for TV - Pilot adaptation</t>
  </si>
  <si>
    <t>Number of speed pulses per km for normalization v signal</t>
  </si>
  <si>
    <t>Air threshold for interference detection of LLS - air with the tank venting diagnosis</t>
  </si>
  <si>
    <t>max. Number of tests at a fault is detected</t>
  </si>
  <si>
    <t>Timer for Kat temperature setting value after B_st = 1 and ASR -EZ active</t>
  </si>
  <si>
    <t>Temperature correction of the exhaust gas temperature model</t>
  </si>
  <si>
    <t>Distribution factor wall film at VA</t>
  </si>
  <si>
    <t>Switch- secondary air system</t>
  </si>
  <si>
    <t>Codeword heater diagnostics behind Kat ( CDHSH = 0 = &gt; no diagnosis)</t>
  </si>
  <si>
    <t>Codeword heater diagnostics before Kat in ( CDHSV = 0 = &gt; no diagnosis)</t>
  </si>
  <si>
    <t>Codeword DKVS active / inactive , CD .. = 0 -&gt; no diagnosis</t>
  </si>
  <si>
    <t>Codeword probe behind catalytic converter diagnosis in OBDII -Mode ( inverse: Europe -Mode)</t>
  </si>
  <si>
    <t>Codeword probe diagnosis before KAT in OBDII -Mode ( inverse: Europe -Mode)</t>
  </si>
  <si>
    <t>Codeword tester : Aussetzererk , sum, emission- relevant.</t>
  </si>
  <si>
    <t>Codeword tester : Aussetzererk , sum, cat. - damaging.</t>
  </si>
  <si>
    <t>Codeword tester : ASR interface</t>
  </si>
  <si>
    <t>Codeword tester : adaptation needs at the stop</t>
  </si>
  <si>
    <t>Codeword tester : reference mark sensor</t>
  </si>
  <si>
    <t>Codeword tester : CAN interface , timeout ASC</t>
  </si>
  <si>
    <t>Codeword tester : CAN interface , timeout EGS</t>
  </si>
  <si>
    <t>Codeword tester : DK - Potentiometer</t>
  </si>
  <si>
    <t>Codeword tester : memory</t>
  </si>
  <si>
    <t>Codeword tester : pressure sensor environment</t>
  </si>
  <si>
    <t>Codeword tester : LR- adaptation ti - additive</t>
  </si>
  <si>
    <t>Codeword tester : LR- adaptation ti - additive ( Bank 2)</t>
  </si>
  <si>
    <t>Codeword tester : DVL- adaptation</t>
  </si>
  <si>
    <t>Codeword tester : DVL- motor lines</t>
  </si>
  <si>
    <t>Codeword tester : DVL- Lagerückmeldepotentiometer</t>
  </si>
  <si>
    <t>Codeword tester : DVL- position controller</t>
  </si>
  <si>
    <t>Codeword tank vent diagnosis off (EURO - coding) , CD .. = 0 -&gt; no slide</t>
  </si>
  <si>
    <t>Codeword tester : unused Output stage A</t>
  </si>
  <si>
    <t>Codeword tester : unused power amplifier B</t>
  </si>
  <si>
    <t>Codeword tester : EV van Zyl . 1</t>
  </si>
  <si>
    <t>Codeword tester : EV van Zyl . 2</t>
  </si>
  <si>
    <t>Codeword tester : EV van Zyl . 3</t>
  </si>
  <si>
    <t>Codeword tester : EV van Zyl . 4</t>
  </si>
  <si>
    <t>Codeword tester : LR -Adaption multiplicative</t>
  </si>
  <si>
    <t>Codeword tester : LR -Adaption multiplicative ( Bank 2)</t>
  </si>
  <si>
    <t>Codeword tester : TR switch</t>
  </si>
  <si>
    <t>Codeword tester : Wrong values ​​in fault memory</t>
  </si>
  <si>
    <t>Codeword tester : transmission intervention</t>
  </si>
  <si>
    <t>Codeword tester : Lambda probe heating behind catalytic converter</t>
  </si>
  <si>
    <t>Codeword tester : Lambda probe heating behind cat , Bank 2</t>
  </si>
  <si>
    <t>Codeword tester : Lambda probe heating in front of catalytic converter</t>
  </si>
  <si>
    <t>Codeword tester : Lambda probe heating in front of cat , Bank 2</t>
  </si>
  <si>
    <t>Codeword tester : EKP relay output stage</t>
  </si>
  <si>
    <t>Codeword tester : knock control stop cylinder 1</t>
  </si>
  <si>
    <t>Codeword tester : knock control stop cylinder 2</t>
  </si>
  <si>
    <t>Codeword tester : knock control stop cylinder 3</t>
  </si>
  <si>
    <t>Codeword tester : knock control stop cylinder 4</t>
  </si>
  <si>
    <t>Codeword tester : Knock control test pulse</t>
  </si>
  <si>
    <t>Codeword tester : Knock sensor 1</t>
  </si>
  <si>
    <t>Codeword tester : Knock sensor 2</t>
  </si>
  <si>
    <t>Codeword tester : boost pressure control valve ( power amplifier)</t>
  </si>
  <si>
    <t>Exceeded upper value ; boost pressure : codeword tester</t>
  </si>
  <si>
    <t>Codeword tester : boost pressure control deviation</t>
  </si>
  <si>
    <t>Codeword tester : load sensing</t>
  </si>
  <si>
    <t>Codeword tester : S_LL</t>
  </si>
  <si>
    <t>Codeword tester : idle control on the stop</t>
  </si>
  <si>
    <t>Codeword tester : LMM / HLM / HFM</t>
  </si>
  <si>
    <t>Codeword tester : Lambda probe in front of catalytic converter</t>
  </si>
  <si>
    <t>Codeword tester : Lambda probe in front of catalytic converter 2</t>
  </si>
  <si>
    <t>Codeword tester : camshaft control</t>
  </si>
  <si>
    <t>Codeword tester : Camshaft Timing ( Bank 2)</t>
  </si>
  <si>
    <t>Codeword tester : camshaft control valve output stage</t>
  </si>
  <si>
    <t>Codeword tester : NMAX - exceeding</t>
  </si>
  <si>
    <t>Codeword tester : Phase sensor</t>
  </si>
  <si>
    <t>Codeword tester : Phase sensor bank 2</t>
  </si>
  <si>
    <t>Codeword tester : Control unit defective (EEPROM )</t>
  </si>
  <si>
    <t>Codeword tester : Control unit defective ( iRAM )</t>
  </si>
  <si>
    <t>Codeword tester : ECU programming unsuccessful</t>
  </si>
  <si>
    <t>Codeword tester : Control unit defective (ROM)</t>
  </si>
  <si>
    <t>Codeword tester : Control unit defective ( XRAM )</t>
  </si>
  <si>
    <t>Codeword tester : secondary air pump ( power amplifier)</t>
  </si>
  <si>
    <t>Codeword tester : secondary air valve ( power amplifier)</t>
  </si>
  <si>
    <t>Codeword tester : TANS</t>
  </si>
  <si>
    <t>Codeword tester : tank venting system</t>
  </si>
  <si>
    <t>Codeword tester : tank vent valve output stage</t>
  </si>
  <si>
    <t>Codeword tester : TMOT</t>
  </si>
  <si>
    <t>Codeword tester : LR- adaptation QL- additive</t>
  </si>
  <si>
    <t>Codeword tester : LR- adaptation QL- additive ( Bank 2)</t>
  </si>
  <si>
    <t>Codeword tester : UB</t>
  </si>
  <si>
    <t>Codeword tester : Minimal throttle stop timer</t>
  </si>
  <si>
    <t>Codeword tester : vehicle speed</t>
  </si>
  <si>
    <t>Codeword tester : immobilizer</t>
  </si>
  <si>
    <t>Codeword adaptation control stroke in LR</t>
  </si>
  <si>
    <t>Heat code word for LSD shutdown Cat</t>
  </si>
  <si>
    <t>Codeword low octane fuel</t>
  </si>
  <si>
    <t>Code word for target speed switching ( default value)</t>
  </si>
  <si>
    <t>Codeword output stage diagnosis camshaft control</t>
  </si>
  <si>
    <t>Code word for switching PWM duty cycle value idle</t>
  </si>
  <si>
    <t>Code word for intake manifold</t>
  </si>
  <si>
    <t>Recognition Sucker Turbo</t>
  </si>
  <si>
    <t>Control parameters W's share of UK idle</t>
  </si>
  <si>
    <t>Code word for ABS interface for Schlechtweginfo</t>
  </si>
  <si>
    <t>Code word for EGR on / off</t>
  </si>
  <si>
    <t>Code word for ASR interface</t>
  </si>
  <si>
    <t>Codeword height above ambient pressure sensor ( if&gt; 0 )</t>
  </si>
  <si>
    <t>Code word for controller adaptation</t>
  </si>
  <si>
    <t>Transmission coding ( CAN)</t>
  </si>
  <si>
    <t>Code word for GS interface</t>
  </si>
  <si>
    <t>Code word for abortion catalytic converter heating in air compressor</t>
  </si>
  <si>
    <t>Code word : Switching P component permanently included</t>
  </si>
  <si>
    <t>Code word for the structural change in load change shock damping</t>
  </si>
  <si>
    <t>Codeword camshaft control on / off</t>
  </si>
  <si>
    <t>Code word for phase sensor</t>
  </si>
  <si>
    <t>Number of SAS phases for LLS detection error</t>
  </si>
  <si>
    <t>DVL : position control deviation for oscillation detection</t>
  </si>
  <si>
    <t>DVL : Delta IPA voltage for diagnosis S_LL does not exclude</t>
  </si>
  <si>
    <t>DVL : DVL- Hysteresis Voltage for switching between LLR and FGR</t>
  </si>
  <si>
    <t>DVL : Safety distance position controller setpoint for mech. minimum stop</t>
  </si>
  <si>
    <t>DVL : Safety distance position controller setpoint for mech. maximum stop</t>
  </si>
  <si>
    <t>DVL : distance of the virtual . Maximum attack of mech. Minimum stop ( IPA potentiometer)</t>
  </si>
  <si>
    <t>DVL : Minimum distance mech. Minimum stop for Notluftquerschnitt</t>
  </si>
  <si>
    <t>DVL : Minimum distance mech. Maximum stop for Notluftquerschnitt</t>
  </si>
  <si>
    <t>DVL : tolerance band around Notluftquerschnitt for IPA</t>
  </si>
  <si>
    <t>Withdrawal of the drive when LL switch and Fahrzeuggeschw open. &gt; 0</t>
  </si>
  <si>
    <t>DVL- diagnosis: Maximum allowable deviation of the position controller</t>
  </si>
  <si>
    <t>DVL : deviation between the filtered and unfiltered DVL setpoint</t>
  </si>
  <si>
    <t>DVL : Safety distance position controller setpoint to the throttle position</t>
  </si>
  <si>
    <t>Tolerance IPA on LLMIN at S_ll = 0</t>
  </si>
  <si>
    <t>Permissible differential temperature TANS / TMOT for Erstbef.Kraftstoffsyst .</t>
  </si>
  <si>
    <t>Load threshold correction for fat check is OK</t>
  </si>
  <si>
    <t>Load threshold lean correction for inspection ok</t>
  </si>
  <si>
    <t>D amplification for filling intervention</t>
  </si>
  <si>
    <t>Min lambda deviation for determining stationary condition and ÜK adaptation</t>
  </si>
  <si>
    <t>Stroke of the lambda control factor (setpoint)</t>
  </si>
  <si>
    <t>delta factor angle warm- cold start phase</t>
  </si>
  <si>
    <t>Hard number increments after WE: Zündwinkeländerungsbereich 4</t>
  </si>
  <si>
    <t>Zündwinkeländerungsbereich 1: Number of increments</t>
  </si>
  <si>
    <t>Zündwinkeländerungsbereich 2: Number of increments after early</t>
  </si>
  <si>
    <t>Zündwinkeländerungsbereich 2: Number of increments after late</t>
  </si>
  <si>
    <t>Zündwinkelinkremente ZWBAR ( Antiruckel )</t>
  </si>
  <si>
    <t>Zündwinkeländerungsbereich 3: Number of increments</t>
  </si>
  <si>
    <t>Zündwinkeländerungsbereich 5: Number of increments</t>
  </si>
  <si>
    <t>ZWB4 : number of increments soft after WE</t>
  </si>
  <si>
    <t>Wdk threshold for LDR - TV adaptation active</t>
  </si>
  <si>
    <t>Throttle threshold for initial filling of the fuel system</t>
  </si>
  <si>
    <t>Throttle threshold for LDR overboost</t>
  </si>
  <si>
    <t>Throttle threshold positive for LDR setpoint correction</t>
  </si>
  <si>
    <t>Maximum number of late adjustments for knock control stop</t>
  </si>
  <si>
    <t>Ignition counter for knock control stop</t>
  </si>
  <si>
    <t>D - share wastegate</t>
  </si>
  <si>
    <t>I - share negative</t>
  </si>
  <si>
    <t>I - share positive</t>
  </si>
  <si>
    <t>P - part negative</t>
  </si>
  <si>
    <t>P - percentage positive</t>
  </si>
  <si>
    <t>Emerging UK- release throttle memory</t>
  </si>
  <si>
    <t>Damping for filtering the driver torque at large clutch torque</t>
  </si>
  <si>
    <t>Damping for filtering the driver torque during passive reinserting</t>
  </si>
  <si>
    <t>Torque threshold for load change shock damping</t>
  </si>
  <si>
    <t>Lower torque threshold for load change shock damping</t>
  </si>
  <si>
    <t>Additional torque in the upper part of MSR</t>
  </si>
  <si>
    <t>Additional torque in the lower range of MSR</t>
  </si>
  <si>
    <t>upper threshold for band for dndif</t>
  </si>
  <si>
    <t>Nsoll - nesting threshold Overspeed for diagnosis idle actuator</t>
  </si>
  <si>
    <t>Nsoll - nesting threshold at low speed diagnosis for idle speed control</t>
  </si>
  <si>
    <t>Target speed boost when catalytic converter heating at idle speed step ' a '</t>
  </si>
  <si>
    <t>Delta speed transmission intervention for detection Aufregelzeit upshift / Rear Saddle</t>
  </si>
  <si>
    <t>Drehzahlhysterese active in Getrieschutz</t>
  </si>
  <si>
    <t>sensitivity speed gradient</t>
  </si>
  <si>
    <t>Hysteresis for Schubabschalte - speed threshold at short</t>
  </si>
  <si>
    <t>Target speed boost when catalytic converter heating at idle</t>
  </si>
  <si>
    <t>Drehzalhysterese for torque intervention by ignition</t>
  </si>
  <si>
    <t>Delta n SA high relative to nWE</t>
  </si>
  <si>
    <t>Delta n SA low relative to nWE</t>
  </si>
  <si>
    <t>Schubabschalte hysteresis at WE idle</t>
  </si>
  <si>
    <t>Delta threshold Nsoll for demolition diagnosis tank vent</t>
  </si>
  <si>
    <t>Drehzahlhysterese active for transformer protection</t>
  </si>
  <si>
    <t>Delta n for WE at air ( AC)</t>
  </si>
  <si>
    <t>Speed ​​offset diff on NSOL for the start . LLR ignition angle</t>
  </si>
  <si>
    <t>Delta - NSOLL for AEO - Switching</t>
  </si>
  <si>
    <t>lower limit for on-demand adaptation</t>
  </si>
  <si>
    <t>upper limit for on-demand adaptation</t>
  </si>
  <si>
    <t>Maximum Adaptionshub the air feedforward</t>
  </si>
  <si>
    <t>Air correction to increase the speed by dnsol</t>
  </si>
  <si>
    <t>Air correction to increase the speed by dnsol when a gear is engaged</t>
  </si>
  <si>
    <t>Delta LL- air mass in motor catalytic converter heating and gear</t>
  </si>
  <si>
    <t>additional air mass in late ignition during catalytic converter heating</t>
  </si>
  <si>
    <t>Dynamic air compressor derivative at a</t>
  </si>
  <si>
    <t>Delta LL- air mass in motor catalytic converter heating</t>
  </si>
  <si>
    <t>Airflow across luftumfaßte EV 's</t>
  </si>
  <si>
    <t>Maximum control range negative</t>
  </si>
  <si>
    <t>Maximum control range negative diagnosis for idle speed control</t>
  </si>
  <si>
    <t>Expanded regulator -min stop at diagnosis idle actuator</t>
  </si>
  <si>
    <t>Maximum control range positive</t>
  </si>
  <si>
    <t>Maximum control range positive diagnosis for idle speed control</t>
  </si>
  <si>
    <t>Hysteresis for plausibility threshold of S_LL</t>
  </si>
  <si>
    <t>Air feedforward thrust reserve dep. of speed</t>
  </si>
  <si>
    <t>Dynamic air derivative in a power steering</t>
  </si>
  <si>
    <t>Dynamic air derivative with secondary air system active</t>
  </si>
  <si>
    <t>Delta Air for diagnostic testing tank vent OK</t>
  </si>
  <si>
    <t>Maximum Delta Qsoll threshold for detecting defective TEV</t>
  </si>
  <si>
    <t>Delta air quantity for TEV TEV depending on duty cycle</t>
  </si>
  <si>
    <t>Threshold Delta pilot air for demolition diagnosis tank vent</t>
  </si>
  <si>
    <t>Difference KR ignition advance positive for LDR setpoint correction</t>
  </si>
  <si>
    <t>Delta duty cycle for hysteresis switching period</t>
  </si>
  <si>
    <t>I-component negative active in DTES</t>
  </si>
  <si>
    <t>Configurationsbyte for compressor shutdown at DTES</t>
  </si>
  <si>
    <t>Border control deviation ( R_Pcpd ) to access adaptation characteristic diagram</t>
  </si>
  <si>
    <t>Border control deviation ( R_Pcp ) for pilot adaptation</t>
  </si>
  <si>
    <t>Delta - tl threshold for tl - Filter - Change</t>
  </si>
  <si>
    <t>Hysteresis for TLFUN</t>
  </si>
  <si>
    <t>Hysteresis for load threshold knock protection</t>
  </si>
  <si>
    <t>tL - Hysteresis for TLSN</t>
  </si>
  <si>
    <t>delta for tlw tl- filter switching</t>
  </si>
  <si>
    <t>Load rate of change threshold for triggering closing angle dynamic derivative</t>
  </si>
  <si>
    <t>Distance between the motor temperature model for the starting temperature</t>
  </si>
  <si>
    <t>Slope for motor temperature model per TDMM</t>
  </si>
  <si>
    <t>Hysteresis for turn-</t>
  </si>
  <si>
    <t>Delta motor temperature threshold for fulfillment ' warm up cycle'</t>
  </si>
  <si>
    <t>SA - speed regulation</t>
  </si>
  <si>
    <t>Raising speed of Zündkorrektur at SR - switch to active</t>
  </si>
  <si>
    <t>Raising speed of Zündkorrektur at SR switching to inactive</t>
  </si>
  <si>
    <t>dtv lower threshold for fault detection in the fuel supply system</t>
  </si>
  <si>
    <t>dtv upper threshold for fault detection in the fuel supply system</t>
  </si>
  <si>
    <t>lower limit of the mixture adaptation additive per stroke</t>
  </si>
  <si>
    <t>upper limit of the mixture adaptation additive per stroke</t>
  </si>
  <si>
    <t>reduced lower limit of the correction factor dtv</t>
  </si>
  <si>
    <t>reduced upper limit of the correction value dtv</t>
  </si>
  <si>
    <t>Zündwinkelabregelung in the cold phase of the warm-up</t>
  </si>
  <si>
    <t>Batteriespannungshysterese for target speed increase</t>
  </si>
  <si>
    <t>Voltage offset between SG and ZS</t>
  </si>
  <si>
    <t>Hysteresis for start of free flight</t>
  </si>
  <si>
    <t>Theoretical distance udllmn to NL position</t>
  </si>
  <si>
    <t>DVL : distance of the virtual . Maximum attack of mech. Minimum stop ( IPDK potentiometer)</t>
  </si>
  <si>
    <t>Distance LL- min -to full-load stop</t>
  </si>
  <si>
    <t>DVL : Should max distance from the stop to the Notluftquerschnitt ( IPDK )</t>
  </si>
  <si>
    <t>DVL : tolerance band around Notluftquerschnitt for IPDK</t>
  </si>
  <si>
    <t>Permissible up learning area for VL- adaptation PWMDKG</t>
  </si>
  <si>
    <t>Threshold for short-term share</t>
  </si>
  <si>
    <t>Delta speed limit change</t>
  </si>
  <si>
    <t>DVL : Upper plausible IPA voltage at the mech. minimum stop</t>
  </si>
  <si>
    <t>DVL : Lower plausible IPA voltage at the mech. minimum stop</t>
  </si>
  <si>
    <t>DVL : Upper plausible IPA voltage at the mech. maximum stop</t>
  </si>
  <si>
    <t>DVL : Lower plausible IPA voltage at the mech. maximum stop</t>
  </si>
  <si>
    <t>DVL- diagnosis: Maximum allowable voltage IPA</t>
  </si>
  <si>
    <t>DVL- diagnosis: minimum allowed voltage IPA</t>
  </si>
  <si>
    <t>Auxiliary value for LL- diagnosis</t>
  </si>
  <si>
    <t>Ignition retard (AR) in DNAR &lt;0 and tl &gt; TLARUN idle</t>
  </si>
  <si>
    <t>Ignition retard (AR) in DNAR &lt;0 and tl &gt; TLARUN in the first gear</t>
  </si>
  <si>
    <t>Ignition retard (AR) in DNAR &lt;0 and tl &gt; TLARUN the 2nd gear</t>
  </si>
  <si>
    <t>Ignition retard (AR) in DNAR &lt;0 and tl &gt; TLARUN the 3rd gear</t>
  </si>
  <si>
    <t>Ignition retard (AR) in DNAR &lt;0 and tl &gt; TLARUN the 4th gear</t>
  </si>
  <si>
    <t>Ignition retard (AR) in DNAR &lt;0 and tl &gt; TLARUN the 5th gear</t>
  </si>
  <si>
    <t>Ignition retard (AR) in DNAR &lt;0 and tl = &lt; TLARUN idle</t>
  </si>
  <si>
    <t>Ignition retard (AR) in DNAR &lt;0 and tl = &lt; TLARUN in the first gear</t>
  </si>
  <si>
    <t>Ignition retard (AR) in DNAR &lt;0 and tl = &lt; TLARUN the 2nd gear</t>
  </si>
  <si>
    <t>Ignition retard (AR) in DNAR &lt;0 and tl = &lt; TLARUN the 3rd gear</t>
  </si>
  <si>
    <t>Ignition retard (AR) in DNAR &lt;0 and tl = &lt; TLARUN the 4th gear</t>
  </si>
  <si>
    <t>Ignition retard (AR) in DNAR &lt;0 and tl = &lt; TLARUN the 5th gear</t>
  </si>
  <si>
    <t>Zündwinkelfrühverstellung (AR) in DNAR &gt; 0 and tl &gt; TLARUN</t>
  </si>
  <si>
    <t>Zündwinkelfrühverstellung (AR) in DNAR &gt; 0 and tl = &lt; TLARUN</t>
  </si>
  <si>
    <t>Drosselklappengradient threshold for filtering dvl_syn + DDVLSYN</t>
  </si>
  <si>
    <t>Delta throttle angle negative</t>
  </si>
  <si>
    <t>delta angle of the throttle valve for compressor shutdown</t>
  </si>
  <si>
    <t>Throttle increase - Threshold , hard WE</t>
  </si>
  <si>
    <t>Firing angle offset for retarded ignition for catalytic converter heating</t>
  </si>
  <si>
    <t>delta angle KR distance to the mean retardation</t>
  </si>
  <si>
    <t>Only for system with &gt; = 2 KS: Delta Sicherheitszündwinkel failure 1 KS</t>
  </si>
  <si>
    <t>Safety retard</t>
  </si>
  <si>
    <t>Delta ignition angle for Zündwinkelbegrenzung at GE</t>
  </si>
  <si>
    <t>Zündwinkelbegrenzung retarded</t>
  </si>
  <si>
    <t>D amplification for ignition intervention</t>
  </si>
  <si>
    <t>Maximum value of the add. dynamic lead</t>
  </si>
  <si>
    <t>Add. Retard per Zyk . by learning . Dyn</t>
  </si>
  <si>
    <t>Dead motor load dynamics</t>
  </si>
  <si>
    <t>Dead engine speed dynamics</t>
  </si>
  <si>
    <t>n - slope for DYNDRC</t>
  </si>
  <si>
    <t>n - Diff. - Threshold for n - Dynamics</t>
  </si>
  <si>
    <t>Dynamic derivative detection threshold</t>
  </si>
  <si>
    <t>Dynamic detection threshold for knock control adaptation</t>
  </si>
  <si>
    <t>Starting value of the add. dynamic lead</t>
  </si>
  <si>
    <t>reduced step width -KR at load dynamics</t>
  </si>
  <si>
    <t>Delta time constant ZDKHA neg</t>
  </si>
  <si>
    <t>Delta time constant ZDKHA pos .</t>
  </si>
  <si>
    <t>Raising speed of the ignition and injection correction for NW - Shift . n early</t>
  </si>
  <si>
    <t>Aufregelgeschwingigkeit the ignition and fuel injection correction for NW - Shift . n late</t>
  </si>
  <si>
    <t>Zündwinkeländerungsbereich 1: Number of ignitions</t>
  </si>
  <si>
    <t>Zündwinkeländerungsbereich 2: Number of ignitions at Frühverst .</t>
  </si>
  <si>
    <t>Zündwinkeländerungsbereich 2: Number of ignitions retard</t>
  </si>
  <si>
    <t>Firings of the ZWBAR ( Antiruckel )</t>
  </si>
  <si>
    <t>Zündwinkeländerungsbereich 3: Number of ignitions</t>
  </si>
  <si>
    <t>ZWB5 : Number of ignitions</t>
  </si>
  <si>
    <t>ZWB4 : Number of ignitions by WE hard</t>
  </si>
  <si>
    <t>ZWB4 : Number of ignitions by WE soft</t>
  </si>
  <si>
    <t>Minimum limitation for add. ZW- adaptation (Tester Interface)</t>
  </si>
  <si>
    <t>Maximum limitation for add. ZW- adaptation (Tester Interface)</t>
  </si>
  <si>
    <t>Delta ignition angle as a function of ignition angle efficiency</t>
  </si>
  <si>
    <t>Number of teeth with tooth suppression in the Start</t>
  </si>
  <si>
    <t>Threshold deviation for diagnosis LDR deviation negative</t>
  </si>
  <si>
    <t>Threshold deviation for diagnosis LDR deviation positive</t>
  </si>
  <si>
    <t>Deviation threshold for start time counter LDR overboost activ</t>
  </si>
  <si>
    <t>Initial factor C compressor Lastabregelung</t>
  </si>
  <si>
    <t>Factor exhaust temperature depression by fuel enrichment at ASR -EZ</t>
  </si>
  <si>
    <t>Factor for the division Abgas-/Abgas-Rohrwandtemperatur</t>
  </si>
  <si>
    <t>Abgastemperaturaenderung depending on the driving speed</t>
  </si>
  <si>
    <t>Factor Abgastemperaturerhoehung at ASR EZ ignition angle</t>
  </si>
  <si>
    <t>Factor DK- Share ( tmot ) BA</t>
  </si>
  <si>
    <t>Factor acceleration enrichment DK- share</t>
  </si>
  <si>
    <t>upper limit of plausibility factor altitude adaptation</t>
  </si>
  <si>
    <t>lower limit of plausibility factor altitude adaptation</t>
  </si>
  <si>
    <t>LLR : weighting factor for D gain</t>
  </si>
  <si>
    <t>upper limit for altitude adaptation factor</t>
  </si>
  <si>
    <t>Terminating height factor in the thrust</t>
  </si>
  <si>
    <t>lower limit for altitude adaptation factor</t>
  </si>
  <si>
    <t>Altitude adaptation factor replacement value</t>
  </si>
  <si>
    <t>Height threshold for triggering the compressor overload shutdown</t>
  </si>
  <si>
    <t>Factor neg (Digital LL Stablisierung ) values ​​range from 1.0 to 2.0</t>
  </si>
  <si>
    <t>Factor pos . (Digital stabilization LL ) values ​​range from 0.5 to 1.0</t>
  </si>
  <si>
    <t>DVL : factor for safety margin position controller setpoint to the throttle position</t>
  </si>
  <si>
    <t>Factor dependent injection of delta factor indicated engine torque</t>
  </si>
  <si>
    <t>Basic adjustment factor 0</t>
  </si>
  <si>
    <t>max. DK- altitude adaptation factor for catalytic converter heating</t>
  </si>
  <si>
    <t>min. Height factor ZWKHZ</t>
  </si>
  <si>
    <t>Replacement value for height</t>
  </si>
  <si>
    <t>Hot start raising</t>
  </si>
  <si>
    <t>Factor pulse hard</t>
  </si>
  <si>
    <t>Factor pulse soft</t>
  </si>
  <si>
    <t>Abregelkennlinie injection</t>
  </si>
  <si>
    <t>Mixture factor for catalytic converter heating</t>
  </si>
  <si>
    <t>Abregelkennlinie target idle speed</t>
  </si>
  <si>
    <t>Abregelkennlinie ignition, air pilot control</t>
  </si>
  <si>
    <t>Cold start factor</t>
  </si>
  <si>
    <t>Electronic current limiting factor on cold start rotational speed</t>
  </si>
  <si>
    <t>Cold start factor depends on the DK- opening to the public</t>
  </si>
  <si>
    <t>Start ( B2) speed regulation (factor &lt;1)</t>
  </si>
  <si>
    <t>Factor is cylinder-specific fuel trim</t>
  </si>
  <si>
    <t>Debounce Error: misfire detection , sum (multiple) , emission- relevant</t>
  </si>
  <si>
    <t>Debounce Error: misfire detection , sum (multiple) , cat. - damaging</t>
  </si>
  <si>
    <t>Debouncing error : ASR interface</t>
  </si>
  <si>
    <t>Debounce Error: adaptation needs at the stop</t>
  </si>
  <si>
    <t>Debounce Error: reference mark sensor</t>
  </si>
  <si>
    <t>Debounce Error: CAN interface , timeout ASC</t>
  </si>
  <si>
    <t>Debounce Error: CAN interface , timeout EGS</t>
  </si>
  <si>
    <t>Debounce Error: DK - Potentiometer</t>
  </si>
  <si>
    <t>Debouncing error : memory</t>
  </si>
  <si>
    <t>Debounce Error: pressure sensor environment</t>
  </si>
  <si>
    <t>Debounce Error: LR- adaptation ti - additive</t>
  </si>
  <si>
    <t>Debounce Error: LR- adaptation ti - additive ( Bank 2)</t>
  </si>
  <si>
    <t>Debounce Error: DVL- adaptation</t>
  </si>
  <si>
    <t>Debounce Error: DVL- motor lines</t>
  </si>
  <si>
    <t>Debounce Error: DVL- Lagerückmeldepotentiometer</t>
  </si>
  <si>
    <t>Debounce Error: DVL- position controller</t>
  </si>
  <si>
    <t>Debouncing error : Error on unused amplifier A</t>
  </si>
  <si>
    <t>Debouncing error : Error on unused amplifier B</t>
  </si>
  <si>
    <t>Debounce Error: EV van Zyl . 1</t>
  </si>
  <si>
    <t>Debounce Error: EV van Zyl . 2</t>
  </si>
  <si>
    <t>Debounce Error: EV van Zyl . 3</t>
  </si>
  <si>
    <t>Debounce Error: EV van Zyl . 4</t>
  </si>
  <si>
    <t>Debounce Error: LR -Adaption multiplicative</t>
  </si>
  <si>
    <t>Debounce Error: LR -Adaption multiplicative ( Bank 2)</t>
  </si>
  <si>
    <t>Debounce Error: TR switch</t>
  </si>
  <si>
    <t>Debounce Error: incorrect values ​​in fault memory</t>
  </si>
  <si>
    <t>Debounce Error: transmission intervention</t>
  </si>
  <si>
    <t>Debounce Error: lambda probe heating behind catalytic converter</t>
  </si>
  <si>
    <t>Debounce Error: lambda probe heating behind catalytic converter , bank 2</t>
  </si>
  <si>
    <t>Debouncing error : Lambda probe heating in front of catalytic converter</t>
  </si>
  <si>
    <t>Debouncing error : Lambda probe heating in front of catalytic converter , bank 2</t>
  </si>
  <si>
    <t>Debounce Error: EKP amplifier</t>
  </si>
  <si>
    <t>Debounce Error: knock control stop Cyl. 1</t>
  </si>
  <si>
    <t>Debounce Error: knock control stop Cyl. 2</t>
  </si>
  <si>
    <t>Debounce Error: knock control stop Cyl. 3</t>
  </si>
  <si>
    <t>Debounce Error: knock control stop Cyl. 4</t>
  </si>
  <si>
    <t>Debounce Error: Knock control test pulse</t>
  </si>
  <si>
    <t>Debounce Error: Knock sensor 1</t>
  </si>
  <si>
    <t>Debounce Error: Knock sensor 2</t>
  </si>
  <si>
    <t>Debouncing error : boost pressure control valve ( power amplifier)</t>
  </si>
  <si>
    <t>Exceeded upper value ; boost pressure characteristic: debouncing error</t>
  </si>
  <si>
    <t>Debouncing error : boost pressure control deviation</t>
  </si>
  <si>
    <t>Debounce Error: load sensing</t>
  </si>
  <si>
    <t>Debounce Error: S_LL</t>
  </si>
  <si>
    <t>Debounce Error: idle control on the stop</t>
  </si>
  <si>
    <t>Debounce Error: LMM / HLM / HFM</t>
  </si>
  <si>
    <t>Debouncing error : Lambda probe in front of catalytic converter</t>
  </si>
  <si>
    <t>Debounce Error: lambda probe 2 before Kat</t>
  </si>
  <si>
    <t>Debounce Error: camshaft control</t>
  </si>
  <si>
    <t>Debounce Error: camshaft control bank 2</t>
  </si>
  <si>
    <t>Debounce Error: camshaft control valve output stage</t>
  </si>
  <si>
    <t>Debounce Error: NMAX - exceeding</t>
  </si>
  <si>
    <t>Debounce Error: phase sensor</t>
  </si>
  <si>
    <t>Debounce Error: phase sensor 2</t>
  </si>
  <si>
    <t>Debounce Error: Control unit defective (EEPROM )</t>
  </si>
  <si>
    <t>Debounce Error: Control unit defective ( iRAM )</t>
  </si>
  <si>
    <t>Debounce Error: ECU programming unsuccessful</t>
  </si>
  <si>
    <t>Debounce Error: Control unit defective (ROM)</t>
  </si>
  <si>
    <t>Debounce Error: Control unit defective ( XRAM )</t>
  </si>
  <si>
    <t>Debounce Error: secondary air pump ( power amplifier)</t>
  </si>
  <si>
    <t>Debounce Error: secondary air valve ( power amplifier)</t>
  </si>
  <si>
    <t>Debounce Error: TANS</t>
  </si>
  <si>
    <t>Debounce Error: tank venting system</t>
  </si>
  <si>
    <t>Debounce Error: tank vent valve output stage</t>
  </si>
  <si>
    <t>Debounce Error: TMOT</t>
  </si>
  <si>
    <t>Debounce Error: LR- adaptation QL- additive</t>
  </si>
  <si>
    <t>Debounce Error: LR- adaptation QL- additive ( Bank 2)</t>
  </si>
  <si>
    <t>Debounce Error: UB</t>
  </si>
  <si>
    <t>Debounce Error: minimum throttle stop timer</t>
  </si>
  <si>
    <t>Debounce Error: vehicle speed</t>
  </si>
  <si>
    <t>Debounce Error: immobilizer</t>
  </si>
  <si>
    <t>Factor 1 for duty in free flight (GRA)</t>
  </si>
  <si>
    <t>Factor of 2 for duty in free flight (GRA)</t>
  </si>
  <si>
    <t>Factor 3 for duty in free flight (GRA)</t>
  </si>
  <si>
    <t>Factor for I- dynamics of the lambda controller depending on tmot</t>
  </si>
  <si>
    <t>Factor for oxygen regulator from tank ventilation</t>
  </si>
  <si>
    <t>Torque factor for determining the raising speed</t>
  </si>
  <si>
    <t>Ignition angle efficiency depends on delta ignition angle</t>
  </si>
  <si>
    <t>Motor coding ( CAN)</t>
  </si>
  <si>
    <t>Luftmassenabh . Weighting of the NST- speed regulation time constants</t>
  </si>
  <si>
    <t>Weighting factor tlw</t>
  </si>
  <si>
    <t>Factor LLR air mass flow rate correction dep. of fdkha</t>
  </si>
  <si>
    <t>Factor LLR air mass flow rate correction dep. of tans</t>
  </si>
  <si>
    <t>Factor LLR air mass flow rate reduction dep. of fdkha</t>
  </si>
  <si>
    <t>Characteristic exponential factor for Terminating purge</t>
  </si>
  <si>
    <t>Progression in Spülratenaufsteuerung</t>
  </si>
  <si>
    <t>fra lower threshold for fault detection in the fuel supply system</t>
  </si>
  <si>
    <t>fra upper threshold for fault detection in the fuel supply system</t>
  </si>
  <si>
    <t>Delta fra - threshold for detection of the steady base adaptation</t>
  </si>
  <si>
    <t>lower limit of the correction factor fra</t>
  </si>
  <si>
    <t>upper limit of the correction factor fra</t>
  </si>
  <si>
    <t>reduced lower limit of the correction factor fra</t>
  </si>
  <si>
    <t>reduced upper limit of the correction factor fra</t>
  </si>
  <si>
    <t>fr- threshold for possible resetting flip- flop "high load"</t>
  </si>
  <si>
    <t>Factor for adjustment of fresh and frp on error " open TEV pinched "</t>
  </si>
  <si>
    <t>upper limit of control range</t>
  </si>
  <si>
    <t>Maximum integrator value at DSLS</t>
  </si>
  <si>
    <t>Dependent on engine temperature minimum lambda control factor</t>
  </si>
  <si>
    <t>high limit range on error " open jammed TEV "</t>
  </si>
  <si>
    <t>Extension factor for the second probe standby time behind Kat</t>
  </si>
  <si>
    <t>Extension factor for the second probe willing ago Kat</t>
  </si>
  <si>
    <t>Minimum factor for LDR setpoint correction by KR</t>
  </si>
  <si>
    <t>Density correction factor start</t>
  </si>
  <si>
    <t>Threshold loading for demolition TE phase</t>
  </si>
  <si>
    <t>Minimum value of the loading of the ACF 's</t>
  </si>
  <si>
    <t>Maximum value of the loading of the ACF 's</t>
  </si>
  <si>
    <t>R &amp; TD threshold for detecting high loading</t>
  </si>
  <si>
    <t>Threshold for purge tank vent for detecting high loading</t>
  </si>
  <si>
    <t>Top boundary of the purge rate at the beginning of a purge phase</t>
  </si>
  <si>
    <t>Threshold factor for tank ventilation for detecting high loading</t>
  </si>
  <si>
    <t>Weighting factor TLmax limit</t>
  </si>
  <si>
    <t>minimum opening time</t>
  </si>
  <si>
    <t>Fakor closing time at load dynamics</t>
  </si>
  <si>
    <t>Closing time correction for cold engine</t>
  </si>
  <si>
    <t>Starting value factor ÜK in afterstart</t>
  </si>
  <si>
    <t>Conversion factor TMOT in PWM - Signal</t>
  </si>
  <si>
    <t>Weighting factor in the VA afterstart</t>
  </si>
  <si>
    <t>Factor DK- Share ( tmot ) VA</t>
  </si>
  <si>
    <t>Factor deceleration leaning DK- share</t>
  </si>
  <si>
    <t>maximum factor for reinsertion</t>
  </si>
  <si>
    <t>Weighting factor for retard angle at speed level at idle</t>
  </si>
  <si>
    <t>Weighting factor for retard angle at idle for catalytic converter heating</t>
  </si>
  <si>
    <t>Warm-up factor in cylinder suppression</t>
  </si>
  <si>
    <t>Weighting line for repeat start</t>
  </si>
  <si>
    <t>Factor limiting learning speed for loading</t>
  </si>
  <si>
    <t>Ftefva factor -dependent learning speed of loading</t>
  </si>
  <si>
    <t>Time for Terminating purge rate to zero at B_te 1 -&gt; 0</t>
  </si>
  <si>
    <t>Characteristic steady -limit control (fr)</t>
  </si>
  <si>
    <t>Tank vacuum limiting characteristic</t>
  </si>
  <si>
    <t>Drosselklappengradientenschwelle for LDR overboost</t>
  </si>
  <si>
    <t>DVL : slope of the actuator characteristic curve above the first inflection point</t>
  </si>
  <si>
    <t>DVL : slope of the actuator characteristic curve above the second knee</t>
  </si>
  <si>
    <t>Gradient LDR setpoint correction negative</t>
  </si>
  <si>
    <t>Gradient LDR setpoint correction positive</t>
  </si>
  <si>
    <t>Drehzahlgradientenschwelle for LDR overboost</t>
  </si>
  <si>
    <t>Debouncing Healing: misfire detection , sum (multiple) , emission- relevant</t>
  </si>
  <si>
    <t>Debouncing Healing: misfire detection , sum (multiple) , cat. - damaging</t>
  </si>
  <si>
    <t>Debouncing healing : ASR interface</t>
  </si>
  <si>
    <t>Debouncing Healing: adaptation needs at the stop</t>
  </si>
  <si>
    <t>Debouncing Healing: reference mark sensor</t>
  </si>
  <si>
    <t>Debouncing Healing: CAN interface , timeout ASC</t>
  </si>
  <si>
    <t>Debouncing Healing: CAN interface , timeout EGS</t>
  </si>
  <si>
    <t>Debouncing Healing: DK - Potentiometer</t>
  </si>
  <si>
    <t>Debouncing healing : memory</t>
  </si>
  <si>
    <t>Debouncing healing : pressure sensor environment</t>
  </si>
  <si>
    <t>Debouncing healing : LR- adaptation ti - additive</t>
  </si>
  <si>
    <t>Debouncing healing : LR- adaptation ti - additive ( Bank 2)</t>
  </si>
  <si>
    <t>Debouncing Healing: DVL- adaptation</t>
  </si>
  <si>
    <t>Debouncing Healing: DVL- motor lines</t>
  </si>
  <si>
    <t>Debouncing Healing: DVL- Lagerückmeldepotentiometer</t>
  </si>
  <si>
    <t>Debouncing Healing: DVL- position controller</t>
  </si>
  <si>
    <t>Debouncing Healing: error on unused amplifier A</t>
  </si>
  <si>
    <t>Debouncing Healing: error on unused amplifier B</t>
  </si>
  <si>
    <t>Debouncing healing : EV van Zyl . 1</t>
  </si>
  <si>
    <t>Debouncing healing : EV van Zyl . 2</t>
  </si>
  <si>
    <t>Debouncing healing : EV van Zyl . 3</t>
  </si>
  <si>
    <t>Debouncing healing : EV van Zyl . 4</t>
  </si>
  <si>
    <t>Debouncing Healing: LR -Adaption multiplicative</t>
  </si>
  <si>
    <t>Debouncing Healing: LR -Adaption multiplicative ( Bank 2)</t>
  </si>
  <si>
    <t>Debouncing Healing: TR switch</t>
  </si>
  <si>
    <t>Debouncing Healing: incorrect values ​​in fault memory</t>
  </si>
  <si>
    <t>Debouncing Healing: transmission intervention</t>
  </si>
  <si>
    <t>Debouncing healing : Lambda probe heating behind catalytic converter</t>
  </si>
  <si>
    <t>Debouncing healing : Lambda probe heating behind catalytic converter , bank 2</t>
  </si>
  <si>
    <t>Debouncing healing : Lambda probe heating in front of catalytic converter</t>
  </si>
  <si>
    <t>Debouncing healing : Lambda probe heating in front of catalytic converter , bank 2</t>
  </si>
  <si>
    <t>Debouncing Healing: EKP amplifier</t>
  </si>
  <si>
    <t>Debouncing Healing: knock control stop Cyl. 1</t>
  </si>
  <si>
    <t>Debouncing Healing: knock control stop Cyl. 2</t>
  </si>
  <si>
    <t>Debouncing Healing: knock control stop Cyl. 3</t>
  </si>
  <si>
    <t>Debouncing Healing: knock control stop Cyl. 4</t>
  </si>
  <si>
    <t>Debouncing healing : Test pulse</t>
  </si>
  <si>
    <t>Debouncing Healing: Knock sensor 1</t>
  </si>
  <si>
    <t>Debouncing Healing: Knock sensor 2</t>
  </si>
  <si>
    <t>Debouncing Healing: boost pressure control valve ( power amplifier)</t>
  </si>
  <si>
    <t>Debouncing Healing: boost pressure characteristic curve , upper value is exceeded</t>
  </si>
  <si>
    <t>Debouncing Healing: boost pressure control deviation</t>
  </si>
  <si>
    <t>Debouncing Healing: load sensing</t>
  </si>
  <si>
    <t>Debouncing Healing: S_LL</t>
  </si>
  <si>
    <t>Debouncing Healing: idle control on the stop</t>
  </si>
  <si>
    <t>Debouncing Healing: LMM / HLM / HFM</t>
  </si>
  <si>
    <t>Debouncing healing : Lambda probe in front of catalytic converter</t>
  </si>
  <si>
    <t>Debouncing Healing: Oxygen sensor before catalytic converter 2</t>
  </si>
  <si>
    <t>Debouncing Healing: camshaft control</t>
  </si>
  <si>
    <t>Debouncing Healing: camshaft control bank 2</t>
  </si>
  <si>
    <t>Debouncing Healing: camshaft control valve output stage</t>
  </si>
  <si>
    <t>Debouncing Healing: NMAX - exceeding</t>
  </si>
  <si>
    <t>Debouncing healing : Phase sensor</t>
  </si>
  <si>
    <t>Debouncing healing : Phase sensor 2</t>
  </si>
  <si>
    <t>Debouncing Healing: Control unit defective (EEPROM )</t>
  </si>
  <si>
    <t>Debouncing Healing: Control unit defective ( iRAM )</t>
  </si>
  <si>
    <t>Debouncing Healing: ECU programming unsuccessful</t>
  </si>
  <si>
    <t>Debouncing Healing: Control unit defective (ROM)</t>
  </si>
  <si>
    <t>Debouncing Healing: Control unit defective ( XRAM )</t>
  </si>
  <si>
    <t>Debouncing healing : secondary air pump ( power amplifier)</t>
  </si>
  <si>
    <t>Debouncing healing : secondary air valve ( power amplifier)</t>
  </si>
  <si>
    <t>Debouncing Healing: TANS</t>
  </si>
  <si>
    <t>Debouncing Healing: tank venting system</t>
  </si>
  <si>
    <t>Debouncing Healing: tank vent valve output stage</t>
  </si>
  <si>
    <t>Debouncing Healing: TMOT</t>
  </si>
  <si>
    <t>Debouncing healing : LR- adaptation QL- additive</t>
  </si>
  <si>
    <t>Debouncing healing : LR- adaptation QL- additive ( Bank 2)</t>
  </si>
  <si>
    <t>Debouncing healing : UB</t>
  </si>
  <si>
    <t>Debouncing Healing: minimum throttle stop timer</t>
  </si>
  <si>
    <t>Debouncing Healing: vehicle speed</t>
  </si>
  <si>
    <t>Debouncing Healing: immobilizer</t>
  </si>
  <si>
    <t>Altitude reference points for LDR</t>
  </si>
  <si>
    <t>Lower height threshold for performing diagnostic tank vent</t>
  </si>
  <si>
    <t>Integration speed at the start of the diagnosis of the secondary air system,</t>
  </si>
  <si>
    <t>Slope for control of the control factor of DSLS</t>
  </si>
  <si>
    <t>Threshold integr. Air mass for Taupunktendeerkennung before Kat</t>
  </si>
  <si>
    <t>Threshold integ. Air mass for Taupunktendeerkennung before Kat ( repeat start )</t>
  </si>
  <si>
    <t>Factor for lower air mass values ​​for integration at idle or smaller LM</t>
  </si>
  <si>
    <t>Threshold integr. Air mass for Taupunktendeerkennung behind Kat</t>
  </si>
  <si>
    <t>Threshold integr. Air mass f Taupunktendeerkennung behind Kat ( Wiederholst. )</t>
  </si>
  <si>
    <t>Segment or measurement window start at segment time recording misfire detection</t>
  </si>
  <si>
    <t>K - Factor - Increase in the load dynamics</t>
  </si>
  <si>
    <t>K - Factor - Increase in the speed dynamics</t>
  </si>
  <si>
    <t>Measurement window start for knock control</t>
  </si>
  <si>
    <t>Measurement window length for knock control</t>
  </si>
  <si>
    <t>minimum reference level</t>
  </si>
  <si>
    <t>Acceleration enrichment factor (K + L -component)</t>
  </si>
  <si>
    <t>Delta alpha threshold for BA- triggering positive change</t>
  </si>
  <si>
    <t>Attenuation map for filtering the driver torque</t>
  </si>
  <si>
    <t>Attenuation map for filtering the driver torque from thrust</t>
  </si>
  <si>
    <t>Delta motor torque determined to upshift</t>
  </si>
  <si>
    <t>Delta motor torque reset default circuit</t>
  </si>
  <si>
    <t>additional air</t>
  </si>
  <si>
    <t>Delta angle throttle to trigger the ignition late contraction</t>
  </si>
  <si>
    <t>Late -drawing map when driving in reverse</t>
  </si>
  <si>
    <t>Variant encoded ignition retard</t>
  </si>
  <si>
    <t>Map for enrichment for Kat protection with constantly high tL</t>
  </si>
  <si>
    <t>Map for enrichment for Kat protection with VL</t>
  </si>
  <si>
    <t>Weighting factor mixture correction for catalytic converter heating</t>
  </si>
  <si>
    <t>Mixture correction by mass air flow and intake air</t>
  </si>
  <si>
    <t>Map maximum purge rate</t>
  </si>
  <si>
    <t>Limit map for transition detection</t>
  </si>
  <si>
    <t>Knock detection factor mapped ignition 1</t>
  </si>
  <si>
    <t>Knock detection factor mapped ignition 2</t>
  </si>
  <si>
    <t>Knock detection factor mapped ignition 3</t>
  </si>
  <si>
    <t>Knock detection factor mapped ignition 4</t>
  </si>
  <si>
    <t>Electronic current limiting factor cold start on engine speed and engine temperature</t>
  </si>
  <si>
    <t>$06A20</t>
  </si>
  <si>
    <t>$06A21</t>
  </si>
  <si>
    <t>$06A22</t>
  </si>
  <si>
    <t>$06A23</t>
  </si>
  <si>
    <t>$06A24</t>
  </si>
  <si>
    <t>$06A76</t>
  </si>
  <si>
    <t>$06A77</t>
  </si>
  <si>
    <t>$06A78</t>
  </si>
  <si>
    <t>$06A79</t>
  </si>
  <si>
    <t>$06A7A</t>
  </si>
  <si>
    <t>$06A6A</t>
  </si>
  <si>
    <t>$06A6B</t>
  </si>
  <si>
    <t>$06A6C</t>
  </si>
  <si>
    <t>$06A6E</t>
  </si>
  <si>
    <t>$06A70</t>
  </si>
  <si>
    <t>$06A72</t>
  </si>
  <si>
    <t>$06A73</t>
  </si>
  <si>
    <t>$06A74</t>
  </si>
  <si>
    <t>$06A80</t>
  </si>
  <si>
    <t>$06A81</t>
  </si>
  <si>
    <t>$06A82</t>
  </si>
  <si>
    <t>$06A5A</t>
  </si>
  <si>
    <t>$06A5C</t>
  </si>
  <si>
    <t>$06A5D</t>
  </si>
  <si>
    <t>$06A66</t>
  </si>
  <si>
    <t>$06A54</t>
  </si>
  <si>
    <t>$06A56</t>
  </si>
  <si>
    <t>$06A58</t>
  </si>
  <si>
    <t>$06A59</t>
  </si>
  <si>
    <t>$06A52</t>
  </si>
  <si>
    <t>$06A8A</t>
  </si>
  <si>
    <t>$06A8B</t>
  </si>
  <si>
    <t>$06A8C</t>
  </si>
  <si>
    <t>$06A36</t>
  </si>
  <si>
    <t>$06A38</t>
  </si>
  <si>
    <t>$06A32</t>
  </si>
  <si>
    <t>Fuel Injectors Minimum Pulsewidth</t>
  </si>
  <si>
    <t>$06A26</t>
  </si>
  <si>
    <t>Startup Fuel Injection Time</t>
  </si>
  <si>
    <t>$06A18</t>
  </si>
  <si>
    <t>Map "Bosch III 8"</t>
  </si>
  <si>
    <t>$0A840</t>
  </si>
  <si>
    <t>Map "Bosch III 16/8"</t>
  </si>
  <si>
    <t>7x5</t>
  </si>
  <si>
    <t>$08F9E</t>
  </si>
  <si>
    <t>Map</t>
  </si>
  <si>
    <t>3x6</t>
  </si>
  <si>
    <t>$0AE32</t>
  </si>
  <si>
    <t>7x3</t>
  </si>
  <si>
    <t>06A906018CG 0261206518 352127 1.8T AGU M383</t>
  </si>
  <si>
    <t>Meine Kennfelder</t>
  </si>
  <si>
    <t>DASR: A  9. 10  Diagnose; Plausibilitätsprüfung ASR-Eingriff (OBDII)</t>
  </si>
  <si>
    <t>DCGE: A  3. 30  Diagnose; CAN-Timeout GE-Schnittstelle</t>
  </si>
  <si>
    <t>DDCY: A  6.  0  OBDII; Erfüllung Bedingung 'driving cycle'</t>
  </si>
  <si>
    <t>DDKG: A 14. 10  Diagnose; Plausibilitätsprüfung Drosselklappenwinkelgeber (OBDII)</t>
  </si>
  <si>
    <t>DDLC: A  2.  0  OBDII; Fehler-Deletecounter</t>
  </si>
  <si>
    <t>DDPL: A  4.  1  Diagnose; Plausibilitätsprüfung Dauerversorgung (OBDII)</t>
  </si>
  <si>
    <t>DDVL: A 14. 50  Diagnose DVL</t>
  </si>
  <si>
    <t>DEKPE: A  8.  0  Diagnose; Elektrokraftstoffpumpe Endstufe</t>
  </si>
  <si>
    <t>DFSP: A  2.  0  OBDII; Plausibilitätsprüfung Fehlerspeicher</t>
  </si>
  <si>
    <t>DGE: A 27.  0  Diagnose; Plausibilitätsprüfung Getriebeeingriff (OBDII)</t>
  </si>
  <si>
    <t>DHFM: A 57.  0  Diagnose; Plausibilitätsprüfung HFM</t>
  </si>
  <si>
    <t>DHLS: A 22.  0  Diagnose; Sondenheizung</t>
  </si>
  <si>
    <t>DIMC: A 19.  0  OBDII; inspection/maintenance-ready</t>
  </si>
  <si>
    <t>DKRA: A  4.  0  Diagnose; Klopfregelanschlag</t>
  </si>
  <si>
    <t>DKRS: A 20.  0  Diagnose; Klopfsensor (OBDII)</t>
  </si>
  <si>
    <t>DKRTP: A  9.  0  Diagnose; Klopfregelung, Testimpuls (OBDII)</t>
  </si>
  <si>
    <t>DKVS: A 16.  0  Diagnose; Plausibilitätsprüfung Kraftstoffversorgungssysteme</t>
  </si>
  <si>
    <t>DLD: A 11.  0  Diagnose; Plausibilitätsprüfung maximale LDR-Regelgröße</t>
  </si>
  <si>
    <t>DLDRA: A 13.  0  Diagnose; Plausibilitätsprüfung Ladedruckregelabweichung</t>
  </si>
  <si>
    <t>DLLR: A 17.  0  Diagnose: Leerlaufregelung Erkennung blockierter Steller</t>
  </si>
  <si>
    <t>DLLRA: A 10.  0  Diagnose: Leerlaufregelung Bedarfsadaption / Offsetadaption</t>
  </si>
  <si>
    <t>DLSV: A 20.  0  Diagnose; Sondenbetriebsbereitschaft vor Kat</t>
  </si>
  <si>
    <t>DMMRI: A 11. 50  Diagnose der Momentenschnittstelle für ASR</t>
  </si>
  <si>
    <t>DMS: A  4.  0  Diagnose; Dauerlauf-Meßsystem seriell</t>
  </si>
  <si>
    <t>DNGEB: A 16.  1  Diagnose; Plausibilitätsprüfung Drehzahlsignal (OBDII)</t>
  </si>
  <si>
    <t>DNMAX: A  3.  0  Diagnose; Plausibilitätsprüfung Maximaldrehzahl überschr.</t>
  </si>
  <si>
    <t>DNWS: A  9. 10  Diagnose Nockenwellensteuerung</t>
  </si>
  <si>
    <t>DNWSE: A  4.  0  Diagnose; Nockenwellensteuerung Endstufe</t>
  </si>
  <si>
    <t>DPH: A 14.  1  Diagnose; Plausibilitätsprüfung Phasensensor</t>
  </si>
  <si>
    <t>DSGEEP: A 14. 20  Diagnose; Plausibilitätsprüfung SG-EEPROM</t>
  </si>
  <si>
    <t>DSGIRA: A  7.  1  Diagnose; Plausibilitätsprüfung Steuergerät internes RAM</t>
  </si>
  <si>
    <t>DSGROM: A 11.  1  Diagnose; Plausibilitätsprüfung Steuergerät ROM / EPROM</t>
  </si>
  <si>
    <t>DSGXRA: A  6.  1  Diagnose; Plausibilitätsprüfung Steuergerät externes RAM</t>
  </si>
  <si>
    <t>DSLL: A  5.  0  Diagnose; Plausibilitätsprüfung Leerlaufschalter</t>
  </si>
  <si>
    <t>DTEV: A 24.  0  Diagnose Tankentlüftungsventil (OBDII)</t>
  </si>
  <si>
    <t>DTEVE: A  3.  1  Diagnose; Tankentlüftungsventil - Endstufe</t>
  </si>
  <si>
    <t>DTMOT: A  8.  0  Diagnose; Plausibilitätsprüfung Motortemperatur (OBDII)</t>
  </si>
  <si>
    <t>DTRIP: A  7.  0  OBDII; Erfüllung Bedingung 'trip'</t>
  </si>
  <si>
    <t>DVFZ: A  5.  0  Diagnose: Plausibilitätsprüfung Fahrzeuggeschwindigkeit</t>
  </si>
  <si>
    <t>DWUC: A 10.  0  OBDII; Erfüllung Bedingung 'warm up cycle'</t>
  </si>
  <si>
    <t>$0A7A4</t>
  </si>
  <si>
    <t>$07209</t>
  </si>
  <si>
    <t>$06C4E</t>
  </si>
  <si>
    <t>$07269</t>
  </si>
  <si>
    <t>$08089</t>
  </si>
  <si>
    <t>$0A7B4</t>
  </si>
  <si>
    <t>$081D2</t>
  </si>
  <si>
    <t>$0720B</t>
  </si>
  <si>
    <t>$0720A</t>
  </si>
  <si>
    <t>$07220</t>
  </si>
  <si>
    <t>$0723A</t>
  </si>
  <si>
    <t>$0724B</t>
  </si>
  <si>
    <t>$06D36</t>
  </si>
  <si>
    <t>$06D38</t>
  </si>
  <si>
    <t>$06D3A</t>
  </si>
  <si>
    <t>$06D78</t>
  </si>
  <si>
    <t>$06D80</t>
  </si>
  <si>
    <t>$06D40</t>
  </si>
  <si>
    <t>$06D42</t>
  </si>
  <si>
    <t>$06D1C</t>
  </si>
  <si>
    <t>$06D6E</t>
  </si>
  <si>
    <t>$06D70</t>
  </si>
  <si>
    <t>$06D44</t>
  </si>
  <si>
    <t>$06D4A</t>
  </si>
  <si>
    <t>$06D46</t>
  </si>
  <si>
    <t>$06D48</t>
  </si>
  <si>
    <t>$06D66</t>
  </si>
  <si>
    <t>$06D68</t>
  </si>
  <si>
    <t>$06D50</t>
  </si>
  <si>
    <t>$06D4E</t>
  </si>
  <si>
    <t>$06D52</t>
  </si>
  <si>
    <t>$06D56</t>
  </si>
  <si>
    <t>$06D5A</t>
  </si>
  <si>
    <t>$06D54</t>
  </si>
  <si>
    <t>$06D58</t>
  </si>
  <si>
    <t>$06D30</t>
  </si>
  <si>
    <t>$06D5C</t>
  </si>
  <si>
    <t>$06D5E</t>
  </si>
  <si>
    <t>$06D60</t>
  </si>
  <si>
    <t>$06D62</t>
  </si>
  <si>
    <t>$06D64</t>
  </si>
  <si>
    <t>$06D72</t>
  </si>
  <si>
    <t>$06D74</t>
  </si>
  <si>
    <t>$06D76</t>
  </si>
  <si>
    <t>$06D7A</t>
  </si>
  <si>
    <t>$06D7C</t>
  </si>
  <si>
    <t>$06D7E</t>
  </si>
  <si>
    <t>$06D84</t>
  </si>
  <si>
    <t>$06D86</t>
  </si>
  <si>
    <t>$06D82</t>
  </si>
  <si>
    <t>$06D88</t>
  </si>
  <si>
    <t>$06D8A</t>
  </si>
  <si>
    <t>$06D8C</t>
  </si>
  <si>
    <t>$06D8E</t>
  </si>
  <si>
    <t>$06D90</t>
  </si>
  <si>
    <t>$06D92</t>
  </si>
  <si>
    <t>$06D28</t>
  </si>
  <si>
    <t>$06D6A</t>
  </si>
  <si>
    <t>$06D6C</t>
  </si>
  <si>
    <t>$06D4C</t>
  </si>
  <si>
    <t>$06C3F</t>
  </si>
  <si>
    <t>$06C1E</t>
  </si>
  <si>
    <t>$06930</t>
  </si>
  <si>
    <t>$06B6A</t>
  </si>
  <si>
    <t>$069B1</t>
  </si>
  <si>
    <t>$06978</t>
  </si>
  <si>
    <t>$06AF2</t>
  </si>
  <si>
    <t>$06977</t>
  </si>
  <si>
    <t>$0948A</t>
  </si>
  <si>
    <t>$06B82</t>
  </si>
  <si>
    <t>$06B83</t>
  </si>
  <si>
    <t>$088F0</t>
  </si>
  <si>
    <t>$06CFB</t>
  </si>
  <si>
    <t>$0A9F3</t>
  </si>
  <si>
    <t>$06D05</t>
  </si>
  <si>
    <t>$06D07</t>
  </si>
  <si>
    <t>$06D09</t>
  </si>
  <si>
    <t>$0AA1B</t>
  </si>
  <si>
    <t>$0A9E9</t>
  </si>
  <si>
    <t>$09382</t>
  </si>
  <si>
    <t>$06999</t>
  </si>
  <si>
    <t>$08F42</t>
  </si>
  <si>
    <t>$073E4</t>
  </si>
  <si>
    <t>$073F4</t>
  </si>
  <si>
    <t>$06C13</t>
  </si>
  <si>
    <t>$06C57</t>
  </si>
  <si>
    <t>$06C56</t>
  </si>
  <si>
    <t>$09463</t>
  </si>
  <si>
    <t>$0946F</t>
  </si>
  <si>
    <t>$06C1A</t>
  </si>
  <si>
    <t>$06C79</t>
  </si>
  <si>
    <t>$06C66</t>
  </si>
  <si>
    <t>$06C65</t>
  </si>
  <si>
    <t>$06C7B</t>
  </si>
  <si>
    <t>$06C74</t>
  </si>
  <si>
    <t>$06B5D</t>
  </si>
  <si>
    <t>$0957A</t>
  </si>
  <si>
    <t>$09645</t>
  </si>
  <si>
    <t>$09596</t>
  </si>
  <si>
    <t>$06B5E</t>
  </si>
  <si>
    <t>$069B2</t>
  </si>
  <si>
    <t>$06B5F</t>
  </si>
  <si>
    <t>$06C82</t>
  </si>
  <si>
    <t>$094EC</t>
  </si>
  <si>
    <t>$093E5</t>
  </si>
  <si>
    <t>$073D4</t>
  </si>
  <si>
    <t>$06A84</t>
  </si>
  <si>
    <t>$06D0D</t>
  </si>
  <si>
    <t>$0728B</t>
  </si>
  <si>
    <t>$06BDA</t>
  </si>
  <si>
    <t>$0729B</t>
  </si>
  <si>
    <t>$06C64</t>
  </si>
  <si>
    <t>$06CA6</t>
  </si>
  <si>
    <t>$06CA7</t>
  </si>
  <si>
    <t>$0722C</t>
  </si>
  <si>
    <t>$0722A</t>
  </si>
  <si>
    <t>$06B35</t>
  </si>
  <si>
    <t>$06CAD</t>
  </si>
  <si>
    <t>$06AFC</t>
  </si>
  <si>
    <t>$06AFB</t>
  </si>
  <si>
    <t>$06C49</t>
  </si>
  <si>
    <t>$06AF5</t>
  </si>
  <si>
    <t>$06AF6</t>
  </si>
  <si>
    <t>$06AF3</t>
  </si>
  <si>
    <t>$06979</t>
  </si>
  <si>
    <t>$0697A</t>
  </si>
  <si>
    <t>$0730C</t>
  </si>
  <si>
    <t>$07316</t>
  </si>
  <si>
    <t>$07320</t>
  </si>
  <si>
    <t>$08396</t>
  </si>
  <si>
    <t>$06A85</t>
  </si>
  <si>
    <t>$08E89</t>
  </si>
  <si>
    <t>$08DDD</t>
  </si>
  <si>
    <t>$08E75</t>
  </si>
  <si>
    <t>$094A2</t>
  </si>
  <si>
    <t>$0AF95</t>
  </si>
  <si>
    <t>$06ABF</t>
  </si>
  <si>
    <t>$08E05</t>
  </si>
  <si>
    <t>$08E0F</t>
  </si>
  <si>
    <t>$08DFB</t>
  </si>
  <si>
    <t>$08E19</t>
  </si>
  <si>
    <t>$08E9D</t>
  </si>
  <si>
    <t>$08E61</t>
  </si>
  <si>
    <t>$06D08</t>
  </si>
  <si>
    <t>$0AA11</t>
  </si>
  <si>
    <t>$0AA07</t>
  </si>
  <si>
    <t>$06D01</t>
  </si>
  <si>
    <t>$09D23</t>
  </si>
  <si>
    <t>$06C15</t>
  </si>
  <si>
    <t>$0866F</t>
  </si>
  <si>
    <t>$08058</t>
  </si>
  <si>
    <t>$0804E</t>
  </si>
  <si>
    <t>$08062</t>
  </si>
  <si>
    <t>$0806C</t>
  </si>
  <si>
    <t>$0A7E6</t>
  </si>
  <si>
    <t>$0A7C4</t>
  </si>
  <si>
    <t>$09908</t>
  </si>
  <si>
    <t>$09912</t>
  </si>
  <si>
    <t>$08A7F</t>
  </si>
  <si>
    <t>$0894A</t>
  </si>
  <si>
    <t>$08954</t>
  </si>
  <si>
    <t>$08909</t>
  </si>
  <si>
    <t>$089BC</t>
  </si>
  <si>
    <t>$089C2</t>
  </si>
  <si>
    <t>$089B3</t>
  </si>
  <si>
    <t>$06F27</t>
  </si>
  <si>
    <t>$06F28</t>
  </si>
  <si>
    <t>$06F29</t>
  </si>
  <si>
    <t>$06F48</t>
  </si>
  <si>
    <t>$06F4C</t>
  </si>
  <si>
    <t>$06F2A</t>
  </si>
  <si>
    <t>$06F2B</t>
  </si>
  <si>
    <t>$06F2C</t>
  </si>
  <si>
    <t>$06F2D</t>
  </si>
  <si>
    <t>$06F1A</t>
  </si>
  <si>
    <t>$06F43</t>
  </si>
  <si>
    <t>$06F44</t>
  </si>
  <si>
    <t>$06F2E</t>
  </si>
  <si>
    <t>$06F31</t>
  </si>
  <si>
    <t>$06F2F</t>
  </si>
  <si>
    <t>$06F30</t>
  </si>
  <si>
    <t>$06F1F</t>
  </si>
  <si>
    <t>$06F22</t>
  </si>
  <si>
    <t>$06F1B</t>
  </si>
  <si>
    <t>$06F1C</t>
  </si>
  <si>
    <t>$06F1D</t>
  </si>
  <si>
    <t>$06F1E</t>
  </si>
  <si>
    <t>$06F3F</t>
  </si>
  <si>
    <t>$06F40</t>
  </si>
  <si>
    <t>$06F34</t>
  </si>
  <si>
    <t>$06F33</t>
  </si>
  <si>
    <t>$06F35</t>
  </si>
  <si>
    <t>$06F37</t>
  </si>
  <si>
    <t>$06F39</t>
  </si>
  <si>
    <t>$06F36</t>
  </si>
  <si>
    <t>$06F38</t>
  </si>
  <si>
    <t>$06F24</t>
  </si>
  <si>
    <t>$06F3A</t>
  </si>
  <si>
    <t>$06F3B</t>
  </si>
  <si>
    <t>$06F3C</t>
  </si>
  <si>
    <t>$06F3D</t>
  </si>
  <si>
    <t>$06F3E</t>
  </si>
  <si>
    <t>$06F5D</t>
  </si>
  <si>
    <t>$06F5E</t>
  </si>
  <si>
    <t>$06F25</t>
  </si>
  <si>
    <t>$06F45</t>
  </si>
  <si>
    <t>$06F46</t>
  </si>
  <si>
    <t>$06F19</t>
  </si>
  <si>
    <t>$06F56</t>
  </si>
  <si>
    <t>$06F47</t>
  </si>
  <si>
    <t>$06F49</t>
  </si>
  <si>
    <t>$06F4A</t>
  </si>
  <si>
    <t>$06F4B</t>
  </si>
  <si>
    <t>$06F4E</t>
  </si>
  <si>
    <t>$06F4F</t>
  </si>
  <si>
    <t>$06F26</t>
  </si>
  <si>
    <t>$06F4D</t>
  </si>
  <si>
    <t>$06F50</t>
  </si>
  <si>
    <t>$06F51</t>
  </si>
  <si>
    <t>$06F52</t>
  </si>
  <si>
    <t>$06F53</t>
  </si>
  <si>
    <t>$06F5C</t>
  </si>
  <si>
    <t>$06F54</t>
  </si>
  <si>
    <t>$06F55</t>
  </si>
  <si>
    <t>$06F20</t>
  </si>
  <si>
    <t>$06F21</t>
  </si>
  <si>
    <t>$06F5A</t>
  </si>
  <si>
    <t>$06F57</t>
  </si>
  <si>
    <t>$06F23</t>
  </si>
  <si>
    <t>$06F58</t>
  </si>
  <si>
    <t>$06F41</t>
  </si>
  <si>
    <t>$06F42</t>
  </si>
  <si>
    <t>$06F5B</t>
  </si>
  <si>
    <t>$06F32</t>
  </si>
  <si>
    <t>$06F59</t>
  </si>
  <si>
    <t>$06F5F</t>
  </si>
  <si>
    <t>$098AE</t>
  </si>
  <si>
    <t>$098BC</t>
  </si>
  <si>
    <t>$06C17</t>
  </si>
  <si>
    <t>$09C31</t>
  </si>
  <si>
    <t>$0696C</t>
  </si>
  <si>
    <t>$09DB3</t>
  </si>
  <si>
    <t>$093D0</t>
  </si>
  <si>
    <t>$093DB</t>
  </si>
  <si>
    <t>$09584</t>
  </si>
  <si>
    <t>$0A6A2</t>
  </si>
  <si>
    <t>$0A677</t>
  </si>
  <si>
    <t>$07224</t>
  </si>
  <si>
    <t>$07222</t>
  </si>
  <si>
    <t>$07238</t>
  </si>
  <si>
    <t>$098A0</t>
  </si>
  <si>
    <t>$07214</t>
  </si>
  <si>
    <t>$07212</t>
  </si>
  <si>
    <t>$0938A</t>
  </si>
  <si>
    <t>$06CD4</t>
  </si>
  <si>
    <t>$0838C</t>
  </si>
  <si>
    <t>$06CAE</t>
  </si>
  <si>
    <t>$0A2D3</t>
  </si>
  <si>
    <t>$0A7D4</t>
  </si>
  <si>
    <t>$08960</t>
  </si>
  <si>
    <t>$0A693</t>
  </si>
  <si>
    <t>$0A684</t>
  </si>
  <si>
    <t>$0A6B4</t>
  </si>
  <si>
    <t>$0A6C6</t>
  </si>
  <si>
    <t>$06B22</t>
  </si>
  <si>
    <t>$06B24</t>
  </si>
  <si>
    <t>$08F4A</t>
  </si>
  <si>
    <t>$08F52</t>
  </si>
  <si>
    <t>$06F6E</t>
  </si>
  <si>
    <t>$06F6F</t>
  </si>
  <si>
    <t>$06F70</t>
  </si>
  <si>
    <t>$06F71</t>
  </si>
  <si>
    <t>$06F72</t>
  </si>
  <si>
    <t>$06F61</t>
  </si>
  <si>
    <t>$06F66</t>
  </si>
  <si>
    <t>$06F69</t>
  </si>
  <si>
    <t>$06F62</t>
  </si>
  <si>
    <t>$06F63</t>
  </si>
  <si>
    <t>$06F64</t>
  </si>
  <si>
    <t>$06F65</t>
  </si>
  <si>
    <t>$06F6B</t>
  </si>
  <si>
    <t>$06F6C</t>
  </si>
  <si>
    <t>$06F60</t>
  </si>
  <si>
    <t>$06F6D</t>
  </si>
  <si>
    <t>$06F67</t>
  </si>
  <si>
    <t>$06F68</t>
  </si>
  <si>
    <t>$06F6A</t>
  </si>
  <si>
    <t>$07283</t>
  </si>
  <si>
    <t>$06B89</t>
  </si>
  <si>
    <t>$071F9</t>
  </si>
  <si>
    <t>$08CDA</t>
  </si>
  <si>
    <t>$08CE4</t>
  </si>
  <si>
    <t>$08CEE</t>
  </si>
  <si>
    <t>$0A709</t>
  </si>
  <si>
    <t>$0B2B1</t>
  </si>
  <si>
    <t>$0B2CD</t>
  </si>
  <si>
    <t>$0B2E9</t>
  </si>
  <si>
    <t>$099A0</t>
  </si>
  <si>
    <t>$08BDA</t>
  </si>
  <si>
    <t>$08C00</t>
  </si>
  <si>
    <t>$095AA</t>
  </si>
  <si>
    <t>$095C8</t>
  </si>
  <si>
    <t>$095E6</t>
  </si>
  <si>
    <t>$0B305</t>
  </si>
  <si>
    <t>$0B321</t>
  </si>
  <si>
    <t>$0B33D</t>
  </si>
  <si>
    <t>$0AA2D</t>
  </si>
  <si>
    <t>$08010</t>
  </si>
  <si>
    <t>$08920</t>
  </si>
  <si>
    <t>$0A437</t>
  </si>
  <si>
    <t>$080DE</t>
  </si>
  <si>
    <t>$0812E</t>
  </si>
  <si>
    <t>$0817E</t>
  </si>
  <si>
    <t>$08D15</t>
  </si>
  <si>
    <t>$08D47</t>
  </si>
  <si>
    <t>$08D79</t>
  </si>
  <si>
    <t>$08DAB</t>
  </si>
  <si>
    <t>$089D2</t>
  </si>
  <si>
    <t>$089F8</t>
  </si>
  <si>
    <t>$08F0A</t>
  </si>
  <si>
    <t>$08EEA</t>
  </si>
  <si>
    <t>$08F5A</t>
  </si>
  <si>
    <t>$08FEA</t>
  </si>
  <si>
    <t>$0907A</t>
  </si>
  <si>
    <t>$090BA</t>
  </si>
  <si>
    <t>$090DA</t>
  </si>
  <si>
    <t>$0916A</t>
  </si>
  <si>
    <t>$0923A</t>
  </si>
  <si>
    <t>$08ACC</t>
  </si>
  <si>
    <t>$092EA</t>
  </si>
  <si>
    <t>$0932A</t>
  </si>
  <si>
    <t>$09C48</t>
  </si>
  <si>
    <t>$09B33</t>
  </si>
  <si>
    <t>$09C89</t>
  </si>
  <si>
    <t>$09CDA</t>
  </si>
  <si>
    <t>$086F6</t>
  </si>
  <si>
    <t>$09DC6</t>
  </si>
  <si>
    <t>$09DF6</t>
  </si>
  <si>
    <t>$09E92</t>
  </si>
  <si>
    <t>$09E3A</t>
  </si>
  <si>
    <t>$09E46</t>
  </si>
  <si>
    <t>$09E52</t>
  </si>
  <si>
    <t>$09E64</t>
  </si>
  <si>
    <t>$08C8A</t>
  </si>
  <si>
    <t>$08C96</t>
  </si>
  <si>
    <t>$08CA2</t>
  </si>
  <si>
    <t>$09672</t>
  </si>
  <si>
    <t>$09602</t>
  </si>
  <si>
    <t>$09D3E</t>
  </si>
  <si>
    <t>$09696</t>
  </si>
  <si>
    <t>$096EA</t>
  </si>
  <si>
    <t>$09792</t>
  </si>
  <si>
    <t>$097E6</t>
  </si>
  <si>
    <t>$0A2A1</t>
  </si>
  <si>
    <t>$0A2AD</t>
  </si>
  <si>
    <t>$0A2B9</t>
  </si>
  <si>
    <t>$0B0E3</t>
  </si>
  <si>
    <t>$09392</t>
  </si>
  <si>
    <t>$0A39C</t>
  </si>
  <si>
    <t>$0A469</t>
  </si>
  <si>
    <t>$0A4BD</t>
  </si>
  <si>
    <t>$0A418</t>
  </si>
  <si>
    <t>$0864C</t>
  </si>
  <si>
    <t>$08658</t>
  </si>
  <si>
    <t>$08664</t>
  </si>
  <si>
    <t>$083C4</t>
  </si>
  <si>
    <t>$084A4</t>
  </si>
  <si>
    <t>$08584</t>
  </si>
  <si>
    <t>$082CA</t>
  </si>
  <si>
    <t>$082D6</t>
  </si>
  <si>
    <t>$082EE</t>
  </si>
  <si>
    <t>$08332</t>
  </si>
  <si>
    <t>$0A351</t>
  </si>
  <si>
    <t>$0A2EF</t>
  </si>
  <si>
    <t>$0925A</t>
  </si>
  <si>
    <t>$0A75C</t>
  </si>
  <si>
    <t>$0A528</t>
  </si>
  <si>
    <t>$0A5DB</t>
  </si>
  <si>
    <t>$0B1BD</t>
  </si>
  <si>
    <t>$0B211</t>
  </si>
  <si>
    <t>$0B265</t>
  </si>
  <si>
    <t>$08754</t>
  </si>
  <si>
    <t>$0B185</t>
  </si>
  <si>
    <t>$08978</t>
  </si>
  <si>
    <t>$0ADAC</t>
  </si>
  <si>
    <t>$0ADD7</t>
  </si>
  <si>
    <t>$0A8CB</t>
  </si>
  <si>
    <t>$0A8F1</t>
  </si>
  <si>
    <t>$0A839</t>
  </si>
  <si>
    <t>$09E22</t>
  </si>
  <si>
    <t>$0A287</t>
  </si>
  <si>
    <t>$09442</t>
  </si>
  <si>
    <t>$09454</t>
  </si>
  <si>
    <t>$0A14E</t>
  </si>
  <si>
    <t>$0A182</t>
  </si>
  <si>
    <t>$0A1B6</t>
  </si>
  <si>
    <t>$0A1EA</t>
  </si>
  <si>
    <t>$0AA55</t>
  </si>
  <si>
    <t>$0AB79</t>
  </si>
  <si>
    <t>$0AC9D</t>
  </si>
  <si>
    <t>$08A3A</t>
  </si>
  <si>
    <t>$078AA</t>
  </si>
  <si>
    <t>$0AF27</t>
  </si>
  <si>
    <t>$0AF1F</t>
  </si>
  <si>
    <t>$0AF7F</t>
  </si>
  <si>
    <t>$09BB8</t>
  </si>
  <si>
    <t>$0AE17</t>
  </si>
  <si>
    <t>$0789A</t>
  </si>
  <si>
    <t>$0A505</t>
  </si>
  <si>
    <t>$08E2F</t>
  </si>
  <si>
    <t>$08E34</t>
  </si>
  <si>
    <t>$06AC5</t>
  </si>
  <si>
    <t>$06AC3</t>
  </si>
  <si>
    <t>$06A7F</t>
  </si>
  <si>
    <t>$0699F</t>
  </si>
  <si>
    <t>$08E6B</t>
  </si>
  <si>
    <t>$06A7B</t>
  </si>
  <si>
    <t>$06A7C</t>
  </si>
  <si>
    <t>$06A7D</t>
  </si>
  <si>
    <t>$08E7F</t>
  </si>
  <si>
    <t>$08E4D</t>
  </si>
  <si>
    <t>$08E57</t>
  </si>
  <si>
    <t>$08F32</t>
  </si>
  <si>
    <t>$08F3A</t>
  </si>
  <si>
    <t>$06ACD</t>
  </si>
  <si>
    <t>$0936A</t>
  </si>
  <si>
    <t>$069A1</t>
  </si>
  <si>
    <t>$0B401</t>
  </si>
  <si>
    <t>$06C54</t>
  </si>
  <si>
    <t>$09C60</t>
  </si>
  <si>
    <t>$086CA</t>
  </si>
  <si>
    <t>$086E0</t>
  </si>
  <si>
    <t>$06C18</t>
  </si>
  <si>
    <t>$06992</t>
  </si>
  <si>
    <t>$06C4A</t>
  </si>
  <si>
    <t>$069A2</t>
  </si>
  <si>
    <t>$069A3</t>
  </si>
  <si>
    <t>$06BE9</t>
  </si>
  <si>
    <t>$069ED</t>
  </si>
  <si>
    <t>$071FB</t>
  </si>
  <si>
    <t>$0697B</t>
  </si>
  <si>
    <t>$06B39</t>
  </si>
  <si>
    <t>$093F8</t>
  </si>
  <si>
    <t>$093EE</t>
  </si>
  <si>
    <t>$08C1F</t>
  </si>
  <si>
    <t>$08C2B</t>
  </si>
  <si>
    <t>$06C77</t>
  </si>
  <si>
    <t>$06A86</t>
  </si>
  <si>
    <t>$0896A</t>
  </si>
  <si>
    <t>$09412</t>
  </si>
  <si>
    <t>$09408</t>
  </si>
  <si>
    <t>$06C19</t>
  </si>
  <si>
    <t>$069C7</t>
  </si>
  <si>
    <t>$09617</t>
  </si>
  <si>
    <t>$094B6</t>
  </si>
  <si>
    <t>$094C0</t>
  </si>
  <si>
    <t>$094CA</t>
  </si>
  <si>
    <t>$094D4</t>
  </si>
  <si>
    <t>$06B37</t>
  </si>
  <si>
    <t>$08C52</t>
  </si>
  <si>
    <t>$06C3D</t>
  </si>
  <si>
    <t>$06C3E</t>
  </si>
  <si>
    <t>$06C47</t>
  </si>
  <si>
    <t>$06C46</t>
  </si>
  <si>
    <t>$06C43</t>
  </si>
  <si>
    <t>$06C45</t>
  </si>
  <si>
    <t>$06C44</t>
  </si>
  <si>
    <t>$06C48</t>
  </si>
  <si>
    <t>$06B0C</t>
  </si>
  <si>
    <t>$06B0E</t>
  </si>
  <si>
    <t>$06B1E</t>
  </si>
  <si>
    <t>$06B20</t>
  </si>
  <si>
    <t>$06B08</t>
  </si>
  <si>
    <t>$094FC</t>
  </si>
  <si>
    <t>$0950A</t>
  </si>
  <si>
    <t>$069EA</t>
  </si>
  <si>
    <t>$06B75</t>
  </si>
  <si>
    <t>$0727D</t>
  </si>
  <si>
    <t>$09564</t>
  </si>
  <si>
    <t>$06B81</t>
  </si>
  <si>
    <t>$09E82</t>
  </si>
  <si>
    <t>$08E39</t>
  </si>
  <si>
    <t>$07210</t>
  </si>
  <si>
    <t>$0720E</t>
  </si>
  <si>
    <t>$07211</t>
  </si>
  <si>
    <t>$0720F</t>
  </si>
  <si>
    <t>$07382</t>
  </si>
  <si>
    <t>$073AA</t>
  </si>
  <si>
    <t>$06C9A</t>
  </si>
  <si>
    <t>$0721A</t>
  </si>
  <si>
    <t>$0721B</t>
  </si>
  <si>
    <t>$0721F</t>
  </si>
  <si>
    <t>$0721C</t>
  </si>
  <si>
    <t>$0721D</t>
  </si>
  <si>
    <t>$0721E</t>
  </si>
  <si>
    <t>$06CA5</t>
  </si>
  <si>
    <t>$093C2</t>
  </si>
  <si>
    <t>$08724</t>
  </si>
  <si>
    <t>$06CC9</t>
  </si>
  <si>
    <t>$07281</t>
  </si>
  <si>
    <t>$08076</t>
  </si>
  <si>
    <t>$08080</t>
  </si>
  <si>
    <t>$08094</t>
  </si>
  <si>
    <t>$080A3</t>
  </si>
  <si>
    <t>$06954</t>
  </si>
  <si>
    <t>$071FC</t>
  </si>
  <si>
    <t>$071FE</t>
  </si>
  <si>
    <t>$07200</t>
  </si>
  <si>
    <t>$07202</t>
  </si>
  <si>
    <t>$0697C</t>
  </si>
  <si>
    <t>$0697E</t>
  </si>
  <si>
    <t>$06980</t>
  </si>
  <si>
    <t>$06982</t>
  </si>
  <si>
    <t>$06984</t>
  </si>
  <si>
    <t>$06986</t>
  </si>
  <si>
    <t>$06988</t>
  </si>
  <si>
    <t>$0B3D7</t>
  </si>
  <si>
    <t>$0B3E5</t>
  </si>
  <si>
    <t>$0B3F3</t>
  </si>
  <si>
    <t>$06993</t>
  </si>
  <si>
    <t>$06997</t>
  </si>
  <si>
    <t>$06995</t>
  </si>
  <si>
    <t>$069A5</t>
  </si>
  <si>
    <t>$069B7</t>
  </si>
  <si>
    <t>$069B4</t>
  </si>
  <si>
    <t>$07260</t>
  </si>
  <si>
    <t>$0725F</t>
  </si>
  <si>
    <t>$071F8</t>
  </si>
  <si>
    <t>$0B355</t>
  </si>
  <si>
    <t>$0B363</t>
  </si>
  <si>
    <t>$0B371</t>
  </si>
  <si>
    <t>$06B62</t>
  </si>
  <si>
    <t>$07230</t>
  </si>
  <si>
    <t>$07234</t>
  </si>
  <si>
    <t>$08CCA</t>
  </si>
  <si>
    <t>$07218</t>
  </si>
  <si>
    <t>$07216</t>
  </si>
  <si>
    <t>$08CC0</t>
  </si>
  <si>
    <t>$06A88</t>
  </si>
  <si>
    <t>$06A8E</t>
  </si>
  <si>
    <t>$06A90</t>
  </si>
  <si>
    <t>$08046</t>
  </si>
  <si>
    <t>$093BA</t>
  </si>
  <si>
    <t>$093B2</t>
  </si>
  <si>
    <t>$07204</t>
  </si>
  <si>
    <t>$08C74</t>
  </si>
  <si>
    <t>$0836C</t>
  </si>
  <si>
    <t>$094DE</t>
  </si>
  <si>
    <t>$0AFAB</t>
  </si>
  <si>
    <t>$08E43</t>
  </si>
  <si>
    <t>$09838</t>
  </si>
  <si>
    <t>$0985A</t>
  </si>
  <si>
    <t>$098F4</t>
  </si>
  <si>
    <t>$098EA</t>
  </si>
  <si>
    <t>$098FE</t>
  </si>
  <si>
    <t>$06BB7</t>
  </si>
  <si>
    <t>$098D4</t>
  </si>
  <si>
    <t>$06D0A</t>
  </si>
  <si>
    <t>$0728D</t>
  </si>
  <si>
    <t>$07205</t>
  </si>
  <si>
    <t>$06ABE</t>
  </si>
  <si>
    <t>$06AC7</t>
  </si>
  <si>
    <t>$06BF3</t>
  </si>
  <si>
    <t>$0873A</t>
  </si>
  <si>
    <t>$06BC1</t>
  </si>
  <si>
    <t>$06BD7</t>
  </si>
  <si>
    <t>$06BC5</t>
  </si>
  <si>
    <t>$06BDB</t>
  </si>
  <si>
    <t>$07258</t>
  </si>
  <si>
    <t>$0724A</t>
  </si>
  <si>
    <t>$06A92</t>
  </si>
  <si>
    <t>$06CF9</t>
  </si>
  <si>
    <t>$07299</t>
  </si>
  <si>
    <t>$0723E</t>
  </si>
  <si>
    <t>$07228</t>
  </si>
  <si>
    <t>$07226</t>
  </si>
  <si>
    <t>$07236</t>
  </si>
  <si>
    <t>$06B98</t>
  </si>
  <si>
    <t>$06B9A</t>
  </si>
  <si>
    <t>$06B96</t>
  </si>
  <si>
    <t>$0725A</t>
  </si>
  <si>
    <t>$0725C</t>
  </si>
  <si>
    <t>$06CAF</t>
  </si>
  <si>
    <t>$09870</t>
  </si>
  <si>
    <t>$06C9E</t>
  </si>
  <si>
    <t>$0723C</t>
  </si>
  <si>
    <t>$06CBA</t>
  </si>
  <si>
    <t>$06CB4</t>
  </si>
  <si>
    <t>$06CB0</t>
  </si>
  <si>
    <t>$0722E</t>
  </si>
  <si>
    <t>$07232</t>
  </si>
  <si>
    <t>$07246</t>
  </si>
  <si>
    <t>$07248</t>
  </si>
  <si>
    <t>$07240</t>
  </si>
  <si>
    <t>$07242</t>
  </si>
  <si>
    <t>$07244</t>
  </si>
  <si>
    <t>$0720C</t>
  </si>
  <si>
    <t>$08A21</t>
  </si>
  <si>
    <t>$06A93</t>
  </si>
  <si>
    <t>$06C3C</t>
  </si>
  <si>
    <t>$06C3B</t>
  </si>
  <si>
    <t>$06C3A</t>
  </si>
  <si>
    <t>$06B6E</t>
  </si>
  <si>
    <t>$09887</t>
  </si>
  <si>
    <t>$09893</t>
  </si>
  <si>
    <t>$06CD7</t>
  </si>
  <si>
    <t>$071FA</t>
  </si>
  <si>
    <t>$06A94</t>
  </si>
  <si>
    <t>$083A0</t>
  </si>
  <si>
    <t>$06C98</t>
  </si>
  <si>
    <t>$0A2C5</t>
  </si>
  <si>
    <t>$0725E</t>
  </si>
  <si>
    <t>$07206</t>
  </si>
  <si>
    <t>$06B34</t>
  </si>
  <si>
    <t>$07207</t>
  </si>
  <si>
    <t>$07208</t>
  </si>
  <si>
    <t>$06976</t>
  </si>
  <si>
    <t>$06C4F</t>
  </si>
  <si>
    <t>$0698E</t>
  </si>
  <si>
    <t>$06AF9</t>
  </si>
  <si>
    <t>$06AFA</t>
  </si>
  <si>
    <t>$06AF7</t>
  </si>
  <si>
    <t>$06AF8</t>
  </si>
  <si>
    <t>$09E72</t>
  </si>
  <si>
    <t>$0699D</t>
  </si>
  <si>
    <t>$08DE7</t>
  </si>
  <si>
    <t>$08DF1</t>
  </si>
  <si>
    <t>$06C40</t>
  </si>
  <si>
    <t>$06C41</t>
  </si>
  <si>
    <t>$0724C</t>
  </si>
  <si>
    <t>$0724D</t>
  </si>
  <si>
    <t>$0724E</t>
  </si>
  <si>
    <t>$0724F</t>
  </si>
  <si>
    <t>$07257</t>
  </si>
  <si>
    <t>$07250</t>
  </si>
  <si>
    <t>$07251</t>
  </si>
  <si>
    <t>$07252</t>
  </si>
  <si>
    <t>$07253</t>
  </si>
  <si>
    <t>$07254</t>
  </si>
  <si>
    <t>$07255</t>
  </si>
  <si>
    <t>$07256</t>
  </si>
  <si>
    <t>$06C83</t>
  </si>
  <si>
    <t>$069EB</t>
  </si>
  <si>
    <t>$06A6D</t>
  </si>
  <si>
    <t>$0737E</t>
  </si>
  <si>
    <t>$0696F</t>
  </si>
  <si>
    <t>$06975</t>
  </si>
  <si>
    <t>$06A95</t>
  </si>
  <si>
    <t>$0AFB4</t>
  </si>
  <si>
    <t>$06A9A</t>
  </si>
  <si>
    <t>$08C7E</t>
  </si>
  <si>
    <t>$087B5</t>
  </si>
  <si>
    <t>$087A8</t>
  </si>
  <si>
    <t>$08774</t>
  </si>
  <si>
    <t>$08780</t>
  </si>
  <si>
    <t>$0879A</t>
  </si>
  <si>
    <t>$0878C</t>
  </si>
  <si>
    <t>$0A919</t>
  </si>
  <si>
    <t>$06CFF</t>
  </si>
  <si>
    <t>$0A9C5</t>
  </si>
  <si>
    <t>$0A949</t>
  </si>
  <si>
    <t>$080B0</t>
  </si>
  <si>
    <t>$080BA</t>
  </si>
  <si>
    <t>$080C4</t>
  </si>
  <si>
    <t>$0A6E7</t>
  </si>
  <si>
    <t>$0698F</t>
  </si>
  <si>
    <t>$06B85</t>
  </si>
  <si>
    <t>$08F2A</t>
  </si>
  <si>
    <t>$0727F</t>
  </si>
  <si>
    <t>$0A6DD</t>
  </si>
  <si>
    <t>$06B68</t>
  </si>
  <si>
    <t>$06B69</t>
  </si>
  <si>
    <t>$06C14</t>
  </si>
  <si>
    <t>$06C16</t>
  </si>
  <si>
    <t>$06B66</t>
  </si>
  <si>
    <t>$06B73</t>
  </si>
  <si>
    <t>$06B74</t>
  </si>
  <si>
    <t>$0A6D3</t>
  </si>
  <si>
    <t>$06B71</t>
  </si>
  <si>
    <t>$06B70</t>
  </si>
  <si>
    <t>$0958C</t>
  </si>
  <si>
    <t>$06B72</t>
  </si>
  <si>
    <t>$0937A</t>
  </si>
  <si>
    <t>$06C42</t>
  </si>
  <si>
    <t>$0A6F1</t>
  </si>
  <si>
    <t>$0A823</t>
  </si>
  <si>
    <t>$0B3C5</t>
  </si>
  <si>
    <t>$0B383</t>
  </si>
  <si>
    <t>$0B399</t>
  </si>
  <si>
    <t>$0B3AF</t>
  </si>
  <si>
    <t>$069FA</t>
  </si>
  <si>
    <t>$06A7E</t>
  </si>
  <si>
    <t>$0A7D6</t>
  </si>
  <si>
    <t>06A906018R 0261204673 358109 1.8T AGU M383</t>
  </si>
  <si>
    <t>$07865</t>
  </si>
  <si>
    <t>$078C5</t>
  </si>
  <si>
    <t>$07159</t>
  </si>
  <si>
    <t>$07158</t>
  </si>
  <si>
    <t>$070E2</t>
  </si>
  <si>
    <t>$070EA</t>
  </si>
  <si>
    <t>$078D6</t>
  </si>
  <si>
    <t>$078DE</t>
  </si>
  <si>
    <t>$07867</t>
  </si>
  <si>
    <t>$07896</t>
  </si>
  <si>
    <t>$078A7</t>
  </si>
  <si>
    <t>$073B4</t>
  </si>
  <si>
    <t>$073B6</t>
  </si>
  <si>
    <t>$073B8</t>
  </si>
  <si>
    <t>$073F6</t>
  </si>
  <si>
    <t>$073FE</t>
  </si>
  <si>
    <t>$073BA</t>
  </si>
  <si>
    <t>$073BC</t>
  </si>
  <si>
    <t>$073BE</t>
  </si>
  <si>
    <t>$073C0</t>
  </si>
  <si>
    <t>$0739A</t>
  </si>
  <si>
    <t>$073EE</t>
  </si>
  <si>
    <t>$073C2</t>
  </si>
  <si>
    <t>$073C8</t>
  </si>
  <si>
    <t>$073C4</t>
  </si>
  <si>
    <t>$073C6</t>
  </si>
  <si>
    <t>$078E0</t>
  </si>
  <si>
    <t>$073A4</t>
  </si>
  <si>
    <t>$0739C</t>
  </si>
  <si>
    <t>$0739E</t>
  </si>
  <si>
    <t>$073A0</t>
  </si>
  <si>
    <t>$073A2</t>
  </si>
  <si>
    <t>$073E6</t>
  </si>
  <si>
    <t>$073CE</t>
  </si>
  <si>
    <t>$073CC</t>
  </si>
  <si>
    <t>$073D0</t>
  </si>
  <si>
    <t>$073AE</t>
  </si>
  <si>
    <t>$073DA</t>
  </si>
  <si>
    <t>$073DC</t>
  </si>
  <si>
    <t>$073DE</t>
  </si>
  <si>
    <t>$073E0</t>
  </si>
  <si>
    <t>$073E2</t>
  </si>
  <si>
    <t>$073B0</t>
  </si>
  <si>
    <t>$073F0</t>
  </si>
  <si>
    <t>$073F2</t>
  </si>
  <si>
    <t>$07398</t>
  </si>
  <si>
    <t>$073F8</t>
  </si>
  <si>
    <t>$073FA</t>
  </si>
  <si>
    <t>$073FC</t>
  </si>
  <si>
    <t>$073B2</t>
  </si>
  <si>
    <t>$07400</t>
  </si>
  <si>
    <t>$073A6</t>
  </si>
  <si>
    <t>$073A8</t>
  </si>
  <si>
    <t>$073AC</t>
  </si>
  <si>
    <t>$073EA</t>
  </si>
  <si>
    <t>$073CA</t>
  </si>
  <si>
    <t>$0738C</t>
  </si>
  <si>
    <t>$0731E</t>
  </si>
  <si>
    <t>$07153</t>
  </si>
  <si>
    <t>$07369</t>
  </si>
  <si>
    <t>$0729D</t>
  </si>
  <si>
    <t>$072A3</t>
  </si>
  <si>
    <t>$072A9</t>
  </si>
  <si>
    <t>$072AF</t>
  </si>
  <si>
    <t>$07183</t>
  </si>
  <si>
    <t>$071E8</t>
  </si>
  <si>
    <t>$072B1</t>
  </si>
  <si>
    <t>$070C7</t>
  </si>
  <si>
    <t>$07168</t>
  </si>
  <si>
    <t>$07167</t>
  </si>
  <si>
    <t>$07161</t>
  </si>
  <si>
    <t>$07162</t>
  </si>
  <si>
    <t>$07181</t>
  </si>
  <si>
    <t>$07171</t>
  </si>
  <si>
    <t>$0716F</t>
  </si>
  <si>
    <t>$07164</t>
  </si>
  <si>
    <t>$0716D</t>
  </si>
  <si>
    <t>$07163</t>
  </si>
  <si>
    <t>$0717C</t>
  </si>
  <si>
    <t>$078CD</t>
  </si>
  <si>
    <t>$078CE</t>
  </si>
  <si>
    <t>$07201</t>
  </si>
  <si>
    <t>$07379</t>
  </si>
  <si>
    <t>$07383</t>
  </si>
  <si>
    <t>$07385</t>
  </si>
  <si>
    <t>$07387</t>
  </si>
  <si>
    <t>$0715E</t>
  </si>
  <si>
    <t>$0714E</t>
  </si>
  <si>
    <t>$07368</t>
  </si>
  <si>
    <t>$0728F</t>
  </si>
  <si>
    <t>$07291</t>
  </si>
  <si>
    <t>$072D5</t>
  </si>
  <si>
    <t>$070A2</t>
  </si>
  <si>
    <t>$070AE</t>
  </si>
  <si>
    <t>$070A0</t>
  </si>
  <si>
    <t>$072E1</t>
  </si>
  <si>
    <t>$072E3</t>
  </si>
  <si>
    <t>$072F9</t>
  </si>
  <si>
    <t>$078D2</t>
  </si>
  <si>
    <t>$070B1</t>
  </si>
  <si>
    <t>$071DB</t>
  </si>
  <si>
    <t>$07389</t>
  </si>
  <si>
    <t>$071A4</t>
  </si>
  <si>
    <t>$071A6</t>
  </si>
  <si>
    <t>$071A8</t>
  </si>
  <si>
    <t>$07188</t>
  </si>
  <si>
    <t>$07198</t>
  </si>
  <si>
    <t>$071DC</t>
  </si>
  <si>
    <t>$071DD</t>
  </si>
  <si>
    <t>$071F4</t>
  </si>
  <si>
    <t>$078D4</t>
  </si>
  <si>
    <t>$078E2</t>
  </si>
  <si>
    <t>$078D0</t>
  </si>
  <si>
    <t>$07156</t>
  </si>
  <si>
    <t>$0734A</t>
  </si>
  <si>
    <t>$07104</t>
  </si>
  <si>
    <t>$07122</t>
  </si>
  <si>
    <t>$0715A</t>
  </si>
  <si>
    <t>$0715B</t>
  </si>
  <si>
    <t>$0738B</t>
  </si>
  <si>
    <t>$07328</t>
  </si>
  <si>
    <t>$078E7</t>
  </si>
  <si>
    <t>$078E8</t>
  </si>
  <si>
    <t>$078F7</t>
  </si>
  <si>
    <t>$07324</t>
  </si>
  <si>
    <t>$07325</t>
  </si>
  <si>
    <t>$0737A</t>
  </si>
  <si>
    <t>$071B3</t>
  </si>
  <si>
    <t>$071C9</t>
  </si>
  <si>
    <t>$0732B</t>
  </si>
  <si>
    <t>$0716E</t>
  </si>
  <si>
    <t>$0717B</t>
  </si>
  <si>
    <t>$07180</t>
  </si>
  <si>
    <t>$07182</t>
  </si>
  <si>
    <t>$0717A</t>
  </si>
  <si>
    <t>$07170</t>
  </si>
  <si>
    <t>$07366</t>
  </si>
  <si>
    <t>$070E6</t>
  </si>
  <si>
    <t>$070EE</t>
  </si>
  <si>
    <t>$07174</t>
  </si>
  <si>
    <t>$07175</t>
  </si>
  <si>
    <t>$07172</t>
  </si>
  <si>
    <t>$07173</t>
  </si>
  <si>
    <t>$070C2</t>
  </si>
  <si>
    <t>$07940</t>
  </si>
  <si>
    <t>$0794A</t>
  </si>
  <si>
    <t>$07954</t>
  </si>
  <si>
    <t>$0795E</t>
  </si>
  <si>
    <t>$07968</t>
  </si>
  <si>
    <t>$07972</t>
  </si>
  <si>
    <t>$078FA</t>
  </si>
  <si>
    <t>$0790E</t>
  </si>
  <si>
    <t>$07918</t>
  </si>
  <si>
    <t>$07922</t>
  </si>
  <si>
    <t>$0792C</t>
  </si>
  <si>
    <t>$0797C</t>
  </si>
  <si>
    <t>$07936</t>
  </si>
  <si>
    <t>$07165</t>
  </si>
  <si>
    <t>$07105</t>
  </si>
  <si>
    <t>$07123</t>
  </si>
  <si>
    <t>$072E5</t>
  </si>
  <si>
    <t>$072FB</t>
  </si>
  <si>
    <t>$0737C</t>
  </si>
  <si>
    <t>$07140</t>
  </si>
  <si>
    <t>$0713F</t>
  </si>
  <si>
    <t>$07141</t>
  </si>
  <si>
    <t>$072B3</t>
  </si>
  <si>
    <t>$07384</t>
  </si>
  <si>
    <t>$07386</t>
  </si>
  <si>
    <t>$0737F</t>
  </si>
  <si>
    <t>$070C6</t>
  </si>
  <si>
    <t>$07152</t>
  </si>
  <si>
    <t>$07293</t>
  </si>
  <si>
    <t>$086AC</t>
  </si>
  <si>
    <t>$086A2</t>
  </si>
  <si>
    <t>$086C0</t>
  </si>
  <si>
    <t>$07118</t>
  </si>
  <si>
    <t>$07136</t>
  </si>
  <si>
    <t>$070B6</t>
  </si>
  <si>
    <t>$0709D</t>
  </si>
  <si>
    <t>$07390</t>
  </si>
  <si>
    <t>$07092</t>
  </si>
  <si>
    <t>$07597</t>
  </si>
  <si>
    <t>$07599</t>
  </si>
  <si>
    <t>$0758A</t>
  </si>
  <si>
    <t>$075A1</t>
  </si>
  <si>
    <t>$0758F</t>
  </si>
  <si>
    <t>$0758B</t>
  </si>
  <si>
    <t>$075A3</t>
  </si>
  <si>
    <t>$075A5</t>
  </si>
  <si>
    <t>$07595</t>
  </si>
  <si>
    <t>$075B5</t>
  </si>
  <si>
    <t>$07589</t>
  </si>
  <si>
    <t>$075BB</t>
  </si>
  <si>
    <t>$07591</t>
  </si>
  <si>
    <t>$07593</t>
  </si>
  <si>
    <t>$07169</t>
  </si>
  <si>
    <t>$0716A</t>
  </si>
  <si>
    <t>$0716B</t>
  </si>
  <si>
    <t>$07295</t>
  </si>
  <si>
    <t>$07894</t>
  </si>
  <si>
    <t>$0735A</t>
  </si>
  <si>
    <t>$071FD</t>
  </si>
  <si>
    <t>$07871</t>
  </si>
  <si>
    <t>$0734C</t>
  </si>
  <si>
    <t>$07350</t>
  </si>
  <si>
    <t>$0735C</t>
  </si>
  <si>
    <t>$0734B</t>
  </si>
  <si>
    <t>$07352</t>
  </si>
  <si>
    <t>$0732C</t>
  </si>
  <si>
    <t>$0732A</t>
  </si>
  <si>
    <t>$07342</t>
  </si>
  <si>
    <t>$0714F</t>
  </si>
  <si>
    <t>$07190</t>
  </si>
  <si>
    <t>$071A0</t>
  </si>
  <si>
    <t>$07192</t>
  </si>
  <si>
    <t>$071A2</t>
  </si>
  <si>
    <t>$07150</t>
  </si>
  <si>
    <t>$075FF</t>
  </si>
  <si>
    <t>$07603</t>
  </si>
  <si>
    <t>$075FB</t>
  </si>
  <si>
    <t>$075F7</t>
  </si>
  <si>
    <t>$075F1</t>
  </si>
  <si>
    <t>$075F3</t>
  </si>
  <si>
    <t>$075F5</t>
  </si>
  <si>
    <t>$07615</t>
  </si>
  <si>
    <t>$075FD</t>
  </si>
  <si>
    <t>$0760D</t>
  </si>
  <si>
    <t>$075FE</t>
  </si>
  <si>
    <t>$07601</t>
  </si>
  <si>
    <t>$07605</t>
  </si>
  <si>
    <t>$07607</t>
  </si>
  <si>
    <t>$07609</t>
  </si>
  <si>
    <t>$07613</t>
  </si>
  <si>
    <t>$0760B</t>
  </si>
  <si>
    <t>$07611</t>
  </si>
  <si>
    <t>$0760F</t>
  </si>
  <si>
    <t>$075F9</t>
  </si>
  <si>
    <t>$078DF</t>
  </si>
  <si>
    <t>$07855</t>
  </si>
  <si>
    <t>$070F9</t>
  </si>
  <si>
    <t>$070F8</t>
  </si>
  <si>
    <t>$08554</t>
  </si>
  <si>
    <t>$08666</t>
  </si>
  <si>
    <t>$08782</t>
  </si>
  <si>
    <t>$0892A</t>
  </si>
  <si>
    <t>$08942</t>
  </si>
  <si>
    <t>$07F06</t>
  </si>
  <si>
    <t>$070CC</t>
  </si>
  <si>
    <t>$07EF6</t>
  </si>
  <si>
    <t>$071B6</t>
  </si>
  <si>
    <t>$071CC</t>
  </si>
  <si>
    <t>$07371</t>
  </si>
  <si>
    <t>$07146</t>
  </si>
  <si>
    <t>$07145</t>
  </si>
  <si>
    <t>$07143</t>
  </si>
  <si>
    <t>$070FF</t>
  </si>
  <si>
    <t>$070FB</t>
  </si>
  <si>
    <t>$070FC</t>
  </si>
  <si>
    <t>$070FD</t>
  </si>
  <si>
    <t>$070FA</t>
  </si>
  <si>
    <t>$0714A</t>
  </si>
  <si>
    <t>$07625</t>
  </si>
  <si>
    <t>$07627</t>
  </si>
  <si>
    <t>$07629</t>
  </si>
  <si>
    <t>$0762F</t>
  </si>
  <si>
    <t>$07619</t>
  </si>
  <si>
    <t>$0761A</t>
  </si>
  <si>
    <t>$0761B</t>
  </si>
  <si>
    <t>$0763D</t>
  </si>
  <si>
    <t>$07631</t>
  </si>
  <si>
    <t>$0763B</t>
  </si>
  <si>
    <t>$07617</t>
  </si>
  <si>
    <t>$0764F</t>
  </si>
  <si>
    <t>$0714D</t>
  </si>
  <si>
    <t>$0714C</t>
  </si>
  <si>
    <t>$07653</t>
  </si>
  <si>
    <t>$07655</t>
  </si>
  <si>
    <t>$0763F</t>
  </si>
  <si>
    <t>$07630</t>
  </si>
  <si>
    <t>$07657</t>
  </si>
  <si>
    <t>$070B2</t>
  </si>
  <si>
    <t>$070B4</t>
  </si>
  <si>
    <t>$07B32</t>
  </si>
  <si>
    <t>$070AC</t>
  </si>
  <si>
    <t>$07B46</t>
  </si>
  <si>
    <t>$070CA</t>
  </si>
  <si>
    <t>$072C7</t>
  </si>
  <si>
    <t>$07100</t>
  </si>
  <si>
    <t>$07267</t>
  </si>
  <si>
    <t>$071DE</t>
  </si>
  <si>
    <t>$07857</t>
  </si>
  <si>
    <t>$071B7</t>
  </si>
  <si>
    <t>$071CD</t>
  </si>
  <si>
    <t>$071C4</t>
  </si>
  <si>
    <t>$071DA</t>
  </si>
  <si>
    <t>$071B9</t>
  </si>
  <si>
    <t>$071CF</t>
  </si>
  <si>
    <t>$072DF</t>
  </si>
  <si>
    <t>$07106</t>
  </si>
  <si>
    <t>$07124</t>
  </si>
  <si>
    <t>$07149</t>
  </si>
  <si>
    <t>$071C1</t>
  </si>
  <si>
    <t>$071D7</t>
  </si>
  <si>
    <t>$071C0</t>
  </si>
  <si>
    <t>$071D6</t>
  </si>
  <si>
    <t>$07297</t>
  </si>
  <si>
    <t>$072DD</t>
  </si>
  <si>
    <t>$071C3</t>
  </si>
  <si>
    <t>$071D9</t>
  </si>
  <si>
    <t>$071C2</t>
  </si>
  <si>
    <t>$071D8</t>
  </si>
  <si>
    <t>$07319</t>
  </si>
  <si>
    <t>$0731A</t>
  </si>
  <si>
    <t>$0736A</t>
  </si>
  <si>
    <t>$071B5</t>
  </si>
  <si>
    <t>$071CB</t>
  </si>
  <si>
    <t>$071B8</t>
  </si>
  <si>
    <t>$071CE</t>
  </si>
  <si>
    <t>$07370</t>
  </si>
  <si>
    <t>$07093</t>
  </si>
  <si>
    <t>$070BC</t>
  </si>
  <si>
    <t>$07372</t>
  </si>
  <si>
    <t>$071DF</t>
  </si>
  <si>
    <t>$072C3</t>
  </si>
  <si>
    <t>$072C5</t>
  </si>
  <si>
    <t>$07142</t>
  </si>
  <si>
    <t>$070B8</t>
  </si>
  <si>
    <t>$070BA</t>
  </si>
  <si>
    <t>$0718A</t>
  </si>
  <si>
    <t>$0719A</t>
  </si>
  <si>
    <t>$0718C</t>
  </si>
  <si>
    <t>$0719C</t>
  </si>
  <si>
    <t>$0718E</t>
  </si>
  <si>
    <t>$0719E</t>
  </si>
  <si>
    <t>$07186</t>
  </si>
  <si>
    <t>$07196</t>
  </si>
  <si>
    <t>$071F7</t>
  </si>
  <si>
    <t>$071F3</t>
  </si>
  <si>
    <t>$078D9</t>
  </si>
  <si>
    <t>$071FF</t>
  </si>
  <si>
    <t>$072D7</t>
  </si>
  <si>
    <t>$0786D</t>
  </si>
  <si>
    <t>$0786B</t>
  </si>
  <si>
    <t>$079DE</t>
  </si>
  <si>
    <t>$07360</t>
  </si>
  <si>
    <t>$07318</t>
  </si>
  <si>
    <t>$07877</t>
  </si>
  <si>
    <t>$0787B</t>
  </si>
  <si>
    <t>$07879</t>
  </si>
  <si>
    <t>$07154</t>
  </si>
  <si>
    <t>$07322</t>
  </si>
  <si>
    <t>$07323</t>
  </si>
  <si>
    <t>$070F2</t>
  </si>
  <si>
    <t>$070D0</t>
  </si>
  <si>
    <t>$078EA</t>
  </si>
  <si>
    <t>$070CF</t>
  </si>
  <si>
    <t>$070CE</t>
  </si>
  <si>
    <t>$070C0</t>
  </si>
  <si>
    <t>$07348</t>
  </si>
  <si>
    <t>$07346</t>
  </si>
  <si>
    <t>$07349</t>
  </si>
  <si>
    <t>$07347</t>
  </si>
  <si>
    <t>$078DC</t>
  </si>
  <si>
    <t>$078DD</t>
  </si>
  <si>
    <t>$07157</t>
  </si>
  <si>
    <t>$078EC</t>
  </si>
  <si>
    <t>$0709E</t>
  </si>
  <si>
    <t>$070D2</t>
  </si>
  <si>
    <t>$070D8</t>
  </si>
  <si>
    <t>$078BC</t>
  </si>
  <si>
    <t>$078BE</t>
  </si>
  <si>
    <t>$078C0</t>
  </si>
  <si>
    <t>$078C2</t>
  </si>
  <si>
    <t>$078BB</t>
  </si>
  <si>
    <t>$070D6</t>
  </si>
  <si>
    <t>$070D4</t>
  </si>
  <si>
    <t>$070DA</t>
  </si>
  <si>
    <t>$0717E</t>
  </si>
  <si>
    <t>$0736E</t>
  </si>
  <si>
    <t>$07098</t>
  </si>
  <si>
    <t>$070F4</t>
  </si>
  <si>
    <t>$08510</t>
  </si>
  <si>
    <t>$071E0</t>
  </si>
  <si>
    <t>$07890</t>
  </si>
  <si>
    <t>$070A4</t>
  </si>
  <si>
    <t>$070A5</t>
  </si>
  <si>
    <t>$0733E</t>
  </si>
  <si>
    <t>$07340</t>
  </si>
  <si>
    <t>$070A8</t>
  </si>
  <si>
    <t>$070A6</t>
  </si>
  <si>
    <t>$070A7</t>
  </si>
  <si>
    <t>$070F3</t>
  </si>
  <si>
    <t>$078F4</t>
  </si>
  <si>
    <t>$07108</t>
  </si>
  <si>
    <t>$07126</t>
  </si>
  <si>
    <t>$0710A</t>
  </si>
  <si>
    <t>$07128</t>
  </si>
  <si>
    <t>$0711C</t>
  </si>
  <si>
    <t>$0713A</t>
  </si>
  <si>
    <t>$0711E</t>
  </si>
  <si>
    <t>$0713C</t>
  </si>
  <si>
    <t>$0710C</t>
  </si>
  <si>
    <t>$0712A</t>
  </si>
  <si>
    <t>$0710E</t>
  </si>
  <si>
    <t>$0712C</t>
  </si>
  <si>
    <t>$07110</t>
  </si>
  <si>
    <t>$0712E</t>
  </si>
  <si>
    <t>$0869A</t>
  </si>
  <si>
    <t>$07261</t>
  </si>
  <si>
    <t>$078D8</t>
  </si>
  <si>
    <t>$07235</t>
  </si>
  <si>
    <t>$07094</t>
  </si>
  <si>
    <t>$07364</t>
  </si>
  <si>
    <t>$07388</t>
  </si>
  <si>
    <t>$0715D</t>
  </si>
  <si>
    <t>$0715C</t>
  </si>
  <si>
    <t>$078E9</t>
  </si>
  <si>
    <t>$078E6</t>
  </si>
  <si>
    <t>$078E5</t>
  </si>
  <si>
    <t>$078E4</t>
  </si>
  <si>
    <t>$07861</t>
  </si>
  <si>
    <t>$0713E</t>
  </si>
  <si>
    <t>$07096</t>
  </si>
  <si>
    <t>$0709C</t>
  </si>
  <si>
    <t>$07095</t>
  </si>
  <si>
    <t>$07147</t>
  </si>
  <si>
    <t>$07148</t>
  </si>
  <si>
    <t>$07155</t>
  </si>
  <si>
    <t>$071B4</t>
  </si>
  <si>
    <t>$071CA</t>
  </si>
  <si>
    <t>$071AA</t>
  </si>
  <si>
    <t>$070C8</t>
  </si>
  <si>
    <t>$07241</t>
  </si>
  <si>
    <t>$07237</t>
  </si>
  <si>
    <t>$0723F</t>
  </si>
  <si>
    <t>$07243</t>
  </si>
  <si>
    <t>$07259</t>
  </si>
  <si>
    <t>$078B4</t>
  </si>
  <si>
    <t>$078A6</t>
  </si>
  <si>
    <t>$07112</t>
  </si>
  <si>
    <t>$07130</t>
  </si>
  <si>
    <t>$07354</t>
  </si>
  <si>
    <t>$07329</t>
  </si>
  <si>
    <t>$07377</t>
  </si>
  <si>
    <t>$07392</t>
  </si>
  <si>
    <t>$078F6</t>
  </si>
  <si>
    <t>$078F5</t>
  </si>
  <si>
    <t>$078C6</t>
  </si>
  <si>
    <t>$071BA</t>
  </si>
  <si>
    <t>$071D0</t>
  </si>
  <si>
    <t>$0735E</t>
  </si>
  <si>
    <t>$0709A</t>
  </si>
  <si>
    <t>$070C4</t>
  </si>
  <si>
    <t>$071AC</t>
  </si>
  <si>
    <t>$07892</t>
  </si>
  <si>
    <t>$078B6</t>
  </si>
  <si>
    <t>$078B8</t>
  </si>
  <si>
    <t>$07691</t>
  </si>
  <si>
    <t>$07689</t>
  </si>
  <si>
    <t>$07673</t>
  </si>
  <si>
    <t>$07675</t>
  </si>
  <si>
    <t>$07685</t>
  </si>
  <si>
    <t>$07679</t>
  </si>
  <si>
    <t>$0767F</t>
  </si>
  <si>
    <t>$07681</t>
  </si>
  <si>
    <t>$07683</t>
  </si>
  <si>
    <t>$0768B</t>
  </si>
  <si>
    <t>$0769B</t>
  </si>
  <si>
    <t>$0768F</t>
  </si>
  <si>
    <t>$07693</t>
  </si>
  <si>
    <t>$07695</t>
  </si>
  <si>
    <t>$07697</t>
  </si>
  <si>
    <t>$07699</t>
  </si>
  <si>
    <t>$0769D</t>
  </si>
  <si>
    <t>$07687</t>
  </si>
  <si>
    <t>$07677</t>
  </si>
  <si>
    <t>$076A4</t>
  </si>
  <si>
    <t>$0732D</t>
  </si>
  <si>
    <t>$0738E</t>
  </si>
  <si>
    <t>$07898</t>
  </si>
  <si>
    <t>$07338</t>
  </si>
  <si>
    <t>$07334</t>
  </si>
  <si>
    <t>$0733C</t>
  </si>
  <si>
    <t>$078E1</t>
  </si>
  <si>
    <t>$078CC</t>
  </si>
  <si>
    <t>$07332</t>
  </si>
  <si>
    <t>$0732E</t>
  </si>
  <si>
    <t>$07336</t>
  </si>
  <si>
    <t>$078A2</t>
  </si>
  <si>
    <t>$078A4</t>
  </si>
  <si>
    <t>$0789C</t>
  </si>
  <si>
    <t>$0789E</t>
  </si>
  <si>
    <t>$078A0</t>
  </si>
  <si>
    <t>$070A9</t>
  </si>
  <si>
    <t>$070F0</t>
  </si>
  <si>
    <t>$07113</t>
  </si>
  <si>
    <t>$07131</t>
  </si>
  <si>
    <t>$07327</t>
  </si>
  <si>
    <t>$0715F</t>
  </si>
  <si>
    <t>$07160</t>
  </si>
  <si>
    <t>$07239</t>
  </si>
  <si>
    <t>$071EA</t>
  </si>
  <si>
    <t>$071EC</t>
  </si>
  <si>
    <t>$07355</t>
  </si>
  <si>
    <t>$071BC</t>
  </si>
  <si>
    <t>$071D2</t>
  </si>
  <si>
    <t>$071BE</t>
  </si>
  <si>
    <t>$071D4</t>
  </si>
  <si>
    <t>$070BD</t>
  </si>
  <si>
    <t>$0717F</t>
  </si>
  <si>
    <t>$07114</t>
  </si>
  <si>
    <t>$07132</t>
  </si>
  <si>
    <t>$070AF</t>
  </si>
  <si>
    <t>$07378</t>
  </si>
  <si>
    <t>$0730A</t>
  </si>
  <si>
    <t>$07310</t>
  </si>
  <si>
    <t>$0730E</t>
  </si>
  <si>
    <t>$07314</t>
  </si>
  <si>
    <t>$078F2</t>
  </si>
  <si>
    <t>$078F0</t>
  </si>
  <si>
    <t>$078EE</t>
  </si>
  <si>
    <t>$070BE</t>
  </si>
  <si>
    <t>$070DE</t>
  </si>
  <si>
    <t>$070DC</t>
  </si>
  <si>
    <t>$070DD</t>
  </si>
  <si>
    <t>$070DB</t>
  </si>
  <si>
    <t>$078BA</t>
  </si>
  <si>
    <t>$0717D</t>
  </si>
  <si>
    <t>$070F1</t>
  </si>
  <si>
    <t>$071B2</t>
  </si>
  <si>
    <t>$071C8</t>
  </si>
  <si>
    <t>$07863</t>
  </si>
  <si>
    <t>$072CD</t>
  </si>
  <si>
    <t>$07178</t>
  </si>
  <si>
    <t>$07179</t>
  </si>
  <si>
    <t>$07176</t>
  </si>
  <si>
    <t>$07177</t>
  </si>
  <si>
    <t>$07091</t>
  </si>
  <si>
    <t>$078A8</t>
  </si>
  <si>
    <t>$078A9</t>
  </si>
  <si>
    <t>$078AB</t>
  </si>
  <si>
    <t>$078B3</t>
  </si>
  <si>
    <t>$078AC</t>
  </si>
  <si>
    <t>$078AD</t>
  </si>
  <si>
    <t>$078AE</t>
  </si>
  <si>
    <t>$078AF</t>
  </si>
  <si>
    <t>$078B0</t>
  </si>
  <si>
    <t>$078B1</t>
  </si>
  <si>
    <t>$078B2</t>
  </si>
  <si>
    <t>$07301</t>
  </si>
  <si>
    <t>$07394</t>
  </si>
  <si>
    <t>$078C4</t>
  </si>
  <si>
    <t>$07393</t>
  </si>
  <si>
    <t>$070E5</t>
  </si>
  <si>
    <t>$070ED</t>
  </si>
  <si>
    <t>$079DA</t>
  </si>
  <si>
    <t>$070AA</t>
  </si>
  <si>
    <t>$07115</t>
  </si>
  <si>
    <t>$07133</t>
  </si>
  <si>
    <t>$071E2</t>
  </si>
  <si>
    <t>$070B0</t>
  </si>
  <si>
    <t>$071E3</t>
  </si>
  <si>
    <t>$071F5</t>
  </si>
  <si>
    <t>$07116</t>
  </si>
  <si>
    <t>$07134</t>
  </si>
  <si>
    <t>$071E1</t>
  </si>
  <si>
    <t>$07117</t>
  </si>
  <si>
    <t>$07135</t>
  </si>
  <si>
    <t>$0711A</t>
  </si>
  <si>
    <t>$07138</t>
  </si>
  <si>
    <t>$070C1</t>
  </si>
  <si>
    <t>$07144</t>
  </si>
  <si>
    <t>$0737D</t>
  </si>
  <si>
    <t>$07B12</t>
  </si>
  <si>
    <t>$07374</t>
  </si>
  <si>
    <t>$07375</t>
  </si>
  <si>
    <t>$07373</t>
  </si>
  <si>
    <t>$07B22</t>
  </si>
  <si>
    <t>$07203</t>
  </si>
  <si>
    <t>$078DB</t>
  </si>
  <si>
    <t>$078DA</t>
  </si>
  <si>
    <t>$070D7</t>
  </si>
  <si>
    <t>$070E4</t>
  </si>
  <si>
    <t>$070EC</t>
  </si>
  <si>
    <t>$071E6</t>
  </si>
  <si>
    <t>$071E7</t>
  </si>
  <si>
    <t>$07166</t>
  </si>
  <si>
    <t>$0716C</t>
  </si>
  <si>
    <t>$07223</t>
  </si>
  <si>
    <t>$07356</t>
  </si>
  <si>
    <t>$071E4</t>
  </si>
  <si>
    <t>$071AE</t>
  </si>
  <si>
    <t>$071F1</t>
  </si>
  <si>
    <t>$078C8</t>
  </si>
  <si>
    <t>$078CA</t>
  </si>
  <si>
    <t>$071F6</t>
  </si>
  <si>
    <t>$071F2</t>
  </si>
  <si>
    <t>$071EF</t>
  </si>
  <si>
    <t>$071EE</t>
  </si>
  <si>
    <t>$071F0</t>
  </si>
  <si>
    <t>$07363</t>
  </si>
  <si>
    <t>$07090</t>
  </si>
  <si>
    <t>$070FE</t>
  </si>
  <si>
    <t>$07C18</t>
  </si>
  <si>
    <t>4B0907557P 0261204258 350269 1.8T AEB M592</t>
  </si>
  <si>
    <t>4B0907558M 0261204179 357496 1.8T AEB M592</t>
  </si>
  <si>
    <t>$0B47A</t>
  </si>
  <si>
    <t>$0798A</t>
  </si>
  <si>
    <t>$08641</t>
  </si>
  <si>
    <t>$0B48A</t>
  </si>
  <si>
    <t>$0798C</t>
  </si>
  <si>
    <t>$0797A</t>
  </si>
  <si>
    <t>$096CA</t>
  </si>
  <si>
    <t>$0B679</t>
  </si>
  <si>
    <t>$0B665</t>
  </si>
  <si>
    <t>$0B6A1</t>
  </si>
  <si>
    <t>$0B68D</t>
  </si>
  <si>
    <t>$0B6BF</t>
  </si>
  <si>
    <t>$0B699</t>
  </si>
  <si>
    <t>$0B65B</t>
  </si>
  <si>
    <t>$0A25A</t>
  </si>
  <si>
    <t>$06E7E</t>
  </si>
  <si>
    <t>$06E8A</t>
  </si>
  <si>
    <t>$06E7C</t>
  </si>
  <si>
    <t>$0797E</t>
  </si>
  <si>
    <t>$06E8D</t>
  </si>
  <si>
    <t>$0A454</t>
  </si>
  <si>
    <t>$0A3C8</t>
  </si>
  <si>
    <t>$07980</t>
  </si>
  <si>
    <t>$0798E</t>
  </si>
  <si>
    <t>$0A2BD</t>
  </si>
  <si>
    <t>$06E9E</t>
  </si>
  <si>
    <t>$08972</t>
  </si>
  <si>
    <t>$0BD98</t>
  </si>
  <si>
    <t>$0BDAE</t>
  </si>
  <si>
    <t>$0BD8C</t>
  </si>
  <si>
    <t>$0BB0B</t>
  </si>
  <si>
    <t>$0BB11</t>
  </si>
  <si>
    <t>$0B651</t>
  </si>
  <si>
    <t>$0B683</t>
  </si>
  <si>
    <t>$0B6B5</t>
  </si>
  <si>
    <t>$0B6AB</t>
  </si>
  <si>
    <t>$0AC32</t>
  </si>
  <si>
    <t>$08B53</t>
  </si>
  <si>
    <t>$08610</t>
  </si>
  <si>
    <t>$08606</t>
  </si>
  <si>
    <t>$0861A</t>
  </si>
  <si>
    <t>$08624</t>
  </si>
  <si>
    <t>$0B4BC</t>
  </si>
  <si>
    <t>$0B49A</t>
  </si>
  <si>
    <t>$0A7F4</t>
  </si>
  <si>
    <t>$0A7FE</t>
  </si>
  <si>
    <t>$06E92</t>
  </si>
  <si>
    <t>$09869</t>
  </si>
  <si>
    <t>$06E79</t>
  </si>
  <si>
    <t>$09724</t>
  </si>
  <si>
    <t>$0972E</t>
  </si>
  <si>
    <t>$096E3</t>
  </si>
  <si>
    <t>$0976D</t>
  </si>
  <si>
    <t>$09781</t>
  </si>
  <si>
    <t>$09791</t>
  </si>
  <si>
    <t>$06E6A</t>
  </si>
  <si>
    <t>$06E6E</t>
  </si>
  <si>
    <t>$0A68A</t>
  </si>
  <si>
    <t>$0A698</t>
  </si>
  <si>
    <t>$0AB9F</t>
  </si>
  <si>
    <t>$0ACC2</t>
  </si>
  <si>
    <t>$0AD5D</t>
  </si>
  <si>
    <t>$0A2A8</t>
  </si>
  <si>
    <t>$0A2B3</t>
  </si>
  <si>
    <t>$0B378</t>
  </si>
  <si>
    <t>$0A262</t>
  </si>
  <si>
    <t>$08968</t>
  </si>
  <si>
    <t>$0AF8A</t>
  </si>
  <si>
    <t>$0B4E2</t>
  </si>
  <si>
    <t>$0B4AA</t>
  </si>
  <si>
    <t>$0B58B</t>
  </si>
  <si>
    <t>$0973A</t>
  </si>
  <si>
    <t>$0B359</t>
  </si>
  <si>
    <t>$0B34A</t>
  </si>
  <si>
    <t>$0B38A</t>
  </si>
  <si>
    <t>$0B39C</t>
  </si>
  <si>
    <t>$0798B</t>
  </si>
  <si>
    <t>$0B3DF</t>
  </si>
  <si>
    <t>$0A88C</t>
  </si>
  <si>
    <t>$0A8B0</t>
  </si>
  <si>
    <t>$0A8D4</t>
  </si>
  <si>
    <t>$0A8F8</t>
  </si>
  <si>
    <t>$0A9D0</t>
  </si>
  <si>
    <t>$0A9F4</t>
  </si>
  <si>
    <t>$0AA18</t>
  </si>
  <si>
    <t>$099F1</t>
  </si>
  <si>
    <t>$09A17</t>
  </si>
  <si>
    <t>$0ADE1</t>
  </si>
  <si>
    <t>$0AE15</t>
  </si>
  <si>
    <t>$084BE</t>
  </si>
  <si>
    <t>$0AC4D</t>
  </si>
  <si>
    <t>$085D0</t>
  </si>
  <si>
    <t>$096FA</t>
  </si>
  <si>
    <t>$09897</t>
  </si>
  <si>
    <t>$0B0FA</t>
  </si>
  <si>
    <t>$08696</t>
  </si>
  <si>
    <t>$086E6</t>
  </si>
  <si>
    <t>$08736</t>
  </si>
  <si>
    <t>$097BC</t>
  </si>
  <si>
    <t>$09E32</t>
  </si>
  <si>
    <t>$09EC2</t>
  </si>
  <si>
    <t>$09F52</t>
  </si>
  <si>
    <t>$09F92</t>
  </si>
  <si>
    <t>$09FB2</t>
  </si>
  <si>
    <t>$0A042</t>
  </si>
  <si>
    <t>$0A0D2</t>
  </si>
  <si>
    <t>$0A112</t>
  </si>
  <si>
    <t>$095B8</t>
  </si>
  <si>
    <t>$098E3</t>
  </si>
  <si>
    <t>$0A1C2</t>
  </si>
  <si>
    <t>$0A202</t>
  </si>
  <si>
    <t>$0ABB6</t>
  </si>
  <si>
    <t>$0ABE9</t>
  </si>
  <si>
    <t>$091CA</t>
  </si>
  <si>
    <t>$0ACD5</t>
  </si>
  <si>
    <t>$0AD05</t>
  </si>
  <si>
    <t>$0AD95</t>
  </si>
  <si>
    <t>$0AD49</t>
  </si>
  <si>
    <t>$0AD55</t>
  </si>
  <si>
    <t>$0AD67</t>
  </si>
  <si>
    <t>$0AE4D</t>
  </si>
  <si>
    <t>$0AEA1</t>
  </si>
  <si>
    <t>$0A49E</t>
  </si>
  <si>
    <t>$0A4DE</t>
  </si>
  <si>
    <t>$0A532</t>
  </si>
  <si>
    <t>$0A586</t>
  </si>
  <si>
    <t>$0A5DA</t>
  </si>
  <si>
    <t>$0AF70</t>
  </si>
  <si>
    <t>$0A26A</t>
  </si>
  <si>
    <t>$0B038</t>
  </si>
  <si>
    <t>$0B0D2</t>
  </si>
  <si>
    <t>$08B48</t>
  </si>
  <si>
    <t>$089A0</t>
  </si>
  <si>
    <t>$08A80</t>
  </si>
  <si>
    <t>$09DA9</t>
  </si>
  <si>
    <t>$088CA</t>
  </si>
  <si>
    <t>$0890E</t>
  </si>
  <si>
    <t>$0B008</t>
  </si>
  <si>
    <t>$0AFA6</t>
  </si>
  <si>
    <t>$0A132</t>
  </si>
  <si>
    <t>$0B432</t>
  </si>
  <si>
    <t>$0B1E0</t>
  </si>
  <si>
    <t>$0B293</t>
  </si>
  <si>
    <t>$0BAA7</t>
  </si>
  <si>
    <t>$0952E</t>
  </si>
  <si>
    <t>$09752</t>
  </si>
  <si>
    <t>$0B551</t>
  </si>
  <si>
    <t>$0B5DB</t>
  </si>
  <si>
    <t>$0B5A1</t>
  </si>
  <si>
    <t>$0B50F</t>
  </si>
  <si>
    <t>$0AD31</t>
  </si>
  <si>
    <t>$0AF4A</t>
  </si>
  <si>
    <t>$0B60D</t>
  </si>
  <si>
    <t>$0A820</t>
  </si>
  <si>
    <t>$0A844</t>
  </si>
  <si>
    <t>$0A868</t>
  </si>
  <si>
    <t>$0A940</t>
  </si>
  <si>
    <t>$0A964</t>
  </si>
  <si>
    <t>$0A988</t>
  </si>
  <si>
    <t>$0AC7F</t>
  </si>
  <si>
    <t>$0ACA5</t>
  </si>
  <si>
    <t>$0AEEF</t>
  </si>
  <si>
    <t>$0AF01</t>
  </si>
  <si>
    <t>$0885E</t>
  </si>
  <si>
    <t>$08892</t>
  </si>
  <si>
    <t>$08B68</t>
  </si>
  <si>
    <t>$0B6E9</t>
  </si>
  <si>
    <t>$0B8FF</t>
  </si>
  <si>
    <t>$0B7C9</t>
  </si>
  <si>
    <t>$0B9DF</t>
  </si>
  <si>
    <t>$0B8A9</t>
  </si>
  <si>
    <t>$0BABF</t>
  </si>
  <si>
    <t>$0BAF5</t>
  </si>
  <si>
    <t>$0AB26</t>
  </si>
  <si>
    <t>$0BB5D</t>
  </si>
  <si>
    <t>$09242</t>
  </si>
  <si>
    <t>$0A242</t>
  </si>
  <si>
    <t>$06E8E</t>
  </si>
  <si>
    <t>$06E90</t>
  </si>
  <si>
    <t>$0ABCE</t>
  </si>
  <si>
    <t>$0897C</t>
  </si>
  <si>
    <t>$09238</t>
  </si>
  <si>
    <t>$06E88</t>
  </si>
  <si>
    <t>$091B4</t>
  </si>
  <si>
    <t>$0789B</t>
  </si>
  <si>
    <t>$0A2C6</t>
  </si>
  <si>
    <t>$09A36</t>
  </si>
  <si>
    <t>$09A42</t>
  </si>
  <si>
    <t>$09744</t>
  </si>
  <si>
    <t>$06E6F</t>
  </si>
  <si>
    <t>$06E98</t>
  </si>
  <si>
    <t>$09A5B</t>
  </si>
  <si>
    <t>$0ADA5</t>
  </si>
  <si>
    <t>$06E94</t>
  </si>
  <si>
    <t>$06E96</t>
  </si>
  <si>
    <t>$0A420</t>
  </si>
  <si>
    <t>$0A416</t>
  </si>
  <si>
    <t>$0A42C</t>
  </si>
  <si>
    <t>$0A3F6</t>
  </si>
  <si>
    <t>$0A408</t>
  </si>
  <si>
    <t>$0A3D8</t>
  </si>
  <si>
    <t>$0A3E6</t>
  </si>
  <si>
    <t>$07985</t>
  </si>
  <si>
    <t>$0A43A</t>
  </si>
  <si>
    <t>$0A448</t>
  </si>
  <si>
    <t>$0AD85</t>
  </si>
  <si>
    <t>$078BD</t>
  </si>
  <si>
    <t>$0A29A</t>
  </si>
  <si>
    <t>$06E9C</t>
  </si>
  <si>
    <t>$07988</t>
  </si>
  <si>
    <t>$07989</t>
  </si>
  <si>
    <t>$0862E</t>
  </si>
  <si>
    <t>$08638</t>
  </si>
  <si>
    <t>$0865B</t>
  </si>
  <si>
    <t>$06E7A</t>
  </si>
  <si>
    <t>$0796E</t>
  </si>
  <si>
    <t>$06E74</t>
  </si>
  <si>
    <t>$0847A</t>
  </si>
  <si>
    <t>$08484</t>
  </si>
  <si>
    <t>$06E80</t>
  </si>
  <si>
    <t>$06E81</t>
  </si>
  <si>
    <t>$06E84</t>
  </si>
  <si>
    <t>$06E82</t>
  </si>
  <si>
    <t>$06E83</t>
  </si>
  <si>
    <t>$09A4E</t>
  </si>
  <si>
    <t>$08492</t>
  </si>
  <si>
    <t>$085FE</t>
  </si>
  <si>
    <t>$0A292</t>
  </si>
  <si>
    <t>$0A28A</t>
  </si>
  <si>
    <t>$09A93</t>
  </si>
  <si>
    <t>$08948</t>
  </si>
  <si>
    <t>$0BB27</t>
  </si>
  <si>
    <t>$0BB31</t>
  </si>
  <si>
    <t>$0A62C</t>
  </si>
  <si>
    <t>$0A64E</t>
  </si>
  <si>
    <t>$0A6D0</t>
  </si>
  <si>
    <t>$0A6DA</t>
  </si>
  <si>
    <t>$06E70</t>
  </si>
  <si>
    <t>$0A6B0</t>
  </si>
  <si>
    <t>$07990</t>
  </si>
  <si>
    <t>$078A5</t>
  </si>
  <si>
    <t>$06E72</t>
  </si>
  <si>
    <t>$06E78</t>
  </si>
  <si>
    <t>$06E71</t>
  </si>
  <si>
    <t>$06E76</t>
  </si>
  <si>
    <t>$09880</t>
  </si>
  <si>
    <t>$0A664</t>
  </si>
  <si>
    <t>$0798D</t>
  </si>
  <si>
    <t>$0980B</t>
  </si>
  <si>
    <t>$06E85</t>
  </si>
  <si>
    <t>$0A66F</t>
  </si>
  <si>
    <t>$0ADC3</t>
  </si>
  <si>
    <t>$0ADCD</t>
  </si>
  <si>
    <t>$09873</t>
  </si>
  <si>
    <t>$06E99</t>
  </si>
  <si>
    <t>$06E8B</t>
  </si>
  <si>
    <t>$0B5BF</t>
  </si>
  <si>
    <t>$06E9A</t>
  </si>
  <si>
    <t>$0AF7C</t>
  </si>
  <si>
    <t>$0AD75</t>
  </si>
  <si>
    <t>$06E6D</t>
  </si>
  <si>
    <t>$06E86</t>
  </si>
  <si>
    <t>$06E8C</t>
  </si>
  <si>
    <t>$0BB3A</t>
  </si>
  <si>
    <t>$06E9D</t>
  </si>
  <si>
    <t>$09A9D</t>
  </si>
  <si>
    <t>$09A7F</t>
  </si>
  <si>
    <t>$09A89</t>
  </si>
  <si>
    <t>$0958F</t>
  </si>
  <si>
    <t>$09582</t>
  </si>
  <si>
    <t>$0954E</t>
  </si>
  <si>
    <t>$0955A</t>
  </si>
  <si>
    <t>$06E62</t>
  </si>
  <si>
    <t>$0B5C9</t>
  </si>
  <si>
    <t>$0B5F9</t>
  </si>
  <si>
    <t>$08668</t>
  </si>
  <si>
    <t>$0867C</t>
  </si>
  <si>
    <t>$0B3BD</t>
  </si>
  <si>
    <t>$0B4EF</t>
  </si>
  <si>
    <t>$07987</t>
  </si>
  <si>
    <t>$07986</t>
  </si>
  <si>
    <t>$0B3B3</t>
  </si>
  <si>
    <t>$07974</t>
  </si>
  <si>
    <t>$07976</t>
  </si>
  <si>
    <t>$0B3A9</t>
  </si>
  <si>
    <t>$0A252</t>
  </si>
  <si>
    <t>$0B3C7</t>
  </si>
  <si>
    <t>$0B4F9</t>
  </si>
  <si>
    <t>$0BDE7</t>
  </si>
  <si>
    <t>$06E6C</t>
  </si>
  <si>
    <t>$079A0</t>
  </si>
  <si>
    <t>MAF Scaling</t>
  </si>
  <si>
    <t>$07C46</t>
  </si>
  <si>
    <t>My maps</t>
  </si>
  <si>
    <t>ANF</t>
  </si>
  <si>
    <t>AR</t>
  </si>
  <si>
    <t>ASREZ</t>
  </si>
  <si>
    <t>ATM</t>
  </si>
  <si>
    <t>BBEKP</t>
  </si>
  <si>
    <t>BBGANG</t>
  </si>
  <si>
    <t>BBKHZ</t>
  </si>
  <si>
    <t>BBNMAX</t>
  </si>
  <si>
    <t>BBSTT</t>
  </si>
  <si>
    <t>BGFHA</t>
  </si>
  <si>
    <t>BGHO</t>
  </si>
  <si>
    <t>BGNG</t>
  </si>
  <si>
    <t>BGTL</t>
  </si>
  <si>
    <t>BGTLW</t>
  </si>
  <si>
    <t>CAN</t>
  </si>
  <si>
    <t>DASR</t>
  </si>
  <si>
    <t>DCGE</t>
  </si>
  <si>
    <t>DDCY</t>
  </si>
  <si>
    <t>DDKG</t>
  </si>
  <si>
    <t>DDLC</t>
  </si>
  <si>
    <t>DDPL</t>
  </si>
  <si>
    <t>DDVL</t>
  </si>
  <si>
    <t>DEKPE</t>
  </si>
  <si>
    <t>DFSP</t>
  </si>
  <si>
    <t>DGE</t>
  </si>
  <si>
    <t>DHFM</t>
  </si>
  <si>
    <t>DHLS</t>
  </si>
  <si>
    <t>DIMC</t>
  </si>
  <si>
    <t>DKRA</t>
  </si>
  <si>
    <t>DKRS</t>
  </si>
  <si>
    <t>DKRTP</t>
  </si>
  <si>
    <t>DKVS</t>
  </si>
  <si>
    <t>DLD</t>
  </si>
  <si>
    <t>DLDRA</t>
  </si>
  <si>
    <t>DLLR</t>
  </si>
  <si>
    <t>DLLRA</t>
  </si>
  <si>
    <t>DLSV</t>
  </si>
  <si>
    <t>DMMRI</t>
  </si>
  <si>
    <t>DMS</t>
  </si>
  <si>
    <t>DNGEB</t>
  </si>
  <si>
    <t>DNMAX</t>
  </si>
  <si>
    <t>DNWS</t>
  </si>
  <si>
    <t>DNWSE</t>
  </si>
  <si>
    <t>DPH</t>
  </si>
  <si>
    <t>DSGEEP</t>
  </si>
  <si>
    <t>DSGIRA</t>
  </si>
  <si>
    <t>DSGROM</t>
  </si>
  <si>
    <t>DSGXRA</t>
  </si>
  <si>
    <t>DSLL</t>
  </si>
  <si>
    <t>DTEV</t>
  </si>
  <si>
    <t>DTEVE</t>
  </si>
  <si>
    <t>DTMOT</t>
  </si>
  <si>
    <t>DTRIP</t>
  </si>
  <si>
    <t>DVFZ</t>
  </si>
  <si>
    <t>DWUC</t>
  </si>
  <si>
    <t>EA</t>
  </si>
  <si>
    <t>ESGRU</t>
  </si>
  <si>
    <t>ESKHZ</t>
  </si>
  <si>
    <t>ESSTT</t>
  </si>
  <si>
    <t>ESZW</t>
  </si>
  <si>
    <t>EVSTUE</t>
  </si>
  <si>
    <t>FFZ</t>
  </si>
  <si>
    <t>GA</t>
  </si>
  <si>
    <t>GB</t>
  </si>
  <si>
    <t>GE</t>
  </si>
  <si>
    <t>GGDKG</t>
  </si>
  <si>
    <t>GGDPG</t>
  </si>
  <si>
    <t>GGHFM</t>
  </si>
  <si>
    <t>GGTFA</t>
  </si>
  <si>
    <t>GGUB</t>
  </si>
  <si>
    <t>GGVFZG</t>
  </si>
  <si>
    <t>HLS</t>
  </si>
  <si>
    <t>KE</t>
  </si>
  <si>
    <t>KOS</t>
  </si>
  <si>
    <t>KRDY</t>
  </si>
  <si>
    <t>KRRA</t>
  </si>
  <si>
    <t>KUE</t>
  </si>
  <si>
    <t>KVA</t>
  </si>
  <si>
    <t>LDDAN</t>
  </si>
  <si>
    <t>LDIAN</t>
  </si>
  <si>
    <t>LDOB</t>
  </si>
  <si>
    <t>LDRPID</t>
  </si>
  <si>
    <t>LDRUE</t>
  </si>
  <si>
    <t>LDSA</t>
  </si>
  <si>
    <t>LDSKKR</t>
  </si>
  <si>
    <t>LDSWF</t>
  </si>
  <si>
    <t>LDTVAD</t>
  </si>
  <si>
    <t>LDTVAU</t>
  </si>
  <si>
    <t>LDTVMA</t>
  </si>
  <si>
    <t>LLDVBG</t>
  </si>
  <si>
    <t>LLDVLR</t>
  </si>
  <si>
    <t>LLDVSA</t>
  </si>
  <si>
    <t>LLDVSK</t>
  </si>
  <si>
    <t>LLRA</t>
  </si>
  <si>
    <t>LLRNS</t>
  </si>
  <si>
    <t>LLRRE</t>
  </si>
  <si>
    <t>LLRV</t>
  </si>
  <si>
    <t>LLRVKH</t>
  </si>
  <si>
    <t>LR</t>
  </si>
  <si>
    <t>LRA</t>
  </si>
  <si>
    <t>LREB</t>
  </si>
  <si>
    <t>LSD</t>
  </si>
  <si>
    <t>MDFA</t>
  </si>
  <si>
    <t>MDIST</t>
  </si>
  <si>
    <t>MDKOEZ</t>
  </si>
  <si>
    <t>MDZE</t>
  </si>
  <si>
    <t>MEUE</t>
  </si>
  <si>
    <t>MSRF</t>
  </si>
  <si>
    <t>NST</t>
  </si>
  <si>
    <t>NWS</t>
  </si>
  <si>
    <t>PWMDKG</t>
  </si>
  <si>
    <t>PWMMMI</t>
  </si>
  <si>
    <t>PWMMMR</t>
  </si>
  <si>
    <t>REDSTU</t>
  </si>
  <si>
    <t>SA_WE</t>
  </si>
  <si>
    <t>SHPOT</t>
  </si>
  <si>
    <t>SST</t>
  </si>
  <si>
    <t>ST_W</t>
  </si>
  <si>
    <t>SU</t>
  </si>
  <si>
    <t>SWS</t>
  </si>
  <si>
    <t>TEB</t>
  </si>
  <si>
    <t>TKSTA</t>
  </si>
  <si>
    <t>UKSEFI</t>
  </si>
  <si>
    <t>WANWKW</t>
  </si>
  <si>
    <t>WFS</t>
  </si>
  <si>
    <t>WL_E</t>
  </si>
  <si>
    <t>WL_W</t>
  </si>
  <si>
    <t>ZUE</t>
  </si>
  <si>
    <t>ZWB</t>
  </si>
  <si>
    <t>ZWFSR</t>
  </si>
  <si>
    <t>ZWGRU</t>
  </si>
  <si>
    <t>ZWKHZ</t>
  </si>
  <si>
    <t>ZWLWSD</t>
  </si>
  <si>
    <t>Anfettung KAT-Schutz</t>
  </si>
  <si>
    <t>Antiruckelfunktion - aktiv</t>
  </si>
  <si>
    <t>ASR über ti-Ausblendung und ZW-Verstellung</t>
  </si>
  <si>
    <t>Abgastemperaturmodell</t>
  </si>
  <si>
    <t>Betriebsbereich EKP</t>
  </si>
  <si>
    <t>Betriebsbereich Gang</t>
  </si>
  <si>
    <t>Betriebsbereich motorisches Katheizen</t>
  </si>
  <si>
    <t>Drehzahlbegrenzung</t>
  </si>
  <si>
    <t>Betriebsbereich: Start</t>
  </si>
  <si>
    <t>Berechnungsgröße Faktor Höhenadaption</t>
  </si>
  <si>
    <t>Berechnung Höhe aus Umgebungsdruck (Umgebungsdrucksensor)</t>
  </si>
  <si>
    <t>Berechnete Größe Drehzahlgradient</t>
  </si>
  <si>
    <t>Berechnungsgröße tL-Lastsignal</t>
  </si>
  <si>
    <t>Berechnungsgröße tLw - Lastsignal</t>
  </si>
  <si>
    <t>CAN-Signalliste</t>
  </si>
  <si>
    <t>Diagnose; Plausibilitätsprüfung ASR-Eingriff (OBDII)</t>
  </si>
  <si>
    <t>Diagnose; CAN-Timeout GE-Schnittstelle</t>
  </si>
  <si>
    <t>OBDII; Erfüllung Bedingung 'driving cycle'</t>
  </si>
  <si>
    <t>Diagnose; Plausibilitätsprüfung Drosselklappenwinkelgeber (OBDII)</t>
  </si>
  <si>
    <t>OBDII; Fehler-Deletecounter</t>
  </si>
  <si>
    <t>Diagnose; Plausibilitätsprüfung Dauerversorgung (OBDII)</t>
  </si>
  <si>
    <t>Diagnose DVL</t>
  </si>
  <si>
    <t>Diagnose; Elektrokraftstoffpumpe Endstufe</t>
  </si>
  <si>
    <t>OBDII; Plausibilitätsprüfung Fehlerspeicher</t>
  </si>
  <si>
    <t>Diagnose; Plausibilitätsprüfung Getriebeeingriff (OBDII)</t>
  </si>
  <si>
    <t>Diagnose; Plausibilitätsprüfung HFM</t>
  </si>
  <si>
    <t>Diagnose; Sondenheizung</t>
  </si>
  <si>
    <t>OBDII; inspection/maintenance-ready</t>
  </si>
  <si>
    <t>Diagnose; Klopfregelanschlag</t>
  </si>
  <si>
    <t>Diagnose; Klopfsensor (OBDII)</t>
  </si>
  <si>
    <t>Diagnose; Klopfregelung, Testimpuls (OBDII)</t>
  </si>
  <si>
    <t>Diagnose; Plausibilitätsprüfung Kraftstoffversorgungssysteme</t>
  </si>
  <si>
    <t>Diagnose; Plausibilitätsprüfung maximale LDR-Regelgröße</t>
  </si>
  <si>
    <t>Diagnose; Plausibilitätsprüfung Ladedruckregelabweichung</t>
  </si>
  <si>
    <t>Diagnose: Leerlaufregelung Erkennung blockierter Steller</t>
  </si>
  <si>
    <t>Diagnose: Leerlaufregelung Bedarfsadaption / Offsetadaption</t>
  </si>
  <si>
    <t>Diagnose; Sondenbetriebsbereitschaft vor Kat</t>
  </si>
  <si>
    <t>Diagnose der Momentenschnittstelle für ASR</t>
  </si>
  <si>
    <t>Diagnose; Dauerlauf-Meßsystem seriell</t>
  </si>
  <si>
    <t>Diagnose; Plausibilitätsprüfung Drehzahlsignal (OBDII)</t>
  </si>
  <si>
    <t>Diagnose; Plausibilitätsprüfung Maximaldrehzahl überschr.</t>
  </si>
  <si>
    <t>Diagnose Nockenwellensteuerung</t>
  </si>
  <si>
    <t>Diagnose; Nockenwellensteuerung Endstufe</t>
  </si>
  <si>
    <t>Diagnose; Plausibilitätsprüfung Phasensensor</t>
  </si>
  <si>
    <t>Diagnose; Plausibilitätsprüfung SG-EEPROM</t>
  </si>
  <si>
    <t>Diagnose; Plausibilitätsprüfung Steuergerät internes RAM</t>
  </si>
  <si>
    <t>Diagnose; Plausibilitätsprüfung Steuergerät ROM / EPROM</t>
  </si>
  <si>
    <t>Diagnose; Plausibilitätsprüfung Steuergerät externes RAM</t>
  </si>
  <si>
    <t>Diagnose; Plausibilitätsprüfung Leerlaufschalter</t>
  </si>
  <si>
    <t>Diagnose Tankentlüftungsventil (OBDII)</t>
  </si>
  <si>
    <t>Diagnose; Tankentlüftungsventil - Endstufe</t>
  </si>
  <si>
    <t>Diagnose; Plausibilitätsprüfung Motortemperatur (OBDII)</t>
  </si>
  <si>
    <t>OBDII; Erfüllung Bedingung 'trip'</t>
  </si>
  <si>
    <t>Diagnose: Plausibilitätsprüfung Fahrzeuggeschwindigkeit</t>
  </si>
  <si>
    <t>OBDII; Erfüllung Bedingung 'warm up cycle'</t>
  </si>
  <si>
    <t>Einspritzart</t>
  </si>
  <si>
    <t>Grundeinspritzungen</t>
  </si>
  <si>
    <t>Einspritzung Katalysator-Aufheizfunktion</t>
  </si>
  <si>
    <t>Einspritzzeit Start</t>
  </si>
  <si>
    <t>Einspritzkorrektur bei Zündwinkelverstellung</t>
  </si>
  <si>
    <t>Einspritzung Vorsteuerung Übersicht</t>
  </si>
  <si>
    <t>Folgefunkenzündung</t>
  </si>
  <si>
    <t>Grundanpassung</t>
  </si>
  <si>
    <t>Grenzbereiche</t>
  </si>
  <si>
    <t>Getriebeeingriff</t>
  </si>
  <si>
    <t>Gebergröße Drosselklappenwinkel</t>
  </si>
  <si>
    <t>Gebergröße: Drehzahlgeber und Phasengeber</t>
  </si>
  <si>
    <t>Gebersignal HFM</t>
  </si>
  <si>
    <t>Gebergröße TFA Temperaturfühler Ansaugluft</t>
  </si>
  <si>
    <t>Gebergröße Batteriespannung, inkl.Diagnose</t>
  </si>
  <si>
    <t>Gebergröße Fahrzeuggeschwindigkeit</t>
  </si>
  <si>
    <t>Heizung Lambdasonde</t>
  </si>
  <si>
    <t>Klopferkennung</t>
  </si>
  <si>
    <t>Klimakompressor - Steuerung</t>
  </si>
  <si>
    <t>Klopfregelung Dynamik</t>
  </si>
  <si>
    <t>Klopfregelung mit Adaption der zylinderindividuellen Spätverstellung</t>
  </si>
  <si>
    <t>Übersicht Klopfregelung</t>
  </si>
  <si>
    <t>Ausgangssignal: Kraftstoff-Verbrauchs-Anzeige</t>
  </si>
  <si>
    <t>LDR D-Anteil</t>
  </si>
  <si>
    <t>LDR I-Anteil</t>
  </si>
  <si>
    <t>LDR Overboost</t>
  </si>
  <si>
    <t>LDR PID-Regler</t>
  </si>
  <si>
    <t>LDR Übersicht</t>
  </si>
  <si>
    <t>LDR Sollwertaufbereitung</t>
  </si>
  <si>
    <t>LDR Sollwertkorrektur durch KR</t>
  </si>
  <si>
    <t>LDR Sollwertfilter</t>
  </si>
  <si>
    <t>LDR TV-Adaption</t>
  </si>
  <si>
    <t>LDR TV-Aufbereitung</t>
  </si>
  <si>
    <t>Aufbereitung und Ausgabe Tastverhältnis</t>
  </si>
  <si>
    <t>Begrenzung der Sollspannung des DVL-Lagereglers</t>
  </si>
  <si>
    <t>LLR: DVL-Lageregelung</t>
  </si>
  <si>
    <t>LLR: DVL-Stellerkennlinienadaption</t>
  </si>
  <si>
    <t>LLR: Stellerkennlinie DVL</t>
  </si>
  <si>
    <t>Leerlaufregelung-Bedarfsadaption</t>
  </si>
  <si>
    <t>Leerlaufregelung-Solldrehzahl</t>
  </si>
  <si>
    <t>Leerlaufregelung Regler-Eingriff</t>
  </si>
  <si>
    <t>Leerlaufregelung: Luftvorsteuerung</t>
  </si>
  <si>
    <t>Vorsteuerung Leerlaufsteller Katheizen</t>
  </si>
  <si>
    <t>Lambdaregelung</t>
  </si>
  <si>
    <t>Adaptive Vorsteuerung für Lambdaregelung</t>
  </si>
  <si>
    <t>Lambdaregelung Einschaltbedingungen</t>
  </si>
  <si>
    <t>Digitale Leerlaufstabilisierung</t>
  </si>
  <si>
    <t>Berechnung Momentenvorgabe Fahrer</t>
  </si>
  <si>
    <t>Motormomentenberechnung</t>
  </si>
  <si>
    <t>Momentenkoordination für schnellen Eingriff EZ</t>
  </si>
  <si>
    <t>Momenteneingriff durch Zündung</t>
  </si>
  <si>
    <t>Übersicht Momenteneingriff</t>
  </si>
  <si>
    <t>MSR zur Einstellung von Füllung durch externe Anforderung (mimsr)</t>
  </si>
  <si>
    <t>Nachstart</t>
  </si>
  <si>
    <t>Nockenwellensteuerung</t>
  </si>
  <si>
    <t>PWM-Signal für DKG</t>
  </si>
  <si>
    <t>PWM-Ausgabe Ist-Moment</t>
  </si>
  <si>
    <t>PWM-Eingabe des Sollmoments von ASR</t>
  </si>
  <si>
    <t>Berechnung Reduzierstufen</t>
  </si>
  <si>
    <t>Schubabschalten/Wiedereinsetzen</t>
  </si>
  <si>
    <t>Dashpot</t>
  </si>
  <si>
    <t>Stützstellen</t>
  </si>
  <si>
    <t>Start - Zündung</t>
  </si>
  <si>
    <t>Schließwinkel, Ladezeit der Zündspule</t>
  </si>
  <si>
    <t>Tankentlüftung beladungsabhängig</t>
  </si>
  <si>
    <t>Einspritzzeit Übersicht</t>
  </si>
  <si>
    <t>Testerkommunikation; Stellgliedansteuerung</t>
  </si>
  <si>
    <t>Übergangskompensation für SEFI - Wandfilmmodell</t>
  </si>
  <si>
    <t>Winkeladaption der Nockenwelle zur Kurbelwelle</t>
  </si>
  <si>
    <t>Wegfahrsperre</t>
  </si>
  <si>
    <t>Warmlauf - Einspritzung</t>
  </si>
  <si>
    <t>Warmlauf - Zündung</t>
  </si>
  <si>
    <t>Grundfunktion - Zündung</t>
  </si>
  <si>
    <t>Zündwinkel - Änderungsbegrenzung</t>
  </si>
  <si>
    <t>Zündwinkeleingriff bei Fahrstufe-rückwärts</t>
  </si>
  <si>
    <t>Grundzündwinkel</t>
  </si>
  <si>
    <t>Katheizen - Zündwinkel</t>
  </si>
  <si>
    <t>Lastwechselschlagdämpfung</t>
  </si>
  <si>
    <t>A3.0</t>
  </si>
  <si>
    <t>A60.20</t>
  </si>
  <si>
    <t>A14.0</t>
  </si>
  <si>
    <t>A10.0</t>
  </si>
  <si>
    <t>A3.10</t>
  </si>
  <si>
    <t>A6.0</t>
  </si>
  <si>
    <t>A10.2</t>
  </si>
  <si>
    <t>A16.20</t>
  </si>
  <si>
    <t>A9.0</t>
  </si>
  <si>
    <t>A78.20</t>
  </si>
  <si>
    <t>A4.10</t>
  </si>
  <si>
    <t>A48.30</t>
  </si>
  <si>
    <t>A41.20</t>
  </si>
  <si>
    <t>A56.30</t>
  </si>
  <si>
    <t>A9.10</t>
  </si>
  <si>
    <t>A3.30</t>
  </si>
  <si>
    <t>A14.10</t>
  </si>
  <si>
    <t>A2.0</t>
  </si>
  <si>
    <t xml:space="preserve">A4.1 </t>
  </si>
  <si>
    <t>A14.50</t>
  </si>
  <si>
    <t xml:space="preserve">A8.0 </t>
  </si>
  <si>
    <t xml:space="preserve">A2.0 </t>
  </si>
  <si>
    <t xml:space="preserve">A27.0 </t>
  </si>
  <si>
    <t xml:space="preserve">A57.0 </t>
  </si>
  <si>
    <t>A22.0</t>
  </si>
  <si>
    <t xml:space="preserve">A19.0 </t>
  </si>
  <si>
    <t xml:space="preserve">A4.0 </t>
  </si>
  <si>
    <t xml:space="preserve">A20.0  </t>
  </si>
  <si>
    <t xml:space="preserve">A9.0  </t>
  </si>
  <si>
    <t xml:space="preserve">A16.0 </t>
  </si>
  <si>
    <t xml:space="preserve">A11.0  </t>
  </si>
  <si>
    <t xml:space="preserve">A13.0  </t>
  </si>
  <si>
    <t xml:space="preserve">A17.0  </t>
  </si>
  <si>
    <t xml:space="preserve">A20.0 </t>
  </si>
  <si>
    <t xml:space="preserve">A11.50 </t>
  </si>
  <si>
    <t xml:space="preserve">A16.1 </t>
  </si>
  <si>
    <t xml:space="preserve">A3.0 </t>
  </si>
  <si>
    <t xml:space="preserve">A4.0  </t>
  </si>
  <si>
    <t xml:space="preserve">A14.1 </t>
  </si>
  <si>
    <t xml:space="preserve">A14.20  </t>
  </si>
  <si>
    <t xml:space="preserve">A7.1 </t>
  </si>
  <si>
    <t xml:space="preserve">A11.1 </t>
  </si>
  <si>
    <t xml:space="preserve">A6.1  </t>
  </si>
  <si>
    <t xml:space="preserve">A5.0 </t>
  </si>
  <si>
    <t xml:space="preserve">A24.0 </t>
  </si>
  <si>
    <t xml:space="preserve">A3.1  </t>
  </si>
  <si>
    <t xml:space="preserve">A8.0  </t>
  </si>
  <si>
    <t xml:space="preserve">A7.0  </t>
  </si>
  <si>
    <t xml:space="preserve">A5.0  </t>
  </si>
  <si>
    <t xml:space="preserve">A10.0  </t>
  </si>
  <si>
    <t>A108.0</t>
  </si>
  <si>
    <t xml:space="preserve">A4.2  </t>
  </si>
  <si>
    <t>A11.0</t>
  </si>
  <si>
    <t xml:space="preserve">A9.0 </t>
  </si>
  <si>
    <t xml:space="preserve">A6.0  </t>
  </si>
  <si>
    <t xml:space="preserve">A33.0 </t>
  </si>
  <si>
    <t xml:space="preserve">A162.0 </t>
  </si>
  <si>
    <t xml:space="preserve">A62.30  </t>
  </si>
  <si>
    <t xml:space="preserve">A31.30 </t>
  </si>
  <si>
    <t xml:space="preserve">A6.20  </t>
  </si>
  <si>
    <t xml:space="preserve">A44.2  </t>
  </si>
  <si>
    <t xml:space="preserve">A12.0  </t>
  </si>
  <si>
    <t>A4.0</t>
  </si>
  <si>
    <t xml:space="preserve">A8.20  </t>
  </si>
  <si>
    <t xml:space="preserve">A11.1  </t>
  </si>
  <si>
    <t xml:space="preserve">A112.0  </t>
  </si>
  <si>
    <t xml:space="preserve">A108.0 </t>
  </si>
  <si>
    <t xml:space="preserve">A14.0  </t>
  </si>
  <si>
    <t xml:space="preserve">A62.4  </t>
  </si>
  <si>
    <t xml:space="preserve">A29.0 </t>
  </si>
  <si>
    <t xml:space="preserve">A16.2  </t>
  </si>
  <si>
    <t xml:space="preserve">A1.0 </t>
  </si>
  <si>
    <t xml:space="preserve">A15.0  </t>
  </si>
  <si>
    <t xml:space="preserve">A7.0 </t>
  </si>
  <si>
    <t xml:space="preserve">A2.0  </t>
  </si>
  <si>
    <t xml:space="preserve">A1.0  </t>
  </si>
  <si>
    <t xml:space="preserve">A13.0 </t>
  </si>
  <si>
    <t xml:space="preserve">A6.10  </t>
  </si>
  <si>
    <t xml:space="preserve">A7.20 </t>
  </si>
  <si>
    <t xml:space="preserve">A16.30 </t>
  </si>
  <si>
    <t xml:space="preserve">A51.0 </t>
  </si>
  <si>
    <t xml:space="preserve">A164.0  </t>
  </si>
  <si>
    <t xml:space="preserve">A15.30 </t>
  </si>
  <si>
    <t xml:space="preserve">A284.0  </t>
  </si>
  <si>
    <t xml:space="preserve">A72.1  </t>
  </si>
  <si>
    <t xml:space="preserve">A92.0 </t>
  </si>
  <si>
    <t xml:space="preserve">A98.0  </t>
  </si>
  <si>
    <t>A21.30</t>
  </si>
  <si>
    <t xml:space="preserve">A11.10  </t>
  </si>
  <si>
    <t xml:space="preserve">A19.10 </t>
  </si>
  <si>
    <t xml:space="preserve">A11.10 </t>
  </si>
  <si>
    <t>A41.10</t>
  </si>
  <si>
    <t>A30.10</t>
  </si>
  <si>
    <t>A8.0</t>
  </si>
  <si>
    <t>A13.0</t>
  </si>
  <si>
    <t xml:space="preserve">A174.50  </t>
  </si>
  <si>
    <t xml:space="preserve">A66.0  </t>
  </si>
  <si>
    <t xml:space="preserve">A22.0 </t>
  </si>
  <si>
    <t xml:space="preserve">A53.10 </t>
  </si>
  <si>
    <t xml:space="preserve">A66.50 </t>
  </si>
  <si>
    <t xml:space="preserve">A57.20 </t>
  </si>
  <si>
    <t xml:space="preserve">A2.30  </t>
  </si>
  <si>
    <t xml:space="preserve">A62.0  </t>
  </si>
  <si>
    <t xml:space="preserve">A105.0 </t>
  </si>
  <si>
    <t xml:space="preserve">A269.21  </t>
  </si>
  <si>
    <t xml:space="preserve">A50.0  </t>
  </si>
  <si>
    <t xml:space="preserve">A1.10  </t>
  </si>
  <si>
    <t xml:space="preserve">A13.50 </t>
  </si>
  <si>
    <t xml:space="preserve">A7.2 </t>
  </si>
  <si>
    <t>Enrichment KAT- protection</t>
  </si>
  <si>
    <t>Anti-bucking - active</t>
  </si>
  <si>
    <t>ASR on ti - suppression and ZW adjustment</t>
  </si>
  <si>
    <t>Exhaust gas temperature model</t>
  </si>
  <si>
    <t>Operating range EKP</t>
  </si>
  <si>
    <t>Operating range gear</t>
  </si>
  <si>
    <t>Operating range motorized catalytic converter heating</t>
  </si>
  <si>
    <t>Operating range: Start</t>
  </si>
  <si>
    <t>Calculating size factor altitude adaptation</t>
  </si>
  <si>
    <t>Calculating the amount of ambient pressure ( atmospheric pressure sensor )</t>
  </si>
  <si>
    <t>Calculated size speed gradient</t>
  </si>
  <si>
    <t>A parameter TLW - load signal</t>
  </si>
  <si>
    <t>CAN signal list</t>
  </si>
  <si>
    <t>Diagnosis; plausibility check ASR intervention ( OBDII )</t>
  </si>
  <si>
    <t>Diagnosis; CAN Timeout GE interface</t>
  </si>
  <si>
    <t>OBDII ; fulfillment condition ' driving cycle'</t>
  </si>
  <si>
    <t>Diagnosis; plausibility check throttle angle sensor ( OBDII )</t>
  </si>
  <si>
    <t>OBDII ; fault Deletecounter</t>
  </si>
  <si>
    <t>Diagnosis , plausibility test duration supply ( OBDII )</t>
  </si>
  <si>
    <t>diagnosis DVL</t>
  </si>
  <si>
    <t>Diagnosis; electric fuel pump output stage</t>
  </si>
  <si>
    <t>OBDII ; plausibility check fault memory</t>
  </si>
  <si>
    <t>Diagnosis; plausibility check transmission intervention ( OBDII )</t>
  </si>
  <si>
    <t>Diagnosis; plausibility check HFM</t>
  </si>
  <si>
    <t>Diagnosis; probe heating</t>
  </si>
  <si>
    <t>OBDII ; inspection / maintenance -ready</t>
  </si>
  <si>
    <t>Diagnosis; knock control stop</t>
  </si>
  <si>
    <t>Diagnosis; knock sensor ( OBDII )</t>
  </si>
  <si>
    <t>Diagnosis; knock control test pulse ( OBDII )</t>
  </si>
  <si>
    <t>Diagnosis; plausibility check fuel supply systems</t>
  </si>
  <si>
    <t>Diagnosis; plausibility check maximum LDR controlled variable</t>
  </si>
  <si>
    <t>Diagnosis; plausibility check charge pressure control deviation</t>
  </si>
  <si>
    <t>Diagnosis: detection of blocked idle control actuator</t>
  </si>
  <si>
    <t>Diagnosis: idle control needs adaptation / offset adaptation</t>
  </si>
  <si>
    <t>Diagnosis; probe operational readiness before Kat</t>
  </si>
  <si>
    <t>Diagnosis of torque interface for ASR</t>
  </si>
  <si>
    <t>Diagnosis; endurance measurement system serial</t>
  </si>
  <si>
    <t>Diagnosis , plausibility test speed signal ( OBDII )</t>
  </si>
  <si>
    <t>Diagnosis , plausibility test maximum speed Overwrite .</t>
  </si>
  <si>
    <t>Diagnosis camshaft control</t>
  </si>
  <si>
    <t>Diagnosis; camshaft control amplifier</t>
  </si>
  <si>
    <t>Diagnosis , plausibility test phase sensor</t>
  </si>
  <si>
    <t>Diagnosis; plausibility check SG- EEPROM</t>
  </si>
  <si>
    <t>Diagnosis , plausibility test controller internal RAM</t>
  </si>
  <si>
    <t>Diagnosis , plausibility test controller ROM / EPROM</t>
  </si>
  <si>
    <t>Diagnosis , plausibility test controller external RAM</t>
  </si>
  <si>
    <t>Diagnosis; plausibility check idle switch</t>
  </si>
  <si>
    <t>Diagnosis tank venting valve ( OBDII )</t>
  </si>
  <si>
    <t>Diagnosis; tank vent valve - power amplifier</t>
  </si>
  <si>
    <t>Diagnosis; plausibility check motor temperature ( OBDII )</t>
  </si>
  <si>
    <t>OBDII ; fulfillment condition ' trip'</t>
  </si>
  <si>
    <t>Diagnosis: plausibility check vehicle speed</t>
  </si>
  <si>
    <t>OBDII ; fulfillment condition ' warm up cycle'</t>
  </si>
  <si>
    <t>of injection</t>
  </si>
  <si>
    <t>basic injections</t>
  </si>
  <si>
    <t>Injection catalyst heating function</t>
  </si>
  <si>
    <t>Injection time start</t>
  </si>
  <si>
    <t>Injection correction in ignition angle</t>
  </si>
  <si>
    <t>Injection feedforward Overview</t>
  </si>
  <si>
    <t>Sequential spark ignition</t>
  </si>
  <si>
    <t>basic adjustment</t>
  </si>
  <si>
    <t>border areas</t>
  </si>
  <si>
    <t>transmission intervention</t>
  </si>
  <si>
    <t>Master variable throttle angle</t>
  </si>
  <si>
    <t>Donor Size: tachometer and encoder phase</t>
  </si>
  <si>
    <t>Encoder signal HFM</t>
  </si>
  <si>
    <t>Master variable TFA intake air temperature sensor</t>
  </si>
  <si>
    <t>Master variable battery voltage, inkl.Diagnose</t>
  </si>
  <si>
    <t>Master variable vehicle speed</t>
  </si>
  <si>
    <t>Lambda probe heater</t>
  </si>
  <si>
    <t>knock detection</t>
  </si>
  <si>
    <t>Air Compressor - Control</t>
  </si>
  <si>
    <t>Knock control dynamics</t>
  </si>
  <si>
    <t>Knock control with adaptation of the individual cylinder retard</t>
  </si>
  <si>
    <t>Overview knock control</t>
  </si>
  <si>
    <t>Output signal: fuel consumption display</t>
  </si>
  <si>
    <t>LDR D component</t>
  </si>
  <si>
    <t>LDR I- share</t>
  </si>
  <si>
    <t>LDR overboost</t>
  </si>
  <si>
    <t>LDR PID controller</t>
  </si>
  <si>
    <t>LDR Overview</t>
  </si>
  <si>
    <t>LDR Setpoint conditioning</t>
  </si>
  <si>
    <t>LDR setpoint correction by KR</t>
  </si>
  <si>
    <t>LDR setpoint filter</t>
  </si>
  <si>
    <t>LDR TV adaptation</t>
  </si>
  <si>
    <t>LDR TV treatment</t>
  </si>
  <si>
    <t>Preparation and output duty cycle</t>
  </si>
  <si>
    <t>Limitation of the voltage of the DVL- position controller</t>
  </si>
  <si>
    <t>LLR : DVL- position control</t>
  </si>
  <si>
    <t>LLR : DVL -digit characteristic adaptation</t>
  </si>
  <si>
    <t>LLR : Steller characteristic DVL</t>
  </si>
  <si>
    <t>Idle control needs adaptation</t>
  </si>
  <si>
    <t>Idle speed control set speed</t>
  </si>
  <si>
    <t>Idle speed control regulator intervention</t>
  </si>
  <si>
    <t>Idle control : air feedforward</t>
  </si>
  <si>
    <t>Feedforward control idle speed control catalytic converter heating</t>
  </si>
  <si>
    <t>lambda control</t>
  </si>
  <si>
    <t>Entprellzeit für Wandlerschutz</t>
  </si>
  <si>
    <t>TWDS</t>
  </si>
  <si>
    <t>$07412</t>
  </si>
  <si>
    <t>Zeit nach Beendigung der Zylinderausblendung auf einer Bank</t>
  </si>
  <si>
    <t>TWEZAB</t>
  </si>
  <si>
    <t>$077E2</t>
  </si>
  <si>
    <t>Wartezeit für Beginn Kommunikation Wegfahrsperre</t>
  </si>
  <si>
    <t>TWFSBK</t>
  </si>
  <si>
    <t>$0B40A</t>
  </si>
  <si>
    <t>Zeit für Warmlaufzündwinkelspätziehung</t>
  </si>
  <si>
    <t>TWLWM.0</t>
  </si>
  <si>
    <t>$07774</t>
  </si>
  <si>
    <t>Wartezeit vor Dashpotabsteuerung bei Kupplung</t>
  </si>
  <si>
    <t>TWQDKP.0</t>
  </si>
  <si>
    <t>$0777A</t>
  </si>
  <si>
    <t>TWQDKP.1</t>
  </si>
  <si>
    <t>$07780</t>
  </si>
  <si>
    <t>TWQDKP.2</t>
  </si>
  <si>
    <t>$07772</t>
  </si>
  <si>
    <t>Wartezeit vor Dashpotabsteuerung</t>
  </si>
  <si>
    <t>TWQDP.0</t>
  </si>
  <si>
    <t>$07778</t>
  </si>
  <si>
    <t>TWQDP.1</t>
  </si>
  <si>
    <t>$0777E</t>
  </si>
  <si>
    <t>TWQDP.2</t>
  </si>
  <si>
    <t>$07D5C</t>
  </si>
  <si>
    <t>Wartezeit ab Erkennung B_dcy für Ersatztrip-Definition</t>
  </si>
  <si>
    <t>TWTRPDCY</t>
  </si>
  <si>
    <t>$07D5A</t>
  </si>
  <si>
    <t>Wartezeit ab B_ll Erkennung für Ersatztrip-Definition</t>
  </si>
  <si>
    <t>TWTRPLL</t>
  </si>
  <si>
    <t>$07D58</t>
  </si>
  <si>
    <t>Wartezeit ab Start für Ersatztrip-Definition</t>
  </si>
  <si>
    <t>TWTRPST</t>
  </si>
  <si>
    <t>$07528</t>
  </si>
  <si>
    <t>Zeitverzögerung für B_VL</t>
  </si>
  <si>
    <t>TWVL</t>
  </si>
  <si>
    <t>$0740E</t>
  </si>
  <si>
    <t>Dauer fuer die AR aktiv, falls dndif im Bereich dndifo</t>
  </si>
  <si>
    <t>TZDNKMX</t>
  </si>
  <si>
    <t>$0ADC0</t>
  </si>
  <si>
    <t>Dauer des Dynamikvorhaltes</t>
  </si>
  <si>
    <t>TZSWDYN</t>
  </si>
  <si>
    <t>$0744F</t>
  </si>
  <si>
    <t>min. Spannungswert für Diagnose Drucksensor</t>
  </si>
  <si>
    <t>UADPSMN</t>
  </si>
  <si>
    <t>$07450</t>
  </si>
  <si>
    <t>max. Spannungswert für Diagnose Drucksensor</t>
  </si>
  <si>
    <t>UADPSMX</t>
  </si>
  <si>
    <t>$074C3</t>
  </si>
  <si>
    <t>Batteriespannungsschwelle für ASR-Diagnose</t>
  </si>
  <si>
    <t>UBDASR</t>
  </si>
  <si>
    <t>$07548</t>
  </si>
  <si>
    <t>Ubatt - Ersatzwert bei defektem AD - Kanal</t>
  </si>
  <si>
    <t>UBDE</t>
  </si>
  <si>
    <t>$07546</t>
  </si>
  <si>
    <t>Batteriespannung min. (Netz)</t>
  </si>
  <si>
    <t>UBDMN1</t>
  </si>
  <si>
    <t>$07547</t>
  </si>
  <si>
    <t>Batteriespannung min. (ADC)</t>
  </si>
  <si>
    <t>UBDMN2</t>
  </si>
  <si>
    <t>$07545</t>
  </si>
  <si>
    <t>Batteriespannung max.</t>
  </si>
  <si>
    <t>UBDMX</t>
  </si>
  <si>
    <t>$07D24</t>
  </si>
  <si>
    <t>Batteriespannungsschwelle zur Erkennung des Sondenfehlers KS-LS-Masse SG-Masse</t>
  </si>
  <si>
    <t>UBDPLS</t>
  </si>
  <si>
    <t>$075E7</t>
  </si>
  <si>
    <t>DVL: Batteriespannungsschwelle für Anschlagsadaption</t>
  </si>
  <si>
    <t>UBDVLAD</t>
  </si>
  <si>
    <t>$07CCC</t>
  </si>
  <si>
    <t>DVL: Batteriespannungsschwelle für Diagnose</t>
  </si>
  <si>
    <t>UBDVLD</t>
  </si>
  <si>
    <t>$0755B</t>
  </si>
  <si>
    <t>Batteriespannungsschwelle für Abschalten der Sondenheizung</t>
  </si>
  <si>
    <t>UBHS</t>
  </si>
  <si>
    <t>$0761C</t>
  </si>
  <si>
    <t>Batteriespannungsschwelle für NSOLL - Anhebung</t>
  </si>
  <si>
    <t>UBNS.0</t>
  </si>
  <si>
    <t>$07632</t>
  </si>
  <si>
    <t>UBNS.1</t>
  </si>
  <si>
    <t>$07CCD</t>
  </si>
  <si>
    <t>DVL-Diagnose DKG: Minimal erlaubte IPDK-Spannung</t>
  </si>
  <si>
    <t>UDKDMN</t>
  </si>
  <si>
    <t>$07CCE</t>
  </si>
  <si>
    <t>DVL-Diagnose DKG: Maximal erlaubte IPDK-Spannung</t>
  </si>
  <si>
    <t>UDKDMX</t>
  </si>
  <si>
    <t>$0746A</t>
  </si>
  <si>
    <t>DVL-Diagnose DKG: IPDK-Spannungsschwelle für Plausibilitätsprüfung</t>
  </si>
  <si>
    <t>UDKDPL</t>
  </si>
  <si>
    <t>$07737</t>
  </si>
  <si>
    <t>min. plausibler Spannungswert DK- Poti für DK-PWM- Ausgabe</t>
  </si>
  <si>
    <t>UDKDPMN</t>
  </si>
  <si>
    <t>$07738</t>
  </si>
  <si>
    <t>max. plausibler Spannungswert DK- Poti für DK-PWM- Ausgabe</t>
  </si>
  <si>
    <t>UDKDPMX</t>
  </si>
  <si>
    <t>$07482</t>
  </si>
  <si>
    <t>DVL-Diagnose: IPDK-Spannungsschwelle für Heilungsversuch</t>
  </si>
  <si>
    <t>UDKDVLHV</t>
  </si>
  <si>
    <t>$075E2</t>
  </si>
  <si>
    <t>DVL: Obere plausible IPDK-Spannung am mech. Minimalanschlag</t>
  </si>
  <si>
    <t>UDKLLMNO</t>
  </si>
  <si>
    <t>$075E3</t>
  </si>
  <si>
    <t>DVL: Untere plausible IPDK-Spannung am mech. Minimalanschlag</t>
  </si>
  <si>
    <t>UDKLLMNU</t>
  </si>
  <si>
    <t>$075E0</t>
  </si>
  <si>
    <t>DVL: Obere plausible IPDK-Spannung am mech. Maximalanschlag</t>
  </si>
  <si>
    <t>UDKLLMXO</t>
  </si>
  <si>
    <t>$075E1</t>
  </si>
  <si>
    <t>DVL: Untere plausible IPDK-Spannung am mech. Maximalanschlag</t>
  </si>
  <si>
    <t>UDKLLMXU</t>
  </si>
  <si>
    <t>$0A97D</t>
  </si>
  <si>
    <t>tmot-abhängige Korrektur-Spannung zur Bildung des PWMDKG-Signals</t>
  </si>
  <si>
    <t>UDKPMM</t>
  </si>
  <si>
    <t>$07492</t>
  </si>
  <si>
    <t>Spannungsschwelle für DIA/KR Grundoffset Verstärker</t>
  </si>
  <si>
    <t>UDKRGOFS</t>
  </si>
  <si>
    <t>$07491</t>
  </si>
  <si>
    <t>Integratorspannungsschwelle für Dia KS - Auswerteschaltung Testimpuls</t>
  </si>
  <si>
    <t>UDKRTP</t>
  </si>
  <si>
    <t>$098F6</t>
  </si>
  <si>
    <t>Obere Referenzspannungsschwelle DIA KS</t>
  </si>
  <si>
    <t>UDKSNO</t>
  </si>
  <si>
    <t>$09900</t>
  </si>
  <si>
    <t>untere Referenzspannungsschwelle DIA KS</t>
  </si>
  <si>
    <t>UDKSNU</t>
  </si>
  <si>
    <t>$07727</t>
  </si>
  <si>
    <t>DVL: Obere plausible IPDK-Spannung am Vollastanschlag</t>
  </si>
  <si>
    <t>UDKVLO</t>
  </si>
  <si>
    <t>$07728</t>
  </si>
  <si>
    <t>DVL: Untere plausible IPDK-Spannung am Vollastanschlag</t>
  </si>
  <si>
    <t>UDKVLU</t>
  </si>
  <si>
    <t>$074ED</t>
  </si>
  <si>
    <t>Umdrehungen in Bereich 1</t>
  </si>
  <si>
    <t>UKSS.0</t>
  </si>
  <si>
    <t>$074FB</t>
  </si>
  <si>
    <t>UKSS.1</t>
  </si>
  <si>
    <t>$074D1</t>
  </si>
  <si>
    <t>Umdrehungen Nockenwelle für Fehlerentprellung Diagnose NWS</t>
  </si>
  <si>
    <t>UNWDNWS</t>
  </si>
  <si>
    <t>$07D12</t>
  </si>
  <si>
    <t>obere Schwelle f. Erk. Adernschluß und defekte Sonde mit begrenztem Spannungshub</t>
  </si>
  <si>
    <t>USDBO</t>
  </si>
  <si>
    <t>$07D13</t>
  </si>
  <si>
    <t>untere Schwelle f. Erk. Adernschluß u. defekte Sonde mit begrenztem Spannungshub</t>
  </si>
  <si>
    <t>USDBU</t>
  </si>
  <si>
    <t>$07D14</t>
  </si>
  <si>
    <t>obere Schwelle für Erkennung Adernschluß</t>
  </si>
  <si>
    <t>USDUO</t>
  </si>
  <si>
    <t>$07D15</t>
  </si>
  <si>
    <t>untere Schwelle für Erkennung Adernschluß</t>
  </si>
  <si>
    <t>USDUU</t>
  </si>
  <si>
    <t>$07D1D</t>
  </si>
  <si>
    <t>Sondenspannungsschwelle für Erkennung fett hinter Kat</t>
  </si>
  <si>
    <t>USFHK</t>
  </si>
  <si>
    <t>$07D16</t>
  </si>
  <si>
    <t>Schwelle für Sondenkurzschluß nach Ubat</t>
  </si>
  <si>
    <t>USMAX</t>
  </si>
  <si>
    <t>$07D17</t>
  </si>
  <si>
    <t>Schwelle für Sondenkurzschluß nach Masse</t>
  </si>
  <si>
    <t>USMIN</t>
  </si>
  <si>
    <t>$07D18</t>
  </si>
  <si>
    <t>obere Schwelle für Erkennung Potentialversatz</t>
  </si>
  <si>
    <t>USPVO</t>
  </si>
  <si>
    <t>$07D19</t>
  </si>
  <si>
    <t>Schwelle für Rücksetzen des Fehlers 'Potentialversatz' bei Sonde vor Kat.</t>
  </si>
  <si>
    <t>USPVR</t>
  </si>
  <si>
    <t>$07D1A</t>
  </si>
  <si>
    <t>untere Schwelle für Erkennung Potentialversatz</t>
  </si>
  <si>
    <t>USPVU</t>
  </si>
  <si>
    <t>$07666</t>
  </si>
  <si>
    <t>Regelschwelle für Regelung vor Kat</t>
  </si>
  <si>
    <t>USR</t>
  </si>
  <si>
    <t>$07D1B</t>
  </si>
  <si>
    <t>Schwelle für Sondenbetriebsbereitschaft bei fettem Gemisch (vor KAT)</t>
  </si>
  <si>
    <t>USREF</t>
  </si>
  <si>
    <t>$07D1C</t>
  </si>
  <si>
    <t>Schwelle für Sondenbetriebsbereitschaft bei magerem Gemisch (vor KAT)</t>
  </si>
  <si>
    <t>USREM</t>
  </si>
  <si>
    <t>$077C2</t>
  </si>
  <si>
    <t>Sondenspannungsschwelle für Aufsteuerrampe</t>
  </si>
  <si>
    <t>USTE</t>
  </si>
  <si>
    <t>$07756</t>
  </si>
  <si>
    <t>Umdrehungen Wiedereinsetzen für ZWB5 hart</t>
  </si>
  <si>
    <t>UWEH.0</t>
  </si>
  <si>
    <t>$0776C</t>
  </si>
  <si>
    <t>UWEH.1</t>
  </si>
  <si>
    <t>$07755</t>
  </si>
  <si>
    <t>Umdrehungen Wiedereinsetzen für ZWB4 weich</t>
  </si>
  <si>
    <t>UWEW.0</t>
  </si>
  <si>
    <t>$0776B</t>
  </si>
  <si>
    <t>UWEW.1</t>
  </si>
  <si>
    <t>$07408</t>
  </si>
  <si>
    <t>minimale Fahrzeuggeschwindigkeit für ARA - Funktion</t>
  </si>
  <si>
    <t>VARA</t>
  </si>
  <si>
    <t>$07409</t>
  </si>
  <si>
    <t>Geschwindigkeitsschwelle für AR-Funktion bei Bedingung Leerlauf</t>
  </si>
  <si>
    <t>VARALL</t>
  </si>
  <si>
    <t>$077FE</t>
  </si>
  <si>
    <t>Default Variante für Variantencodierung</t>
  </si>
  <si>
    <t>VARDEF</t>
  </si>
  <si>
    <t>$0742C</t>
  </si>
  <si>
    <t>Geschwindigkeitsschwelle für Erstbefüllung Kraftstoffsystem</t>
  </si>
  <si>
    <t>VBANDMX</t>
  </si>
  <si>
    <t>$074DB</t>
  </si>
  <si>
    <t>Geschwindigkeitsschwelle; Fehlererkennung Geschwindigkeitssignal</t>
  </si>
  <si>
    <t>VDMN</t>
  </si>
  <si>
    <t>$07D2E</t>
  </si>
  <si>
    <t>Geschwindigkeitsschwelle für Diagnose S_LL schließt nicht</t>
  </si>
  <si>
    <t>VDSLL</t>
  </si>
  <si>
    <t>$077FD</t>
  </si>
  <si>
    <t>Geschwindigkeitsschwelle für Auslösung Dynamikvorhalt</t>
  </si>
  <si>
    <t>VDYA</t>
  </si>
  <si>
    <t>$0754F</t>
  </si>
  <si>
    <t>Erkennen Fahren-Stehen</t>
  </si>
  <si>
    <t>VFZMN.0</t>
  </si>
  <si>
    <t>$07557</t>
  </si>
  <si>
    <t>VFZMN.1</t>
  </si>
  <si>
    <t>$07E44</t>
  </si>
  <si>
    <t>Segmentlänge für Geschwindigkeitserfassung</t>
  </si>
  <si>
    <t>VFZSEG</t>
  </si>
  <si>
    <t>$07514</t>
  </si>
  <si>
    <t>Geschwindigkeitsschwelle für Getriebeschutz (Anfahrschutz)</t>
  </si>
  <si>
    <t>VGES</t>
  </si>
  <si>
    <t>$07469</t>
  </si>
  <si>
    <t>Geschwindigkeitsschwelle für Überwachung Getriebeeingriff</t>
  </si>
  <si>
    <t>VGEUE</t>
  </si>
  <si>
    <t>$0744A</t>
  </si>
  <si>
    <t>Geschwindigkeitsschwelle für Höhenadaption</t>
  </si>
  <si>
    <t>VHA</t>
  </si>
  <si>
    <t>$07432</t>
  </si>
  <si>
    <t>Maximale Geschwindigkeit für Funktion Katheizen</t>
  </si>
  <si>
    <t>VKHMX</t>
  </si>
  <si>
    <t>$0757F</t>
  </si>
  <si>
    <t>Geschwindigkeitsschwelle für Kompressorunterdrückung bei BA</t>
  </si>
  <si>
    <t>VKOBA.0</t>
  </si>
  <si>
    <t>$0759D</t>
  </si>
  <si>
    <t>VKOBA.1</t>
  </si>
  <si>
    <t>$076DA</t>
  </si>
  <si>
    <t>Geschwindigkeitsschwelle für Lastwechselschlagdämpfung</t>
  </si>
  <si>
    <t>VLWSD.0</t>
  </si>
  <si>
    <t>$076E8</t>
  </si>
  <si>
    <t>VLWSD.1</t>
  </si>
  <si>
    <t>$076F6</t>
  </si>
  <si>
    <t>VLWSD.2</t>
  </si>
  <si>
    <t>$0764C</t>
  </si>
  <si>
    <t>Geschwindigkeitsschwelle unten</t>
  </si>
  <si>
    <t>VMIN</t>
  </si>
  <si>
    <t>$0751A</t>
  </si>
  <si>
    <t>Geschwindigkeitsschwelle für Wandlerschutz</t>
  </si>
  <si>
    <t>VMWDS</t>
  </si>
  <si>
    <t>$0764D</t>
  </si>
  <si>
    <t>Fahrzeuggeschwindigkeit für Füllungseingriff durch Leerlaufregelung</t>
  </si>
  <si>
    <t>VQREG</t>
  </si>
  <si>
    <t>$0765F</t>
  </si>
  <si>
    <t>Fahrzeuggeschwindigkeitsschwelle für Kompensation Servolenkung</t>
  </si>
  <si>
    <t>VSL</t>
  </si>
  <si>
    <t>$07580</t>
  </si>
  <si>
    <t>Verhältnis Geschwindigkeit Drehzahl für Kompressorabschaltung</t>
  </si>
  <si>
    <t>VVNKO.0</t>
  </si>
  <si>
    <t>$0759E</t>
  </si>
  <si>
    <t>VVNKO.1</t>
  </si>
  <si>
    <t>$0764B</t>
  </si>
  <si>
    <t>Fahrzeuggeschwindigkeit für Zündwinkeleingriff durch Leerlaufregelung</t>
  </si>
  <si>
    <t>VWLLR</t>
  </si>
  <si>
    <t>$0B99F</t>
  </si>
  <si>
    <t>Ansauglufttemperatur abhängige Zündwinkelkorrektur</t>
  </si>
  <si>
    <t>WANS.0</t>
  </si>
  <si>
    <t>$074B4</t>
  </si>
  <si>
    <t>DK-Schwelle für Diagnose HFM5</t>
  </si>
  <si>
    <t>WDHFM</t>
  </si>
  <si>
    <t>$07498</t>
  </si>
  <si>
    <t>Drosselklappenschwelle für Dia LDR-Regelabweichung</t>
  </si>
  <si>
    <t>WDKDLDRA</t>
  </si>
  <si>
    <t>$07581</t>
  </si>
  <si>
    <t>Winkel Drosselklappe für Kompressorabschaltung</t>
  </si>
  <si>
    <t>WDKKO.0</t>
  </si>
  <si>
    <t>$0759F</t>
  </si>
  <si>
    <t>WDKKO.1</t>
  </si>
  <si>
    <t>$07584</t>
  </si>
  <si>
    <t>WDKKOA.0</t>
  </si>
  <si>
    <t>$075A2</t>
  </si>
  <si>
    <t>WDKKOA.1</t>
  </si>
  <si>
    <t>$0752B</t>
  </si>
  <si>
    <t>Min. DK-Winkel solange mech. Minimalanschlag nicht gelernt ist</t>
  </si>
  <si>
    <t>WDKMN</t>
  </si>
  <si>
    <t>$0978D</t>
  </si>
  <si>
    <t>Notlauf-Drosselklappenwinkel</t>
  </si>
  <si>
    <t>WDKNLN.0</t>
  </si>
  <si>
    <t>$09765</t>
  </si>
  <si>
    <t>Drosselklappenwinkelschwelle für Leerlauferkennung</t>
  </si>
  <si>
    <t>WDKSLN.0</t>
  </si>
  <si>
    <t>$0976F</t>
  </si>
  <si>
    <t>Drosselklappenwinkelschwelle für Vollasterkennung</t>
  </si>
  <si>
    <t>WDKVLN.0</t>
  </si>
  <si>
    <t>$09779</t>
  </si>
  <si>
    <t>WDKVLN.1</t>
  </si>
  <si>
    <t>$099D4</t>
  </si>
  <si>
    <t>Drosselklappenstützstellen LDR</t>
  </si>
  <si>
    <t>WDK_LD</t>
  </si>
  <si>
    <t>$0928B</t>
  </si>
  <si>
    <t>Winkel Einspritzabbruch</t>
  </si>
  <si>
    <t>WEAN</t>
  </si>
  <si>
    <t>$0927E</t>
  </si>
  <si>
    <t>Offset Vorlagerungswinkel nach ASR-Betrieb</t>
  </si>
  <si>
    <t>WEEASN</t>
  </si>
  <si>
    <t>$0924A</t>
  </si>
  <si>
    <t>Vorlagerungswinkel - Korrektur</t>
  </si>
  <si>
    <t>WEEM</t>
  </si>
  <si>
    <t>$09256</t>
  </si>
  <si>
    <t>Vorlagerunswinkel-Korrektur im Start</t>
  </si>
  <si>
    <t>WEESTM</t>
  </si>
  <si>
    <t>$09270</t>
  </si>
  <si>
    <t>Winkel Einspritzende im Start</t>
  </si>
  <si>
    <t>WEESTN</t>
  </si>
  <si>
    <t>$074E2</t>
  </si>
  <si>
    <t>Winkelgrenze Einspritzende für sim. Startauslösungen</t>
  </si>
  <si>
    <t>WEESTS.0</t>
  </si>
  <si>
    <t>$074F0</t>
  </si>
  <si>
    <t>WEESTS.1</t>
  </si>
  <si>
    <t>$09262</t>
  </si>
  <si>
    <t>Winkel Einspritzende bei Vollast</t>
  </si>
  <si>
    <t>WEEVLN</t>
  </si>
  <si>
    <t>$074E3</t>
  </si>
  <si>
    <t>Winkel Einlaß-schließt vor SW-Bezugsmarke (tR)</t>
  </si>
  <si>
    <t>WESBM.0</t>
  </si>
  <si>
    <t>$074F1</t>
  </si>
  <si>
    <t>WESBM.1</t>
  </si>
  <si>
    <t>$075AE</t>
  </si>
  <si>
    <t>Max. Spätverstellung bei ASR-Betrieb</t>
  </si>
  <si>
    <t>WKRASR</t>
  </si>
  <si>
    <t>$0A9D1</t>
  </si>
  <si>
    <t>Winkel bei Kupllungsbetätigung</t>
  </si>
  <si>
    <t>WKUN.0</t>
  </si>
  <si>
    <t>$08D01</t>
  </si>
  <si>
    <t>obere Grenze Drosselklappenwinkel für tlw-Adaption</t>
  </si>
  <si>
    <t>WKWAN</t>
  </si>
  <si>
    <t>$08D0D</t>
  </si>
  <si>
    <t>untere Grenze Drosselklappenwinkel für tlw-Adaption</t>
  </si>
  <si>
    <t>WKWAUN</t>
  </si>
  <si>
    <t>$0B414</t>
  </si>
  <si>
    <t>Leerlauf - Zündwinkelkorrektur Warmlauf für begrenzte Zeit</t>
  </si>
  <si>
    <t>WLLCM.0</t>
  </si>
  <si>
    <t>$077E7</t>
  </si>
  <si>
    <t>frühester Winkel</t>
  </si>
  <si>
    <t>WMAX</t>
  </si>
  <si>
    <t>$07EFA</t>
  </si>
  <si>
    <t>Winkel für negative Regelabweichung</t>
  </si>
  <si>
    <t>WNDN.0</t>
  </si>
  <si>
    <t>$07F7C</t>
  </si>
  <si>
    <t>WNDN.1</t>
  </si>
  <si>
    <t>$074C8</t>
  </si>
  <si>
    <t>Grenzwinkel für Nockenwellensteller aktiv</t>
  </si>
  <si>
    <t>WNWA</t>
  </si>
  <si>
    <t>$077DE</t>
  </si>
  <si>
    <t>Begrenzung Adaption Spätanschlag nach 'früh'</t>
  </si>
  <si>
    <t>WNWAFMX</t>
  </si>
  <si>
    <t>$077DF</t>
  </si>
  <si>
    <t>Obere Begrenzung Adaption NW-Spätanschlag (Richtung spät)</t>
  </si>
  <si>
    <t>WNWASMX</t>
  </si>
  <si>
    <t>$074C9</t>
  </si>
  <si>
    <t>Grenzwinkel für Nockenwellensteller passiv</t>
  </si>
  <si>
    <t>WNWP</t>
  </si>
  <si>
    <t>$077DD</t>
  </si>
  <si>
    <t>Sollwinkel der Nockenwelle in Position Spätanschlag</t>
  </si>
  <si>
    <t>WNWSPS</t>
  </si>
  <si>
    <t>$07F0A</t>
  </si>
  <si>
    <t>Winkel für positive Regelabweichung</t>
  </si>
  <si>
    <t>WPDN.0</t>
  </si>
  <si>
    <t>$07F8C</t>
  </si>
  <si>
    <t>WPDN.1</t>
  </si>
  <si>
    <t>$0B4C0</t>
  </si>
  <si>
    <t>Phasengang</t>
  </si>
  <si>
    <t>WPHN</t>
  </si>
  <si>
    <t>$0B444</t>
  </si>
  <si>
    <t>Teillast - Zündwinkelkorrektur Warmlauf für begrenzte Zeit</t>
  </si>
  <si>
    <t>WTLCM.0</t>
  </si>
  <si>
    <t>$08B6E</t>
  </si>
  <si>
    <t>Zeitkonstante fuer Abgastemperaturmodell</t>
  </si>
  <si>
    <t>ZATMAML</t>
  </si>
  <si>
    <t>$07426</t>
  </si>
  <si>
    <t>Zeitkonstante fuer Katalysator-Exotherme-Temperatur</t>
  </si>
  <si>
    <t>ZATME</t>
  </si>
  <si>
    <t>$08B78</t>
  </si>
  <si>
    <t>Zeitkonstante fuer Katalysatortemperaturmodell - Kat-Temperatur</t>
  </si>
  <si>
    <t>ZATMKML</t>
  </si>
  <si>
    <t>$08B82</t>
  </si>
  <si>
    <t>Zeitkonstante fuer Abgastemperaturmodell - Rohrwandtemperatur</t>
  </si>
  <si>
    <t>ZATMRML</t>
  </si>
  <si>
    <t>$0B1E2</t>
  </si>
  <si>
    <t>Abregelfaktor K-Speicher (tmot) BA</t>
  </si>
  <si>
    <t>ZBAKAM</t>
  </si>
  <si>
    <t>$0B314</t>
  </si>
  <si>
    <t>Abregelfaktor L-Speicher (tmot) BA</t>
  </si>
  <si>
    <t>ZBALM</t>
  </si>
  <si>
    <t>$07483</t>
  </si>
  <si>
    <t>Diagnoseschwelle für Schwingungszähler zddvlp</t>
  </si>
  <si>
    <t>ZDDVLX</t>
  </si>
  <si>
    <t>$0766D</t>
  </si>
  <si>
    <t>Abregelfaktor Tiefpaß für Adaption Regelhub von fr</t>
  </si>
  <si>
    <t>ZDFR</t>
  </si>
  <si>
    <t>$07444</t>
  </si>
  <si>
    <t>Zeitkonstante für Höhenadaption</t>
  </si>
  <si>
    <t>ZDKHA</t>
  </si>
  <si>
    <t>$07445</t>
  </si>
  <si>
    <t>Zeitkonstante für schnelle Höhenadaption</t>
  </si>
  <si>
    <t>ZDKHAS</t>
  </si>
  <si>
    <t>$09A39</t>
  </si>
  <si>
    <t>Zeitkonstante für D - Anteil Ladedruckregler</t>
  </si>
  <si>
    <t>ZDLDRN.0</t>
  </si>
  <si>
    <t>$07D45</t>
  </si>
  <si>
    <t>Absteuerzeitkonstante für TEV bei TE-Diagnose</t>
  </si>
  <si>
    <t>ZDTEAB</t>
  </si>
  <si>
    <t>$07D44</t>
  </si>
  <si>
    <t>Absteuerzeitkonstante für TEV bei TE-Diagnose bei Beladung</t>
  </si>
  <si>
    <t>ZDTEABB</t>
  </si>
  <si>
    <t>$07403</t>
  </si>
  <si>
    <t>Zeitkonstante für Hochregeln des Anfettens bei ständig hoher Last</t>
  </si>
  <si>
    <t>ZFAGTH</t>
  </si>
  <si>
    <t>$07404</t>
  </si>
  <si>
    <t>Zeitkonstante für Rückregeln des Anfettens bei ständig hoher Last</t>
  </si>
  <si>
    <t>ZFAGTR</t>
  </si>
  <si>
    <t>$07541</t>
  </si>
  <si>
    <t>ZFTANS</t>
  </si>
  <si>
    <t>$0B1D8</t>
  </si>
  <si>
    <t>Zeitkonstante (bzw.Integrationsgeschw.) für Beladungsfaktor</t>
  </si>
  <si>
    <t>ZFTEADML.0</t>
  </si>
  <si>
    <t>$0754E</t>
  </si>
  <si>
    <t>Zeitkonstante für Filterung des Geschwindigkeitssignals</t>
  </si>
  <si>
    <t>ZFV.0</t>
  </si>
  <si>
    <t>$07556</t>
  </si>
  <si>
    <t>ZFV.1</t>
  </si>
  <si>
    <t>$07650</t>
  </si>
  <si>
    <t>Zeitkonstante für Integratorreset n &gt; NSOL</t>
  </si>
  <si>
    <t>ZIRS1</t>
  </si>
  <si>
    <t>$07651</t>
  </si>
  <si>
    <t>Zeitkonstante für Integratorreset n &lt; NSOL</t>
  </si>
  <si>
    <t>ZIRS2</t>
  </si>
  <si>
    <t>$07692</t>
  </si>
  <si>
    <t>Zeitkonstante für dtv-Integrator</t>
  </si>
  <si>
    <t>ZKDTV</t>
  </si>
  <si>
    <t>$075D0</t>
  </si>
  <si>
    <t>DVL: Zeitkonstante zur Aufsteuerung der min. IPA-Spannung bei neg. DK-Gradient</t>
  </si>
  <si>
    <t>ZKDVL</t>
  </si>
  <si>
    <t>$075D6</t>
  </si>
  <si>
    <t>DVL: Zeitkonstante für dvl_sol-Filter</t>
  </si>
  <si>
    <t>ZKDVLSOL</t>
  </si>
  <si>
    <t>$0768E</t>
  </si>
  <si>
    <t>Zeitkonstante für Fra-Integrator</t>
  </si>
  <si>
    <t>ZKFRA</t>
  </si>
  <si>
    <t>$0768D</t>
  </si>
  <si>
    <t>Zeitkonstante für Fr-Filter</t>
  </si>
  <si>
    <t>ZKFRM</t>
  </si>
  <si>
    <t>$07436</t>
  </si>
  <si>
    <t>Zeitkonstante für Abbruch-Tiefpass Katheizen</t>
  </si>
  <si>
    <t>ZKHABB</t>
  </si>
  <si>
    <t>$07690</t>
  </si>
  <si>
    <t>Zeitkonstante für tra-Integrator</t>
  </si>
  <si>
    <t>ZKTRA</t>
  </si>
  <si>
    <t>$07758</t>
  </si>
  <si>
    <t>Anzahl Zündungen für Zündwinkeleingriff Kupllungsschalter</t>
  </si>
  <si>
    <t>ZKUZW.0</t>
  </si>
  <si>
    <t>$0776E</t>
  </si>
  <si>
    <t>ZKUZW.1</t>
  </si>
  <si>
    <t>$076DE</t>
  </si>
  <si>
    <t>Zeitkonstante für Filterung des Fahrer-Momentes bei großem Kupplungsmoment</t>
  </si>
  <si>
    <t>ZMDFAO.0</t>
  </si>
  <si>
    <t>$076EC</t>
  </si>
  <si>
    <t>ZMDFAO.1</t>
  </si>
  <si>
    <t>$076FA</t>
  </si>
  <si>
    <t>ZMDFAO.2</t>
  </si>
  <si>
    <t>$076E0</t>
  </si>
  <si>
    <t>Zeitkonstante für Filterung des Fahrer-Momentes bei passivem Wiedereinsetzen</t>
  </si>
  <si>
    <t>ZMDFAWE.0</t>
  </si>
  <si>
    <t>$076EE</t>
  </si>
  <si>
    <t>ZMDFAWE.1</t>
  </si>
  <si>
    <t>$076FC</t>
  </si>
  <si>
    <t>ZMDFAWE.2</t>
  </si>
  <si>
    <t>$076FE</t>
  </si>
  <si>
    <t>Zeitkonstante Klimakompressor-Lastabregelung</t>
  </si>
  <si>
    <t>ZMDKO</t>
  </si>
  <si>
    <t>$074B2</t>
  </si>
  <si>
    <t>Zeitkonstante mlroh-Tiefpaß bei Diagnose HFM/HLM</t>
  </si>
  <si>
    <t>ZMLRO</t>
  </si>
  <si>
    <t>$077C0</t>
  </si>
  <si>
    <t>Zeitkonstante für ml-Filter in beladungsabh. Tankentlüftung</t>
  </si>
  <si>
    <t>ZMLTE</t>
  </si>
  <si>
    <t>$0740C</t>
  </si>
  <si>
    <t>Zeitkonstante Drehzahl - Filter</t>
  </si>
  <si>
    <t>ZNFI</t>
  </si>
  <si>
    <t>$0764E</t>
  </si>
  <si>
    <t>Zeitkonstante LLR-Drehzahl-Filter</t>
  </si>
  <si>
    <t>ZNFIL</t>
  </si>
  <si>
    <t>$07455</t>
  </si>
  <si>
    <t>Zeitkonstante für Drehzahlgradient</t>
  </si>
  <si>
    <t>ZNGRAD</t>
  </si>
  <si>
    <t>$077E0</t>
  </si>
  <si>
    <t>Zeitkonstante für Adaption-Spätanschlagposition</t>
  </si>
  <si>
    <t>ZNWSP</t>
  </si>
  <si>
    <t>$07618</t>
  </si>
  <si>
    <t>Zeitkonstante für Luftvorsteuerung Adaption</t>
  </si>
  <si>
    <t>ZQA</t>
  </si>
  <si>
    <t>$0765B</t>
  </si>
  <si>
    <t>Zeitkonstante für AC - Eingriff</t>
  </si>
  <si>
    <t>ZQAC</t>
  </si>
  <si>
    <t>$0AD73</t>
  </si>
  <si>
    <t>Zeitkonstante für Dashpotabsteuerung bei Kompressor und Kupplung ein</t>
  </si>
  <si>
    <t>ZQDPKKUN.0</t>
  </si>
  <si>
    <t>$0AD6D</t>
  </si>
  <si>
    <t>Zeitkonstante für Dashpotabsteuerung bei Kupplung</t>
  </si>
  <si>
    <t>ZQDPKUN.0</t>
  </si>
  <si>
    <t>$07D32</t>
  </si>
  <si>
    <t>Zeitkonstante für Leerlaufstellerluft bei Tankentlüftungsdiagnose</t>
  </si>
  <si>
    <t>ZQDTE</t>
  </si>
  <si>
    <t>$07665</t>
  </si>
  <si>
    <t>Zeitkonstante für Störgrößenaufschaltung Kat.-Heizung bei sinkender Korekturluft</t>
  </si>
  <si>
    <t>ZQKHAB</t>
  </si>
  <si>
    <t>$07664</t>
  </si>
  <si>
    <t>Zeitkonstante für Störgrößenaufschaltung Kat.-Heizung bei steigender Korrekturl.</t>
  </si>
  <si>
    <t>ZQKHAU</t>
  </si>
  <si>
    <t>$07D34</t>
  </si>
  <si>
    <t>Zeitkonstante für Überwachung der LLS-Luft auf Störungen bei TEV-Diagnose</t>
  </si>
  <si>
    <t>ZQSDTE</t>
  </si>
  <si>
    <t>$07660</t>
  </si>
  <si>
    <t>Zeitkonstante für Störgrößenaufschaltung Servollenkung</t>
  </si>
  <si>
    <t>ZQSL</t>
  </si>
  <si>
    <t>$0765C</t>
  </si>
  <si>
    <t>Zeitkonstante für Zusatzluft-Aufschaltung bei aktivem Sekundärluftsystem</t>
  </si>
  <si>
    <t>ZQSLS</t>
  </si>
  <si>
    <t>$0B1CE</t>
  </si>
  <si>
    <t>Auf-/Absteuergeschwindigkeit Spülrate</t>
  </si>
  <si>
    <t>ZQTEML.0</t>
  </si>
  <si>
    <t>$07659</t>
  </si>
  <si>
    <t>Zeitkonstante Vorsteuerung im Nachstart</t>
  </si>
  <si>
    <t>ZQVNS</t>
  </si>
  <si>
    <t>$07658</t>
  </si>
  <si>
    <t>Zeitkonstante Vorsteuerung Schubkennlinie</t>
  </si>
  <si>
    <t>ZQVSKL</t>
  </si>
  <si>
    <t>$0A097</t>
  </si>
  <si>
    <t>Zeitkonstante LLR - Vorsteuerung für abnehmende Werte</t>
  </si>
  <si>
    <t>ZQVSNM.0</t>
  </si>
  <si>
    <t>$0765A</t>
  </si>
  <si>
    <t>Zeitkonstante Vorsteuerung für zunehmende Werte</t>
  </si>
  <si>
    <t>ZQVSP</t>
  </si>
  <si>
    <t>$09E89</t>
  </si>
  <si>
    <t>Zeitkonstante für Sollwert Ladedruckregler</t>
  </si>
  <si>
    <t>ZSOLLDRN.0</t>
  </si>
  <si>
    <t>$07729</t>
  </si>
  <si>
    <t>DVL: Zeitkonstante Adaption IPDK-Poti-Spannung Vollaststellung</t>
  </si>
  <si>
    <t>ZUDKVL</t>
  </si>
  <si>
    <t>$077CD</t>
  </si>
  <si>
    <t>Abregelzeitkonstante ÜK-Faktor im Nachstart</t>
  </si>
  <si>
    <t>ZUKNST</t>
  </si>
  <si>
    <t>$0B1EC</t>
  </si>
  <si>
    <t>Abregelfaktor K-Speicher (tmot) VA</t>
  </si>
  <si>
    <t>ZVAKAM</t>
  </si>
  <si>
    <t>$0B31E</t>
  </si>
  <si>
    <t>Abregelfaktor L-Speicher (tmot) VA</t>
  </si>
  <si>
    <t>ZVALM</t>
  </si>
  <si>
    <t>$0BC98</t>
  </si>
  <si>
    <t>Delta Zündwinkel Abregelung pro 10 ms</t>
  </si>
  <si>
    <t>ZWDDYN.0</t>
  </si>
  <si>
    <t>$0BC56</t>
  </si>
  <si>
    <t>Delta-Zündwinkel Dynamikvorhalt für große Drosselklappenwinkelgeschwindigkeiten</t>
  </si>
  <si>
    <t>ZWDN.0</t>
  </si>
  <si>
    <t>$0BC6C</t>
  </si>
  <si>
    <t>ZWDN.1</t>
  </si>
  <si>
    <t>$0BC82</t>
  </si>
  <si>
    <t>ZWDN.2</t>
  </si>
  <si>
    <t>$074E6</t>
  </si>
  <si>
    <t>Abregelkonstante zylinderselektive WE-Mehrmenge</t>
  </si>
  <si>
    <t>ZWEAB.0</t>
  </si>
  <si>
    <t>$074F4</t>
  </si>
  <si>
    <t>ZWEAB.1</t>
  </si>
  <si>
    <t>$074E5</t>
  </si>
  <si>
    <t>Aufregelkonstante zylinderselektive WE-Mehrmenge</t>
  </si>
  <si>
    <t>ZWEAUF.0</t>
  </si>
  <si>
    <t>$074F3</t>
  </si>
  <si>
    <t>ZWEAUF.1</t>
  </si>
  <si>
    <t>$074EC</t>
  </si>
  <si>
    <t>projektspezifische Zylindernummer</t>
  </si>
  <si>
    <t>ZYLNU.0</t>
  </si>
  <si>
    <t>$074FA</t>
  </si>
  <si>
    <t>ZYLNU.1</t>
  </si>
  <si>
    <t>$07568</t>
  </si>
  <si>
    <t>Zylinderzuordnung für maximale Referenzpegelbegrenzung Klopfregelung</t>
  </si>
  <si>
    <t>ZYRKR</t>
  </si>
  <si>
    <t>Kennfeld "Bosch 8"</t>
  </si>
  <si>
    <t>ESSTT: A 13.0  Einspritzzeit Start</t>
  </si>
  <si>
    <t>ESZW: A 11.0  Einspritzkorrektur bei Zündwinkelverstellung</t>
  </si>
  <si>
    <t>EVSTUE: A  9.0  Einspritzung Vorsteuerung Übersicht</t>
  </si>
  <si>
    <t>ANF: A  3.  0  Anfettung KAT-Schutz</t>
  </si>
  <si>
    <t>AR: A 60. 20  Antiruckelfunktion - aktiv</t>
  </si>
  <si>
    <t>ASREZ: A 14.  0  ASR über ti-Ausblendung und ZW-Verstellung</t>
  </si>
  <si>
    <t>ATM: A 10.  0  Abgastemperaturmodell</t>
  </si>
  <si>
    <t>BBEKP: A  3. 10  Betriebsbereich EKP</t>
  </si>
  <si>
    <t>BBGANG: A  6.  0  Betriebsbereich Gang</t>
  </si>
  <si>
    <t>BBKHZ: A 10.  2  Betriebsbereich motorisches Katheizen</t>
  </si>
  <si>
    <t>BBNMAX: A 16. 20  Drehzahlbegrenzung</t>
  </si>
  <si>
    <t>BBSTT: A  9.  0  Betriebsbereich: Start</t>
  </si>
  <si>
    <t>BGFHA: A 78. 20  Berechnungsgröße Faktor Höhenadaption</t>
  </si>
  <si>
    <t>BGHO: A  3.  0  Berechnung Höhe aus Umgebungsdruck (Umgebungsdrucksensor)</t>
  </si>
  <si>
    <t>BGNG: A  4. 10  Berechnete Größe Drehzahlgradient</t>
  </si>
  <si>
    <t>BGTL: A 48. 30  Berechnungsgröße tL-Lastsignal</t>
  </si>
  <si>
    <t>BGTLW: A 41. 20  Berechnungsgröße tLw - Lastsignal</t>
  </si>
  <si>
    <t>CAN: A 56. 30  CAN-Signalliste</t>
  </si>
  <si>
    <t>EA: A108.0  Einspritzart</t>
  </si>
  <si>
    <t>ESGRU: A5.0  Grundeinspritzungen</t>
  </si>
  <si>
    <t>ESKHZ: A4.2  Einspritzung Katalysator-Aufheizfunktion</t>
  </si>
  <si>
    <t>FFZ: A  6.  0  Folgefunkenzündung</t>
  </si>
  <si>
    <t>GA: A 33.  0  Grundanpassung</t>
  </si>
  <si>
    <t>GB: A162.  0  Grenzbereiche</t>
  </si>
  <si>
    <t>GE: A 62. 30  Getriebeeingriff</t>
  </si>
  <si>
    <t>GGDKG: A 31. 30  Gebergröße Drosselklappenwinkel</t>
  </si>
  <si>
    <t>GGDPG: A  6. 20  Gebergröße: Drehzahlgeber und Phasengeber</t>
  </si>
  <si>
    <t>GGHFM: A 44.  2  Gebersignal HFM</t>
  </si>
  <si>
    <t>GGTFA: A 12.  0  Gebergröße TFA Temperaturfühler Ansaugluft</t>
  </si>
  <si>
    <t>GGUB: A  4.  0  Gebergröße Batteriespannung, inkl.Diagnose</t>
  </si>
  <si>
    <t>GGVFZG: A  8. 20  Gebergröße Fahrzeuggeschwindigkeit</t>
  </si>
  <si>
    <t>HLS: A 11.  1  Heizung Lambdasonde</t>
  </si>
  <si>
    <t>KE: A112.  0  Klopferkennung</t>
  </si>
  <si>
    <t>KOS: A108.  0  Klimakompressor - Steuerung</t>
  </si>
  <si>
    <t>KRDY: A 14.  0  Klopfregelung Dynamik</t>
  </si>
  <si>
    <t>KRRA: A 12.  0  Klopfregelung mit Adaption der zylinderindividuellen Spätverstellung</t>
  </si>
  <si>
    <t>KUE: A 62.  4  Übersicht Klopfregelung</t>
  </si>
  <si>
    <t>KVA: A 29.  0  Ausgangssignal: Kraftstoff-Verbrauchs-Anzeige</t>
  </si>
  <si>
    <t>LDDAN: A 13.  0  LDR D-Anteil</t>
  </si>
  <si>
    <t>LDIAN: A 16.  2  LDR I-Anteil</t>
  </si>
  <si>
    <t>LDOB: A 14.  0  LDR Overboost</t>
  </si>
  <si>
    <t>LDRPID: A  1.  0  LDR PID-Regler</t>
  </si>
  <si>
    <t>LDRUE: A 15.  0  LDR Übersicht</t>
  </si>
  <si>
    <t>LDSA: A  7.  0  LDR Sollwertaufbereitung</t>
  </si>
  <si>
    <t>LDSKKR: A  6.  1  LDR Sollwertkorrektur durch KR</t>
  </si>
  <si>
    <t>LDSWF: A  2.  0  LDR Sollwertfilter</t>
  </si>
  <si>
    <t>LDTVAD: A  2.  0  LDR TV-Adaption</t>
  </si>
  <si>
    <t>LDTVAU: A  1.  0  LDR TV-Aufbereitung</t>
  </si>
  <si>
    <t>LDTVMA: A 13.  0  Aufbereitung und Ausgabe Tastverhältnis</t>
  </si>
  <si>
    <t>LLDVBG: A  6. 10  LLR: Begrenzung der Sollspannung des DVL-Lagereglers</t>
  </si>
  <si>
    <t>LLDVLR: A  7. 20  LLR: DVL-Lageregelung</t>
  </si>
  <si>
    <t>LLDVSA: A 16. 30  LLR: DVL-Stellerkennlinienadaption</t>
  </si>
  <si>
    <t>LLDVSK: A  9.  0  LLR: Stellerkennlinie DVL</t>
  </si>
  <si>
    <t>LLRA: A 51.  0  Leerlaufregelung-Bedarfsadaption</t>
  </si>
  <si>
    <t>LLRNS: A164.  0  Leerlaufregelung-Solldrehzahl</t>
  </si>
  <si>
    <t>LLRRE: A 15. 30  Leerlaufregelung Regler-Eingriff</t>
  </si>
  <si>
    <t>LLRV: A284.  0  Leerlaufregelung: Luftvorsteuerung</t>
  </si>
  <si>
    <t>LLRVKH: A  4.  0  Vorsteuerung Leerlaufsteller Katheizen</t>
  </si>
  <si>
    <t>LR: A 72.  1  Lambdaregelung</t>
  </si>
  <si>
    <t>LRA: A 92.  0  Adaptive Vorsteuerung für Lambdaregelung</t>
  </si>
  <si>
    <t>LREB: A 98.  0  Lambdaregelung Einschaltbedingungen</t>
  </si>
  <si>
    <t>LSD: A 12.  0  Digitale Leerlaufstabilisierung</t>
  </si>
  <si>
    <t>MDFA: A 21. 30  Berechnung Momentenvorgabe Fahrer</t>
  </si>
  <si>
    <t>MDIST: A 11. 10  Motormomentenberechnung</t>
  </si>
  <si>
    <t>MDKOEZ: A 19. 10  Momentenkoordination für schnellen Eingriff EZ</t>
  </si>
  <si>
    <t>MDZE: A 19.  0  Momenteneingriff durch Zündung</t>
  </si>
  <si>
    <t>MEUE: A 11. 10  Übersicht Momenteneingriff</t>
  </si>
  <si>
    <t>MSRF: A  1.  0  MSR zur Einstellung von Füllung durch externe Anforderung (mimsr)</t>
  </si>
  <si>
    <t>NST: A 57.  0  Nachstart</t>
  </si>
  <si>
    <t>NWS: A 41. 10  Nockenwellensteuerung</t>
  </si>
  <si>
    <t>PWMDKG: A 30. 10  PWM-Signal für DKG</t>
  </si>
  <si>
    <t>PWMMMI: A  5.  0  PWM-Ausgabe Ist-Moment</t>
  </si>
  <si>
    <t>PWMMMR: A  8.  0  PWM-Eingabe des Sollmoments von ASR</t>
  </si>
  <si>
    <t>REDSTU: A 13.  0  Berechnung Reduzierstufen</t>
  </si>
  <si>
    <t>SA_WE: A174. 50  Schubabschalten/Wiedereinsetzen</t>
  </si>
  <si>
    <t>SHPOT: A 31. 30  Dashpot</t>
  </si>
  <si>
    <t>SST: A 66.  0  Stützstellen</t>
  </si>
  <si>
    <t>ST_W: A 22.  0  Start - Zündung</t>
  </si>
  <si>
    <t>SU: A 53. 10  Saugrohrumschaltung</t>
  </si>
  <si>
    <t>SWS: A  8.  0  Schließwinkel, Ladezeit der Zündspule</t>
  </si>
  <si>
    <t>TEB: A 66. 50  Tankentlüftung beladungsabhängig</t>
  </si>
  <si>
    <t>TEMIN: A  1.  0  Einspritzzeit Übersicht</t>
  </si>
  <si>
    <t>TKSTA: A  3.  0  Testerkommunikation; Stellgliedansteuerung</t>
  </si>
  <si>
    <t>UKSEFI: A 57. 20  Übergangskompensation für SEFI - Wandfilmmodell</t>
  </si>
  <si>
    <t>WANWKW: A  7.  0  Winkeladaption der Nockenwelle zur Kurbelwelle</t>
  </si>
  <si>
    <t>WFS: A  2. 30  Wegfahrsperre</t>
  </si>
  <si>
    <t>WL_E: A 62.  0  Warmlauf - Einspritzung</t>
  </si>
  <si>
    <t>WL_W: A105.  0  Warmlauf - Zündung</t>
  </si>
  <si>
    <t>ZUE: A269. 21  Grundfunktion - Zündung</t>
  </si>
  <si>
    <t>ZWB: A 50.  0  Zündwinkel - Änderungsbegrenzung</t>
  </si>
  <si>
    <t>ZWFSR: A  1. 10  Zündwinkeleingriff bei Fahrstufe-rückwärts</t>
  </si>
  <si>
    <t>ZWGRU: A 13. 50  Grundzündwinkel</t>
  </si>
  <si>
    <t>ZWKHZ: A  4.  0  Katheizen - Zündwinkel</t>
  </si>
  <si>
    <t>ZWLWSD: A  7.  2  Lastwechselschlagdämpfung</t>
  </si>
  <si>
    <t>4B0907557B 0261204806 359157 1.8T AEB M382</t>
  </si>
  <si>
    <t>$0AABF</t>
  </si>
  <si>
    <t>Ignition Basic Map</t>
  </si>
  <si>
    <t>$0ABE3</t>
  </si>
  <si>
    <t>$07560</t>
  </si>
  <si>
    <t>MAF Linearization Voltage Transfer Function</t>
  </si>
  <si>
    <t>$0AD07</t>
  </si>
  <si>
    <t>$087BE</t>
  </si>
  <si>
    <t>$08848</t>
  </si>
  <si>
    <t>Fuel Injection Main Correction Map</t>
  </si>
  <si>
    <t>$06A37</t>
  </si>
  <si>
    <t>Fuel Injectors Correction Factor</t>
  </si>
  <si>
    <t>$06A68</t>
  </si>
  <si>
    <t>Fuel Injectors Constant</t>
  </si>
  <si>
    <t>$06AE8</t>
  </si>
  <si>
    <t>$0842E</t>
  </si>
  <si>
    <t>$0850E</t>
  </si>
  <si>
    <t>$085EE</t>
  </si>
  <si>
    <t>$083D6</t>
  </si>
  <si>
    <t>$083E8</t>
  </si>
  <si>
    <t>$08804</t>
  </si>
  <si>
    <t>$087F6</t>
  </si>
  <si>
    <t>$0895A</t>
  </si>
  <si>
    <t>$08A3C</t>
  </si>
  <si>
    <t>$08A62</t>
  </si>
  <si>
    <t>$08AA4</t>
  </si>
  <si>
    <t>$08AF3</t>
  </si>
  <si>
    <t>Fuel Injectors Latency due to Battery Voltage</t>
  </si>
  <si>
    <t>$08B00</t>
  </si>
  <si>
    <t>$097A8</t>
  </si>
  <si>
    <t>$097FC</t>
  </si>
  <si>
    <t>$09850</t>
  </si>
  <si>
    <t>$098A2</t>
  </si>
  <si>
    <t>$098C4</t>
  </si>
  <si>
    <t>$098DA</t>
  </si>
  <si>
    <t>$098E5</t>
  </si>
  <si>
    <t>$098F1</t>
  </si>
  <si>
    <t>$098FD</t>
  </si>
  <si>
    <t>$09918</t>
  </si>
  <si>
    <t>$09926</t>
  </si>
  <si>
    <t>$09968</t>
  </si>
  <si>
    <t>$0995E</t>
  </si>
  <si>
    <t>$09954</t>
  </si>
  <si>
    <t>$0997C</t>
  </si>
  <si>
    <t>$09988</t>
  </si>
  <si>
    <t>$09B76</t>
  </si>
  <si>
    <t>$09B9D</t>
  </si>
  <si>
    <t>$09C22</t>
  </si>
  <si>
    <t>$09C9B</t>
  </si>
  <si>
    <t>$09CB2</t>
  </si>
  <si>
    <t>$09CCA</t>
  </si>
  <si>
    <t>$09CD8</t>
  </si>
  <si>
    <t>$09D8D</t>
  </si>
  <si>
    <t>$09DA8</t>
  </si>
  <si>
    <t>$09DDA</t>
  </si>
  <si>
    <t>$09E00</t>
  </si>
  <si>
    <t>$09E1D</t>
  </si>
  <si>
    <t>$09E30</t>
  </si>
  <si>
    <t>$09E60</t>
  </si>
  <si>
    <t>$09E8C</t>
  </si>
  <si>
    <t>$09EA4</t>
  </si>
  <si>
    <t>$09EB0</t>
  </si>
  <si>
    <t>$09EBC</t>
  </si>
  <si>
    <t>$09EC4</t>
  </si>
  <si>
    <t>$09ECE</t>
  </si>
  <si>
    <t>$09EDC</t>
  </si>
  <si>
    <t>$09EEC</t>
  </si>
  <si>
    <t>$09EFC</t>
  </si>
  <si>
    <t>$0A1B8</t>
  </si>
  <si>
    <t>$0A1EC</t>
  </si>
  <si>
    <t>$0A220</t>
  </si>
  <si>
    <t>$0A254</t>
  </si>
  <si>
    <t>$0A288</t>
  </si>
  <si>
    <t>$0A2BC</t>
  </si>
  <si>
    <t>$0A168</t>
  </si>
  <si>
    <t>$0A114</t>
  </si>
  <si>
    <t>$0A0C0</t>
  </si>
  <si>
    <t>$0A06C</t>
  </si>
  <si>
    <t>$0A018</t>
  </si>
  <si>
    <t>$09FC4</t>
  </si>
  <si>
    <t>$09F8C</t>
  </si>
  <si>
    <t>$09F78</t>
  </si>
  <si>
    <t>$09F50</t>
  </si>
  <si>
    <t>$0A30B</t>
  </si>
  <si>
    <t>$0A317</t>
  </si>
  <si>
    <t>$0A323</t>
  </si>
  <si>
    <t>$0A32F</t>
  </si>
  <si>
    <t>$0A33D</t>
  </si>
  <si>
    <t>$0A359</t>
  </si>
  <si>
    <t>$0A3BB</t>
  </si>
  <si>
    <t>$0A406</t>
  </si>
  <si>
    <t>$0A482</t>
  </si>
  <si>
    <t>$0A4A1</t>
  </si>
  <si>
    <t>$0A4D3</t>
  </si>
  <si>
    <t>$0A527</t>
  </si>
  <si>
    <t>$0A56F</t>
  </si>
  <si>
    <t>$0A592</t>
  </si>
  <si>
    <t>$0A645</t>
  </si>
  <si>
    <t>$0A6E1</t>
  </si>
  <si>
    <t>$0A6EE</t>
  </si>
  <si>
    <t>$0A6FD</t>
  </si>
  <si>
    <t>$0A70C</t>
  </si>
  <si>
    <t>$0A71E</t>
  </si>
  <si>
    <t>$0A73D</t>
  </si>
  <si>
    <t>$0A730</t>
  </si>
  <si>
    <t>$0A747</t>
  </si>
  <si>
    <t>$0A773</t>
  </si>
  <si>
    <t>$0A7C6</t>
  </si>
  <si>
    <t>$0A80E</t>
  </si>
  <si>
    <t>$0A81E</t>
  </si>
  <si>
    <t>$0A83E</t>
  </si>
  <si>
    <t>$0A850</t>
  </si>
  <si>
    <t>$0A864</t>
  </si>
  <si>
    <t>$0A876</t>
  </si>
  <si>
    <t>$0A883</t>
  </si>
  <si>
    <t>$0A88D</t>
  </si>
  <si>
    <t>$0A8A3</t>
  </si>
  <si>
    <t>$0A8E5</t>
  </si>
  <si>
    <t>$0AA7B</t>
  </si>
  <si>
    <t>$0A9C7</t>
  </si>
  <si>
    <t>$0A9FB</t>
  </si>
  <si>
    <t>$0AA2F</t>
  </si>
  <si>
    <t>$0AA25</t>
  </si>
  <si>
    <t>$0AA5D</t>
  </si>
  <si>
    <t>$0AA53</t>
  </si>
  <si>
    <t>$0AA67</t>
  </si>
  <si>
    <t>$0AA71</t>
  </si>
  <si>
    <t>$0AA85</t>
  </si>
  <si>
    <t>$0AA97</t>
  </si>
  <si>
    <t>$0B14D</t>
  </si>
  <si>
    <t>$0B162</t>
  </si>
  <si>
    <t>$0B16E</t>
  </si>
  <si>
    <t>$0B1EF</t>
  </si>
  <si>
    <t>$0B1BB</t>
  </si>
  <si>
    <t>$0B227</t>
  </si>
  <si>
    <t>$0B27B</t>
  </si>
  <si>
    <t>$0B31B</t>
  </si>
  <si>
    <t>$0B337</t>
  </si>
  <si>
    <t>$0B353</t>
  </si>
  <si>
    <t>$0B46B</t>
  </si>
  <si>
    <t>$0B45D</t>
  </si>
  <si>
    <t>$0B44F</t>
  </si>
  <si>
    <t>$0B441</t>
  </si>
  <si>
    <t>$0B42F</t>
  </si>
  <si>
    <t>$0B419</t>
  </si>
  <si>
    <t>$0B403</t>
  </si>
  <si>
    <t>$0B3ED</t>
  </si>
  <si>
    <t>$0B3DB</t>
  </si>
  <si>
    <t>$0B3CD</t>
  </si>
  <si>
    <t>$0B3BF</t>
  </si>
  <si>
    <t>$07048</t>
  </si>
  <si>
    <t>$07049</t>
  </si>
  <si>
    <t>$0704A</t>
  </si>
  <si>
    <t>$0704B</t>
  </si>
  <si>
    <t>$0704D</t>
  </si>
  <si>
    <t>$07050</t>
  </si>
  <si>
    <t>$07052</t>
  </si>
  <si>
    <t>$07053</t>
  </si>
  <si>
    <t>$07054</t>
  </si>
  <si>
    <t>$07055</t>
  </si>
  <si>
    <t>$07056</t>
  </si>
  <si>
    <t>$07057</t>
  </si>
  <si>
    <t>$07058</t>
  </si>
  <si>
    <t>$07059</t>
  </si>
  <si>
    <t>$0705A</t>
  </si>
  <si>
    <t>$0705B</t>
  </si>
  <si>
    <t>$0705C</t>
  </si>
  <si>
    <t>$0705D</t>
  </si>
  <si>
    <t>$0705E</t>
  </si>
  <si>
    <t>$0705F</t>
  </si>
  <si>
    <t>$07060</t>
  </si>
  <si>
    <t>$07061</t>
  </si>
  <si>
    <t>$07062</t>
  </si>
  <si>
    <t>$07063</t>
  </si>
  <si>
    <t>$07064</t>
  </si>
  <si>
    <t>$07065</t>
  </si>
  <si>
    <t>$07066</t>
  </si>
  <si>
    <t>$07067</t>
  </si>
  <si>
    <t>$07068</t>
  </si>
  <si>
    <t>$07069</t>
  </si>
  <si>
    <t>$0706A</t>
  </si>
  <si>
    <t>$0706B</t>
  </si>
  <si>
    <t>$0706C</t>
  </si>
  <si>
    <t>$0706D</t>
  </si>
  <si>
    <t>$0706E</t>
  </si>
  <si>
    <t>$0706F</t>
  </si>
  <si>
    <t>$07070</t>
  </si>
  <si>
    <t>$07071</t>
  </si>
  <si>
    <t>$07072</t>
  </si>
  <si>
    <t>$07073</t>
  </si>
  <si>
    <t>$07074</t>
  </si>
  <si>
    <t>$07075</t>
  </si>
  <si>
    <t>$07076</t>
  </si>
  <si>
    <t>$07077</t>
  </si>
  <si>
    <t>$07078</t>
  </si>
  <si>
    <t>$07079</t>
  </si>
  <si>
    <t>$0707A</t>
  </si>
  <si>
    <t>$0707B</t>
  </si>
  <si>
    <t>$0707C</t>
  </si>
  <si>
    <t>$0707D</t>
  </si>
  <si>
    <t>$0707E</t>
  </si>
  <si>
    <t>$0707F</t>
  </si>
  <si>
    <t>$07080</t>
  </si>
  <si>
    <t>$07081</t>
  </si>
  <si>
    <t>$07083</t>
  </si>
  <si>
    <t>$07085</t>
  </si>
  <si>
    <t>$07086</t>
  </si>
  <si>
    <t>$07088</t>
  </si>
  <si>
    <t>$07089</t>
  </si>
  <si>
    <t>$0708A</t>
  </si>
  <si>
    <t>$0708C</t>
  </si>
  <si>
    <t>$0708D</t>
  </si>
  <si>
    <t>$0708E</t>
  </si>
  <si>
    <t>$0704C</t>
  </si>
  <si>
    <t>$0704E</t>
  </si>
  <si>
    <t>$0704F</t>
  </si>
  <si>
    <t>$07051</t>
  </si>
  <si>
    <t>$07082</t>
  </si>
  <si>
    <t>$07084</t>
  </si>
  <si>
    <t>$07087</t>
  </si>
  <si>
    <t>$0708B</t>
  </si>
  <si>
    <t>$06F73</t>
  </si>
  <si>
    <t>$06F74</t>
  </si>
  <si>
    <t>$06F75</t>
  </si>
  <si>
    <t>$06F76</t>
  </si>
  <si>
    <t>$06F77</t>
  </si>
  <si>
    <t>$06F78</t>
  </si>
  <si>
    <t>$06F79</t>
  </si>
  <si>
    <t>$06F7A</t>
  </si>
  <si>
    <t>$06F7B</t>
  </si>
  <si>
    <t>$06F7C</t>
  </si>
  <si>
    <t>$06F7D</t>
  </si>
  <si>
    <t>$06F7E</t>
  </si>
  <si>
    <t>$06F7F</t>
  </si>
  <si>
    <t>$06F80</t>
  </si>
  <si>
    <t>$06F81</t>
  </si>
  <si>
    <t>$06F82</t>
  </si>
  <si>
    <t>$06F83</t>
  </si>
  <si>
    <t>$06F84</t>
  </si>
  <si>
    <t>$06F85</t>
  </si>
  <si>
    <t>$06F86</t>
  </si>
  <si>
    <t>$06F87</t>
  </si>
  <si>
    <t>$06F88</t>
  </si>
  <si>
    <t>$06F89</t>
  </si>
  <si>
    <t>$06F8A</t>
  </si>
  <si>
    <t>$06F8B</t>
  </si>
  <si>
    <t>$06F8C</t>
  </si>
  <si>
    <t>$06F8D</t>
  </si>
  <si>
    <t>$06F8E</t>
  </si>
  <si>
    <t>$06F8F</t>
  </si>
  <si>
    <t>$06F90</t>
  </si>
  <si>
    <t>$06F91</t>
  </si>
  <si>
    <t>$06F92</t>
  </si>
  <si>
    <t>$06F93</t>
  </si>
  <si>
    <t>$06F94</t>
  </si>
  <si>
    <t>$06F95</t>
  </si>
  <si>
    <t>$06F96</t>
  </si>
  <si>
    <t>$06F97</t>
  </si>
  <si>
    <t>$06F98</t>
  </si>
  <si>
    <t>$06F99</t>
  </si>
  <si>
    <t>$06F9A</t>
  </si>
  <si>
    <t>$06F9B</t>
  </si>
  <si>
    <t>$06F9C</t>
  </si>
  <si>
    <t>$06F9D</t>
  </si>
  <si>
    <t>$06F9E</t>
  </si>
  <si>
    <t>$06F9F</t>
  </si>
  <si>
    <t>$06FA0</t>
  </si>
  <si>
    <t>$06FA1</t>
  </si>
  <si>
    <t>$06FA2</t>
  </si>
  <si>
    <t>$06FA3</t>
  </si>
  <si>
    <t>$06FA4</t>
  </si>
  <si>
    <t>$06FA5</t>
  </si>
  <si>
    <t>$06FA6</t>
  </si>
  <si>
    <t>$06FA7</t>
  </si>
  <si>
    <t>$06FA8</t>
  </si>
  <si>
    <t>$06FA9</t>
  </si>
  <si>
    <t>$06FAA</t>
  </si>
  <si>
    <t>$06FAB</t>
  </si>
  <si>
    <t>$06FAC</t>
  </si>
  <si>
    <t>$06FAD</t>
  </si>
  <si>
    <t>$06FAE</t>
  </si>
  <si>
    <t>$06FAF</t>
  </si>
  <si>
    <t>$06FB0</t>
  </si>
  <si>
    <t>$06FB1</t>
  </si>
  <si>
    <t>$06FB2</t>
  </si>
  <si>
    <t>$06FB3</t>
  </si>
  <si>
    <t>$06FB4</t>
  </si>
  <si>
    <t>$06FB5</t>
  </si>
  <si>
    <t>$06FB6</t>
  </si>
  <si>
    <t>$06FB7</t>
  </si>
  <si>
    <t>$06FB8</t>
  </si>
  <si>
    <t>$06FB9</t>
  </si>
  <si>
    <t>$06FBA</t>
  </si>
  <si>
    <t>$06FBB</t>
  </si>
  <si>
    <t>$06FBC</t>
  </si>
  <si>
    <t>$06FBD</t>
  </si>
  <si>
    <t>$06FBE</t>
  </si>
  <si>
    <t>$06FBF</t>
  </si>
  <si>
    <t>$06FC0</t>
  </si>
  <si>
    <t>$06FC1</t>
  </si>
  <si>
    <t>$06FC2</t>
  </si>
  <si>
    <t>$06FC3</t>
  </si>
  <si>
    <t>$06FC4</t>
  </si>
  <si>
    <t>$06FC5</t>
  </si>
  <si>
    <t>$06FC6</t>
  </si>
  <si>
    <t>$06FC7</t>
  </si>
  <si>
    <t>$06FC8</t>
  </si>
  <si>
    <t>$06FC9</t>
  </si>
  <si>
    <t>$06FCA</t>
  </si>
  <si>
    <t>$06FCB</t>
  </si>
  <si>
    <t>$06FCC</t>
  </si>
  <si>
    <t>$06FCD</t>
  </si>
  <si>
    <t>$06FCE</t>
  </si>
  <si>
    <t>$06FCF</t>
  </si>
  <si>
    <t>$06FD0</t>
  </si>
  <si>
    <t>$06FD1</t>
  </si>
  <si>
    <t>$06FD2</t>
  </si>
  <si>
    <t>$06FD3</t>
  </si>
  <si>
    <t>$06FD4</t>
  </si>
  <si>
    <t>$06FD5</t>
  </si>
  <si>
    <t>$06FD6</t>
  </si>
  <si>
    <t>$06FD7</t>
  </si>
  <si>
    <t>$06FD8</t>
  </si>
  <si>
    <t>$06FD9</t>
  </si>
  <si>
    <t>$06FDA</t>
  </si>
  <si>
    <t>$06FDB</t>
  </si>
  <si>
    <t>$06FDC</t>
  </si>
  <si>
    <t>$06FDD</t>
  </si>
  <si>
    <t>$06FDE</t>
  </si>
  <si>
    <t>$06FDF</t>
  </si>
  <si>
    <t>$06FE0</t>
  </si>
  <si>
    <t>$06FE1</t>
  </si>
  <si>
    <t>$06FE2</t>
  </si>
  <si>
    <t>$06FE3</t>
  </si>
  <si>
    <t>$06FE4</t>
  </si>
  <si>
    <t>$06FE5</t>
  </si>
  <si>
    <t>$06FE6</t>
  </si>
  <si>
    <t>$06FE7</t>
  </si>
  <si>
    <t>$06FE8</t>
  </si>
  <si>
    <t>$06FE9</t>
  </si>
  <si>
    <t>$06FEA</t>
  </si>
  <si>
    <t>$06FEB</t>
  </si>
  <si>
    <t>$06FEC</t>
  </si>
  <si>
    <t>$06FED</t>
  </si>
  <si>
    <t>$06FEE</t>
  </si>
  <si>
    <t>$06FEF</t>
  </si>
  <si>
    <t>$06FF0</t>
  </si>
  <si>
    <t>$06FF1</t>
  </si>
  <si>
    <t>$06FF2</t>
  </si>
  <si>
    <t>$06FF3</t>
  </si>
  <si>
    <t>$06FF4</t>
  </si>
  <si>
    <t>$06FF5</t>
  </si>
  <si>
    <t>$06FF6</t>
  </si>
  <si>
    <t>$06FF7</t>
  </si>
  <si>
    <t>$06FF8</t>
  </si>
  <si>
    <t>$06FF9</t>
  </si>
  <si>
    <t>$06FFA</t>
  </si>
  <si>
    <t>$06FFB</t>
  </si>
  <si>
    <t>$06FFC</t>
  </si>
  <si>
    <t>$06FFD</t>
  </si>
  <si>
    <t>$06FFE</t>
  </si>
  <si>
    <t>$06FFF</t>
  </si>
  <si>
    <t>$07000</t>
  </si>
  <si>
    <t>$07001</t>
  </si>
  <si>
    <t>$07002</t>
  </si>
  <si>
    <t>$07003</t>
  </si>
  <si>
    <t>$07004</t>
  </si>
  <si>
    <t>$07005</t>
  </si>
  <si>
    <t>$07006</t>
  </si>
  <si>
    <t>$07007</t>
  </si>
  <si>
    <t>$07008</t>
  </si>
  <si>
    <t>$07009</t>
  </si>
  <si>
    <t>$0700A</t>
  </si>
  <si>
    <t>$0700B</t>
  </si>
  <si>
    <t>$0700C</t>
  </si>
  <si>
    <t>$0700D</t>
  </si>
  <si>
    <t>$0700E</t>
  </si>
  <si>
    <t>$0700F</t>
  </si>
  <si>
    <t>$07010</t>
  </si>
  <si>
    <t>$07011</t>
  </si>
  <si>
    <t>$07012</t>
  </si>
  <si>
    <t>$07013</t>
  </si>
  <si>
    <t>$07014</t>
  </si>
  <si>
    <t>$07015</t>
  </si>
  <si>
    <t>$07016</t>
  </si>
  <si>
    <t>$07017</t>
  </si>
  <si>
    <t>$07018</t>
  </si>
  <si>
    <t>$07019</t>
  </si>
  <si>
    <t>$0701A</t>
  </si>
  <si>
    <t>$0701B</t>
  </si>
  <si>
    <t>$0701C</t>
  </si>
  <si>
    <t>$0701D</t>
  </si>
  <si>
    <t>$0701E</t>
  </si>
  <si>
    <t>$0701F</t>
  </si>
  <si>
    <t>$07020</t>
  </si>
  <si>
    <t>$07021</t>
  </si>
  <si>
    <t>$07022</t>
  </si>
  <si>
    <t>$07023</t>
  </si>
  <si>
    <t>$07024</t>
  </si>
  <si>
    <t>$07025</t>
  </si>
  <si>
    <t>$07026</t>
  </si>
  <si>
    <t>$07027</t>
  </si>
  <si>
    <t>$07028</t>
  </si>
  <si>
    <t>$07029</t>
  </si>
  <si>
    <t>$0702A</t>
  </si>
  <si>
    <t>$0702B</t>
  </si>
  <si>
    <t>$0702C</t>
  </si>
  <si>
    <t>$0702D</t>
  </si>
  <si>
    <t>$0702E</t>
  </si>
  <si>
    <t>$0702F</t>
  </si>
  <si>
    <t>$07030</t>
  </si>
  <si>
    <t>$07031</t>
  </si>
  <si>
    <t>$07032</t>
  </si>
  <si>
    <t>$07033</t>
  </si>
  <si>
    <t>$07034</t>
  </si>
  <si>
    <t>$07035</t>
  </si>
  <si>
    <t>$07036</t>
  </si>
  <si>
    <t>$07037</t>
  </si>
  <si>
    <t>$07038</t>
  </si>
  <si>
    <t>$07039</t>
  </si>
  <si>
    <t>$0703A</t>
  </si>
  <si>
    <t>$0703B</t>
  </si>
  <si>
    <t>$0703C</t>
  </si>
  <si>
    <t>$0703D</t>
  </si>
  <si>
    <t>$0703E</t>
  </si>
  <si>
    <t>$0703F</t>
  </si>
  <si>
    <t>$07040</t>
  </si>
  <si>
    <t>$07041</t>
  </si>
  <si>
    <t>$07042</t>
  </si>
  <si>
    <t>$07043</t>
  </si>
  <si>
    <t>$07044</t>
  </si>
  <si>
    <t>$07045</t>
  </si>
  <si>
    <t>$07046</t>
  </si>
  <si>
    <t>$07047</t>
  </si>
  <si>
    <t>$07262</t>
  </si>
  <si>
    <t>$07263</t>
  </si>
  <si>
    <t>$07264</t>
  </si>
  <si>
    <t>$07265</t>
  </si>
  <si>
    <t>$07266</t>
  </si>
  <si>
    <t>$07268</t>
  </si>
  <si>
    <t>$0726A</t>
  </si>
  <si>
    <t>$0726C</t>
  </si>
  <si>
    <t>$0726E</t>
  </si>
  <si>
    <t>$0726F</t>
  </si>
  <si>
    <t>$07270</t>
  </si>
  <si>
    <t>$07271</t>
  </si>
  <si>
    <t>$07272</t>
  </si>
  <si>
    <t>$07273</t>
  </si>
  <si>
    <t>$07274</t>
  </si>
  <si>
    <t>$07275</t>
  </si>
  <si>
    <t>$07276</t>
  </si>
  <si>
    <t>$07278</t>
  </si>
  <si>
    <t>$07279</t>
  </si>
  <si>
    <t>$0727A</t>
  </si>
  <si>
    <t>$0727B</t>
  </si>
  <si>
    <t>$0727C</t>
  </si>
  <si>
    <t>$0727E</t>
  </si>
  <si>
    <t>$07280</t>
  </si>
  <si>
    <t>$07282</t>
  </si>
  <si>
    <t>$07284</t>
  </si>
  <si>
    <t>$07285</t>
  </si>
  <si>
    <t>$07286</t>
  </si>
  <si>
    <t>$07287</t>
  </si>
  <si>
    <t>$07288</t>
  </si>
  <si>
    <t>$07289</t>
  </si>
  <si>
    <t>$0728A</t>
  </si>
  <si>
    <t>$0728C</t>
  </si>
  <si>
    <t>$0728E</t>
  </si>
  <si>
    <t>$07290</t>
  </si>
  <si>
    <t>$07292</t>
  </si>
  <si>
    <t>$07294</t>
  </si>
  <si>
    <t>$07296</t>
  </si>
  <si>
    <t>$07298</t>
  </si>
  <si>
    <t>$0729A</t>
  </si>
  <si>
    <t>$0729C</t>
  </si>
  <si>
    <t>$0729E</t>
  </si>
  <si>
    <t>$072A0</t>
  </si>
  <si>
    <t>$072A2</t>
  </si>
  <si>
    <t>$072A4</t>
  </si>
  <si>
    <t>$072A6</t>
  </si>
  <si>
    <t>$072A8</t>
  </si>
  <si>
    <t>$072AA</t>
  </si>
  <si>
    <t>$072AC</t>
  </si>
  <si>
    <t>$072AE</t>
  </si>
  <si>
    <t>$072B0</t>
  </si>
  <si>
    <t>$072B2</t>
  </si>
  <si>
    <t>$072B4</t>
  </si>
  <si>
    <t>$072B5</t>
  </si>
  <si>
    <t>$072B6</t>
  </si>
  <si>
    <t>$072B7</t>
  </si>
  <si>
    <t>$072B8</t>
  </si>
  <si>
    <t>$072B9</t>
  </si>
  <si>
    <t>$072BA</t>
  </si>
  <si>
    <t>$072BB</t>
  </si>
  <si>
    <t>$072BC</t>
  </si>
  <si>
    <t>$072BD</t>
  </si>
  <si>
    <t>$072BE</t>
  </si>
  <si>
    <t>$072BF</t>
  </si>
  <si>
    <t>$072C0</t>
  </si>
  <si>
    <t>$072C1</t>
  </si>
  <si>
    <t>$072C2</t>
  </si>
  <si>
    <t>$072C4</t>
  </si>
  <si>
    <t>$072C6</t>
  </si>
  <si>
    <t>$072C8</t>
  </si>
  <si>
    <t>$072C9</t>
  </si>
  <si>
    <t>$072CA</t>
  </si>
  <si>
    <t>$072CC</t>
  </si>
  <si>
    <t>$072CE</t>
  </si>
  <si>
    <t>$072D0</t>
  </si>
  <si>
    <t>$072D2</t>
  </si>
  <si>
    <t>$072D3</t>
  </si>
  <si>
    <t>$072D4</t>
  </si>
  <si>
    <t>$072D6</t>
  </si>
  <si>
    <t>$072D8</t>
  </si>
  <si>
    <t>$072DA</t>
  </si>
  <si>
    <t>$072DB</t>
  </si>
  <si>
    <t>$072DC</t>
  </si>
  <si>
    <t>$072DE</t>
  </si>
  <si>
    <t>$072E0</t>
  </si>
  <si>
    <t>$072E2</t>
  </si>
  <si>
    <t>$072E4</t>
  </si>
  <si>
    <t>$072E6</t>
  </si>
  <si>
    <t>$072E7</t>
  </si>
  <si>
    <t>$072E8</t>
  </si>
  <si>
    <t>$072E9</t>
  </si>
  <si>
    <t>$072EA</t>
  </si>
  <si>
    <t>$072EB</t>
  </si>
  <si>
    <t>$072EC</t>
  </si>
  <si>
    <t>$072ED</t>
  </si>
  <si>
    <t>$072EE</t>
  </si>
  <si>
    <t>$072EF</t>
  </si>
  <si>
    <t>$072F0</t>
  </si>
  <si>
    <t>$072F2</t>
  </si>
  <si>
    <t>$072F3</t>
  </si>
  <si>
    <t>$072F4</t>
  </si>
  <si>
    <t>$072F5</t>
  </si>
  <si>
    <t>$072F6</t>
  </si>
  <si>
    <t>$072F7</t>
  </si>
  <si>
    <t>$072F8</t>
  </si>
  <si>
    <t>$072FA</t>
  </si>
  <si>
    <t>$072FC</t>
  </si>
  <si>
    <t>$072FE</t>
  </si>
  <si>
    <t>$07300</t>
  </si>
  <si>
    <t>$07302</t>
  </si>
  <si>
    <t>$07303</t>
  </si>
  <si>
    <t>$07304</t>
  </si>
  <si>
    <t>$07305</t>
  </si>
  <si>
    <t>$07308</t>
  </si>
  <si>
    <t>$07312</t>
  </si>
  <si>
    <t>$0731C</t>
  </si>
  <si>
    <t>$07326</t>
  </si>
  <si>
    <t>$07330</t>
  </si>
  <si>
    <t>$0733A</t>
  </si>
  <si>
    <t>$07344</t>
  </si>
  <si>
    <t>$0734E</t>
  </si>
  <si>
    <t>$07358</t>
  </si>
  <si>
    <t>$07362</t>
  </si>
  <si>
    <t>$0736C</t>
  </si>
  <si>
    <t>$07376</t>
  </si>
  <si>
    <t>$07380</t>
  </si>
  <si>
    <t>$0738A</t>
  </si>
  <si>
    <t>$073E8</t>
  </si>
  <si>
    <t>$073EC</t>
  </si>
  <si>
    <t>$074E0</t>
  </si>
  <si>
    <t>$07904</t>
  </si>
  <si>
    <t>$07914</t>
  </si>
  <si>
    <t>$07F68</t>
  </si>
  <si>
    <t>Map "Bosch 8"</t>
  </si>
  <si>
    <t>$08148</t>
  </si>
  <si>
    <t>$08198</t>
  </si>
  <si>
    <t>$081E8</t>
  </si>
  <si>
    <t>$08245</t>
  </si>
  <si>
    <t>$0823C</t>
  </si>
  <si>
    <t>$08251</t>
  </si>
  <si>
    <t>$08269</t>
  </si>
  <si>
    <t>$0825D</t>
  </si>
  <si>
    <t>$08281</t>
  </si>
  <si>
    <t>$08275</t>
  </si>
  <si>
    <t>$082B9</t>
  </si>
  <si>
    <t>$082AD</t>
  </si>
  <si>
    <t>$0828D</t>
  </si>
  <si>
    <t>$0829D</t>
  </si>
  <si>
    <t>$082A4</t>
  </si>
  <si>
    <t>$082D4</t>
  </si>
  <si>
    <t>$082C2</t>
  </si>
  <si>
    <t>$08308</t>
  </si>
  <si>
    <t>$08334</t>
  </si>
  <si>
    <t>$08340</t>
  </si>
  <si>
    <t>$08358</t>
  </si>
  <si>
    <t>$0839C</t>
  </si>
  <si>
    <t>$083F6</t>
  </si>
  <si>
    <t>$0840A</t>
  </si>
  <si>
    <t>$08400</t>
  </si>
  <si>
    <t>$086B6</t>
  </si>
  <si>
    <t>$086C2</t>
  </si>
  <si>
    <t>$086CE</t>
  </si>
  <si>
    <t>$086D9</t>
  </si>
  <si>
    <t>$086EE</t>
  </si>
  <si>
    <t>$08722</t>
  </si>
  <si>
    <t>$0874A</t>
  </si>
  <si>
    <t>$08760</t>
  </si>
  <si>
    <t>$0878E</t>
  </si>
  <si>
    <t>$087A4</t>
  </si>
  <si>
    <t>$087DE</t>
  </si>
  <si>
    <t>$087EA</t>
  </si>
  <si>
    <t>$08812</t>
  </si>
  <si>
    <t>$08973</t>
  </si>
  <si>
    <t>$0898A</t>
  </si>
  <si>
    <t>Fuel Injection Hot Startup Control Factor</t>
  </si>
  <si>
    <t>$089CA</t>
  </si>
  <si>
    <t>$089E2</t>
  </si>
  <si>
    <t>$089D4</t>
  </si>
  <si>
    <t>$089B4</t>
  </si>
  <si>
    <t>Fuel Injection Hot Startup Correction Map</t>
  </si>
  <si>
    <t>$089FD</t>
  </si>
  <si>
    <t>$08A11</t>
  </si>
  <si>
    <t>$08C44</t>
  </si>
  <si>
    <t>$08C6A</t>
  </si>
  <si>
    <t>$08C89</t>
  </si>
  <si>
    <t>$08CA1</t>
  </si>
  <si>
    <t>$08C95</t>
  </si>
  <si>
    <t>$08CAE</t>
  </si>
  <si>
    <t>$08CBC</t>
  </si>
  <si>
    <t>$08CD2</t>
  </si>
  <si>
    <t>$08CC8</t>
  </si>
  <si>
    <t>$08CDC</t>
  </si>
  <si>
    <t>$08CFC</t>
  </si>
  <si>
    <t>$08B36</t>
  </si>
  <si>
    <t>$08CE8</t>
  </si>
  <si>
    <t>$08CF4</t>
  </si>
  <si>
    <t>$08D00</t>
  </si>
  <si>
    <t>$08D0C</t>
  </si>
  <si>
    <t>$08D1B</t>
  </si>
  <si>
    <t>$08D2A</t>
  </si>
  <si>
    <t>$08D34</t>
  </si>
  <si>
    <t>$08D44</t>
  </si>
  <si>
    <t>$08D62</t>
  </si>
  <si>
    <t>$08D4E</t>
  </si>
  <si>
    <t>$08D58</t>
  </si>
  <si>
    <t>$08D7F</t>
  </si>
  <si>
    <t>$08DB1</t>
  </si>
  <si>
    <t>$08DE3</t>
  </si>
  <si>
    <t>$08E15</t>
  </si>
  <si>
    <t>$08E51</t>
  </si>
  <si>
    <t>$08E47</t>
  </si>
  <si>
    <t>$08E5B</t>
  </si>
  <si>
    <t>$08E65</t>
  </si>
  <si>
    <t>$08E6F</t>
  </si>
  <si>
    <t>$08E79</t>
  </si>
  <si>
    <t>$08E83</t>
  </si>
  <si>
    <t>$08F07</t>
  </si>
  <si>
    <t>$08ED5</t>
  </si>
  <si>
    <t>$08EE9</t>
  </si>
  <si>
    <t>$08EA3</t>
  </si>
  <si>
    <t>$08EB7</t>
  </si>
  <si>
    <t>$08ECB</t>
  </si>
  <si>
    <t>$08EC1</t>
  </si>
  <si>
    <t>$08EAD</t>
  </si>
  <si>
    <t>$08EF3</t>
  </si>
  <si>
    <t>$08EDF</t>
  </si>
  <si>
    <t>$08EFD</t>
  </si>
  <si>
    <t>$093EC</t>
  </si>
  <si>
    <t>$08FC4</t>
  </si>
  <si>
    <t>Requested Load Map - Boost</t>
  </si>
  <si>
    <t>$08FAC</t>
  </si>
  <si>
    <t>$08FB4</t>
  </si>
  <si>
    <t>$08FBC</t>
  </si>
  <si>
    <t>$08F9C</t>
  </si>
  <si>
    <t>$08F54</t>
  </si>
  <si>
    <t>$08F74</t>
  </si>
  <si>
    <t>$08F94</t>
  </si>
  <si>
    <t>$08FA4</t>
  </si>
  <si>
    <t>$093FC</t>
  </si>
  <si>
    <t>$090E4</t>
  </si>
  <si>
    <t>$09054</t>
  </si>
  <si>
    <t>$09144</t>
  </si>
  <si>
    <t>$09124</t>
  </si>
  <si>
    <t>$091D4</t>
  </si>
  <si>
    <t>$09264</t>
  </si>
  <si>
    <t>$092C4</t>
  </si>
  <si>
    <t>$092A4</t>
  </si>
  <si>
    <t>$09354</t>
  </si>
  <si>
    <t>$09394</t>
  </si>
  <si>
    <t>$093D4</t>
  </si>
  <si>
    <t>$093F4</t>
  </si>
  <si>
    <t>$093E4</t>
  </si>
  <si>
    <t>$09424</t>
  </si>
  <si>
    <t>$0942C</t>
  </si>
  <si>
    <t>$0941C</t>
  </si>
  <si>
    <t>$0943A</t>
  </si>
  <si>
    <t>$09445</t>
  </si>
  <si>
    <t>$09458</t>
  </si>
  <si>
    <t>$0944F</t>
  </si>
  <si>
    <t>$09462</t>
  </si>
  <si>
    <t>$094CD</t>
  </si>
  <si>
    <t>$0952A</t>
  </si>
  <si>
    <t>$09520</t>
  </si>
  <si>
    <t>$09534</t>
  </si>
  <si>
    <t>$09566</t>
  </si>
  <si>
    <t>$09472</t>
  </si>
  <si>
    <t>$0948F</t>
  </si>
  <si>
    <t>$09481</t>
  </si>
  <si>
    <t>$09477</t>
  </si>
  <si>
    <t>$094A1</t>
  </si>
  <si>
    <t>$0959C</t>
  </si>
  <si>
    <t>$095A6</t>
  </si>
  <si>
    <t>$095B2</t>
  </si>
  <si>
    <t>$095C0</t>
  </si>
  <si>
    <t>$095CE</t>
  </si>
  <si>
    <t>$095DA</t>
  </si>
  <si>
    <t>$095E4</t>
  </si>
  <si>
    <t>$095F6</t>
  </si>
  <si>
    <t>$095EE</t>
  </si>
  <si>
    <t>$09600</t>
  </si>
  <si>
    <t>$0958E</t>
  </si>
  <si>
    <t>$0957C</t>
  </si>
  <si>
    <t>$094BE</t>
  </si>
  <si>
    <t>$094E7</t>
  </si>
  <si>
    <t>$0950C</t>
  </si>
  <si>
    <t>$09516</t>
  </si>
  <si>
    <t>$09500</t>
  </si>
  <si>
    <t>$094F4</t>
  </si>
  <si>
    <t>$09548</t>
  </si>
  <si>
    <t>$0953E</t>
  </si>
  <si>
    <t>$09556</t>
  </si>
  <si>
    <t>$09574</t>
  </si>
  <si>
    <t>$09614</t>
  </si>
  <si>
    <t>$09632</t>
  </si>
  <si>
    <t>$09650</t>
  </si>
  <si>
    <t>$0966C</t>
  </si>
  <si>
    <t>$0968B</t>
  </si>
  <si>
    <t>$09697</t>
  </si>
  <si>
    <t>$096AF</t>
  </si>
  <si>
    <t>$09681</t>
  </si>
  <si>
    <t>$096C0</t>
  </si>
  <si>
    <t>$096A3</t>
  </si>
  <si>
    <t>$096DC</t>
  </si>
  <si>
    <t>$09700</t>
  </si>
  <si>
    <t>$09754</t>
  </si>
  <si>
    <t>$09972</t>
  </si>
  <si>
    <t>$09A52</t>
  </si>
  <si>
    <t>$09A0A</t>
  </si>
  <si>
    <t>$09A2E</t>
  </si>
  <si>
    <t>$099E6</t>
  </si>
  <si>
    <t>$0999E</t>
  </si>
  <si>
    <t>$09A9A</t>
  </si>
  <si>
    <t>$09A76</t>
  </si>
  <si>
    <t>$09AE2</t>
  </si>
  <si>
    <t>$09ABE</t>
  </si>
  <si>
    <t>$09B2A</t>
  </si>
  <si>
    <t>$09B06</t>
  </si>
  <si>
    <t>$09B4E</t>
  </si>
  <si>
    <t>$09B5A</t>
  </si>
  <si>
    <t>$09B54</t>
  </si>
  <si>
    <t>$09B60</t>
  </si>
  <si>
    <t>$09B6C</t>
  </si>
  <si>
    <t>$09B80</t>
  </si>
  <si>
    <t>$0AFA1</t>
  </si>
  <si>
    <t>Ignition Correction Map by Intake Air Temp</t>
  </si>
  <si>
    <t>$0AF89</t>
  </si>
  <si>
    <t>$0AFE9</t>
  </si>
  <si>
    <t>$0AFFF</t>
  </si>
  <si>
    <t>$0B015</t>
  </si>
  <si>
    <t>$0AE41</t>
  </si>
  <si>
    <t>$0AE16</t>
  </si>
  <si>
    <t>$0AE81</t>
  </si>
  <si>
    <t>Ignition Safety Map with Defective Idle Switch</t>
  </si>
  <si>
    <t>$0B01E</t>
  </si>
  <si>
    <t>$06910</t>
  </si>
  <si>
    <t>$06911</t>
  </si>
  <si>
    <t>$06912</t>
  </si>
  <si>
    <t>$06913</t>
  </si>
  <si>
    <t>$06914</t>
  </si>
  <si>
    <t>$06916</t>
  </si>
  <si>
    <t>$06918</t>
  </si>
  <si>
    <t>$0691A</t>
  </si>
  <si>
    <t>$0691C</t>
  </si>
  <si>
    <t>$06920</t>
  </si>
  <si>
    <t>$0690E</t>
  </si>
  <si>
    <t>$0690F</t>
  </si>
  <si>
    <t>$0691E</t>
  </si>
  <si>
    <t>$0691F</t>
  </si>
  <si>
    <t>$0692E</t>
  </si>
  <si>
    <t>$0692F</t>
  </si>
  <si>
    <t>$0693E</t>
  </si>
  <si>
    <t>$0693F</t>
  </si>
  <si>
    <t>$0694E</t>
  </si>
  <si>
    <t>$0694F</t>
  </si>
  <si>
    <t>$06921</t>
  </si>
  <si>
    <t>$06922</t>
  </si>
  <si>
    <t>$06923</t>
  </si>
  <si>
    <t>$06924</t>
  </si>
  <si>
    <t>$06925</t>
  </si>
  <si>
    <t>$06926</t>
  </si>
  <si>
    <t>$06927</t>
  </si>
  <si>
    <t>$06928</t>
  </si>
  <si>
    <t>$06929</t>
  </si>
  <si>
    <t>$0692A</t>
  </si>
  <si>
    <t>$0692B</t>
  </si>
  <si>
    <t>$0692C</t>
  </si>
  <si>
    <t>$0692D</t>
  </si>
  <si>
    <t>$06940</t>
  </si>
  <si>
    <t>$06941</t>
  </si>
  <si>
    <t>$06942</t>
  </si>
  <si>
    <t>$06943</t>
  </si>
  <si>
    <t>$06944</t>
  </si>
  <si>
    <t>$06945</t>
  </si>
  <si>
    <t>$06946</t>
  </si>
  <si>
    <t>$06947</t>
  </si>
  <si>
    <t>$06948</t>
  </si>
  <si>
    <t>$06949</t>
  </si>
  <si>
    <t>$0694A</t>
  </si>
  <si>
    <t>$0694C</t>
  </si>
  <si>
    <t>$0693A</t>
  </si>
  <si>
    <t>$0693C</t>
  </si>
  <si>
    <t>$06934</t>
  </si>
  <si>
    <t>$06950</t>
  </si>
  <si>
    <t>$06951</t>
  </si>
  <si>
    <t>$06952</t>
  </si>
  <si>
    <t>$069B5</t>
  </si>
  <si>
    <t>$069B6</t>
  </si>
  <si>
    <t>$069B8</t>
  </si>
  <si>
    <t>$069B9</t>
  </si>
  <si>
    <t>$069BA</t>
  </si>
  <si>
    <t>$069BB</t>
  </si>
  <si>
    <t>$069BC</t>
  </si>
  <si>
    <t>$069BD</t>
  </si>
  <si>
    <t>$069BE</t>
  </si>
  <si>
    <t>$069C5</t>
  </si>
  <si>
    <t>$069C6</t>
  </si>
  <si>
    <t>$069C8</t>
  </si>
  <si>
    <t>$069CA</t>
  </si>
  <si>
    <t>$069CC</t>
  </si>
  <si>
    <t>$069CD</t>
  </si>
  <si>
    <t>$069CE</t>
  </si>
  <si>
    <t>$069D5</t>
  </si>
  <si>
    <t>$069D6</t>
  </si>
  <si>
    <t>$069D7</t>
  </si>
  <si>
    <t>$069D8</t>
  </si>
  <si>
    <t>$069DA</t>
  </si>
  <si>
    <t>$069DC</t>
  </si>
  <si>
    <t>$069DE</t>
  </si>
  <si>
    <t>$069BF</t>
  </si>
  <si>
    <t>$069C0</t>
  </si>
  <si>
    <t>$069C1</t>
  </si>
  <si>
    <t>$069C2</t>
  </si>
  <si>
    <t>$069C3</t>
  </si>
  <si>
    <t>$069C4</t>
  </si>
  <si>
    <t>$069D0</t>
  </si>
  <si>
    <t>$069D1</t>
  </si>
  <si>
    <t>$069D2</t>
  </si>
  <si>
    <t>$069D3</t>
  </si>
  <si>
    <t>$069D4</t>
  </si>
  <si>
    <t>$069E0</t>
  </si>
  <si>
    <t>$069E1</t>
  </si>
  <si>
    <t>$069E2</t>
  </si>
  <si>
    <t>$069E3</t>
  </si>
  <si>
    <t>$069E4</t>
  </si>
  <si>
    <t>$069E6</t>
  </si>
  <si>
    <t>$069E8</t>
  </si>
  <si>
    <t>$06998</t>
  </si>
  <si>
    <t>$0699A</t>
  </si>
  <si>
    <t>$0699C</t>
  </si>
  <si>
    <t>$06B10</t>
  </si>
  <si>
    <t>$06B11</t>
  </si>
  <si>
    <t>$06B12</t>
  </si>
  <si>
    <t>$06B13</t>
  </si>
  <si>
    <t>$06B14</t>
  </si>
  <si>
    <t>$06B15</t>
  </si>
  <si>
    <t>$06B16</t>
  </si>
  <si>
    <t>$06B17</t>
  </si>
  <si>
    <t>$06B18</t>
  </si>
  <si>
    <t>$06B19</t>
  </si>
  <si>
    <t>$06B1A</t>
  </si>
  <si>
    <t>$06B1B</t>
  </si>
  <si>
    <t>$06B1C</t>
  </si>
  <si>
    <t>$06A96</t>
  </si>
  <si>
    <t>$06A97</t>
  </si>
  <si>
    <t>$06A98</t>
  </si>
  <si>
    <t>$06A99</t>
  </si>
  <si>
    <t>$06A9E</t>
  </si>
  <si>
    <t>$06A9C</t>
  </si>
  <si>
    <t>$06A9D</t>
  </si>
  <si>
    <t>$06AAC</t>
  </si>
  <si>
    <t>$06AA2</t>
  </si>
  <si>
    <t>$06AA3</t>
  </si>
  <si>
    <t>$06AA4</t>
  </si>
  <si>
    <t>$06AA6</t>
  </si>
  <si>
    <t>$06AA8</t>
  </si>
  <si>
    <t>$06AAA</t>
  </si>
  <si>
    <t>$06AAE</t>
  </si>
  <si>
    <t>$06AB0</t>
  </si>
  <si>
    <t>$06AB1</t>
  </si>
  <si>
    <t>$06AB2</t>
  </si>
  <si>
    <t>$06AB3</t>
  </si>
  <si>
    <t>$06AB4</t>
  </si>
  <si>
    <t>$06AB5</t>
  </si>
  <si>
    <t>$06AB6</t>
  </si>
  <si>
    <t>$06AB8</t>
  </si>
  <si>
    <t>$06ABA</t>
  </si>
  <si>
    <t>$06ABC</t>
  </si>
  <si>
    <t>$06AC0</t>
  </si>
  <si>
    <t>$06AC1</t>
  </si>
  <si>
    <t>$06AC2</t>
  </si>
  <si>
    <t>$06AC4</t>
  </si>
  <si>
    <t>$06AC6</t>
  </si>
  <si>
    <t>$06AC8</t>
  </si>
  <si>
    <t>$06ACA</t>
  </si>
  <si>
    <t>$06ACC</t>
  </si>
  <si>
    <t>$06ACE</t>
  </si>
  <si>
    <t>$06ACF</t>
  </si>
  <si>
    <t>$06AD0</t>
  </si>
  <si>
    <t>$06AD1</t>
  </si>
  <si>
    <t>$06AD2</t>
  </si>
  <si>
    <t>$06AD3</t>
  </si>
  <si>
    <t>$06AD4</t>
  </si>
  <si>
    <t>$06AD6</t>
  </si>
  <si>
    <t>$06AD8</t>
  </si>
  <si>
    <t>$06ADA</t>
  </si>
  <si>
    <t>$06ADC</t>
  </si>
  <si>
    <t>$06ADD</t>
  </si>
  <si>
    <t>$06ADE</t>
  </si>
  <si>
    <t>$06ADF</t>
  </si>
  <si>
    <t>$06AE0</t>
  </si>
  <si>
    <t>$06AE1</t>
  </si>
  <si>
    <t>$06AE2</t>
  </si>
  <si>
    <t>$06AEA</t>
  </si>
  <si>
    <t>$06AEB</t>
  </si>
  <si>
    <t>$06AEC</t>
  </si>
  <si>
    <t>$06AED</t>
  </si>
  <si>
    <t>$06AE3</t>
  </si>
  <si>
    <t>$06AE4</t>
  </si>
  <si>
    <t>$06AE5</t>
  </si>
  <si>
    <t>$06AF4</t>
  </si>
  <si>
    <t>$06B0A</t>
  </si>
  <si>
    <t>$06B0B</t>
  </si>
  <si>
    <t>$06AFD</t>
  </si>
  <si>
    <t>$06B05</t>
  </si>
  <si>
    <t>$06AEE</t>
  </si>
  <si>
    <t>$06AF0</t>
  </si>
  <si>
    <t>$06AF1</t>
  </si>
  <si>
    <t>$06B06</t>
  </si>
  <si>
    <t>$06AFE</t>
  </si>
  <si>
    <t>$06AFF</t>
  </si>
  <si>
    <t>$06B00</t>
  </si>
  <si>
    <t>$06B01</t>
  </si>
  <si>
    <t>$06BA0</t>
  </si>
  <si>
    <t>$06BA1</t>
  </si>
  <si>
    <t>$06BA2</t>
  </si>
  <si>
    <t>$06BA3</t>
  </si>
  <si>
    <t>$06BA4</t>
  </si>
  <si>
    <t>$06BA5</t>
  </si>
  <si>
    <t>$06BA6</t>
  </si>
  <si>
    <t>$06BA7</t>
  </si>
  <si>
    <t>$06BA8</t>
  </si>
  <si>
    <t>$06BAA</t>
  </si>
  <si>
    <t>$06BAC</t>
  </si>
  <si>
    <t>$06BAE</t>
  </si>
  <si>
    <t>$06BB0</t>
  </si>
  <si>
    <t>$06BB2</t>
  </si>
  <si>
    <t>$06BB4</t>
  </si>
  <si>
    <t>$06BB6</t>
  </si>
  <si>
    <t>$06BB8</t>
  </si>
  <si>
    <t>$06BBA</t>
  </si>
  <si>
    <t>$06BBC</t>
  </si>
  <si>
    <t>$06BBE</t>
  </si>
  <si>
    <t>$06BC0</t>
  </si>
  <si>
    <t>$06BC2</t>
  </si>
  <si>
    <t>$06BC3</t>
  </si>
  <si>
    <t>$06BC4</t>
  </si>
  <si>
    <t>$06BC6</t>
  </si>
  <si>
    <t>$06BC8</t>
  </si>
  <si>
    <t>$06BCA</t>
  </si>
  <si>
    <t>$06BCC</t>
  </si>
  <si>
    <t>$06BCE</t>
  </si>
  <si>
    <t>$06BD0</t>
  </si>
  <si>
    <t>$06BD2</t>
  </si>
  <si>
    <t>$06BD4</t>
  </si>
  <si>
    <t>$06BD5</t>
  </si>
  <si>
    <t>$06BD6</t>
  </si>
  <si>
    <t>$06BE6</t>
  </si>
  <si>
    <t>$06BE8</t>
  </si>
  <si>
    <t>$06BEA</t>
  </si>
  <si>
    <t>$06BEE</t>
  </si>
  <si>
    <t>$06B7D</t>
  </si>
  <si>
    <t>$06B7E</t>
  </si>
  <si>
    <t>$06B7F</t>
  </si>
  <si>
    <t>$06B8C</t>
  </si>
  <si>
    <t>$06B8E</t>
  </si>
  <si>
    <t>$06BE0</t>
  </si>
  <si>
    <t>$06BE1</t>
  </si>
  <si>
    <t>$06BE2</t>
  </si>
  <si>
    <t>$06BE3</t>
  </si>
  <si>
    <t>$06BE4</t>
  </si>
  <si>
    <t>$06BD8</t>
  </si>
  <si>
    <t>$06BD9</t>
  </si>
  <si>
    <t>$06BDC</t>
  </si>
  <si>
    <t>$06BDE</t>
  </si>
  <si>
    <t>$06BDF</t>
  </si>
  <si>
    <t>$06B8F</t>
  </si>
  <si>
    <t>$06B9C</t>
  </si>
  <si>
    <t>$06B9D</t>
  </si>
  <si>
    <t>$06B7C</t>
  </si>
  <si>
    <t>$06B9E</t>
  </si>
  <si>
    <t>$06B9F</t>
  </si>
  <si>
    <t>$06B7B</t>
  </si>
  <si>
    <t>$06B8A</t>
  </si>
  <si>
    <t>$06B84</t>
  </si>
  <si>
    <t>$06B86</t>
  </si>
  <si>
    <t>$06B87</t>
  </si>
  <si>
    <t>$06B88</t>
  </si>
  <si>
    <t>$06B90</t>
  </si>
  <si>
    <t>$06B91</t>
  </si>
  <si>
    <t>$06B92</t>
  </si>
  <si>
    <t>$06B93</t>
  </si>
  <si>
    <t>$06B94</t>
  </si>
  <si>
    <t>$06B97</t>
  </si>
  <si>
    <t>$06B99</t>
  </si>
  <si>
    <t>$06B76</t>
  </si>
  <si>
    <t>$06B77</t>
  </si>
  <si>
    <t>$06B6C</t>
  </si>
  <si>
    <t>$06B6D</t>
  </si>
  <si>
    <t>$06B26</t>
  </si>
  <si>
    <t>$06B28</t>
  </si>
  <si>
    <t>$06B2A</t>
  </si>
  <si>
    <t>$06B2C</t>
  </si>
  <si>
    <t>$06B2E</t>
  </si>
  <si>
    <t>$06B32</t>
  </si>
  <si>
    <t>$06B36</t>
  </si>
  <si>
    <t>$06B38</t>
  </si>
  <si>
    <t>$06B3A</t>
  </si>
  <si>
    <t>$06B3C</t>
  </si>
  <si>
    <t>$06B3E</t>
  </si>
  <si>
    <t>$06B23</t>
  </si>
  <si>
    <t>$06B46</t>
  </si>
  <si>
    <t>$06B48</t>
  </si>
  <si>
    <t>$06B4C</t>
  </si>
  <si>
    <t>$06B4E</t>
  </si>
  <si>
    <t>$06B56</t>
  </si>
  <si>
    <t>$06B57</t>
  </si>
  <si>
    <t>$06BF2</t>
  </si>
  <si>
    <t>$06BF4</t>
  </si>
  <si>
    <t>$06BF5</t>
  </si>
  <si>
    <t>$06BF6</t>
  </si>
  <si>
    <t>$06BF7</t>
  </si>
  <si>
    <t>$06BF8</t>
  </si>
  <si>
    <t>$06BF9</t>
  </si>
  <si>
    <t>$06BFA</t>
  </si>
  <si>
    <t>$06BFC</t>
  </si>
  <si>
    <t>$06BFE</t>
  </si>
  <si>
    <t>$06B30</t>
  </si>
  <si>
    <t>$06B40</t>
  </si>
  <si>
    <t>$06B42</t>
  </si>
  <si>
    <t>$06B60</t>
  </si>
  <si>
    <t>$06B61</t>
  </si>
  <si>
    <t>$06B80</t>
  </si>
  <si>
    <t>$06C51</t>
  </si>
  <si>
    <t>$06C52</t>
  </si>
  <si>
    <t>$06C61</t>
  </si>
  <si>
    <t>$06C62</t>
  </si>
  <si>
    <t>$06C63</t>
  </si>
  <si>
    <t>$06C50</t>
  </si>
  <si>
    <t>$06C60</t>
  </si>
  <si>
    <t>$06C70</t>
  </si>
  <si>
    <t>$06C67</t>
  </si>
  <si>
    <t>$06C87</t>
  </si>
  <si>
    <t>$06C75</t>
  </si>
  <si>
    <t>$06C76</t>
  </si>
  <si>
    <t>$06C58</t>
  </si>
  <si>
    <t>$06C59</t>
  </si>
  <si>
    <t>$06C68</t>
  </si>
  <si>
    <t>$06C69</t>
  </si>
  <si>
    <t>$06C5A</t>
  </si>
  <si>
    <t>$06C5B</t>
  </si>
  <si>
    <t>$06C5C</t>
  </si>
  <si>
    <t>$06C5D</t>
  </si>
  <si>
    <t>$06C5E</t>
  </si>
  <si>
    <t>$06C5F</t>
  </si>
  <si>
    <t>$06C6A</t>
  </si>
  <si>
    <t>$06C6B</t>
  </si>
  <si>
    <t>$06C6C</t>
  </si>
  <si>
    <t>$06C80</t>
  </si>
  <si>
    <t>$06C84</t>
  </si>
  <si>
    <t>$06C85</t>
  </si>
  <si>
    <t>$06C86</t>
  </si>
  <si>
    <t>$06C6D</t>
  </si>
  <si>
    <t>$06C6E</t>
  </si>
  <si>
    <t>$06C6F</t>
  </si>
  <si>
    <t>$06C4C</t>
  </si>
  <si>
    <t>$06C4B</t>
  </si>
  <si>
    <t>$06C78</t>
  </si>
  <si>
    <t>$06C7A</t>
  </si>
  <si>
    <t>$06C7C</t>
  </si>
  <si>
    <t>$06C7D</t>
  </si>
  <si>
    <t>$06C7E</t>
  </si>
  <si>
    <t>$06C7F</t>
  </si>
  <si>
    <t>$06C92</t>
  </si>
  <si>
    <t>$06C93</t>
  </si>
  <si>
    <t>$06C94</t>
  </si>
  <si>
    <t>$06C95</t>
  </si>
  <si>
    <t>$06C96</t>
  </si>
  <si>
    <t>$06C9B</t>
  </si>
  <si>
    <t>$06C9C</t>
  </si>
  <si>
    <t>$06CA8</t>
  </si>
  <si>
    <t>$06CA9</t>
  </si>
  <si>
    <t>$06CAA</t>
  </si>
  <si>
    <t>$06CAB</t>
  </si>
  <si>
    <t>$06CAC</t>
  </si>
  <si>
    <t>$06C9D</t>
  </si>
  <si>
    <t>$06CC4</t>
  </si>
  <si>
    <t>$06CC6</t>
  </si>
  <si>
    <t>$06C89</t>
  </si>
  <si>
    <t>$06C8A</t>
  </si>
  <si>
    <t>$06C8B</t>
  </si>
  <si>
    <t>$06C8C</t>
  </si>
  <si>
    <t>$06C8D</t>
  </si>
  <si>
    <t>$06C8E</t>
  </si>
  <si>
    <t>$06CC8</t>
  </si>
  <si>
    <t>$06CCA</t>
  </si>
  <si>
    <t>$06CCB</t>
  </si>
  <si>
    <t>$06CCC</t>
  </si>
  <si>
    <t>$06CCD</t>
  </si>
  <si>
    <t>$06CCE</t>
  </si>
  <si>
    <t>$06CD5</t>
  </si>
  <si>
    <t>$06CD6</t>
  </si>
  <si>
    <t>$06CD8</t>
  </si>
  <si>
    <t>$06CDA</t>
  </si>
  <si>
    <t>$06CDC</t>
  </si>
  <si>
    <t>$06CDE</t>
  </si>
  <si>
    <t>$06CE4</t>
  </si>
  <si>
    <t>$06CE6</t>
  </si>
  <si>
    <t>$06CE8</t>
  </si>
  <si>
    <t>$06CEA</t>
  </si>
  <si>
    <t>$06CEC</t>
  </si>
  <si>
    <t>$06CEE</t>
  </si>
  <si>
    <t>$06CB8</t>
  </si>
  <si>
    <t>$06CBC</t>
  </si>
  <si>
    <t>$06CB6</t>
  </si>
  <si>
    <t>$06CA0</t>
  </si>
  <si>
    <t>$06CA1</t>
  </si>
  <si>
    <t>$06CA2</t>
  </si>
  <si>
    <t>$06CA3</t>
  </si>
  <si>
    <t>$06CA4</t>
  </si>
  <si>
    <t>$06CB2</t>
  </si>
  <si>
    <t>$06CC0</t>
  </si>
  <si>
    <t>$06CC1</t>
  </si>
  <si>
    <t>$06C9F</t>
  </si>
  <si>
    <t>$06CBE</t>
  </si>
  <si>
    <t>$06CCF</t>
  </si>
  <si>
    <t>$06CEF</t>
  </si>
  <si>
    <t>$06CFE</t>
  </si>
  <si>
    <t>$06D0E</t>
  </si>
  <si>
    <t>$06D1F</t>
  </si>
  <si>
    <t>$06D2F</t>
  </si>
  <si>
    <t>$06CC2</t>
  </si>
  <si>
    <t>$06CD0</t>
  </si>
  <si>
    <t>$06CD1</t>
  </si>
  <si>
    <t>$06CD2</t>
  </si>
  <si>
    <t>$06CD3</t>
  </si>
  <si>
    <t>$06CE0</t>
  </si>
  <si>
    <t>$06CE2</t>
  </si>
  <si>
    <t>$06CF0</t>
  </si>
  <si>
    <t>$06CF1</t>
  </si>
  <si>
    <t>$06CF2</t>
  </si>
  <si>
    <t>$06CF3</t>
  </si>
  <si>
    <t>$06CF4</t>
  </si>
  <si>
    <t>$06CF6</t>
  </si>
  <si>
    <t>$06CF8</t>
  </si>
  <si>
    <t>$06CFA</t>
  </si>
  <si>
    <t>$06CFC</t>
  </si>
  <si>
    <t>$06CFD</t>
  </si>
  <si>
    <t>$06D0B</t>
  </si>
  <si>
    <t>$06D0C</t>
  </si>
  <si>
    <t>$06D00</t>
  </si>
  <si>
    <t>$06D02</t>
  </si>
  <si>
    <t>$06D04</t>
  </si>
  <si>
    <t>$06D06</t>
  </si>
  <si>
    <t>$06D20</t>
  </si>
  <si>
    <t>$06D21</t>
  </si>
  <si>
    <t>$06D22</t>
  </si>
  <si>
    <t>$06D24</t>
  </si>
  <si>
    <t>$06D25</t>
  </si>
  <si>
    <t>$06D26</t>
  </si>
  <si>
    <t>$06D27</t>
  </si>
  <si>
    <t>$06D2A</t>
  </si>
  <si>
    <t>$06D2B</t>
  </si>
  <si>
    <t>$06D2C</t>
  </si>
  <si>
    <t>$06D2D</t>
  </si>
  <si>
    <t>$06D2E</t>
  </si>
  <si>
    <t>$06D1E</t>
  </si>
  <si>
    <t>$06D18</t>
  </si>
  <si>
    <t>$06D19</t>
  </si>
  <si>
    <t>$06D1A</t>
  </si>
  <si>
    <t>$06D16</t>
  </si>
  <si>
    <t>$06D14</t>
  </si>
  <si>
    <t>$06D11</t>
  </si>
  <si>
    <t>$06D31</t>
  </si>
  <si>
    <t>$06D32</t>
  </si>
  <si>
    <t>$06D33</t>
  </si>
  <si>
    <t>$06D34</t>
  </si>
  <si>
    <t>$06994</t>
  </si>
  <si>
    <t>$06996</t>
  </si>
  <si>
    <t>$069A0</t>
  </si>
  <si>
    <t>$0699E</t>
  </si>
  <si>
    <t>$069A4</t>
  </si>
  <si>
    <t>$069A7</t>
  </si>
  <si>
    <t>$069A6</t>
  </si>
  <si>
    <t>$069A8</t>
  </si>
  <si>
    <t>$069A9</t>
  </si>
  <si>
    <t>$069AA</t>
  </si>
  <si>
    <t>$069AB</t>
  </si>
  <si>
    <t>$069AC</t>
  </si>
  <si>
    <t>$069AF</t>
  </si>
  <si>
    <t>$069B0</t>
  </si>
  <si>
    <t>$069AE</t>
  </si>
  <si>
    <t>$06990</t>
  </si>
  <si>
    <t>$06991</t>
  </si>
  <si>
    <t>$069EC</t>
  </si>
  <si>
    <t>$069EE</t>
  </si>
  <si>
    <t>$069EF</t>
  </si>
  <si>
    <t>$069F0</t>
  </si>
  <si>
    <t>$069F2</t>
  </si>
  <si>
    <t>$069F6</t>
  </si>
  <si>
    <t>$069F7</t>
  </si>
  <si>
    <t>$069F8</t>
  </si>
  <si>
    <t>$069F9</t>
  </si>
  <si>
    <t>$06A02</t>
  </si>
  <si>
    <t>$06A04</t>
  </si>
  <si>
    <t>$06A06</t>
  </si>
  <si>
    <t>$06A07</t>
  </si>
  <si>
    <t>$06A08</t>
  </si>
  <si>
    <t>$06A09</t>
  </si>
  <si>
    <t>$06A0A</t>
  </si>
  <si>
    <t>$06A0B</t>
  </si>
  <si>
    <t>$06A12</t>
  </si>
  <si>
    <t>$06A13</t>
  </si>
  <si>
    <t>$06A14</t>
  </si>
  <si>
    <t>$06A15</t>
  </si>
  <si>
    <t>$06A16</t>
  </si>
  <si>
    <t>Untere Drehzahlschwelle für Abwürgeschutz</t>
  </si>
  <si>
    <t>NUAWS</t>
  </si>
  <si>
    <t>$07622</t>
  </si>
  <si>
    <t>Drehzahlschwelle für Ubatt Überwachung für Solldrehzahlanhebung</t>
  </si>
  <si>
    <t>NUBUE.0</t>
  </si>
  <si>
    <t>$07638</t>
  </si>
  <si>
    <t>NUBUE.1</t>
  </si>
  <si>
    <t>$077DA</t>
  </si>
  <si>
    <t>Drehzahlschwelle Abschaltung DK-Anteil im LL</t>
  </si>
  <si>
    <t>NUKWLL</t>
  </si>
  <si>
    <t>$074FD</t>
  </si>
  <si>
    <t>Drehzahlschwelle für Umschalten auf Einzelanfettung</t>
  </si>
  <si>
    <t>NUZ</t>
  </si>
  <si>
    <t>$07526</t>
  </si>
  <si>
    <t>Drehzahlschwelle zur Aktivierung von B_VL während TVVL</t>
  </si>
  <si>
    <t>NVLS</t>
  </si>
  <si>
    <t>$077DC</t>
  </si>
  <si>
    <t>Maximaldrehzahl für Freigabe Winkeladaption NW-Flanken</t>
  </si>
  <si>
    <t>NWAFMX</t>
  </si>
  <si>
    <t>$09759</t>
  </si>
  <si>
    <t>Geschwindigkeitsabhängige Drehzahlschwelle Wandlerschutz Fahrtrichtung rückwärts</t>
  </si>
  <si>
    <t>NWDSRV</t>
  </si>
  <si>
    <t>$0974B</t>
  </si>
  <si>
    <t>Geschwindigkeitsabhängige Drehzahlschwelle Wandlerschutz Fahrtrichtung vorwärts</t>
  </si>
  <si>
    <t>NWDSVV</t>
  </si>
  <si>
    <t>$0A9AB</t>
  </si>
  <si>
    <t>Wiedereinsetzdrehzahl</t>
  </si>
  <si>
    <t>NWEM.0</t>
  </si>
  <si>
    <t>$0A9B5</t>
  </si>
  <si>
    <t>NWEM.1</t>
  </si>
  <si>
    <t>$0A9BF</t>
  </si>
  <si>
    <t>NWENG.0</t>
  </si>
  <si>
    <t>$0A9C9</t>
  </si>
  <si>
    <t>NWENG.1</t>
  </si>
  <si>
    <t>$0A9D9</t>
  </si>
  <si>
    <t>Delta Wiedereinsetzdrehzahl bei Fahrstufe</t>
  </si>
  <si>
    <t>NWENGFS.0</t>
  </si>
  <si>
    <t>$07649</t>
  </si>
  <si>
    <t>Drehzahlschwelle für Abschaltung diff. LLR-Zündwinkeleingriff</t>
  </si>
  <si>
    <t>NWLLRD</t>
  </si>
  <si>
    <t>$07724</t>
  </si>
  <si>
    <t>Nockenwellensteuerung obere Schaltschwelle</t>
  </si>
  <si>
    <t>NWSOS</t>
  </si>
  <si>
    <t>$07725</t>
  </si>
  <si>
    <t>Nockenwellensteuerung untere Schaltschwelle</t>
  </si>
  <si>
    <t>NWSUS</t>
  </si>
  <si>
    <t>$0A431</t>
  </si>
  <si>
    <t>Drehzahlstützstellen für ZFAxGN</t>
  </si>
  <si>
    <t>NZFA</t>
  </si>
  <si>
    <t>$0772E</t>
  </si>
  <si>
    <t>PWMDKG Tastverhältnis bei E_DK B_maxflr/B_plaus</t>
  </si>
  <si>
    <t>PCDKERMN</t>
  </si>
  <si>
    <t>$0772D</t>
  </si>
  <si>
    <t>PWMDKG Tastverhältnis bei E_DK B_minflr</t>
  </si>
  <si>
    <t>PCDKERMX</t>
  </si>
  <si>
    <t>$0772A</t>
  </si>
  <si>
    <t>PWMDKG Tastverhältnis im Leerlauf</t>
  </si>
  <si>
    <t>PCDKLL</t>
  </si>
  <si>
    <t>$0772C</t>
  </si>
  <si>
    <t>PWMDKG Tastverhältnis Minimalbegrenzung</t>
  </si>
  <si>
    <t>PCDKMN</t>
  </si>
  <si>
    <t>$0772B</t>
  </si>
  <si>
    <t>PWMDKG Tastverhältnis Maximalbegrenzung</t>
  </si>
  <si>
    <t>PCDKMX</t>
  </si>
  <si>
    <t>$0772F</t>
  </si>
  <si>
    <t>TV- PWMDK- Schnittstelle bei TMOT- Fehler</t>
  </si>
  <si>
    <t>PCTMER</t>
  </si>
  <si>
    <t>$074D3</t>
  </si>
  <si>
    <t>Anfangswert für Zähler Phasensignal nicht ok</t>
  </si>
  <si>
    <t>PHNOKA</t>
  </si>
  <si>
    <t>$07451</t>
  </si>
  <si>
    <t>Ersatzwert für Umgebungsdruck</t>
  </si>
  <si>
    <t>PUE</t>
  </si>
  <si>
    <t>$075AC</t>
  </si>
  <si>
    <t>Prozentuale Häufigkeit der ZW-Ausgabe durch die KR während Dynamikadaption</t>
  </si>
  <si>
    <t>PZWKRA</t>
  </si>
  <si>
    <t>$07522</t>
  </si>
  <si>
    <t>DVL: Luftdurchsatz am mech. Minimal-Anschlag</t>
  </si>
  <si>
    <t>QDKLLMN</t>
  </si>
  <si>
    <t>$07524</t>
  </si>
  <si>
    <t>DVL: Steigung der DK-Kennlinie</t>
  </si>
  <si>
    <t>QDKM</t>
  </si>
  <si>
    <t>$07752</t>
  </si>
  <si>
    <t>Luftmenge Diagnose Ersatz für S_LL</t>
  </si>
  <si>
    <t>QDPSL.0</t>
  </si>
  <si>
    <t>$07768</t>
  </si>
  <si>
    <t>QDPSL.1</t>
  </si>
  <si>
    <t>$075F4</t>
  </si>
  <si>
    <t>DVL: Luftdurchsatz am ersten Knickpunkt der Stellerkennlinie</t>
  </si>
  <si>
    <t>QDV1.0</t>
  </si>
  <si>
    <t>$07604</t>
  </si>
  <si>
    <t>QDV1.1</t>
  </si>
  <si>
    <t>$075F6</t>
  </si>
  <si>
    <t>DVL: Luftdurchsatz am zweiten Knickpunkt der Stellerkennlinie</t>
  </si>
  <si>
    <t>QDV2.0</t>
  </si>
  <si>
    <t>$07606</t>
  </si>
  <si>
    <t>QDV2.1</t>
  </si>
  <si>
    <t>$075F8</t>
  </si>
  <si>
    <t>DVL: Steigung der Stellerkennlinie</t>
  </si>
  <si>
    <t>QDVM.0</t>
  </si>
  <si>
    <t>$07608</t>
  </si>
  <si>
    <t>QDVM.1</t>
  </si>
  <si>
    <t>$075F0</t>
  </si>
  <si>
    <t>DVL: Luftdurchsatz im Notlaufquerschnitt</t>
  </si>
  <si>
    <t>QDVNL.0</t>
  </si>
  <si>
    <t>$07600</t>
  </si>
  <si>
    <t>QDVNL.1</t>
  </si>
  <si>
    <t>$0A047</t>
  </si>
  <si>
    <t>Luftmenge bei eingelegter Fahrstufe und Solldrehzahl 2</t>
  </si>
  <si>
    <t>QFS2M.0</t>
  </si>
  <si>
    <t>$0A03D</t>
  </si>
  <si>
    <t>Luftmenge bei eingelegter Fahrstufe</t>
  </si>
  <si>
    <t>QFSM.0</t>
  </si>
  <si>
    <t>$0A053</t>
  </si>
  <si>
    <t>delta Luft bei eingelegter Fahrstufe</t>
  </si>
  <si>
    <t>QFSV.0</t>
  </si>
  <si>
    <t>$0A01D</t>
  </si>
  <si>
    <t>Luftvorsteuerung bei Solldrehzahl 2</t>
  </si>
  <si>
    <t>QLL2M.0</t>
  </si>
  <si>
    <t>$0A02F</t>
  </si>
  <si>
    <t>QLL2M.1</t>
  </si>
  <si>
    <t>$09FFF</t>
  </si>
  <si>
    <t>Luftvorsteuerung im Leerlauf</t>
  </si>
  <si>
    <t>QLLM.0</t>
  </si>
  <si>
    <t>$0A00D</t>
  </si>
  <si>
    <t>QLLM.1</t>
  </si>
  <si>
    <t>$074DA</t>
  </si>
  <si>
    <t>Minimale Solluft</t>
  </si>
  <si>
    <t>QMIN</t>
  </si>
  <si>
    <t>$07661</t>
  </si>
  <si>
    <t>Zusatzluft bei Servolenkung aktiv</t>
  </si>
  <si>
    <t>QSL</t>
  </si>
  <si>
    <t>$0765D</t>
  </si>
  <si>
    <t>Zusatzluft bei Sekundärluftsystem aktiv</t>
  </si>
  <si>
    <t>QSLS</t>
  </si>
  <si>
    <t>$07D43</t>
  </si>
  <si>
    <t>Maximale Solluft-Schwelle für Tankentlüftungsdiagnose</t>
  </si>
  <si>
    <t>QSTEDMX</t>
  </si>
  <si>
    <t>$0A061</t>
  </si>
  <si>
    <t>Luftmenge Vorsteuerung beim Start</t>
  </si>
  <si>
    <t>QSTM.0</t>
  </si>
  <si>
    <t>$0A06F</t>
  </si>
  <si>
    <t>QSTM.1</t>
  </si>
  <si>
    <t>$07668</t>
  </si>
  <si>
    <t>minimaler fri-Quotient für Stationärbedingung Lambdaregler</t>
  </si>
  <si>
    <t>QUFRMN</t>
  </si>
  <si>
    <t>$07669</t>
  </si>
  <si>
    <t>maximaler fri-Quotient für Stationärbedingung Lambdaregler</t>
  </si>
  <si>
    <t>QUFRMX</t>
  </si>
  <si>
    <t>$0743E</t>
  </si>
  <si>
    <t>Reduzierstufe bei Bedingung 1 der NMAX-Begrenzung</t>
  </si>
  <si>
    <t>RED1NMX</t>
  </si>
  <si>
    <t>$0743F</t>
  </si>
  <si>
    <t>Reduzierstufe bei Bedingung 2 der NMAX-Begrenzung</t>
  </si>
  <si>
    <t>RED2NMX</t>
  </si>
  <si>
    <t>$07440</t>
  </si>
  <si>
    <t>Reduzierstufe bei Bedingung 3 der NMAX-Begrenzung</t>
  </si>
  <si>
    <t>RED3NMX</t>
  </si>
  <si>
    <t>$07441</t>
  </si>
  <si>
    <t>Reduzierstufe bei Bedingung 4 der NMAX-Begrenzung</t>
  </si>
  <si>
    <t>RED4NMX</t>
  </si>
  <si>
    <t>$07740</t>
  </si>
  <si>
    <t>Hysterese der Reduzierstufe bei größerer Soll-Reduzierstufe als Ist-Wert</t>
  </si>
  <si>
    <t>REDHYO</t>
  </si>
  <si>
    <t>$07741</t>
  </si>
  <si>
    <t>Hysterese der Reduzierstufe bei kleinerer Soll-Reduzierstufe als Ist-Wert</t>
  </si>
  <si>
    <t>REDHYU</t>
  </si>
  <si>
    <t>$0A98D</t>
  </si>
  <si>
    <t>Schwelle zwischen Zündeingriff und Einspritzausblendung</t>
  </si>
  <si>
    <t>REDZEM</t>
  </si>
  <si>
    <t>$09948</t>
  </si>
  <si>
    <t>drehzahlabhängiger Referenzpegel bei Klopfregelung aktiv</t>
  </si>
  <si>
    <t>REFININ</t>
  </si>
  <si>
    <t>$0981F</t>
  </si>
  <si>
    <t>Stützstellenverteilung für Referenzpegelverhältnis der K-Faktoren KF</t>
  </si>
  <si>
    <t>REFVH</t>
  </si>
  <si>
    <t>$07CD6</t>
  </si>
  <si>
    <t>obere Diagnoseschwelle Sondenheizungswiderstand hinter Kat</t>
  </si>
  <si>
    <t>RHSOH</t>
  </si>
  <si>
    <t>$07CD4</t>
  </si>
  <si>
    <t>obere Diagnoseschwelle Sondenheizungswiderstand vor Kat</t>
  </si>
  <si>
    <t>RHSOV</t>
  </si>
  <si>
    <t>$07CD7</t>
  </si>
  <si>
    <t>untere Diagnoseschwelle Sondenheizungswiderstand hinter Kat</t>
  </si>
  <si>
    <t>RHSUH</t>
  </si>
  <si>
    <t>$07CD5</t>
  </si>
  <si>
    <t>untere Diagnoseschwelle Sondenheizungswiderstand vor Kat</t>
  </si>
  <si>
    <t>RHSUV</t>
  </si>
  <si>
    <t>$07E48</t>
  </si>
  <si>
    <t>Maximaler Referenzpegel für Klopferkennungsschwelle Zyl.-gruppe 1</t>
  </si>
  <si>
    <t>RKRMX1N</t>
  </si>
  <si>
    <t>20x1</t>
  </si>
  <si>
    <t>$07E70</t>
  </si>
  <si>
    <t>Maximaler Referenzpegel für Klopferkennungsschwelle Zyl.-gruppe 2</t>
  </si>
  <si>
    <t>RKRMX2N</t>
  </si>
  <si>
    <t>$077CA</t>
  </si>
  <si>
    <t>Schwelle Langzeitspeicher Uk groß</t>
  </si>
  <si>
    <t>SDWFLU</t>
  </si>
  <si>
    <t>$074D8</t>
  </si>
  <si>
    <t>Beladungsschwelle für Verbot TE-Diagnose</t>
  </si>
  <si>
    <t>SFTEDA</t>
  </si>
  <si>
    <t>$07782</t>
  </si>
  <si>
    <t>Schaltlogik für Sekundärluftsteuerung</t>
  </si>
  <si>
    <t>SLSCNF</t>
  </si>
  <si>
    <t>$07CE0</t>
  </si>
  <si>
    <t>Schwelle für Readiness-Bildung Abgasrückführungs-Diagnose</t>
  </si>
  <si>
    <t>SRYAGR</t>
  </si>
  <si>
    <t>$07CE1</t>
  </si>
  <si>
    <t>Schwelle für Readiness-Bildung Sondenheizungs-Diagnose</t>
  </si>
  <si>
    <t>SRYHS</t>
  </si>
  <si>
    <t>$07CE5</t>
  </si>
  <si>
    <t>Schwelle für Readiness-Bildung Katalysator-Diagnose</t>
  </si>
  <si>
    <t>SRYKAT</t>
  </si>
  <si>
    <t>$07CE2</t>
  </si>
  <si>
    <t>Schwelle für Readiness-Bildung Lambdasonden-Diagnose</t>
  </si>
  <si>
    <t>SRYLS</t>
  </si>
  <si>
    <t>$07CE3</t>
  </si>
  <si>
    <t>Schwelle für Readiness-Bildung Sekundärluft-Diagnose</t>
  </si>
  <si>
    <t>SRYSLS</t>
  </si>
  <si>
    <t>$07CE4</t>
  </si>
  <si>
    <t>Schwelle für Readiness-Bildung Tankentlüftungs-Diagnose</t>
  </si>
  <si>
    <t>SRYTES</t>
  </si>
  <si>
    <t>$0A99B</t>
  </si>
  <si>
    <t>Gang(aus CAN)-Stützstellen für Wiedereinsetzdrehzahlkennfeld</t>
  </si>
  <si>
    <t>STCKFNWE</t>
  </si>
  <si>
    <t>$09934</t>
  </si>
  <si>
    <t>Drehzahlstützstellen für KR-Adaptionskennfeld</t>
  </si>
  <si>
    <t>STKRAN</t>
  </si>
  <si>
    <t>$075BE</t>
  </si>
  <si>
    <t>Startwert für LDR-Sollwertfilter</t>
  </si>
  <si>
    <t>STLDSF</t>
  </si>
  <si>
    <t>$08B88</t>
  </si>
  <si>
    <t>Stützstellen X-Richtung für KFGANG</t>
  </si>
  <si>
    <t>STXKFG</t>
  </si>
  <si>
    <t>$0A439</t>
  </si>
  <si>
    <t>Gangstützstellen für KFxMDFA/S</t>
  </si>
  <si>
    <t>STXKFMDF</t>
  </si>
  <si>
    <t>$08B92</t>
  </si>
  <si>
    <t>Stützstellen Y-Richtung für KFGANG</t>
  </si>
  <si>
    <t>STYKFG</t>
  </si>
  <si>
    <t>$0778C</t>
  </si>
  <si>
    <t>Saugrohrumschaltung obere Schaltschwelle</t>
  </si>
  <si>
    <t>SUOS</t>
  </si>
  <si>
    <t>$0778D</t>
  </si>
  <si>
    <t>Saugrohrumschaltung untere Schaltschwelle</t>
  </si>
  <si>
    <t>SUUS</t>
  </si>
  <si>
    <t>$0755C</t>
  </si>
  <si>
    <t>Abgas-Abschalttemperaturschwelle für Sondenheizung vor Kat</t>
  </si>
  <si>
    <t>TABGHSVO</t>
  </si>
  <si>
    <t>$09ED1</t>
  </si>
  <si>
    <t>Abregelzeit für LDR-Overboost</t>
  </si>
  <si>
    <t>TABLDOBN.0</t>
  </si>
  <si>
    <t>$0753A</t>
  </si>
  <si>
    <t>Ersatzgröße Lufttemperatur im Fehlerfall</t>
  </si>
  <si>
    <t>TADE</t>
  </si>
  <si>
    <t>$07D54</t>
  </si>
  <si>
    <t>1. Stufenbreite (Zeit) für Motortemperaturmodell</t>
  </si>
  <si>
    <t>TADMM</t>
  </si>
  <si>
    <t>$07539</t>
  </si>
  <si>
    <t>Ansauglufttemperatur min.</t>
  </si>
  <si>
    <t>TADMN</t>
  </si>
  <si>
    <t>$07538</t>
  </si>
  <si>
    <t>Ansauglufttemperatur max.</t>
  </si>
  <si>
    <t>TADMX</t>
  </si>
  <si>
    <t>$091FA</t>
  </si>
  <si>
    <t>Aufsteuertastverhältnis für TEV bei TE-Diagnose</t>
  </si>
  <si>
    <t>TADTEVT</t>
  </si>
  <si>
    <t>$097C0</t>
  </si>
  <si>
    <t>Temperatur Ansaugluft-Erfassung u. Linearisierung, Inverskennlinie</t>
  </si>
  <si>
    <t>TANSELI</t>
  </si>
  <si>
    <t>$0742A</t>
  </si>
  <si>
    <t>Ansauglufttemperaturschwelle für Erstbefüllung Kraftstoffsystem</t>
  </si>
  <si>
    <t>TANSMX</t>
  </si>
  <si>
    <t>$0752A</t>
  </si>
  <si>
    <t>Ansauglufttemperaturschwelle für Freigabe der Vollastbedingung</t>
  </si>
  <si>
    <t>TANSVL</t>
  </si>
  <si>
    <t>$099EB</t>
  </si>
  <si>
    <t>TANS Stützstellen LDR</t>
  </si>
  <si>
    <t>TANS_LD</t>
  </si>
  <si>
    <t>$076A2</t>
  </si>
  <si>
    <t>Temperaturschwelle Ansaugluft</t>
  </si>
  <si>
    <t>TARA</t>
  </si>
  <si>
    <t>$076B4</t>
  </si>
  <si>
    <t>Ansauglufttemperaturschwelle für Einschalten der Lambda - Regelung</t>
  </si>
  <si>
    <t>TARAU.0</t>
  </si>
  <si>
    <t>$076CA</t>
  </si>
  <si>
    <t>TARAU.1</t>
  </si>
  <si>
    <t>$076AE</t>
  </si>
  <si>
    <t>Schwelle Ansauglufttemp. für Auslösung TLRHS - Sperrzeit LR bei Heißstart</t>
  </si>
  <si>
    <t>TASHS.0</t>
  </si>
  <si>
    <t>$076C4</t>
  </si>
  <si>
    <t>TASHS.1</t>
  </si>
  <si>
    <t>$074C2</t>
  </si>
  <si>
    <t>Maximale Zeit für ASR Eingriff</t>
  </si>
  <si>
    <t>TASMX</t>
  </si>
  <si>
    <t>$077B2</t>
  </si>
  <si>
    <t>Tastverhältnisschwelle für Periodenumschaltung TEV im oberen Bereich</t>
  </si>
  <si>
    <t>TATEPO</t>
  </si>
  <si>
    <t>$077B0</t>
  </si>
  <si>
    <t>Tastverhältnisschwelle für Periodenumschaltung TEV im obersten Bereich</t>
  </si>
  <si>
    <t>TATEPOO</t>
  </si>
  <si>
    <t>$077B3</t>
  </si>
  <si>
    <t>Tastverhältnisschwelle für Periodenumschaltung TEV im unteren Bereich</t>
  </si>
  <si>
    <t>TATEPU</t>
  </si>
  <si>
    <t>$077B1</t>
  </si>
  <si>
    <t>TATEPUU</t>
  </si>
  <si>
    <t>$07D46</t>
  </si>
  <si>
    <t>TEV-Aufsteuertastverhältnis obere Grenze</t>
  </si>
  <si>
    <t>TATEVO</t>
  </si>
  <si>
    <t>$07D47</t>
  </si>
  <si>
    <t>TEV-Absteuertastverhältnis untere Grenze</t>
  </si>
  <si>
    <t>TATEVU</t>
  </si>
  <si>
    <t>$07422</t>
  </si>
  <si>
    <t>Temperatur-Setzwert nach B_st=1 und ASR-EZ aktiv</t>
  </si>
  <si>
    <t>TATMASR</t>
  </si>
  <si>
    <t>$08B34</t>
  </si>
  <si>
    <t>Katalysator-Exotherme-Temperatur bei ASR-EZ Kraftstoff-Anreicherung</t>
  </si>
  <si>
    <t>TATMELA</t>
  </si>
  <si>
    <t>$08B3E</t>
  </si>
  <si>
    <t>Katalysator-Exotherme-Temperatur bei ASR-EZ Zuendwinkelverstellung</t>
  </si>
  <si>
    <t>TATMEZW</t>
  </si>
  <si>
    <t>$08B52</t>
  </si>
  <si>
    <t>stationaere Abgastemperatur abh. vom Luftdurchsatz</t>
  </si>
  <si>
    <t>TATMML</t>
  </si>
  <si>
    <t>$0741F</t>
  </si>
  <si>
    <t>Abgastemperatur bei Schubabschneiden</t>
  </si>
  <si>
    <t>TATMSA</t>
  </si>
  <si>
    <t>$07421</t>
  </si>
  <si>
    <t>Abgas- und Katalysatortemperatur bei Motor-Warmstart (TMOT &gt; 85 Grad C)</t>
  </si>
  <si>
    <t>TATMTH</t>
  </si>
  <si>
    <t>$07420</t>
  </si>
  <si>
    <t>Abgastaupunkttemperatur</t>
  </si>
  <si>
    <t>TATMTP</t>
  </si>
  <si>
    <t>$08B61</t>
  </si>
  <si>
    <t>Abgastemperaturaenderung bei Zuendwinkel und Lambdaverstellung ml-abhaengig</t>
  </si>
  <si>
    <t>TATMZML</t>
  </si>
  <si>
    <t>$074BE</t>
  </si>
  <si>
    <t>Zeit von Startende bis zur Umschaltung der Drehzahlschwelle</t>
  </si>
  <si>
    <t>TAWS</t>
  </si>
  <si>
    <t>$075C1</t>
  </si>
  <si>
    <t>Entprellzeit für Lernen von neuen LDR-TV-Adaptionsfaktoren</t>
  </si>
  <si>
    <t>TDADP</t>
  </si>
  <si>
    <t>$074AC</t>
  </si>
  <si>
    <t>Entprellzeit LLR-Bedarfsadaption-Diagnose Minimalwert</t>
  </si>
  <si>
    <t>TDBAAMN</t>
  </si>
  <si>
    <t>$074AD</t>
  </si>
  <si>
    <t>Entprellzeit LLR-Bedarfsadaption-Diagnose Maximalwert</t>
  </si>
  <si>
    <t>TDBAAMX</t>
  </si>
  <si>
    <t>$074AE</t>
  </si>
  <si>
    <t>Entprellzeit LLR-Bedarfsadaption-Diagnose mit i.O.-Meldung</t>
  </si>
  <si>
    <t>TDBAANF</t>
  </si>
  <si>
    <t>$07454</t>
  </si>
  <si>
    <t>Entprellzeit für Fehlereintrag Druckksensor Umgebung</t>
  </si>
  <si>
    <t>TDDFU</t>
  </si>
  <si>
    <t>$07CC2</t>
  </si>
  <si>
    <t>Entprellzeit DKG-(Nebenlastsignal-)Fehlererkennung Minimalwert</t>
  </si>
  <si>
    <t>TDDKMN</t>
  </si>
  <si>
    <t>$07CC4</t>
  </si>
  <si>
    <t>Entprellzeit DKG-(Nebenlastsignal-)Fehlererkennung Maximalwert</t>
  </si>
  <si>
    <t>TDDKMX</t>
  </si>
  <si>
    <t>$07CC6</t>
  </si>
  <si>
    <t>Entprellzeit DKG-(Nebenlastsignal-)Diagnose mit i.O.-Meldung</t>
  </si>
  <si>
    <t>TDDKNF</t>
  </si>
  <si>
    <t>$07CC8</t>
  </si>
  <si>
    <t>Entprellzeit DKG-(Nebenlastsignal-)Diagnose Wert unplausibel</t>
  </si>
  <si>
    <t>TDDKPL</t>
  </si>
  <si>
    <t>$074CA</t>
  </si>
  <si>
    <t>Verzugszeit für Freigabe Diagnose Nockenwellenverstellung in Endpositionen</t>
  </si>
  <si>
    <t>TDDNWS</t>
  </si>
  <si>
    <t>$07470</t>
  </si>
  <si>
    <t>Entprellzeit Diagnose DVL-Motorleitungen (Endstufendiagnose)</t>
  </si>
  <si>
    <t>TDDVLM</t>
  </si>
  <si>
    <t>$07472</t>
  </si>
  <si>
    <t>Entprellzeit DVL-Lagerückmeldepotentiometer-Diagnose Minimalwert</t>
  </si>
  <si>
    <t>TDDVLPMN</t>
  </si>
  <si>
    <t>$07474</t>
  </si>
  <si>
    <t>Entprellzeit DVL-Lagerückmeldepotentiometer-Diagnose Maximalwert</t>
  </si>
  <si>
    <t>TDDVLPMX</t>
  </si>
  <si>
    <t>$07476</t>
  </si>
  <si>
    <t>Entprellzeit DVL-Lagerückmeldepotentiometer-Diagnose mit i.O.-Meldung</t>
  </si>
  <si>
    <t>TDDVLPNF</t>
  </si>
  <si>
    <t>$07478</t>
  </si>
  <si>
    <t>Entprellzeit DVL-Diagnose bei Verdacht auf nicht erkannten Stellertausch</t>
  </si>
  <si>
    <t>TDDVLR</t>
  </si>
  <si>
    <t>$0747A</t>
  </si>
  <si>
    <t>Entprellzeit DVL-Lageregler-Diagnose Minimalwert</t>
  </si>
  <si>
    <t>TDDVLRMN</t>
  </si>
  <si>
    <t>$0747C</t>
  </si>
  <si>
    <t>Entprellzeit DVL-Lageregler-Diagnose Maximalwert</t>
  </si>
  <si>
    <t>TDDVLRMX</t>
  </si>
  <si>
    <t>$0747E</t>
  </si>
  <si>
    <t>Entprellzeit DVL-Lageregler-Diagnose mit i.O.-Meldung</t>
  </si>
  <si>
    <t>TDDVLRNF</t>
  </si>
  <si>
    <t>$07480</t>
  </si>
  <si>
    <t>Entprellzeit DVL-Lageregler-Diagnose Wert unplausibel</t>
  </si>
  <si>
    <t>TDDVLRPL</t>
  </si>
  <si>
    <t>$0BCAA</t>
  </si>
  <si>
    <t>Haltezeit für ZWDN (Delta-Zündwinkel Dynamikvorhalt für große DK-Winkel-Geschw.)</t>
  </si>
  <si>
    <t>TDDWKN.0</t>
  </si>
  <si>
    <t>$0BCB8</t>
  </si>
  <si>
    <t>TDDWKN.1</t>
  </si>
  <si>
    <t>$0BCC6</t>
  </si>
  <si>
    <t>TDDWKN.2</t>
  </si>
  <si>
    <t>$07487</t>
  </si>
  <si>
    <t>Zeitbedingung für Diagnose Schalter Fahrstufe (S_FS)</t>
  </si>
  <si>
    <t>TDFS</t>
  </si>
  <si>
    <t>$0748B</t>
  </si>
  <si>
    <t>Entprellzeit Diagnose S_fs B_minflr</t>
  </si>
  <si>
    <t>TDFSMN</t>
  </si>
  <si>
    <t>$07489</t>
  </si>
  <si>
    <t>Mindestzeit für Abfrage Schalter Fahrstufe (S_FS) nach Zündung ein</t>
  </si>
  <si>
    <t>TDFSST</t>
  </si>
  <si>
    <t>$0748A</t>
  </si>
  <si>
    <t>Zeit für Diagnose Getriebeeingriff</t>
  </si>
  <si>
    <t>TDGE</t>
  </si>
  <si>
    <t>$07732</t>
  </si>
  <si>
    <t>Zeitdauer für TMOT-Ausgabe PWM-Ausgang</t>
  </si>
  <si>
    <t>TDKPWM</t>
  </si>
  <si>
    <t>$07499</t>
  </si>
  <si>
    <t>Zeitschwelle für Dia LDR - Regelabweichung</t>
  </si>
  <si>
    <t>TDLDRA</t>
  </si>
  <si>
    <t>$074A9</t>
  </si>
  <si>
    <t>Wartezeit bis setzten der Bedingung Diagnose Leerlaufsteller</t>
  </si>
  <si>
    <t>TDLLR</t>
  </si>
  <si>
    <t>$074AB</t>
  </si>
  <si>
    <t>Wartezeit bis Fehlereintrag Steller geschlossen</t>
  </si>
  <si>
    <t>TDLLRMN</t>
  </si>
  <si>
    <t>$074A8</t>
  </si>
  <si>
    <t>Wartezeit bis Fehlereintrag Steller offen</t>
  </si>
  <si>
    <t>TDLLRMX</t>
  </si>
  <si>
    <t>$074AA</t>
  </si>
  <si>
    <t>Wartezeit bis Meldung kein Fehler bei Leerlaufsteller</t>
  </si>
  <si>
    <t>TDLLRNF</t>
  </si>
  <si>
    <t>$074B8</t>
  </si>
  <si>
    <t>Entprellzeit HFM-(Hauptlastgeber-)Fehlererkennung Minimalwert</t>
  </si>
  <si>
    <t>TDMLMN</t>
  </si>
  <si>
    <t>$074B9</t>
  </si>
  <si>
    <t>Entprellzeit HFM-(Hauptlastgeber-)Fehlererkennung Maximalwert</t>
  </si>
  <si>
    <t>TDMLMX</t>
  </si>
  <si>
    <t>$074BA</t>
  </si>
  <si>
    <t>Entprellzeit HFM-(Hauptlastgeber-)Diagnose mit i.O.-Meldung</t>
  </si>
  <si>
    <t>TDMLNF</t>
  </si>
  <si>
    <t>$074B0</t>
  </si>
  <si>
    <t>Entprellzeit HFM-(Hauptlastgeber-)Fehlererkennung im Start</t>
  </si>
  <si>
    <t>TDMLST</t>
  </si>
  <si>
    <t>$07D56</t>
  </si>
  <si>
    <t>Stufenbreite (Zeit) für Motortemperaturmodell</t>
  </si>
  <si>
    <t>TDMM</t>
  </si>
  <si>
    <t>$07508</t>
  </si>
  <si>
    <t>Erfassungszeit Delta Drehzahl Getriebe</t>
  </si>
  <si>
    <t>TDNG</t>
  </si>
  <si>
    <t>$0753C</t>
  </si>
  <si>
    <t>Auspufferwärmzeit ab Start, für TANS - Diagnose</t>
  </si>
  <si>
    <t>TDNSTA</t>
  </si>
  <si>
    <t>$07542</t>
  </si>
  <si>
    <t>Batterie - Erholzeit ab Start, für UBATT - Diagnose</t>
  </si>
  <si>
    <t>TDNSUB</t>
  </si>
  <si>
    <t>$07D26</t>
  </si>
  <si>
    <t>S_LL Fehlererkennung / Zeitverzögerung ab ,Bedingungen erfüllt,</t>
  </si>
  <si>
    <t>TDSLL</t>
  </si>
  <si>
    <t>$07D28</t>
  </si>
  <si>
    <t>Entprellzeit Leerlaufschalter-Diagnose Minimalwert</t>
  </si>
  <si>
    <t>TDSLLMN</t>
  </si>
  <si>
    <t>$07D2A</t>
  </si>
  <si>
    <t>Entprellzeit Leerlaufschalter-Diagnose Maximalwert</t>
  </si>
  <si>
    <t>TDSLLMX</t>
  </si>
  <si>
    <t>$07D2C</t>
  </si>
  <si>
    <t>Entprellzeit Leerlaufschalter-Diagnose mit i.O.-Meldung</t>
  </si>
  <si>
    <t>TDSLLNF</t>
  </si>
  <si>
    <t>$07D25</t>
  </si>
  <si>
    <t>Entprellzeit Leerlaufschalter-Diagnose</t>
  </si>
  <si>
    <t>TDSLLPR</t>
  </si>
  <si>
    <t>$07540</t>
  </si>
  <si>
    <t>Entprellzeit Fehlererkennung TANS</t>
  </si>
  <si>
    <t>TDTA</t>
  </si>
  <si>
    <t>$0753E</t>
  </si>
  <si>
    <t>TANS Fehlererkennung / Zeitsperre ab B_LL = 1</t>
  </si>
  <si>
    <t>TDTAL</t>
  </si>
  <si>
    <t>$07CBE</t>
  </si>
  <si>
    <t>Zeit Diagnose für Erkennung Fehler bei tl-tlw-Vergleich</t>
  </si>
  <si>
    <t>TDTLTLW</t>
  </si>
  <si>
    <t>$07544</t>
  </si>
  <si>
    <t>Wartezeit für UBATT-Diagnose</t>
  </si>
  <si>
    <t>TDUB</t>
  </si>
  <si>
    <t>$074DF</t>
  </si>
  <si>
    <t>Fehlererkennung Tachosignal / Zeitdauer für Abfrage</t>
  </si>
  <si>
    <t>TDV</t>
  </si>
  <si>
    <t>$075E8</t>
  </si>
  <si>
    <t>DVL: Entprellzeit für Anschlagsadaption</t>
  </si>
  <si>
    <t>TDVADA</t>
  </si>
  <si>
    <t>$0BC28</t>
  </si>
  <si>
    <t>drehzahlabhängige Standzeit für DWBAQ</t>
  </si>
  <si>
    <t>TDWBAN.0</t>
  </si>
  <si>
    <t>$0BC36</t>
  </si>
  <si>
    <t>TDWBAN.1</t>
  </si>
  <si>
    <t>$0BC44</t>
  </si>
  <si>
    <t>TDWBAN.2</t>
  </si>
  <si>
    <t>$077D8</t>
  </si>
  <si>
    <t>te-Schwelle für BA-Anzeige</t>
  </si>
  <si>
    <t>TEBAU</t>
  </si>
  <si>
    <t>$0742D</t>
  </si>
  <si>
    <t>EKP Einschaltzeit für Erstbefüllung Kraftstoffsystems</t>
  </si>
  <si>
    <t>TEBF</t>
  </si>
  <si>
    <t>$07502</t>
  </si>
  <si>
    <t>minimales TE</t>
  </si>
  <si>
    <t>TEMIN</t>
  </si>
  <si>
    <t>$0755E</t>
  </si>
  <si>
    <t>Temperaturschwelle für Shuntschutz</t>
  </si>
  <si>
    <t>TEMPSS</t>
  </si>
  <si>
    <t>$077D6</t>
  </si>
  <si>
    <t>te-Schwelle für VA-Anzeige</t>
  </si>
  <si>
    <t>TEVAU</t>
  </si>
  <si>
    <t>$0897A</t>
  </si>
  <si>
    <t>Zeit bis Beginn der Rückregelung der Anfettung bei ständig hoher Last</t>
  </si>
  <si>
    <t>TFAGTAN</t>
  </si>
  <si>
    <t>$08984</t>
  </si>
  <si>
    <t>Zeit bis Beginn der Hochregelung der Anfettung bei ständig hoher Last</t>
  </si>
  <si>
    <t>TFAGTEN</t>
  </si>
  <si>
    <t>$0764A</t>
  </si>
  <si>
    <t>Unterbremsfreigabe</t>
  </si>
  <si>
    <t>TFBR</t>
  </si>
  <si>
    <t>$07CF6</t>
  </si>
  <si>
    <t>Erkennungszeit für eingeschwungene Grundadaption von fra</t>
  </si>
  <si>
    <t>TFRA</t>
  </si>
  <si>
    <t>$07CFA</t>
  </si>
  <si>
    <t>Verweilzeit in FRA für Zyklusflag bei nicht eingeschw. Adaption</t>
  </si>
  <si>
    <t>TFRAZ</t>
  </si>
  <si>
    <t>$077A4</t>
  </si>
  <si>
    <t>Zeit ab Beginn TE-Phase für Anfangsbegrenzung der Spülrate</t>
  </si>
  <si>
    <t>TFTEFVA</t>
  </si>
  <si>
    <t>$0750E</t>
  </si>
  <si>
    <t>Aufregelzeit Hochschaltung</t>
  </si>
  <si>
    <t>TGAHS</t>
  </si>
  <si>
    <t>$0750F</t>
  </si>
  <si>
    <t>Aufregelzeit Rückschaltung</t>
  </si>
  <si>
    <t>TGARS</t>
  </si>
  <si>
    <t>$077A8</t>
  </si>
  <si>
    <t>Zeit nach Start für Erzwingen einer Gemischadaptionsphase</t>
  </si>
  <si>
    <t>TGAZA</t>
  </si>
  <si>
    <t>$077AA</t>
  </si>
  <si>
    <t>Zeit nach Start für Erzwingen einer Gemischadaptionsphase (LL-Check)</t>
  </si>
  <si>
    <t>TGAZAL</t>
  </si>
  <si>
    <t>$07512</t>
  </si>
  <si>
    <t>Überwachungszeit Getriebeeingriff</t>
  </si>
  <si>
    <t>TGEUE</t>
  </si>
  <si>
    <t>$07510</t>
  </si>
  <si>
    <t>Zeit für Zündungsrücknahme bei Getriebeeingriff Hochschalten</t>
  </si>
  <si>
    <t>TGRHS</t>
  </si>
  <si>
    <t>$07511</t>
  </si>
  <si>
    <t>Zeit für Zündungsrücknahme bei Getriebeeingriff Rückschalten</t>
  </si>
  <si>
    <t>TGRRS</t>
  </si>
  <si>
    <t>$07461</t>
  </si>
  <si>
    <t>Timeout für CAN-Botschaft EGS</t>
  </si>
  <si>
    <t>TGSOUT.0</t>
  </si>
  <si>
    <t>$07467</t>
  </si>
  <si>
    <t>TGSOUT.1</t>
  </si>
  <si>
    <t>$0973E</t>
  </si>
  <si>
    <t>Überwachungszeit für Getriebeschutzfunktion</t>
  </si>
  <si>
    <t>TGSUM</t>
  </si>
  <si>
    <t>$08D16</t>
  </si>
  <si>
    <t>Vezögerungszeit für Höhenadaption nach Start</t>
  </si>
  <si>
    <t>THANSTM</t>
  </si>
  <si>
    <t>$097D9</t>
  </si>
  <si>
    <t>Auszeit für Reduzierung der Heizleistung Sonde hinter Kat abhängig von UB</t>
  </si>
  <si>
    <t>THHAUB</t>
  </si>
  <si>
    <t>$07CDE</t>
  </si>
  <si>
    <t>Zeit für Heizerdiagnose Bank1/2" hinter Kat</t>
  </si>
  <si>
    <t>THKBVH</t>
  </si>
  <si>
    <t>$07CDC</t>
  </si>
  <si>
    <t>Zeit für Heizerdiagnose  Bank1/2" vor Kat</t>
  </si>
  <si>
    <t>THKBVV</t>
  </si>
  <si>
    <t>$097CF</t>
  </si>
  <si>
    <t>Auszeit für Reduzierung der Heizleistung Sonde vor Kat über UB</t>
  </si>
  <si>
    <t>THVAUB</t>
  </si>
  <si>
    <t>$0755D</t>
  </si>
  <si>
    <t>Abgas-Abschalttemperaturschwelle für Sondenheizung hinter Kat</t>
  </si>
  <si>
    <t>TKATHSHO</t>
  </si>
  <si>
    <t>$07D5E</t>
  </si>
  <si>
    <t>Kat-Modelltemperaturschwelle für Erkennung Ersatztrip</t>
  </si>
  <si>
    <t>TKATMTRP</t>
  </si>
  <si>
    <t>$0742F</t>
  </si>
  <si>
    <t>Entprellzeit für Abbruchbedingungen der Funktion Katheizen</t>
  </si>
  <si>
    <t>TKHABB</t>
  </si>
  <si>
    <t>$07438</t>
  </si>
  <si>
    <t>Maximale Einschaltdauer der Funktion Katheizen</t>
  </si>
  <si>
    <t>TKHMX</t>
  </si>
  <si>
    <t>$0774A</t>
  </si>
  <si>
    <t>Zeit für konstanten Zündwinkeleingriff bei Lastwechselschlag</t>
  </si>
  <si>
    <t>TKLWS.0</t>
  </si>
  <si>
    <t>$07760</t>
  </si>
  <si>
    <t>TKLWS.1</t>
  </si>
  <si>
    <t>$07572</t>
  </si>
  <si>
    <t>Abschaltzeit für Kompressor bei Beschleunigung</t>
  </si>
  <si>
    <t>TKOA.0</t>
  </si>
  <si>
    <t>$07590</t>
  </si>
  <si>
    <t>TKOA.1</t>
  </si>
  <si>
    <t>$07574</t>
  </si>
  <si>
    <t>Abschaltzeit für Kompressor für Bedarfsadaption</t>
  </si>
  <si>
    <t>TKOAAD.0</t>
  </si>
  <si>
    <t>$07592</t>
  </si>
  <si>
    <t>TKOAAD.1</t>
  </si>
  <si>
    <t>$07586</t>
  </si>
  <si>
    <t>Verzögerungszeit für Kompressorabschaltung in der Höhe im Leerlauf</t>
  </si>
  <si>
    <t>TKOAHLL.0</t>
  </si>
  <si>
    <t>$075A4</t>
  </si>
  <si>
    <t>TKOAHLL.1</t>
  </si>
  <si>
    <t>$07588</t>
  </si>
  <si>
    <t>Verzögerungszeit für Kompressorabschaltung in der Höhe in Teillast</t>
  </si>
  <si>
    <t>TKOAHTL.0</t>
  </si>
  <si>
    <t>$075A6</t>
  </si>
  <si>
    <t>TKOAHTL.1</t>
  </si>
  <si>
    <t>$07576</t>
  </si>
  <si>
    <t>minimale Zeit für Kompressor aus</t>
  </si>
  <si>
    <t>TKOAMN.0</t>
  </si>
  <si>
    <t>$07594</t>
  </si>
  <si>
    <t>TKOAMN.1</t>
  </si>
  <si>
    <t>$07578</t>
  </si>
  <si>
    <t>maximale Zeit für Kompressor aus</t>
  </si>
  <si>
    <t>TKOAMX.0</t>
  </si>
  <si>
    <t>$07596</t>
  </si>
  <si>
    <t>TKOAMX.1</t>
  </si>
  <si>
    <t>$0757A</t>
  </si>
  <si>
    <t>Kompressorsperrzeit im Nachstart</t>
  </si>
  <si>
    <t>TKONS.0</t>
  </si>
  <si>
    <t>$07598</t>
  </si>
  <si>
    <t>TKONS.1</t>
  </si>
  <si>
    <t>$08992</t>
  </si>
  <si>
    <t>Kennlinie tL-Schwelle für Anfettung bei ständig hohem tL</t>
  </si>
  <si>
    <t>TLAN</t>
  </si>
  <si>
    <t>$08B04</t>
  </si>
  <si>
    <t>Lastschwelle für Umschaltung AR-Parameter</t>
  </si>
  <si>
    <t>TLARUN</t>
  </si>
  <si>
    <t>$0748C</t>
  </si>
  <si>
    <t>Last-(tL-)Grenze für Diagnose Schalter Fahrstufe (S_FS)</t>
  </si>
  <si>
    <t>TLDFS</t>
  </si>
  <si>
    <t>$0749D</t>
  </si>
  <si>
    <t>Lastschwelle um Unterbremsen zu erkennen</t>
  </si>
  <si>
    <t>TLDLLR</t>
  </si>
  <si>
    <t>$09EC9</t>
  </si>
  <si>
    <t>Zeit für LDR-Overboost aktiv</t>
  </si>
  <si>
    <t>TLDOBAN.0</t>
  </si>
  <si>
    <t>$09EC1</t>
  </si>
  <si>
    <t>Sperrzeit für LDR-Overboost</t>
  </si>
  <si>
    <t>TLDOBN.0</t>
  </si>
  <si>
    <t>$07CCA</t>
  </si>
  <si>
    <t>DVL-Diagnose: Lastschwelle</t>
  </si>
  <si>
    <t>TLDVLD</t>
  </si>
  <si>
    <t>$09783</t>
  </si>
  <si>
    <t>Lastschwelle für die Vollasterkennung bei Fehler E_dk=1</t>
  </si>
  <si>
    <t>TLDVLN.0</t>
  </si>
  <si>
    <t>$07407</t>
  </si>
  <si>
    <t>Lastschwelle Antiruckelfunktion aktiv</t>
  </si>
  <si>
    <t>TLFI</t>
  </si>
  <si>
    <t>$08E2A</t>
  </si>
  <si>
    <t>Lastschwelle tl-Filter-Umschaltung</t>
  </si>
  <si>
    <t>TLFUN.0</t>
  </si>
  <si>
    <t>$09FE1</t>
  </si>
  <si>
    <t>tL - Begrenzung LL - Integrator</t>
  </si>
  <si>
    <t>TLIM.0</t>
  </si>
  <si>
    <t>$07433</t>
  </si>
  <si>
    <t>Maximale Last für Funktion Katheizen</t>
  </si>
  <si>
    <t>TLKHMX</t>
  </si>
  <si>
    <t>$0B996</t>
  </si>
  <si>
    <t>tL - Klopfschutzschwelle</t>
  </si>
  <si>
    <t>TLKLN.0</t>
  </si>
  <si>
    <t>$09952</t>
  </si>
  <si>
    <t>tL - Schwelle Klopfregelung</t>
  </si>
  <si>
    <t>TLKRN</t>
  </si>
  <si>
    <t>$076B5</t>
  </si>
  <si>
    <t>Lastschwelle, Abschalten LR bei Schub, in Verbindung mit LL und NLRSHB</t>
  </si>
  <si>
    <t>TLLRSHB.0</t>
  </si>
  <si>
    <t>$076CB</t>
  </si>
  <si>
    <t>TLLRSHB.1</t>
  </si>
  <si>
    <t>$076A0</t>
  </si>
  <si>
    <t>obere tL - Schwelle Bereich 3</t>
  </si>
  <si>
    <t>TLO3</t>
  </si>
  <si>
    <t>$0A343</t>
  </si>
  <si>
    <t>Lastschwelle Lambdaregelung</t>
  </si>
  <si>
    <t>TLRAN.0</t>
  </si>
  <si>
    <t>$0A365</t>
  </si>
  <si>
    <t>TLRAN.1</t>
  </si>
  <si>
    <t>$0A3FF</t>
  </si>
  <si>
    <t>Sperrzeit für Einschalten LR nach BA</t>
  </si>
  <si>
    <t>TLRBAM</t>
  </si>
  <si>
    <t>$076B0</t>
  </si>
  <si>
    <t>Sperrzeit LR bei Heißstart, ausgelöst über Schwellen TASHS und TMSHS</t>
  </si>
  <si>
    <t>TLRHS.0</t>
  </si>
  <si>
    <t>$076C6</t>
  </si>
  <si>
    <t>TLRHS.1</t>
  </si>
  <si>
    <t>$076B2</t>
  </si>
  <si>
    <t>Sperrzeit für Einschalten LR nach SA</t>
  </si>
  <si>
    <t>TLRSA.0</t>
  </si>
  <si>
    <t>$076C8</t>
  </si>
  <si>
    <t>TLRSA.1</t>
  </si>
  <si>
    <t>$076B8</t>
  </si>
  <si>
    <t>Sperrzeit für Einschalten nach Abschalten Sekundärluft-System</t>
  </si>
  <si>
    <t>TLRSLS.0</t>
  </si>
  <si>
    <t>$076CE</t>
  </si>
  <si>
    <t>TLRSLS.1</t>
  </si>
  <si>
    <t>$0A3F5</t>
  </si>
  <si>
    <t>Sperrzeit LR nach Start, abhängig von der Motortemperatur bei Start</t>
  </si>
  <si>
    <t>TLRTMS</t>
  </si>
  <si>
    <t>$0A409</t>
  </si>
  <si>
    <t>Sperrzeit für Einschalten LR nach VA</t>
  </si>
  <si>
    <t>TLRVAM</t>
  </si>
  <si>
    <t>$0A9E3</t>
  </si>
  <si>
    <t>tL Schubabschaltung</t>
  </si>
  <si>
    <t>TLSN.0</t>
  </si>
  <si>
    <t>$074E8</t>
  </si>
  <si>
    <t>Startgrundmenge</t>
  </si>
  <si>
    <t>TLST.0</t>
  </si>
  <si>
    <t>$074F6</t>
  </si>
  <si>
    <t>TLST.1</t>
  </si>
  <si>
    <t>$07D42</t>
  </si>
  <si>
    <t>Maximale tl-Schwelle für Tankentlüftungsdiagnose</t>
  </si>
  <si>
    <t>TLTEDMX</t>
  </si>
  <si>
    <t>$0769A</t>
  </si>
  <si>
    <t>untere tL - Schwelle Bereich 2</t>
  </si>
  <si>
    <t>TLU2</t>
  </si>
  <si>
    <t>$0769F</t>
  </si>
  <si>
    <t>untere tL - Schwelle Bereich 3</t>
  </si>
  <si>
    <t>TLU3</t>
  </si>
  <si>
    <t>$074FE</t>
  </si>
  <si>
    <t>Lastschwelle für Umschalten auf Einzelanfettung</t>
  </si>
  <si>
    <t>TLUZ</t>
  </si>
  <si>
    <t>$0A3DF</t>
  </si>
  <si>
    <t>TLW-Schwelle für Gemischadaption aktiv</t>
  </si>
  <si>
    <t>TLWARN</t>
  </si>
  <si>
    <t>$077CE</t>
  </si>
  <si>
    <t>tlw-Schwelle für Nachspritzer</t>
  </si>
  <si>
    <t>TLWNSP</t>
  </si>
  <si>
    <t>$077F2</t>
  </si>
  <si>
    <t>tL - Schwelle ZWB1 -&gt; ZWB2</t>
  </si>
  <si>
    <t>TLZWB</t>
  </si>
  <si>
    <t>$07414</t>
  </si>
  <si>
    <t>obere Temperaturschwelle für warmen Ausblendmuster</t>
  </si>
  <si>
    <t>TMABO</t>
  </si>
  <si>
    <t>$07413</t>
  </si>
  <si>
    <t>untere Temperaturschwelle für kalten Ausblendmuster</t>
  </si>
  <si>
    <t>TMABU</t>
  </si>
  <si>
    <t>$075C7</t>
  </si>
  <si>
    <t>Obere Temperaturgrenze zur Freigabe der TV-Adaption (lernen)</t>
  </si>
  <si>
    <t>TMADPO</t>
  </si>
  <si>
    <t>$075C6</t>
  </si>
  <si>
    <t>Untere Temperaturgrenze zur Freigabe der TV-Adaption (lernen)</t>
  </si>
  <si>
    <t>TMADPU</t>
  </si>
  <si>
    <t>$0740F</t>
  </si>
  <si>
    <t>Tmot-Schwelle für ARA-aktiv</t>
  </si>
  <si>
    <t>TMARA</t>
  </si>
  <si>
    <t>$07424</t>
  </si>
  <si>
    <t>Motortemperaturschwelle, unterhalb verlaengerte Taupunktende-Zeit</t>
  </si>
  <si>
    <t>TMATMKV</t>
  </si>
  <si>
    <t>$07425</t>
  </si>
  <si>
    <t>Motortemperaturschwelle, oberhalb Kattemperatur auf warm stellen (300 Grad C)</t>
  </si>
  <si>
    <t>TMATMTH</t>
  </si>
  <si>
    <t>$07423</t>
  </si>
  <si>
    <t>Motortemperaturschwelle, oberhalb Abschaltung Taupunktfunktion</t>
  </si>
  <si>
    <t>TMATMTP</t>
  </si>
  <si>
    <t>$0749C</t>
  </si>
  <si>
    <t>Motortemperaturschwelle für Diagnose Leerlaufsteller</t>
  </si>
  <si>
    <t>TMDLLR</t>
  </si>
  <si>
    <t>$07D53</t>
  </si>
  <si>
    <t>Endtemperatur für Motortemperaturmodell</t>
  </si>
  <si>
    <t>TMDMME</t>
  </si>
  <si>
    <t>$07D50</t>
  </si>
  <si>
    <t>Motortemperatur min.</t>
  </si>
  <si>
    <t>TMDMN</t>
  </si>
  <si>
    <t>$07D4F</t>
  </si>
  <si>
    <t>Motortemperatur max.</t>
  </si>
  <si>
    <t>TMDMX</t>
  </si>
  <si>
    <t>$074D0</t>
  </si>
  <si>
    <t>Minimale Motortemperatur für Diagnose Nockenwellensteuerung</t>
  </si>
  <si>
    <t>TMDNW</t>
  </si>
  <si>
    <t>$07D4E</t>
  </si>
  <si>
    <t>Untere Motortemperaturschwelle für Tankentlüftungsdiagnose</t>
  </si>
  <si>
    <t>TMDTEU</t>
  </si>
  <si>
    <t>$074DC</t>
  </si>
  <si>
    <t>Motortemperaturschwelle für Freigabe Fz-Geschwindigkeits-Diagnose</t>
  </si>
  <si>
    <t>TMDV</t>
  </si>
  <si>
    <t>$07CCB</t>
  </si>
  <si>
    <t>DVL-Diagnose: Motortemperaturschwelle</t>
  </si>
  <si>
    <t>TMDVLD</t>
  </si>
  <si>
    <t>$075A8</t>
  </si>
  <si>
    <t>TMOT - Schwelle für Lastdynamikadaption aktiv</t>
  </si>
  <si>
    <t>TMDYNA</t>
  </si>
  <si>
    <t>$07500</t>
  </si>
  <si>
    <t>Motortemperaturschwelle für Einspritzkorrektur bei ZW-Verstellung</t>
  </si>
  <si>
    <t>TMESZW</t>
  </si>
  <si>
    <t>$07506</t>
  </si>
  <si>
    <t>Maximale Motortemperatur Folgefunken-Zündung</t>
  </si>
  <si>
    <t>TMFFZ</t>
  </si>
  <si>
    <t>$077F4</t>
  </si>
  <si>
    <t>Motortemperaturschwelle für Zündwinkelspätziehung beim Rückwärtsfahren</t>
  </si>
  <si>
    <t>TMFSR</t>
  </si>
  <si>
    <t>$074FF</t>
  </si>
  <si>
    <t>Motortemperatur - Schwelle heiß</t>
  </si>
  <si>
    <t>TMH</t>
  </si>
  <si>
    <t>$075B1</t>
  </si>
  <si>
    <t>Motortemperaturschwelle für Klopfregelung aktiv</t>
  </si>
  <si>
    <t>TMKR</t>
  </si>
  <si>
    <t>$075B2</t>
  </si>
  <si>
    <t>Motortemperaturschwelle für adaptive Klopfregelung</t>
  </si>
  <si>
    <t>TMKRA</t>
  </si>
  <si>
    <t>$075BF</t>
  </si>
  <si>
    <t>Motortemperaturschwelle für die Begrenzung des LDR-Sollwertes</t>
  </si>
  <si>
    <t>TMLD</t>
  </si>
  <si>
    <t>$0761E</t>
  </si>
  <si>
    <t>Kochschutzschwelle</t>
  </si>
  <si>
    <t>TMLLX.0</t>
  </si>
  <si>
    <t>$07634</t>
  </si>
  <si>
    <t>TMLLX.1</t>
  </si>
  <si>
    <t>$076DB</t>
  </si>
  <si>
    <t>Motortemperaturschwelle für Lastwechselschlagdämpfung</t>
  </si>
  <si>
    <t>TMLWSD.0</t>
  </si>
  <si>
    <t>$076E9</t>
  </si>
  <si>
    <t>TMLWSD.1</t>
  </si>
  <si>
    <t>$076F7</t>
  </si>
  <si>
    <t>TMLWSD.2</t>
  </si>
  <si>
    <t>$09210</t>
  </si>
  <si>
    <t>Temperatur Motor Erfassung u. Linearisierung, Inverskennlinie</t>
  </si>
  <si>
    <t>TMOTELI</t>
  </si>
  <si>
    <t>12x1</t>
  </si>
  <si>
    <t>$0742B</t>
  </si>
  <si>
    <t>Motortemperaturschwelle für Erstbefüllung Kraftstoffsystem</t>
  </si>
  <si>
    <t>TMOTMX</t>
  </si>
  <si>
    <t>$07614</t>
  </si>
  <si>
    <t>TMOT für Luftvorsteuerung Adaption</t>
  </si>
  <si>
    <t>TMQA</t>
  </si>
  <si>
    <t>$07532</t>
  </si>
  <si>
    <t>Minimale Motortemperaturschwelle für schnelle Synchronisation</t>
  </si>
  <si>
    <t>TMQSYMN</t>
  </si>
  <si>
    <t>$076AA</t>
  </si>
  <si>
    <t>Ausschaltbedingung (S_LL = 0)</t>
  </si>
  <si>
    <t>TMRA1.0</t>
  </si>
  <si>
    <t>$076C0</t>
  </si>
  <si>
    <t>TMRA1.1</t>
  </si>
  <si>
    <t>$076AB</t>
  </si>
  <si>
    <t>Ausschaltbedingung (S_LL = 1)</t>
  </si>
  <si>
    <t>TMRA2.0</t>
  </si>
  <si>
    <t>$076C1</t>
  </si>
  <si>
    <t>TMRA2.1</t>
  </si>
  <si>
    <t>$076A1</t>
  </si>
  <si>
    <t>Einschalttemperatur LRA</t>
  </si>
  <si>
    <t>TMRAA</t>
  </si>
  <si>
    <t>$076A9</t>
  </si>
  <si>
    <t>Ausschaltschwelle der Lambda - Regelung bei niedriger Starttemperatur</t>
  </si>
  <si>
    <t>TMRAK.0</t>
  </si>
  <si>
    <t>$076BF</t>
  </si>
  <si>
    <t>TMRAK.1</t>
  </si>
  <si>
    <t>$076AD</t>
  </si>
  <si>
    <t>Schwelle Motortemp. für Auslösung TLRHS - Sperrzeit LR bei Heißstart</t>
  </si>
  <si>
    <t>TMSHS.0</t>
  </si>
  <si>
    <t>$076C3</t>
  </si>
  <si>
    <t>TMSHS.1</t>
  </si>
  <si>
    <t>$07D1E</t>
  </si>
  <si>
    <t>Motortemperaturschwelle für Messung Potential-Versatz</t>
  </si>
  <si>
    <t>TMSPV</t>
  </si>
  <si>
    <t>$07D10</t>
  </si>
  <si>
    <t>Motorabstelltemperaturschwelle für Messung Potentialversatz bei Sonde vor KAT</t>
  </si>
  <si>
    <t>TMSPVA</t>
  </si>
  <si>
    <t>$0757C</t>
  </si>
  <si>
    <t>Motorstarttemperatur-Schwelle für Kompressorabschaltung zur Bedarfsadaption</t>
  </si>
  <si>
    <t>TMSTKO.0</t>
  </si>
  <si>
    <t>$0759A</t>
  </si>
  <si>
    <t>TMSTKO.1</t>
  </si>
  <si>
    <t>$077BE</t>
  </si>
  <si>
    <t>TMOT - Schwelle für Tankentlüftung</t>
  </si>
  <si>
    <t>TMTE</t>
  </si>
  <si>
    <t>$07793</t>
  </si>
  <si>
    <t>Motortemperaturschwelle für Schließzeitverlängerung</t>
  </si>
  <si>
    <t>TMVHTS</t>
  </si>
  <si>
    <t>$077E1</t>
  </si>
  <si>
    <t>Minimale Motortemperatur für Winkeladaption Nockenwelle</t>
  </si>
  <si>
    <t>TMWAFMN</t>
  </si>
  <si>
    <t>$077FC</t>
  </si>
  <si>
    <t>Motortemperaturschwelle für WBAQ - Zulassung</t>
  </si>
  <si>
    <t>TMWBQ</t>
  </si>
  <si>
    <t>$07D60</t>
  </si>
  <si>
    <t>Motortemperaturschwelle für Erfüllung 'warm up cycle'</t>
  </si>
  <si>
    <t>TMWUC</t>
  </si>
  <si>
    <t>$07D5F</t>
  </si>
  <si>
    <t>max. Motortemperatur im Start für Erfüllung 'warm up cycle'</t>
  </si>
  <si>
    <t>TMWUCST</t>
  </si>
  <si>
    <t>$0743C</t>
  </si>
  <si>
    <t>Verzögerungszeit für Drehzahlbegrenzung bei Ausfall des Geschwindigkeitssignals</t>
  </si>
  <si>
    <t>TNMAXDV</t>
  </si>
  <si>
    <t>$07D30</t>
  </si>
  <si>
    <t>Zeit nach Motorstart für Verbot DTEV</t>
  </si>
  <si>
    <t>TNODTEV</t>
  </si>
  <si>
    <t>$074D6</t>
  </si>
  <si>
    <t>Zeit nach Motorstart für früheste Freigabe DTEV</t>
  </si>
  <si>
    <t>TNODTEV2</t>
  </si>
  <si>
    <t>$07D04</t>
  </si>
  <si>
    <t>Zeit nach Start für Diagnose Fehler Nebenschluß (Monoflop)</t>
  </si>
  <si>
    <t>TNSTDN</t>
  </si>
  <si>
    <t>$0745A</t>
  </si>
  <si>
    <t>Zeit nach Start für Umschaltung auf HFM</t>
  </si>
  <si>
    <t>TNSTTL</t>
  </si>
  <si>
    <t>$07624</t>
  </si>
  <si>
    <t>Wartezeit bis Freigabe Ubatt-Überwachung für Solldrehzahlanhebung</t>
  </si>
  <si>
    <t>TNSUB.0</t>
  </si>
  <si>
    <t>$0763A</t>
  </si>
  <si>
    <t>TNSUB.1</t>
  </si>
  <si>
    <t>$077C8</t>
  </si>
  <si>
    <t>Zeit UK-Unterdrückung im Nachstart</t>
  </si>
  <si>
    <t>TNSUUK</t>
  </si>
  <si>
    <t>$07504</t>
  </si>
  <si>
    <t>Offenzeit für Folgefunken</t>
  </si>
  <si>
    <t>TOFF</t>
  </si>
  <si>
    <t>$0752E</t>
  </si>
  <si>
    <t>Zahnentprellzeit in der Initialisierung</t>
  </si>
  <si>
    <t>TPRELL</t>
  </si>
  <si>
    <t>$07616</t>
  </si>
  <si>
    <t>Wartezeit für Luftvorsteuerung Adaption</t>
  </si>
  <si>
    <t>TQAW</t>
  </si>
  <si>
    <t>$076A6</t>
  </si>
  <si>
    <t>Überwachungszeit für Lastschwelle Lambdaregelung</t>
  </si>
  <si>
    <t>TRAB.0</t>
  </si>
  <si>
    <t>$076BC</t>
  </si>
  <si>
    <t>TRAB.1</t>
  </si>
  <si>
    <t>$07CEE</t>
  </si>
  <si>
    <t>untere tra-Schwelle für Fehlererkennung im Kraftstoffversorgungssystem</t>
  </si>
  <si>
    <t>TRADN</t>
  </si>
  <si>
    <t>$07CEC</t>
  </si>
  <si>
    <t>obere tra-Schwelle für Fehlererkennung im Kraftversorgungssystem</t>
  </si>
  <si>
    <t>TRADX</t>
  </si>
  <si>
    <t>$07CFC</t>
  </si>
  <si>
    <t>Delta-tra-Schwelle für Erkennung der eingeschwungenen Grundadaption</t>
  </si>
  <si>
    <t>TRAE</t>
  </si>
  <si>
    <t>$07680</t>
  </si>
  <si>
    <t>untere Grenze der Gemischadaption additiv pro Zeit</t>
  </si>
  <si>
    <t>TRAMN</t>
  </si>
  <si>
    <t>$0767C</t>
  </si>
  <si>
    <t>obere Grenze der Gemischadaption additiv pro Zeit</t>
  </si>
  <si>
    <t>TRAMX</t>
  </si>
  <si>
    <t>$07682</t>
  </si>
  <si>
    <t>reduzierte untere Begrenzung des Korrekturfaktors tra</t>
  </si>
  <si>
    <t>TRARN</t>
  </si>
  <si>
    <t>$0767E</t>
  </si>
  <si>
    <t>reduzierte obere Begrenzung des Korrekturfaktors tra</t>
  </si>
  <si>
    <t>TRARX</t>
  </si>
  <si>
    <t>$07742</t>
  </si>
  <si>
    <t>Motortemperaturschwelle für die Zulassung der ungeraden Reduzierstufen</t>
  </si>
  <si>
    <t>TREDGD</t>
  </si>
  <si>
    <t>$07D20</t>
  </si>
  <si>
    <t>Überwachungszeit Regelung (vor KAT)-&gt; Sonde Aus</t>
  </si>
  <si>
    <t>TRSA</t>
  </si>
  <si>
    <t>$07D22</t>
  </si>
  <si>
    <t>Überwachungszeit -&gt; Regelung ein</t>
  </si>
  <si>
    <t>TRSE</t>
  </si>
  <si>
    <t>$07AD6</t>
  </si>
  <si>
    <t>Fehlersummenzeit: abg. rel. Aussetzer - Summenfehler (multiple)</t>
  </si>
  <si>
    <t>TSFASE</t>
  </si>
  <si>
    <t>$07AD7</t>
  </si>
  <si>
    <t>Fehlersummenzeit: katschädigende Aussetzer - Summenfehler (multiple)</t>
  </si>
  <si>
    <t>TSFASK</t>
  </si>
  <si>
    <t>$07AD8</t>
  </si>
  <si>
    <t>Fehlersummenzeit: ASR-Schnittstelle</t>
  </si>
  <si>
    <t>TSFASS</t>
  </si>
  <si>
    <t>$07AF7</t>
  </si>
  <si>
    <t>Fehlersummenzeit: Bedarfsadaption am Anschlag</t>
  </si>
  <si>
    <t>TSFBAA</t>
  </si>
  <si>
    <t>$07AFB</t>
  </si>
  <si>
    <t>Fehlersummenzeit: Bezugsmarkengeber</t>
  </si>
  <si>
    <t>TSFBM</t>
  </si>
  <si>
    <t>$07AD9</t>
  </si>
  <si>
    <t>Fehlersummenzeit: CAN-Schnittstelle, Timeout ASC</t>
  </si>
  <si>
    <t>TSFCAS</t>
  </si>
  <si>
    <t>$07ADA</t>
  </si>
  <si>
    <t>Fehlersummenzeit: CAN-Schnittstelle, Timeout EGS</t>
  </si>
  <si>
    <t>TSFCGE</t>
  </si>
  <si>
    <t>$07ADB</t>
  </si>
  <si>
    <t>Fehlersummenzeit: DK - Potentiometer</t>
  </si>
  <si>
    <t>TSFDK</t>
  </si>
  <si>
    <t>$07ADC</t>
  </si>
  <si>
    <t>Fehlersummenzeit: Dauerplus</t>
  </si>
  <si>
    <t>TSFDPL</t>
  </si>
  <si>
    <t>$07AC9</t>
  </si>
  <si>
    <t>Fehlersummenzeit: Drucksensor Umgebung</t>
  </si>
  <si>
    <t>TSFDSU</t>
  </si>
  <si>
    <t>$07AF2</t>
  </si>
  <si>
    <t>Fehlersummenzeit: LR-Adaption ti-additiv</t>
  </si>
  <si>
    <t>TSFDTV</t>
  </si>
  <si>
    <t>$07AF3</t>
  </si>
  <si>
    <t>Fehlersummenzeit: LR-Adaption ti-additiv (Bank 2)</t>
  </si>
  <si>
    <t>TSFDTV2</t>
  </si>
  <si>
    <t>$07ADD</t>
  </si>
  <si>
    <t>Fehlersummenzeit: DVL-Adaption</t>
  </si>
  <si>
    <t>TSFDVLA</t>
  </si>
  <si>
    <t>$07AE0</t>
  </si>
  <si>
    <t>Fehlersummenzeit: DVL-Motorleitungen</t>
  </si>
  <si>
    <t>TSFDVLM</t>
  </si>
  <si>
    <t>$07ADE</t>
  </si>
  <si>
    <t>Fehlersummenzeit: DVL-Lagerückmeldepotentiometer</t>
  </si>
  <si>
    <t>TSFDVLP</t>
  </si>
  <si>
    <t>$07ADF</t>
  </si>
  <si>
    <t>Fehlersummenzeit: DVL-Lageregler</t>
  </si>
  <si>
    <t>TSFDVLR</t>
  </si>
  <si>
    <t>$07ACE</t>
  </si>
  <si>
    <t>Fehlersummenzeit: Fehler an unbenutzter Endstufe A</t>
  </si>
  <si>
    <t>TSFESA</t>
  </si>
  <si>
    <t>$07AD1</t>
  </si>
  <si>
    <t>Fehlersummenzeit: Fehler an unbenutzter Endstufe B</t>
  </si>
  <si>
    <t>TSFESB</t>
  </si>
  <si>
    <t>$07ACA</t>
  </si>
  <si>
    <t>Fehlersummenzeit: EV von Zyl. 1</t>
  </si>
  <si>
    <t>TSFEV1</t>
  </si>
  <si>
    <t>$07ACB</t>
  </si>
  <si>
    <t>Fehlersummenzeit: EV von Zyl. 2</t>
  </si>
  <si>
    <t>TSFEV2</t>
  </si>
  <si>
    <t>$07ACC</t>
  </si>
  <si>
    <t>Fehlersummenzeit: EV von Zyl. 3</t>
  </si>
  <si>
    <t>TSFEV3</t>
  </si>
  <si>
    <t>$07ACD</t>
  </si>
  <si>
    <t>Fehlersummenzeit: EV von Zyl. 4</t>
  </si>
  <si>
    <t>TSFEV4</t>
  </si>
  <si>
    <t>$07AEE</t>
  </si>
  <si>
    <t>Fehlersummenzeit: LR-Adaption multiplikativ</t>
  </si>
  <si>
    <t>TSFFRA</t>
  </si>
  <si>
    <t>$07AEF</t>
  </si>
  <si>
    <t>Fehlersummenzeit: LR-Adaption multiplikativ (Bank 2)</t>
  </si>
  <si>
    <t>TSFFRA2</t>
  </si>
  <si>
    <t>$07AE3</t>
  </si>
  <si>
    <t>Fehlersummenzeit: Fahrstufenschalter</t>
  </si>
  <si>
    <t>TSFFS</t>
  </si>
  <si>
    <t>$07AE2</t>
  </si>
  <si>
    <t>Fehlersummenzeit: falsche Werte in Fehlerspeicher</t>
  </si>
  <si>
    <t>TSFFSP</t>
  </si>
  <si>
    <t>$09570</t>
  </si>
  <si>
    <t>Schließzeit für Folgefunken</t>
  </si>
  <si>
    <t>TSFFUB</t>
  </si>
  <si>
    <t>$07AE4</t>
  </si>
  <si>
    <t>Fehlersummenzeit: Getriebeeingriff</t>
  </si>
  <si>
    <t>TSFGE</t>
  </si>
  <si>
    <t>$07AE6</t>
  </si>
  <si>
    <t>Fehlersummenzeit: Lambdasonden-Heizung hinter Katalysator</t>
  </si>
  <si>
    <t>TSFHSH</t>
  </si>
  <si>
    <t>$07AE8</t>
  </si>
  <si>
    <t>Fehlersummenzeit: Lambdasonden-Heizung hinter Katalysator, Bank 2</t>
  </si>
  <si>
    <t>TSFHSH2</t>
  </si>
  <si>
    <t>$07AE5</t>
  </si>
  <si>
    <t>Fehlersummenzeit: Lambdasonden-Heizung vor Katalysator</t>
  </si>
  <si>
    <t>TSFHSV</t>
  </si>
  <si>
    <t>$07AE7</t>
  </si>
  <si>
    <t>Fehlersummenzeit: Lambdasonden-Heizung vor Katalysator, Bank 2</t>
  </si>
  <si>
    <t>TSFHSV2</t>
  </si>
  <si>
    <t>$07AD3</t>
  </si>
  <si>
    <t>Fehlersummenzeit: EKP-Relais Endstufe</t>
  </si>
  <si>
    <t>TSFKPE</t>
  </si>
  <si>
    <t>$07AE9</t>
  </si>
  <si>
    <t>Fehlersummenzeit: Klopfregelanschlag Zyl. 1</t>
  </si>
  <si>
    <t>TSFKRA1</t>
  </si>
  <si>
    <t>$07AEA</t>
  </si>
  <si>
    <t>Fehlersummenzeit: Klopfregelanschlag Zyl. 2</t>
  </si>
  <si>
    <t>TSFKRA2</t>
  </si>
  <si>
    <t>$07AEB</t>
  </si>
  <si>
    <t>Fehlersummenzeit: Klopfregelanschlag Zyl. 3</t>
  </si>
  <si>
    <t>TSFKRA3</t>
  </si>
  <si>
    <t>$07AEC</t>
  </si>
  <si>
    <t>Fehlersummenzeit: Klopfregelanschlag Zyl. 4</t>
  </si>
  <si>
    <t>TSFKRA4</t>
  </si>
  <si>
    <t>$07AED</t>
  </si>
  <si>
    <t>Fehlersummenzeit: Klopfregelung Testimpuls</t>
  </si>
  <si>
    <t>TSFKRT</t>
  </si>
  <si>
    <t>$07B0C</t>
  </si>
  <si>
    <t>Fehlersummenzeit: Klopfsensor 1</t>
  </si>
  <si>
    <t>TSFKS1</t>
  </si>
  <si>
    <t>$07B0D</t>
  </si>
  <si>
    <t>Fehlersummenzeit: Klopfsensor 2</t>
  </si>
  <si>
    <t>TSFKS2</t>
  </si>
  <si>
    <t>$07AD4</t>
  </si>
  <si>
    <t>Fehlersummenzeit: Ladedrucksteuerventil (Endstufe)</t>
  </si>
  <si>
    <t>TSFLDE</t>
  </si>
  <si>
    <t>$07AF4</t>
  </si>
  <si>
    <t>Fehlersummenzeit: Ladedruckkennlinie; oberer Wert überschritten</t>
  </si>
  <si>
    <t>TSFLDO</t>
  </si>
  <si>
    <t>$07AF5</t>
  </si>
  <si>
    <t>Fehlersummenzeit: Ladedruckregelabweichung</t>
  </si>
  <si>
    <t>TSFLDRA</t>
  </si>
  <si>
    <t>$07AC8</t>
  </si>
  <si>
    <t>Fehlersummenzeit: Lasterfassung</t>
  </si>
  <si>
    <t>TSFLE</t>
  </si>
  <si>
    <t>$07B05</t>
  </si>
  <si>
    <t>Fehlersummenzeit: S_LL</t>
  </si>
  <si>
    <t>TSFLL</t>
  </si>
  <si>
    <t>$07AF6</t>
  </si>
  <si>
    <t>Fehlersummenzeit: Leerlaufregelung am Anschlag</t>
  </si>
  <si>
    <t>TSFLLR</t>
  </si>
  <si>
    <t>$07AF8</t>
  </si>
  <si>
    <t>Fehlersummenzeit: LMM/HLM/HFM</t>
  </si>
  <si>
    <t>TSFLM</t>
  </si>
  <si>
    <t>$07AF9</t>
  </si>
  <si>
    <t>Fehlersummenzeit: Lambda-Sonde vor Kat</t>
  </si>
  <si>
    <t>TSFLSV</t>
  </si>
  <si>
    <t>$07AFA</t>
  </si>
  <si>
    <t>Fehlersummenzeit: Lambda-Sonde 2 vor Kat</t>
  </si>
  <si>
    <t>TSFLSV2</t>
  </si>
  <si>
    <t>$07AFD</t>
  </si>
  <si>
    <t>Fehlersummenzeit: Nockenwellensteuerung</t>
  </si>
  <si>
    <t>TSFNWS</t>
  </si>
  <si>
    <t>$07AFE</t>
  </si>
  <si>
    <t>Fehlersummenzeit: Nockenwellensteuerung Bank2</t>
  </si>
  <si>
    <t>TSFNWS2</t>
  </si>
  <si>
    <t>$07AD5</t>
  </si>
  <si>
    <t>Fehlersummenzeit: Nockenwellensteuerungsventil Endstufe</t>
  </si>
  <si>
    <t>TSFNWSE</t>
  </si>
  <si>
    <t>$07AFC</t>
  </si>
  <si>
    <t>Fehlersummenzeit: NMAX - Überschreitung</t>
  </si>
  <si>
    <t>TSFNX</t>
  </si>
  <si>
    <t>$07AFF</t>
  </si>
  <si>
    <t>Fehlersummenzeit: Phasensensor</t>
  </si>
  <si>
    <t>TSFPH</t>
  </si>
  <si>
    <t>$07B00</t>
  </si>
  <si>
    <t>Fehlersummenzeit: Phasensensor 2</t>
  </si>
  <si>
    <t>TSFPH2</t>
  </si>
  <si>
    <t>$07B01</t>
  </si>
  <si>
    <t>Fehlersummenzeit: Steuergerät defekt (EEPROM)</t>
  </si>
  <si>
    <t>TSFSGEEP</t>
  </si>
  <si>
    <t>$07B02</t>
  </si>
  <si>
    <t>Fehlersummenzeit: Steuergerät defekt (iRAM)</t>
  </si>
  <si>
    <t>TSFSGIRA</t>
  </si>
  <si>
    <t>$07B0B</t>
  </si>
  <si>
    <t>Fehlersummenzeit: Steuergeräteprogrammierung nicht erfolgreich</t>
  </si>
  <si>
    <t>TSFSGPNE</t>
  </si>
  <si>
    <t>$07B03</t>
  </si>
  <si>
    <t>Fehlersummenzeit: Steuergerät defekt (ROM)</t>
  </si>
  <si>
    <t>TSFSGROM</t>
  </si>
  <si>
    <t>$07B04</t>
  </si>
  <si>
    <t>Fehlersummenzeit: Steuergerät defekt (xRAM)</t>
  </si>
  <si>
    <t>TSFSGXRA</t>
  </si>
  <si>
    <t>$07ACF</t>
  </si>
  <si>
    <t>Fehlersummenzeit: Sekundärluftpumpe (Endstufe)</t>
  </si>
  <si>
    <t>TSFSLPE</t>
  </si>
  <si>
    <t>$07AD0</t>
  </si>
  <si>
    <t>Fehlersummenzeit: Sekundärluftventil (Endstufe)</t>
  </si>
  <si>
    <t>TSFSLVE</t>
  </si>
  <si>
    <t>$07B09</t>
  </si>
  <si>
    <t>Fehlersummenzeit: Ansauglufttemperatur TANS</t>
  </si>
  <si>
    <t>TSFTA</t>
  </si>
  <si>
    <t>$07B06</t>
  </si>
  <si>
    <t>Fehlersummenzeit: Tankentlüftungssystem</t>
  </si>
  <si>
    <t>TSFTES</t>
  </si>
  <si>
    <t>$07AD2</t>
  </si>
  <si>
    <t>Fehlersummenzeit: Tankentlüftungsventil Endstufe</t>
  </si>
  <si>
    <t>TSFTEVE</t>
  </si>
  <si>
    <t>$07B07</t>
  </si>
  <si>
    <t>Fehlersummenzeit: Motortemperatur TMOT</t>
  </si>
  <si>
    <t>TSFTM</t>
  </si>
  <si>
    <t>$07AF0</t>
  </si>
  <si>
    <t>Fehlersummenzeit: LR-Adaption QL-additiv</t>
  </si>
  <si>
    <t>TSFTRA</t>
  </si>
  <si>
    <t>$07AF1</t>
  </si>
  <si>
    <t>Fehlersummenzeit: LR-Adaption QL-additiv (Bank 2)</t>
  </si>
  <si>
    <t>TSFTRA2</t>
  </si>
  <si>
    <t>$07B0A</t>
  </si>
  <si>
    <t>Fehlersummenzeit: UB</t>
  </si>
  <si>
    <t>TSFUB</t>
  </si>
  <si>
    <t>$07AE1</t>
  </si>
  <si>
    <t>Fehlersummenzeit: Minimalanschlag DK-Poti nicht gelernt</t>
  </si>
  <si>
    <t>TSFUDKMN</t>
  </si>
  <si>
    <t>$07B08</t>
  </si>
  <si>
    <t>Fehlersummenzeit: Fahrzeug-Geschwindigkeit</t>
  </si>
  <si>
    <t>TSFVFZ</t>
  </si>
  <si>
    <t>$07B0E</t>
  </si>
  <si>
    <t>Fehlersummenzeit: Wegfahrsperre</t>
  </si>
  <si>
    <t>TSFWFS</t>
  </si>
  <si>
    <t>$07797</t>
  </si>
  <si>
    <t>Ladezeitbegrenzung</t>
  </si>
  <si>
    <t>TSMX</t>
  </si>
  <si>
    <t>$0A37B</t>
  </si>
  <si>
    <t>Sperrzeit P-Sprung nach Sondensprung</t>
  </si>
  <si>
    <t>TSPERN.0</t>
  </si>
  <si>
    <t>$07786</t>
  </si>
  <si>
    <t>Saugrohrumschaltung</t>
  </si>
  <si>
    <t>TSU</t>
  </si>
  <si>
    <t>$077F8</t>
  </si>
  <si>
    <t>Totzeit für Summen-ZW-Spätverstellabfrage</t>
  </si>
  <si>
    <t>TSWKR</t>
  </si>
  <si>
    <t>$07D02</t>
  </si>
  <si>
    <t>Zeit für theoretische Sondenbetriebsbereitschaft mit Heizung</t>
  </si>
  <si>
    <t>TTBMH</t>
  </si>
  <si>
    <t>$077A2</t>
  </si>
  <si>
    <t>Zeit für Tankentlüftungsphase</t>
  </si>
  <si>
    <t>TTE</t>
  </si>
  <si>
    <t>$0779E</t>
  </si>
  <si>
    <t>Zeit für Tankentlüftungsphase bei eingeschwungener Gemischadaption</t>
  </si>
  <si>
    <t>TTEAE</t>
  </si>
  <si>
    <t>$077A6</t>
  </si>
  <si>
    <t>Zeit nach Start bis TEB aktiv wird</t>
  </si>
  <si>
    <t>TTEAUS</t>
  </si>
  <si>
    <t>$07D4B</t>
  </si>
  <si>
    <t>Wartezeit für Referenzwertbildung Leerlaufstellerluft bei TEV-Diagnose</t>
  </si>
  <si>
    <t>TTEDWQ</t>
  </si>
  <si>
    <t>$07D36</t>
  </si>
  <si>
    <t>Wartezeit für TEV-Aufsteuerung bei TEV-Diagnose</t>
  </si>
  <si>
    <t>TTEDWT</t>
  </si>
  <si>
    <t>$0779C</t>
  </si>
  <si>
    <t>Zeit bei der Tankentlüftung für Grundadaption</t>
  </si>
  <si>
    <t>TTEGA</t>
  </si>
  <si>
    <t>$07798</t>
  </si>
  <si>
    <t>Zeitdauer der ersten  Gemischadaptionsphase</t>
  </si>
  <si>
    <t>TTEGAI</t>
  </si>
  <si>
    <t>$0779A</t>
  </si>
  <si>
    <t>Zeit für Tankentlüftung in erster TE-Phase nach Initialisierung (B_ini)</t>
  </si>
  <si>
    <t>TTEINI</t>
  </si>
  <si>
    <t>$077A0</t>
  </si>
  <si>
    <t>Zeit für Tankentlüftungsphase minimal</t>
  </si>
  <si>
    <t>TTEMN</t>
  </si>
  <si>
    <t>$0A995</t>
  </si>
  <si>
    <t>Motortemperaturstüzstellen für Wiedereinsetzdrehzahlkennfeld</t>
  </si>
  <si>
    <t>TTMOT</t>
  </si>
  <si>
    <t>$07CF4</t>
  </si>
  <si>
    <t>Erkennungszeit für eingeschwungene Grundadaption von tra</t>
  </si>
  <si>
    <t>TTRA</t>
  </si>
  <si>
    <t>$07CF8</t>
  </si>
  <si>
    <t>Verweilzeit in TRA für Zyklusflag bei nicht eingeschw. Adaption</t>
  </si>
  <si>
    <t>TTRAZ</t>
  </si>
  <si>
    <t>$07494</t>
  </si>
  <si>
    <t>Verzögerung Überladeabschneiden</t>
  </si>
  <si>
    <t>TULV</t>
  </si>
  <si>
    <t>$07D0C</t>
  </si>
  <si>
    <t>Verzög.zeit für Erkennung Adernschluß und Sonde mit begr. Spannungshub v.K.</t>
  </si>
  <si>
    <t>TUSDU</t>
  </si>
  <si>
    <t>$07D0E</t>
  </si>
  <si>
    <t>Verzögerungszeit Code für Erkennung Adernschluß Sonde vor KAT</t>
  </si>
  <si>
    <t>TUSDUC</t>
  </si>
  <si>
    <t>$07D06</t>
  </si>
  <si>
    <t>Verzögerungszeit bei Kurzschlußerkennung der Lambdasonde</t>
  </si>
  <si>
    <t>TUSKS</t>
  </si>
  <si>
    <t>$07D08</t>
  </si>
  <si>
    <t>Überwachungszeit für Usmax</t>
  </si>
  <si>
    <t>TUSMAX</t>
  </si>
  <si>
    <t>$07D0A</t>
  </si>
  <si>
    <t>Überwachungszeit für USmin</t>
  </si>
  <si>
    <t>TUSMIN</t>
  </si>
  <si>
    <t>$07411</t>
  </si>
  <si>
    <t>Verzögerungszeit für AR-Funktion nach Getriebeschaltvorgang</t>
  </si>
  <si>
    <t>TVARGSA</t>
  </si>
  <si>
    <t>$07488</t>
  </si>
  <si>
    <t>Tastverhältnis für Diagnose Fahrstufe</t>
  </si>
  <si>
    <t>TVDFS</t>
  </si>
  <si>
    <t>$07CD2</t>
  </si>
  <si>
    <t>Verzögerungszeit für Eigendiagnose Heizung Lambda Sonde</t>
  </si>
  <si>
    <t>TVDHS</t>
  </si>
  <si>
    <t>$076D0</t>
  </si>
  <si>
    <t>Sperrzeit für neg. ZW-Korrektur bei DLS</t>
  </si>
  <si>
    <t>TVDLSN</t>
  </si>
  <si>
    <t>$074CC</t>
  </si>
  <si>
    <t>Wartezeit ab Startende bis DNWS zugelassen</t>
  </si>
  <si>
    <t>TVDNWS</t>
  </si>
  <si>
    <t>$0742E</t>
  </si>
  <si>
    <t>Pumpeneinschaltdauer bei KL15 ein</t>
  </si>
  <si>
    <t>TVEKP</t>
  </si>
  <si>
    <t>$094FB</t>
  </si>
  <si>
    <t>Verzugszeit für Einspritzkorrektur bei ZW-Verstellung</t>
  </si>
  <si>
    <t>TVESZWN</t>
  </si>
  <si>
    <t>$07513</t>
  </si>
  <si>
    <t>Verzögerungszeit für Getriebeeingriff</t>
  </si>
  <si>
    <t>TVGE</t>
  </si>
  <si>
    <t>$0755A</t>
  </si>
  <si>
    <t>Einschaltverzögerung der Sondenheizung hinter Kat</t>
  </si>
  <si>
    <t>TVHSH</t>
  </si>
  <si>
    <t>$0771E</t>
  </si>
  <si>
    <t>Verzugszeit zur Zünd- und Einspritzkorrektur bei NW-Umschaltung nach früh</t>
  </si>
  <si>
    <t>TVKNWF</t>
  </si>
  <si>
    <t>$0771F</t>
  </si>
  <si>
    <t>Verzugszeit zur Zünd- und Einspritzkorrektur bei NW-Umschaltung nach spät</t>
  </si>
  <si>
    <t>TVKNWS</t>
  </si>
  <si>
    <t>$0757D</t>
  </si>
  <si>
    <t>Verzögerungszeit für Kompressor EIN</t>
  </si>
  <si>
    <t>TVKOE.0</t>
  </si>
  <si>
    <t>$0759B</t>
  </si>
  <si>
    <t>TVKOE.1</t>
  </si>
  <si>
    <t>$07790</t>
  </si>
  <si>
    <t>Verzugszeit zur Zündkorrektur bei SR-Umschaltung nach aktiv</t>
  </si>
  <si>
    <t>TVKSUA</t>
  </si>
  <si>
    <t>$07791</t>
  </si>
  <si>
    <t>Verzugszeit zur Zündkorrektur bei SR-Umschaltung nach inaktiv</t>
  </si>
  <si>
    <t>TVKSUI</t>
  </si>
  <si>
    <t>$075C9</t>
  </si>
  <si>
    <t>Untere Tastverhältnisbegrenzung für LDR</t>
  </si>
  <si>
    <t>TVLDMN</t>
  </si>
  <si>
    <t>$075CA</t>
  </si>
  <si>
    <t>Obere Tastverhältnisbegrenzung für LDR</t>
  </si>
  <si>
    <t>TVLDMX</t>
  </si>
  <si>
    <t>$0B9C0</t>
  </si>
  <si>
    <t>Verzögerungszeit für Aktivierung Leerlaufzündwinkelkennfeld</t>
  </si>
  <si>
    <t>TVLLZWN.0</t>
  </si>
  <si>
    <t>$076A3</t>
  </si>
  <si>
    <t>Verzögerungszeit für Aktivierung Gemischadaption nach Lambdaregelung aktiv</t>
  </si>
  <si>
    <t>TVLRA</t>
  </si>
  <si>
    <t>$07468</t>
  </si>
  <si>
    <t>Verzögerungszeit zur Fehlerabspeicherung von MMR</t>
  </si>
  <si>
    <t>TVMMSF</t>
  </si>
  <si>
    <t>$07654</t>
  </si>
  <si>
    <t>Zeit nach Start für LL-Integrationsverbot nach unten</t>
  </si>
  <si>
    <t>TVNST</t>
  </si>
  <si>
    <t>$07723</t>
  </si>
  <si>
    <t>Verzugszeit zur NW-Umschaltfreigabe nach früh</t>
  </si>
  <si>
    <t>TVNWF</t>
  </si>
  <si>
    <t>$07720</t>
  </si>
  <si>
    <t>Verzugszeit zur NW-Umschaltfreigabe nach Getriebeeingriff</t>
  </si>
  <si>
    <t>TVNWGE</t>
  </si>
  <si>
    <t>$07722</t>
  </si>
  <si>
    <t>Verzögerungszeit für Nockenwellenverstellung</t>
  </si>
  <si>
    <t>TVNWS</t>
  </si>
  <si>
    <t>$07721</t>
  </si>
  <si>
    <t>Verzugszeit zur NW-Umschaltfreigabe nach Start</t>
  </si>
  <si>
    <t>TVNWST</t>
  </si>
  <si>
    <t>$07656</t>
  </si>
  <si>
    <t>Sperrzeit für den LLR-Integrator nach dem Start</t>
  </si>
  <si>
    <t>TVQREGI</t>
  </si>
  <si>
    <t>$0A386</t>
  </si>
  <si>
    <t>Kennlinie über tmot: additive, tmot-abhängige tV-Verschiebung</t>
  </si>
  <si>
    <t>TVRM.0</t>
  </si>
  <si>
    <t>$0A392</t>
  </si>
  <si>
    <t>TVRM.1</t>
  </si>
  <si>
    <t>$0A39E</t>
  </si>
  <si>
    <t>TVRM.2</t>
  </si>
  <si>
    <t>$0A9ED</t>
  </si>
  <si>
    <t>Verzögerungszeit für Schubabschalten</t>
  </si>
  <si>
    <t>TVSAM.0</t>
  </si>
  <si>
    <t>$0A9F7</t>
  </si>
  <si>
    <t>TVSAM.1</t>
  </si>
  <si>
    <t>$0AA01</t>
  </si>
  <si>
    <t>Verzögerungszeit Schubabschalten Stop and Go-Betrieb</t>
  </si>
  <si>
    <t>TVSSGM.0</t>
  </si>
  <si>
    <t>$0778A</t>
  </si>
  <si>
    <t>Sperrzeit für Freigabe SU nach Start</t>
  </si>
  <si>
    <t>TVSUST</t>
  </si>
  <si>
    <t>$077BF</t>
  </si>
  <si>
    <t>Verzugszeit des TEV</t>
  </si>
  <si>
    <t>TVTEV</t>
  </si>
  <si>
    <t>$09563</t>
  </si>
  <si>
    <t>Spannungskorrektur</t>
  </si>
  <si>
    <t>TVUB</t>
  </si>
  <si>
    <t>$07626</t>
  </si>
  <si>
    <t>Entrpellzeit Ubatt-Schwelle für Solddrehzahlanhebung unterschritten</t>
  </si>
  <si>
    <t>TVUBNSU.0</t>
  </si>
  <si>
    <t>$0763C</t>
  </si>
  <si>
    <t>TVUBNSU.1</t>
  </si>
  <si>
    <t>$07628</t>
  </si>
  <si>
    <t>Entrpellzeit Ubatt-Schwelle für Solddrehzahlanhebung überschritten</t>
  </si>
  <si>
    <t>TVUBNSUE.0</t>
  </si>
  <si>
    <t>$0763E</t>
  </si>
  <si>
    <t>TVUBNSUE.1</t>
  </si>
  <si>
    <t>$07527</t>
  </si>
  <si>
    <t>Zeitverzögerung nach Start für B_VL</t>
  </si>
  <si>
    <t>TVVL</t>
  </si>
  <si>
    <t>$075E9</t>
  </si>
  <si>
    <t>DVL: Wartezeit für die Notadaption des LLmin-Anschlages</t>
  </si>
  <si>
    <t>TWADLN</t>
  </si>
  <si>
    <t>$07CC0</t>
  </si>
  <si>
    <t>Wartezeit für Erkennung Bedingung 'driving cycle'</t>
  </si>
  <si>
    <t>TWBDCY</t>
  </si>
  <si>
    <t>$0757E</t>
  </si>
  <si>
    <t>Ausschaltverzögerung für B_dtes</t>
  </si>
  <si>
    <t>TWBDTESA.0</t>
  </si>
  <si>
    <t>$0759C</t>
  </si>
  <si>
    <t>TWBDTESA.1</t>
  </si>
  <si>
    <t>$08E5E</t>
  </si>
  <si>
    <t>Überwachungszeit Drosselklappe geschlossen</t>
  </si>
  <si>
    <t>TWDKFUN.0</t>
  </si>
  <si>
    <t>$07519</t>
  </si>
  <si>
    <t>$0B172</t>
  </si>
  <si>
    <t>Progression bei Spülratenaufsteuerung</t>
  </si>
  <si>
    <t>FQTEVA.0</t>
  </si>
  <si>
    <t>$07CEA</t>
  </si>
  <si>
    <t>untere fra-Schwelle für Fehlererkennung im Kraftstoffversorgungssystem</t>
  </si>
  <si>
    <t>FRADN</t>
  </si>
  <si>
    <t>$07CE8</t>
  </si>
  <si>
    <t>obere fra-Schwelle für Fehlererkennung im Kraftstoffversorgungssystem</t>
  </si>
  <si>
    <t>FRADX</t>
  </si>
  <si>
    <t>$07CFE</t>
  </si>
  <si>
    <t>Delta-fra-Schwelle für Erkennung der eingeschwungenen Grundadaption</t>
  </si>
  <si>
    <t>FRAE</t>
  </si>
  <si>
    <t>$07678</t>
  </si>
  <si>
    <t>untere Begrenzung des Korrekturfaktors fra</t>
  </si>
  <si>
    <t>FRAMN</t>
  </si>
  <si>
    <t>$07674</t>
  </si>
  <si>
    <t>obere Begrenzung des Korrekturfaktors fra</t>
  </si>
  <si>
    <t>FRAMX</t>
  </si>
  <si>
    <t>$0767A</t>
  </si>
  <si>
    <t>reduzierte untere Begrenzung des Korrekturfaktors fra</t>
  </si>
  <si>
    <t>FRARN</t>
  </si>
  <si>
    <t>$07676</t>
  </si>
  <si>
    <t>reduzierte obere Begrenzung des Korrekturfaktors fra</t>
  </si>
  <si>
    <t>FRARX</t>
  </si>
  <si>
    <t>$077C4</t>
  </si>
  <si>
    <t>fr-Schwelle für mögliches Rücksetzten Flip-Flop "Hohe Beladung"</t>
  </si>
  <si>
    <t>FRHB</t>
  </si>
  <si>
    <t>$07672</t>
  </si>
  <si>
    <t>Faktor zur Verstellung von fri und frp bei Fehler "offenes TEV klemmt"</t>
  </si>
  <si>
    <t>FRIPTES</t>
  </si>
  <si>
    <t>$07667</t>
  </si>
  <si>
    <t>obere Regelbereichsgrenze</t>
  </si>
  <si>
    <t>FRMAX</t>
  </si>
  <si>
    <t>$0766F</t>
  </si>
  <si>
    <t>Maximaler Integratorwert bei DSLS</t>
  </si>
  <si>
    <t>FRMAXSL</t>
  </si>
  <si>
    <t>$0A3AB</t>
  </si>
  <si>
    <t>Von Motortemperatur abhängiger minimaler Lambdaregelfaktor</t>
  </si>
  <si>
    <t>FRMINM.0</t>
  </si>
  <si>
    <t>$0766E</t>
  </si>
  <si>
    <t>obere Regelbereichsgrenze bei Fehler "offen klemmendes TEV"</t>
  </si>
  <si>
    <t>FRTEMX</t>
  </si>
  <si>
    <t>$07CDA</t>
  </si>
  <si>
    <t>Verlängerungsfaktor für die zweite Sondenbereitschaftszeit hinter Kat</t>
  </si>
  <si>
    <t>FSBBHK</t>
  </si>
  <si>
    <t>$07CD8</t>
  </si>
  <si>
    <t>Verlängerungsfaktor für die zweite Sondenbereitschaftszeit vor Kat</t>
  </si>
  <si>
    <t>FSBBVK</t>
  </si>
  <si>
    <t>$09E99</t>
  </si>
  <si>
    <t>Minimalfaktor für LDR-Sollwertkorrektur durch KR</t>
  </si>
  <si>
    <t>FSKKRNN.0</t>
  </si>
  <si>
    <t>$094F0</t>
  </si>
  <si>
    <t>Dichtekorrektur Startfaktor</t>
  </si>
  <si>
    <t>FSTD.0</t>
  </si>
  <si>
    <t>$077B6</t>
  </si>
  <si>
    <t>Schwelle Beladung für Abbruch TE-Phase</t>
  </si>
  <si>
    <t>FTEADAB</t>
  </si>
  <si>
    <t>$077B8</t>
  </si>
  <si>
    <t>Minimalwert der Beladung des AKF's</t>
  </si>
  <si>
    <t>FTEADMN</t>
  </si>
  <si>
    <t>$077BA</t>
  </si>
  <si>
    <t>Maximalwert der Beladung des AKF's</t>
  </si>
  <si>
    <t>FTEADMX</t>
  </si>
  <si>
    <t>$077C6</t>
  </si>
  <si>
    <t>ftea-Schwelle für Erkennung hohe Beladung</t>
  </si>
  <si>
    <t>FTEAHB</t>
  </si>
  <si>
    <t>$077AE</t>
  </si>
  <si>
    <t>Schwelle für Spülrate Tankentlüftung für Erkennung hohe Beladung</t>
  </si>
  <si>
    <t>FTEFHB</t>
  </si>
  <si>
    <t>$077B5</t>
  </si>
  <si>
    <t>Anfangsbegrenzung der Spülrate zu Beginn einer Spülphase</t>
  </si>
  <si>
    <t>FTEFVAA</t>
  </si>
  <si>
    <t>$077BC</t>
  </si>
  <si>
    <t>Schwelle für Faktor Tankentlüftung für Erkennung hohe Beladung</t>
  </si>
  <si>
    <t>FTEHB</t>
  </si>
  <si>
    <t>$08E4A</t>
  </si>
  <si>
    <t>Wichtungsfaktor tlmax-Begrenzung</t>
  </si>
  <si>
    <t>FTLMXM.0</t>
  </si>
  <si>
    <t>$07796</t>
  </si>
  <si>
    <t>minimale Öffnungszeit</t>
  </si>
  <si>
    <t>FTOMN</t>
  </si>
  <si>
    <t>$0ADCE</t>
  </si>
  <si>
    <t>Fakor Schließzeit bei Lastdynamik</t>
  </si>
  <si>
    <t>FTSDTLW</t>
  </si>
  <si>
    <t>$07794</t>
  </si>
  <si>
    <t>Schließzeitkorrektur für kalten Motor</t>
  </si>
  <si>
    <t>FTSM</t>
  </si>
  <si>
    <t>$0B307</t>
  </si>
  <si>
    <t>Startwert Faktor ÜK im Nachstart</t>
  </si>
  <si>
    <t>FUKNSTM</t>
  </si>
  <si>
    <t>$07734</t>
  </si>
  <si>
    <t>Umrechnungsfaktor TMOT in PWM - Signal</t>
  </si>
  <si>
    <t>FUMPW</t>
  </si>
  <si>
    <t>$077CC</t>
  </si>
  <si>
    <t>Gewichtungsfaktor VA im Nachstart</t>
  </si>
  <si>
    <t>FVANST</t>
  </si>
  <si>
    <t>$0B2F5</t>
  </si>
  <si>
    <t>Faktor DK-Anteil (tmot) VA</t>
  </si>
  <si>
    <t>FVAWM</t>
  </si>
  <si>
    <t>$0B2CF</t>
  </si>
  <si>
    <t>Faktor Verzögerungsabmagerung DK-Anteil</t>
  </si>
  <si>
    <t>FVAWN</t>
  </si>
  <si>
    <t>$074E4</t>
  </si>
  <si>
    <t>maximaler Faktor für Wiedereinsetzen</t>
  </si>
  <si>
    <t>FWEMX.0</t>
  </si>
  <si>
    <t>$074F2</t>
  </si>
  <si>
    <t>FWEMX.1</t>
  </si>
  <si>
    <t>$0BA00</t>
  </si>
  <si>
    <t>Wichtungsfaktor für Spätzündwinkel bei Fahrstufe im Leerlauf</t>
  </si>
  <si>
    <t>FWFSKH.0</t>
  </si>
  <si>
    <t>$0BA0E</t>
  </si>
  <si>
    <t>FWFSKH.1</t>
  </si>
  <si>
    <t>$0B9E4</t>
  </si>
  <si>
    <t>Wichtungsfaktor für Spätzündwinkel im Leerlauf zum Katheizen</t>
  </si>
  <si>
    <t>FWLLKH.0</t>
  </si>
  <si>
    <t>$0B9F2</t>
  </si>
  <si>
    <t>FWLLKH.1</t>
  </si>
  <si>
    <t>$0B3B0</t>
  </si>
  <si>
    <t>Warmlauffaktor bei Zylinderausblendung</t>
  </si>
  <si>
    <t>FWLZAM</t>
  </si>
  <si>
    <t>$09436</t>
  </si>
  <si>
    <t>Wichtungslinie für Wiederholstart</t>
  </si>
  <si>
    <t>FWSTT.0</t>
  </si>
  <si>
    <t>$0B18E</t>
  </si>
  <si>
    <t>Faktor Begrenzung Lerngeschwindigkeit für Beladung</t>
  </si>
  <si>
    <t>FZBFTEB.0</t>
  </si>
  <si>
    <t>$0B17F</t>
  </si>
  <si>
    <t>Faktor ftefva-abhängige Lerngeschwindigkeit der Beladung</t>
  </si>
  <si>
    <t>FZFTEFVA.0</t>
  </si>
  <si>
    <t>$077AC</t>
  </si>
  <si>
    <t>Zeit für Absteuerung Spülrate auf Null bei B_te 1 -&gt; 0</t>
  </si>
  <si>
    <t>FZQTE</t>
  </si>
  <si>
    <t>$0B1AF</t>
  </si>
  <si>
    <t>Kennlinie stetige Grenzwertregelung (fr)</t>
  </si>
  <si>
    <t>FZQTEFR.0</t>
  </si>
  <si>
    <t>$0B1C1</t>
  </si>
  <si>
    <t>Tankunterdruckbegrenzungskennlinie</t>
  </si>
  <si>
    <t>FZQTEPT.0</t>
  </si>
  <si>
    <t>$075B9</t>
  </si>
  <si>
    <t>Drosselklappengradientenschwelle für LDR-Overboost</t>
  </si>
  <si>
    <t>GDKLDOB</t>
  </si>
  <si>
    <t>$075FA</t>
  </si>
  <si>
    <t>DVL: Steigung der Stellerkennlinie oberhalb des ersten Knickpunktes</t>
  </si>
  <si>
    <t>GDV1.0</t>
  </si>
  <si>
    <t>$0760A</t>
  </si>
  <si>
    <t>GDV1.1</t>
  </si>
  <si>
    <t>$075FC</t>
  </si>
  <si>
    <t>DVL: Steigung der Stellerkennlinie oberhalb des zweiten Knickpunktes</t>
  </si>
  <si>
    <t>GDV2.0</t>
  </si>
  <si>
    <t>$0760C</t>
  </si>
  <si>
    <t>GDV2.1</t>
  </si>
  <si>
    <t>$09A59</t>
  </si>
  <si>
    <t>Gradient LDR-Sollwertkorrektur negativ</t>
  </si>
  <si>
    <t>GLDSKNN.0</t>
  </si>
  <si>
    <t>$09A61</t>
  </si>
  <si>
    <t>Gradient LDR-Sollwertkorrektur positiv</t>
  </si>
  <si>
    <t>GLDSKPN.0</t>
  </si>
  <si>
    <t>$075BA</t>
  </si>
  <si>
    <t>Drehzahlgradientenschwelle für LDR-Overboost</t>
  </si>
  <si>
    <t>GNLDOB</t>
  </si>
  <si>
    <t>$07A48</t>
  </si>
  <si>
    <t>Entprellung Heilung: Aussetzererkennung, Summe (multiple), abgasrelevant</t>
  </si>
  <si>
    <t>HLCASE</t>
  </si>
  <si>
    <t>$07A49</t>
  </si>
  <si>
    <t>Entprellung Heilung: Aussetzererkennung, Summe (multiple), kat.-schädigend</t>
  </si>
  <si>
    <t>HLCASK</t>
  </si>
  <si>
    <t>$07A4A</t>
  </si>
  <si>
    <t>Entprellung Heilung: ASR-Schnittstelle</t>
  </si>
  <si>
    <t>HLCASS</t>
  </si>
  <si>
    <t>$07A69</t>
  </si>
  <si>
    <t>Entprellung Heilung: Bedarfsadaption am Anschlag</t>
  </si>
  <si>
    <t>HLCBAA</t>
  </si>
  <si>
    <t>$07A6D</t>
  </si>
  <si>
    <t>Entprellung Heilung: Bezugsmarkengeber</t>
  </si>
  <si>
    <t>HLCBM</t>
  </si>
  <si>
    <t>$07A4B</t>
  </si>
  <si>
    <t>Entprellung Heilung: CAN-Schnittstelle, Timeout ASC</t>
  </si>
  <si>
    <t>HLCCAS</t>
  </si>
  <si>
    <t>$07A4C</t>
  </si>
  <si>
    <t>Entprellung Heilung: CAN-Schnittstelle, Timeout EGS</t>
  </si>
  <si>
    <t>HLCCGE</t>
  </si>
  <si>
    <t>$07A4D</t>
  </si>
  <si>
    <t>Entprellung Heilung: DK - Potentiometer</t>
  </si>
  <si>
    <t>HLCDK</t>
  </si>
  <si>
    <t>$07A4E</t>
  </si>
  <si>
    <t>Entprellung Heilung: Dauerplus</t>
  </si>
  <si>
    <t>HLCDPL</t>
  </si>
  <si>
    <t>$07A3B</t>
  </si>
  <si>
    <t>Entprellung Heilung: Drucksensor Umgebung</t>
  </si>
  <si>
    <t>HLCDSU</t>
  </si>
  <si>
    <t>$07A64</t>
  </si>
  <si>
    <t>Entprellung Heilung: LR-Adaption ti-additiv</t>
  </si>
  <si>
    <t>HLCDTV</t>
  </si>
  <si>
    <t>$07A65</t>
  </si>
  <si>
    <t>Entprellung Heilung: LR-Adaption ti-additiv (Bank 2)</t>
  </si>
  <si>
    <t>HLCDTV2</t>
  </si>
  <si>
    <t>$07A4F</t>
  </si>
  <si>
    <t>Entprellung Heilung: DVL-Adaption</t>
  </si>
  <si>
    <t>HLCDVLA</t>
  </si>
  <si>
    <t>$07A52</t>
  </si>
  <si>
    <t>Entprellung Heilung: DVL-Motorleitungen</t>
  </si>
  <si>
    <t>HLCDVLM</t>
  </si>
  <si>
    <t>$07A50</t>
  </si>
  <si>
    <t>Entprellung Heilung: DVL-Lagerückmeldepotentiometer</t>
  </si>
  <si>
    <t>HLCDVLP</t>
  </si>
  <si>
    <t>$07A51</t>
  </si>
  <si>
    <t>Entprellung Heilung: DVL-Lageregler</t>
  </si>
  <si>
    <t>HLCDVLR</t>
  </si>
  <si>
    <t>$07A40</t>
  </si>
  <si>
    <t>Entprellung Heilung: Fehler an unbenutzter Endstufe A</t>
  </si>
  <si>
    <t>HLCESA</t>
  </si>
  <si>
    <t>$07A43</t>
  </si>
  <si>
    <t>Entprellung Heilung: Fehler an unbenutzter Endstufe B</t>
  </si>
  <si>
    <t>HLCESB</t>
  </si>
  <si>
    <t>$07A3C</t>
  </si>
  <si>
    <t>Entprellung Heilung: EV von Zyl. 1</t>
  </si>
  <si>
    <t>HLCEV1</t>
  </si>
  <si>
    <t>$07A3D</t>
  </si>
  <si>
    <t>Entprellung Heilung: EV von Zyl. 2</t>
  </si>
  <si>
    <t>HLCEV2</t>
  </si>
  <si>
    <t>$07A3E</t>
  </si>
  <si>
    <t>Entprellung Heilung: EV von Zyl. 3</t>
  </si>
  <si>
    <t>HLCEV3</t>
  </si>
  <si>
    <t>$07A3F</t>
  </si>
  <si>
    <t>Entprellung Heilung: EV von Zyl. 4</t>
  </si>
  <si>
    <t>HLCEV4</t>
  </si>
  <si>
    <t>$07A60</t>
  </si>
  <si>
    <t>Entprellung Heilung: LR-Adaption multiplikativ</t>
  </si>
  <si>
    <t>HLCFRA</t>
  </si>
  <si>
    <t>$07A61</t>
  </si>
  <si>
    <t>Entprellung Heilung: LR-Adaption multiplikativ (Bank 2)</t>
  </si>
  <si>
    <t>HLCFRA2</t>
  </si>
  <si>
    <t>$07A55</t>
  </si>
  <si>
    <t>Entprellung Heilung: Fahrstufenschalter</t>
  </si>
  <si>
    <t>HLCFS</t>
  </si>
  <si>
    <t>$07A54</t>
  </si>
  <si>
    <t>Entprellung Heilung: falsche Werte in Fehlerspeicher</t>
  </si>
  <si>
    <t>HLCFSP</t>
  </si>
  <si>
    <t>$07A56</t>
  </si>
  <si>
    <t>Entprellung Heilung: Getriebeeingriff</t>
  </si>
  <si>
    <t>HLCGE</t>
  </si>
  <si>
    <t>$07A58</t>
  </si>
  <si>
    <t>Entprellung Heilung: Lambdasonden-Heizung hinter Katalysator</t>
  </si>
  <si>
    <t>HLCHSH</t>
  </si>
  <si>
    <t>$07A5A</t>
  </si>
  <si>
    <t>Entprellung Heilung: Lambdasonden-Heizung hinter Katalysator, Bank 2</t>
  </si>
  <si>
    <t>HLCHSH2</t>
  </si>
  <si>
    <t>$07A57</t>
  </si>
  <si>
    <t>Entprellung Heilung: Lambdasonden-Heizung vor Katalysator</t>
  </si>
  <si>
    <t>HLCHSV</t>
  </si>
  <si>
    <t>$07A59</t>
  </si>
  <si>
    <t>Entprellung Heilung: Lambdasonden-Heizung vor Katalysator, bank 2</t>
  </si>
  <si>
    <t>HLCHSV2</t>
  </si>
  <si>
    <t>$07A45</t>
  </si>
  <si>
    <t>Entprellung Heilung: EKP Endstufe</t>
  </si>
  <si>
    <t>HLCKPE</t>
  </si>
  <si>
    <t>$07A5B</t>
  </si>
  <si>
    <t>Entprellung Heilung: Klopfregelanschlag Zyl. 1</t>
  </si>
  <si>
    <t>HLCKRA1</t>
  </si>
  <si>
    <t>$07A5C</t>
  </si>
  <si>
    <t>Entprellung Heilung: Klopfregelanschlag Zyl. 2</t>
  </si>
  <si>
    <t>HLCKRA2</t>
  </si>
  <si>
    <t>$07A5D</t>
  </si>
  <si>
    <t>Entprellung Heilung: Klopfregelanschlag Zyl. 3</t>
  </si>
  <si>
    <t>HLCKRA3</t>
  </si>
  <si>
    <t>$07A5E</t>
  </si>
  <si>
    <t>Entprellung Heilung: Klopfregelanschlag Zyl. 4</t>
  </si>
  <si>
    <t>HLCKRA4</t>
  </si>
  <si>
    <t>$07A5F</t>
  </si>
  <si>
    <t>Entprellung Heilung: Testimpuls</t>
  </si>
  <si>
    <t>HLCKRT</t>
  </si>
  <si>
    <t>$07A7E</t>
  </si>
  <si>
    <t>Entprellung Heilung: Klopfsensor 1</t>
  </si>
  <si>
    <t>HLCKS1</t>
  </si>
  <si>
    <t>$07A7F</t>
  </si>
  <si>
    <t>Entprellung Heilung: Klopfsensor 2</t>
  </si>
  <si>
    <t>HLCKS2</t>
  </si>
  <si>
    <t>$07A46</t>
  </si>
  <si>
    <t>Entprellung Heilung: Ladedrucksteuerventil (Endstufe)</t>
  </si>
  <si>
    <t>HLCLDE</t>
  </si>
  <si>
    <t>$07A66</t>
  </si>
  <si>
    <t>Entprellung Heilung: Ladedruckkennlinie; oberer Wert überschritten</t>
  </si>
  <si>
    <t>HLCLDO</t>
  </si>
  <si>
    <t>$07A67</t>
  </si>
  <si>
    <t>Entprellung Heilung: Ladedruckregelabweichung</t>
  </si>
  <si>
    <t>HLCLDRA</t>
  </si>
  <si>
    <t>$07A3A</t>
  </si>
  <si>
    <t>Entprellung Heilung: Lasterfassung</t>
  </si>
  <si>
    <t>HLCLE</t>
  </si>
  <si>
    <t>$07A77</t>
  </si>
  <si>
    <t>Entprellung Heilung: S_LL</t>
  </si>
  <si>
    <t>HLCLL</t>
  </si>
  <si>
    <t>$07A68</t>
  </si>
  <si>
    <t>Entprellung Heilung: Leerlaufregelung am Anschlag</t>
  </si>
  <si>
    <t>HLCLLR</t>
  </si>
  <si>
    <t>$07A6A</t>
  </si>
  <si>
    <t>Entprellung Heilung: LMM/HLM/HFM</t>
  </si>
  <si>
    <t>HLCLM</t>
  </si>
  <si>
    <t>$07A6B</t>
  </si>
  <si>
    <t>Entprellung Heilung: Lambda-Sonde vor Kat</t>
  </si>
  <si>
    <t>HLCLSV</t>
  </si>
  <si>
    <t>$07A6C</t>
  </si>
  <si>
    <t>Entprellung Heilung: Lambda-Sonde 2 vor Kat</t>
  </si>
  <si>
    <t>HLCLSV2</t>
  </si>
  <si>
    <t>$07A6F</t>
  </si>
  <si>
    <t>Entprellung Heilung: Nockenwellensteuerung</t>
  </si>
  <si>
    <t>HLCNWS</t>
  </si>
  <si>
    <t>$07A70</t>
  </si>
  <si>
    <t>Entprellung Heilung: Nockenwellensteuerung Bank2</t>
  </si>
  <si>
    <t>HLCNWS2</t>
  </si>
  <si>
    <t>$07A47</t>
  </si>
  <si>
    <t>Entprellung Heilung: Nockenwellensteuerungsventil Endstufe</t>
  </si>
  <si>
    <t>HLCNWSE</t>
  </si>
  <si>
    <t>$07A6E</t>
  </si>
  <si>
    <t>Entprellung Heilung: NMAX - Überschreitung</t>
  </si>
  <si>
    <t>HLCNX</t>
  </si>
  <si>
    <t>$07A71</t>
  </si>
  <si>
    <t>Entprellung Heilung: Phasensensor</t>
  </si>
  <si>
    <t>HLCPH</t>
  </si>
  <si>
    <t>$07A72</t>
  </si>
  <si>
    <t>Entprellung Heilung: Phasensensor 2</t>
  </si>
  <si>
    <t>HLCPH2</t>
  </si>
  <si>
    <t>$07A73</t>
  </si>
  <si>
    <t>Entprellung Heilung: Steuergerät defekt (EEPROM)</t>
  </si>
  <si>
    <t>HLCSGEEP</t>
  </si>
  <si>
    <t>$07A74</t>
  </si>
  <si>
    <t>Entprellung Heilung: Steuergerät defekt (iRAM)</t>
  </si>
  <si>
    <t>HLCSGIRA</t>
  </si>
  <si>
    <t>$07A7D</t>
  </si>
  <si>
    <t>Entprellung Heilung: Steuergeräteprogrammierung nicht erfolgreich</t>
  </si>
  <si>
    <t>HLCSGPNE</t>
  </si>
  <si>
    <t>$07A75</t>
  </si>
  <si>
    <t>Entprellung Heilung: Steuergerät defekt (ROM)</t>
  </si>
  <si>
    <t>HLCSGROM</t>
  </si>
  <si>
    <t>$07A76</t>
  </si>
  <si>
    <t>Entprellung Heilung: Steuergerät defekt (xRAM)</t>
  </si>
  <si>
    <t>HLCSGXRA</t>
  </si>
  <si>
    <t>$07A41</t>
  </si>
  <si>
    <t>Entprellung Heilung: Sekundärluftpumpe (Endstufe)</t>
  </si>
  <si>
    <t>HLCSLPE</t>
  </si>
  <si>
    <t>$07A42</t>
  </si>
  <si>
    <t>Entprellung Heilung: Sekundärluftventil (Endstufe)</t>
  </si>
  <si>
    <t>HLCSLVE</t>
  </si>
  <si>
    <t>$07A7B</t>
  </si>
  <si>
    <t>Entprellung Heilung: TANS</t>
  </si>
  <si>
    <t>HLCTA</t>
  </si>
  <si>
    <t>$07A78</t>
  </si>
  <si>
    <t>Entprellung Heilung: Tankentlüftungssystem</t>
  </si>
  <si>
    <t>HLCTES</t>
  </si>
  <si>
    <t>$07A44</t>
  </si>
  <si>
    <t>Entprellung Heilung: Tankentlüftungsventil Endstufe</t>
  </si>
  <si>
    <t>HLCTEVE</t>
  </si>
  <si>
    <t>$07A79</t>
  </si>
  <si>
    <t>Entprellung Heilung: TMOT</t>
  </si>
  <si>
    <t>HLCTM</t>
  </si>
  <si>
    <t>$07A62</t>
  </si>
  <si>
    <t>Entprellung Heilung: LR-Adaption QL-additiv</t>
  </si>
  <si>
    <t>HLCTRA</t>
  </si>
  <si>
    <t>$07A63</t>
  </si>
  <si>
    <t>Entprellung Heilung: LR-Adaption QL-additiv (Bank 2)</t>
  </si>
  <si>
    <t>HLCTRA2</t>
  </si>
  <si>
    <t>$07A7C</t>
  </si>
  <si>
    <t>Entprellung Heilung: UB</t>
  </si>
  <si>
    <t>HLCUB</t>
  </si>
  <si>
    <t>$07A53</t>
  </si>
  <si>
    <t>Entprellung Heilung: Minimalanschlag Drosselklappengeber</t>
  </si>
  <si>
    <t>HLCUDKMN</t>
  </si>
  <si>
    <t>$07A7A</t>
  </si>
  <si>
    <t>Entprellung Heilung: Fahrzeug-Geschwindigkeit</t>
  </si>
  <si>
    <t>HLCVFZ</t>
  </si>
  <si>
    <t>$07A80</t>
  </si>
  <si>
    <t>Entprellung Heilung: Wegfahrsperre</t>
  </si>
  <si>
    <t>HLCWFS</t>
  </si>
  <si>
    <t>$099DF</t>
  </si>
  <si>
    <t>Höhenstützstellen für LDR</t>
  </si>
  <si>
    <t>HOE_LD</t>
  </si>
  <si>
    <t>$07D49</t>
  </si>
  <si>
    <t>Untere Höhenschwelle für Durchführung Tankentlüftungsdiagnose</t>
  </si>
  <si>
    <t>HTEDU</t>
  </si>
  <si>
    <t>$07670</t>
  </si>
  <si>
    <t>Integrationsgeschwindigkeit bei Start der Diagnose des Sekundärluft-Systems</t>
  </si>
  <si>
    <t>ILRSLAU</t>
  </si>
  <si>
    <t>$07671</t>
  </si>
  <si>
    <t>Steigung für Steuerung des Regelfaktors aus DSLS</t>
  </si>
  <si>
    <t>ILRSLST</t>
  </si>
  <si>
    <t>$07416</t>
  </si>
  <si>
    <t>Schwellwert integr. Luftmasse für Taupunktendeerkennung vor Kat</t>
  </si>
  <si>
    <t>IMLABG</t>
  </si>
  <si>
    <t>$07418</t>
  </si>
  <si>
    <t>Schwellwert integ. Luftmasse fuer Taupunktendeerkennung vor Kat (Wiederholstart)</t>
  </si>
  <si>
    <t>IMLABGW</t>
  </si>
  <si>
    <t>$0741E</t>
  </si>
  <si>
    <t>Faktor für geringere Luftmassenwerte zur Integration im Leerlauf oder kleiner LM</t>
  </si>
  <si>
    <t>IMLFLL</t>
  </si>
  <si>
    <t>$0741A</t>
  </si>
  <si>
    <t>Schwellwert integr. Luftmasse fuer Taupunktendeerkennung hinter Kat</t>
  </si>
  <si>
    <t>IMLKAT</t>
  </si>
  <si>
    <t>$0741C</t>
  </si>
  <si>
    <t>Schwellwert integr. Luftmasse f. Taupunktendeerkennung hinter Kat (Wiederholst.)</t>
  </si>
  <si>
    <t>IMLKATW</t>
  </si>
  <si>
    <t>$07CBF</t>
  </si>
  <si>
    <t>Segment- bzw. Messfensterbeginn bei Segmentzeiterfassung Aussetzererkennung</t>
  </si>
  <si>
    <t>KAMFZ</t>
  </si>
  <si>
    <t>$07563</t>
  </si>
  <si>
    <t>K - Faktor - Erhöhung bei Lastdynamik</t>
  </si>
  <si>
    <t>KEFLDY</t>
  </si>
  <si>
    <t>$07562</t>
  </si>
  <si>
    <t>K - Faktor - Erhöhung bei Drehzahldynamik</t>
  </si>
  <si>
    <t>KEFNDY</t>
  </si>
  <si>
    <t>$097E9</t>
  </si>
  <si>
    <t>Messfensteranfang für Klopfregelung</t>
  </si>
  <si>
    <t>KEMAN</t>
  </si>
  <si>
    <t>$097F3</t>
  </si>
  <si>
    <t>Messfensterlänge für Klopfregelung</t>
  </si>
  <si>
    <t>KEMLN</t>
  </si>
  <si>
    <t>$097FD</t>
  </si>
  <si>
    <t>minimaler Referenzpegel</t>
  </si>
  <si>
    <t>KEMRN</t>
  </si>
  <si>
    <t>$0B204</t>
  </si>
  <si>
    <t>Faktor Beschleunigungsanreicherung (K+L-Anteil)</t>
  </si>
  <si>
    <t>KFBAKL</t>
  </si>
  <si>
    <t>9x7</t>
  </si>
  <si>
    <t>$0BB84</t>
  </si>
  <si>
    <t>Delta alpha-Schwelle für BA-Auslösung bei positiver Änderung</t>
  </si>
  <si>
    <t>KFDABP.0</t>
  </si>
  <si>
    <t>4x4</t>
  </si>
  <si>
    <t>$0BBA0</t>
  </si>
  <si>
    <t>KFDABP.1</t>
  </si>
  <si>
    <t>$0BBBC</t>
  </si>
  <si>
    <t>KFDABP.2</t>
  </si>
  <si>
    <t>$0A4AB</t>
  </si>
  <si>
    <t>Kennfeld Dämpfung für Filterung des Fahrer-Momentes</t>
  </si>
  <si>
    <t>KFDMDFA.0</t>
  </si>
  <si>
    <t>6x6</t>
  </si>
  <si>
    <t>$0A4CF</t>
  </si>
  <si>
    <t>KFDMDFA.1</t>
  </si>
  <si>
    <t>$0A4F3</t>
  </si>
  <si>
    <t>KFDMDFA.2</t>
  </si>
  <si>
    <t>$0A583</t>
  </si>
  <si>
    <t>Kennfeld Dämpfung für Filterung des Fahrer-Momentes aus Schub</t>
  </si>
  <si>
    <t>KFDMDFAS.0</t>
  </si>
  <si>
    <t>$0A5A7</t>
  </si>
  <si>
    <t>KFDMDFAS.1</t>
  </si>
  <si>
    <t>$0A5CB</t>
  </si>
  <si>
    <t>KFDMDFAS.2</t>
  </si>
  <si>
    <t>$096E1</t>
  </si>
  <si>
    <t>Delta-Motormoment-Vorgabe bei Hochschaltung</t>
  </si>
  <si>
    <t>KFDMGH</t>
  </si>
  <si>
    <t>4x6</t>
  </si>
  <si>
    <t>$09707</t>
  </si>
  <si>
    <t>Delta-Motormoment-Vorgabe bei Rückschaltung</t>
  </si>
  <si>
    <t>KFDMGR</t>
  </si>
  <si>
    <t>$0A0B5</t>
  </si>
  <si>
    <t>Zusatzluft</t>
  </si>
  <si>
    <t>KFDQLL.0</t>
  </si>
  <si>
    <t>2x8</t>
  </si>
  <si>
    <t>$0A0D3</t>
  </si>
  <si>
    <t>KFDQLL.1</t>
  </si>
  <si>
    <t>$0A0F1</t>
  </si>
  <si>
    <t>KFDQLL.2</t>
  </si>
  <si>
    <t>$0BBD8</t>
  </si>
  <si>
    <t>Delta Winkel Drosselklappe zur Auslösung der Zündungsspätziehung</t>
  </si>
  <si>
    <t>KFDWDK.0</t>
  </si>
  <si>
    <t>$0BBF4</t>
  </si>
  <si>
    <t>KFDWDK.1</t>
  </si>
  <si>
    <t>$0BC10</t>
  </si>
  <si>
    <t>KFDWDK.2</t>
  </si>
  <si>
    <t>$0B528</t>
  </si>
  <si>
    <t>Spätziehkennfeld beim Rückwärtsfahren</t>
  </si>
  <si>
    <t>KFDWFSR</t>
  </si>
  <si>
    <t>2x2</t>
  </si>
  <si>
    <t>$0AA15</t>
  </si>
  <si>
    <t>Zündwinkelspätverstellung variantenkodiert</t>
  </si>
  <si>
    <t>KFDZWW.0</t>
  </si>
  <si>
    <t>$089BE</t>
  </si>
  <si>
    <t>Kennfeld für Anfettung zum Kat-Schutz bei ständig hohem tL</t>
  </si>
  <si>
    <t>KFFA</t>
  </si>
  <si>
    <t>16x16</t>
  </si>
  <si>
    <t>$08AD0</t>
  </si>
  <si>
    <t>Kennfeld für Anfettung zum Kat-Schutz bei VL</t>
  </si>
  <si>
    <t>KFFAVL</t>
  </si>
  <si>
    <t>6x8</t>
  </si>
  <si>
    <t>$093F6</t>
  </si>
  <si>
    <t>Wichtungsfaktor Gemischkorrektur für Katheizen</t>
  </si>
  <si>
    <t>KFFEKH</t>
  </si>
  <si>
    <t>$09587</t>
  </si>
  <si>
    <t>Gemischkorrektur durch Luftmassenstrom und Ansauglufttemperatur</t>
  </si>
  <si>
    <t>KFFMLTA</t>
  </si>
  <si>
    <t>5x8</t>
  </si>
  <si>
    <t>$0AF32</t>
  </si>
  <si>
    <t>Kennfeld maximale Spülrate</t>
  </si>
  <si>
    <t>KFFTEAX.0</t>
  </si>
  <si>
    <t>6x5</t>
  </si>
  <si>
    <t>$08B9C</t>
  </si>
  <si>
    <t>Grenzwertkennfeld für Gangerkennung</t>
  </si>
  <si>
    <t>KFGANG.0</t>
  </si>
  <si>
    <t>10x8</t>
  </si>
  <si>
    <t>$08BEC</t>
  </si>
  <si>
    <t>KFGANG.1</t>
  </si>
  <si>
    <t>$08C3C</t>
  </si>
  <si>
    <t>KFGANG.2</t>
  </si>
  <si>
    <t>$09824</t>
  </si>
  <si>
    <t>Klopferkennungsfaktorkennfeld Zündung 1</t>
  </si>
  <si>
    <t>KFKEF1</t>
  </si>
  <si>
    <t>5x10</t>
  </si>
  <si>
    <t>$09856</t>
  </si>
  <si>
    <t>Klopferkennungsfaktorkennfeld Zündung 2</t>
  </si>
  <si>
    <t>KFKEF2</t>
  </si>
  <si>
    <t>$09888</t>
  </si>
  <si>
    <t>Klopferkennungsfaktorkennfeld Zündung 3</t>
  </si>
  <si>
    <t>KFKEF3</t>
  </si>
  <si>
    <t>$098BA</t>
  </si>
  <si>
    <t>Klopferkennungsfaktorkennfeld Zündung 4</t>
  </si>
  <si>
    <t>KFKEF4</t>
  </si>
  <si>
    <t>$094AC</t>
  </si>
  <si>
    <t>Abregelung Faktor Kaltstart über Drehzahl und Motortemperatur</t>
  </si>
  <si>
    <t>KFKSNM.0</t>
  </si>
  <si>
    <t>6x4</t>
  </si>
  <si>
    <t>$094D2</t>
  </si>
  <si>
    <t>KFKSNM.1</t>
  </si>
  <si>
    <t>$09A19</t>
  </si>
  <si>
    <t>I - Anteil Ladedruckregler</t>
  </si>
  <si>
    <t>KFLDI.0</t>
  </si>
  <si>
    <t>4x8</t>
  </si>
  <si>
    <t>$099F9</t>
  </si>
  <si>
    <t>P - Anteil Ladedruckregler</t>
  </si>
  <si>
    <t>KFLDP.0</t>
  </si>
  <si>
    <t>$09A69</t>
  </si>
  <si>
    <t>Kennfeld LDR-Sollwert</t>
  </si>
  <si>
    <t>KFLDS.0</t>
  </si>
  <si>
    <t>9x16</t>
  </si>
  <si>
    <t>$09AF9</t>
  </si>
  <si>
    <t>KFLDS.1</t>
  </si>
  <si>
    <t>$09B89</t>
  </si>
  <si>
    <t>Kennfeld Ansaug(Lade)luftkorrrektur für LDR-Sollwert</t>
  </si>
  <si>
    <t>KFLDSAK.0</t>
  </si>
  <si>
    <t>8x8</t>
  </si>
  <si>
    <t>$09BC9</t>
  </si>
  <si>
    <t>Kennfeld Höhenkorrektur für LDR-Sollwert</t>
  </si>
  <si>
    <t>KFLDSHK.0</t>
  </si>
  <si>
    <t>$09BE9</t>
  </si>
  <si>
    <t>TV - Kennfeld für LDR</t>
  </si>
  <si>
    <t>KFLDTV.0</t>
  </si>
  <si>
    <t>$09C79</t>
  </si>
  <si>
    <t>KFLDTV.1</t>
  </si>
  <si>
    <t>$09D09</t>
  </si>
  <si>
    <t>Korrekturfaktor für TV-Vorsteuerung LDR</t>
  </si>
  <si>
    <t>KFLDTVAK.0</t>
  </si>
  <si>
    <t>$09D49</t>
  </si>
  <si>
    <t>Höhenkorrektur TV-Vorsteuerung LDR</t>
  </si>
  <si>
    <t>KFLDTVHK.0</t>
  </si>
  <si>
    <t>$092B4</t>
  </si>
  <si>
    <t>Lambdakennfeld bei Teillast</t>
  </si>
  <si>
    <t>KFLF</t>
  </si>
  <si>
    <t>$095D3</t>
  </si>
  <si>
    <t>Lambdakennfeld Vorsteuerung zur Einstellung von Lambda=1 Betrieb</t>
  </si>
  <si>
    <t>KFLFLAV</t>
  </si>
  <si>
    <t>$09DF9</t>
  </si>
  <si>
    <t>Lastschwelle für Turbo-Überladeabschneiden</t>
  </si>
  <si>
    <t>KFLUL.0</t>
  </si>
  <si>
    <t>4x16</t>
  </si>
  <si>
    <t>$09E39</t>
  </si>
  <si>
    <t>Lastschwelle 2 für Turbo-Überladeabschneiden</t>
  </si>
  <si>
    <t>KFLUL2.0</t>
  </si>
  <si>
    <t>$0A753</t>
  </si>
  <si>
    <t>Drehmomentaufnahme Klimakompressor</t>
  </si>
  <si>
    <t>KFMDKO.0</t>
  </si>
  <si>
    <t>$0A63E</t>
  </si>
  <si>
    <t>Motormoment aus Hochdruckphase bei optimalem Zündwinkel</t>
  </si>
  <si>
    <t>KFMDOPT.0</t>
  </si>
  <si>
    <t>9x12</t>
  </si>
  <si>
    <t>$0A794</t>
  </si>
  <si>
    <t>Schleppmoment Drehzahl- und Lastabhängigkeit</t>
  </si>
  <si>
    <t>KFMDS.0</t>
  </si>
  <si>
    <t>5x12</t>
  </si>
  <si>
    <t>$0A7E5</t>
  </si>
  <si>
    <t>KFMDS.1</t>
  </si>
  <si>
    <t>$091CC</t>
  </si>
  <si>
    <t>ML-Schwelle für B_maxflr-Diagnose HFM/HLM</t>
  </si>
  <si>
    <t>KFMLDMX</t>
  </si>
  <si>
    <t>$0A8D1</t>
  </si>
  <si>
    <t>Kennfeld Nachstartanhebung</t>
  </si>
  <si>
    <t>KFNSAM.0</t>
  </si>
  <si>
    <t>$0A901</t>
  </si>
  <si>
    <t>KFNSAM.1</t>
  </si>
  <si>
    <t>$0A99D</t>
  </si>
  <si>
    <t>Wiedereinsetzdrehzahlkennfeld bei Fahrstufe</t>
  </si>
  <si>
    <t>KFNWEGM.0</t>
  </si>
  <si>
    <t>4x2</t>
  </si>
  <si>
    <t>$0A945</t>
  </si>
  <si>
    <t>Einspritzkorrekturkennfeld bei NW-Umschaltung</t>
  </si>
  <si>
    <t>KFNWKE</t>
  </si>
  <si>
    <t>$0A951</t>
  </si>
  <si>
    <t>Zündkorrekturkennfeld bei NW-Umschaltung</t>
  </si>
  <si>
    <t>KFNWKZ</t>
  </si>
  <si>
    <t>$0A95D</t>
  </si>
  <si>
    <t>Kennfeld Zündungskorrektur bei AGR und Nockenwellenverstellung</t>
  </si>
  <si>
    <t>KFNWKZAG</t>
  </si>
  <si>
    <t>$0A96F</t>
  </si>
  <si>
    <t>Lastschwelle tL für NW-Umschaltung</t>
  </si>
  <si>
    <t>KFNWS</t>
  </si>
  <si>
    <t>$09799</t>
  </si>
  <si>
    <t>Pulsations - Kennfeld</t>
  </si>
  <si>
    <t>KFPU.0</t>
  </si>
  <si>
    <t>$097A5</t>
  </si>
  <si>
    <t>KFPU.1</t>
  </si>
  <si>
    <t>$097B1</t>
  </si>
  <si>
    <t>KFPU.2</t>
  </si>
  <si>
    <t>$0AA4D</t>
  </si>
  <si>
    <t>Dashpotzusatzluft</t>
  </si>
  <si>
    <t>KFQDP.0</t>
  </si>
  <si>
    <t>$0AAA1</t>
  </si>
  <si>
    <t>KFQDP.1</t>
  </si>
  <si>
    <t>$0AAF5</t>
  </si>
  <si>
    <t>KFQDP.2</t>
  </si>
  <si>
    <t>$0AB49</t>
  </si>
  <si>
    <t>Dashpotzusatzluft bei Kompressor ein</t>
  </si>
  <si>
    <t>KFQDPK.0</t>
  </si>
  <si>
    <t>$0AB9D</t>
  </si>
  <si>
    <t>KFQDPK.1</t>
  </si>
  <si>
    <t>$0ABF1</t>
  </si>
  <si>
    <t>KFQDPK.2</t>
  </si>
  <si>
    <t>$0A161</t>
  </si>
  <si>
    <t>KFQKH.0</t>
  </si>
  <si>
    <t>$0A17D</t>
  </si>
  <si>
    <t>KFQKH.1</t>
  </si>
  <si>
    <t>$0A10D</t>
  </si>
  <si>
    <t>Kennfeld Luftvorsteuerung bei Kompressor ein</t>
  </si>
  <si>
    <t>KFQKO.0</t>
  </si>
  <si>
    <t>$0A849</t>
  </si>
  <si>
    <t>Kennfeld Luftvorsteuerung bei MSR-Eingriff</t>
  </si>
  <si>
    <t>KFQMSRF</t>
  </si>
  <si>
    <t>$0A1A1</t>
  </si>
  <si>
    <t>I - Kennfeld</t>
  </si>
  <si>
    <t>KFRI.0</t>
  </si>
  <si>
    <t>$0A1F5</t>
  </si>
  <si>
    <t>P - Kennfeld</t>
  </si>
  <si>
    <t>KFRP.0</t>
  </si>
  <si>
    <t>$0A249</t>
  </si>
  <si>
    <t>TV - Kennfeld</t>
  </si>
  <si>
    <t>KFRTV.0</t>
  </si>
  <si>
    <t>$0A29D</t>
  </si>
  <si>
    <t>KFRTV.1</t>
  </si>
  <si>
    <t>$0A2F1</t>
  </si>
  <si>
    <t>KFRTV.2</t>
  </si>
  <si>
    <t>$0AD9C</t>
  </si>
  <si>
    <t>Kennfeld für Saugrohrumschaltung, Klappe 1</t>
  </si>
  <si>
    <t>KFSU</t>
  </si>
  <si>
    <t>$0ADA8</t>
  </si>
  <si>
    <t>Kennfeld SU Korrektur Zündung</t>
  </si>
  <si>
    <t>KFSUKZ</t>
  </si>
  <si>
    <t>$0ADB4</t>
  </si>
  <si>
    <t>Kennfeld Zündungskorrektur bei AGR und Saugrohrumschaltung</t>
  </si>
  <si>
    <t>KFSUKZAG</t>
  </si>
  <si>
    <t>$0B9B6</t>
  </si>
  <si>
    <t>Schwelle der ZW-Spätverstellungen für ZW-Kennfeldumschaltung</t>
  </si>
  <si>
    <t>KFSWKFZK.0</t>
  </si>
  <si>
    <t>$09EA1</t>
  </si>
  <si>
    <t>Schwelle der ZW-Spätverstellungen für LDR-Sollwertabsenkung</t>
  </si>
  <si>
    <t>KFSWLDSA.0</t>
  </si>
  <si>
    <t>$0AE97</t>
  </si>
  <si>
    <t>Schließzeitkorrektur in Abhängigkeit von UB</t>
  </si>
  <si>
    <t>KFSZDUB</t>
  </si>
  <si>
    <t>16x7</t>
  </si>
  <si>
    <t>$0AF64</t>
  </si>
  <si>
    <t>Kennfeld Tastverhältnis Tanklentlüftungsventil (n, wdkbl)</t>
  </si>
  <si>
    <t>KFTEBL.0</t>
  </si>
  <si>
    <t>$0AFB8</t>
  </si>
  <si>
    <t>KFTEBL.1</t>
  </si>
  <si>
    <t>$0AF13</t>
  </si>
  <si>
    <t>Kennfeld Sollkraftstoffanteil bei Regenerierung</t>
  </si>
  <si>
    <t>KFTEKA.0</t>
  </si>
  <si>
    <t>$0910A</t>
  </si>
  <si>
    <t>Kennfeld für tL - Berechnung aus Drosselklappenwinkel, Nockenwelle früh</t>
  </si>
  <si>
    <t>KFTLWF.0</t>
  </si>
  <si>
    <t>$09116</t>
  </si>
  <si>
    <t>KFTLWF.1</t>
  </si>
  <si>
    <t>$09122</t>
  </si>
  <si>
    <t>KFTLWF.2</t>
  </si>
  <si>
    <t>$08E82</t>
  </si>
  <si>
    <t>Kennfeld für tL - Berechnung aus Drosselklappenwinkel, Nockenwelle spät</t>
  </si>
  <si>
    <t>KFTLWS.0</t>
  </si>
  <si>
    <t>12x16</t>
  </si>
  <si>
    <t>$08F62</t>
  </si>
  <si>
    <t>KFTLWS.1</t>
  </si>
  <si>
    <t>$09042</t>
  </si>
  <si>
    <t>KFTLWS.2</t>
  </si>
  <si>
    <t>$08D88</t>
  </si>
  <si>
    <t>maximales Lastsignal, bei Nockenwellenstellung früh</t>
  </si>
  <si>
    <t>KFTLXF.0</t>
  </si>
  <si>
    <t>$08D94</t>
  </si>
  <si>
    <t>KFTLXF.1</t>
  </si>
  <si>
    <t>$08DAC</t>
  </si>
  <si>
    <t>maximales Lastsignal, bei Nockenwellenstellung spät</t>
  </si>
  <si>
    <t>KFTLXS.0</t>
  </si>
  <si>
    <t>4x12</t>
  </si>
  <si>
    <t>$08DF0</t>
  </si>
  <si>
    <t>KFTLXS.1</t>
  </si>
  <si>
    <t>$0AE4C</t>
  </si>
  <si>
    <t>Schließzeitkorrektur in Abhängigkeit des Drehzahlgradienten</t>
  </si>
  <si>
    <t>KFTSDYN</t>
  </si>
  <si>
    <t>$0ADEA</t>
  </si>
  <si>
    <t>Schließzeitkennfeld</t>
  </si>
  <si>
    <t>KFTSL</t>
  </si>
  <si>
    <t>$09D69</t>
  </si>
  <si>
    <t>Kennfeld tastverhältnisersatzwert für LDR</t>
  </si>
  <si>
    <t>KFTVLDRE.0</t>
  </si>
  <si>
    <t>$0B257</t>
  </si>
  <si>
    <t>Faktor Verzögerungsabmagerung (K+L-Anteil)</t>
  </si>
  <si>
    <t>KFVAKL</t>
  </si>
  <si>
    <t>$0B023</t>
  </si>
  <si>
    <t>Kennfeld für Volumenstrom durch das offene TEV</t>
  </si>
  <si>
    <t>KFVOBL.0</t>
  </si>
  <si>
    <t>15x10</t>
  </si>
  <si>
    <t>$0B0D6</t>
  </si>
  <si>
    <t>KFVOBL.1</t>
  </si>
  <si>
    <t>$0B90A</t>
  </si>
  <si>
    <t>Zündwinkelkennfeld bei AGR</t>
  </si>
  <si>
    <t>KFWAR.0</t>
  </si>
  <si>
    <t>$0BA90</t>
  </si>
  <si>
    <t>Zündwinkel Dynamikvorhalt bei BA</t>
  </si>
  <si>
    <t>KFWDYN.0</t>
  </si>
  <si>
    <t>$0BAE4</t>
  </si>
  <si>
    <t>KFWDYN.1</t>
  </si>
  <si>
    <t>$0BB38</t>
  </si>
  <si>
    <t>KFWDYN.2</t>
  </si>
  <si>
    <t>$0922A</t>
  </si>
  <si>
    <t>Kennfeld Winkel Einspritzende</t>
  </si>
  <si>
    <t>KFWEE</t>
  </si>
  <si>
    <t>$0BA24</t>
  </si>
  <si>
    <t>Wichtungsfaktor für Zündwinkel bei Teillast zum Katheizen</t>
  </si>
  <si>
    <t>KFWFKH.0</t>
  </si>
  <si>
    <t>$0BA58</t>
  </si>
  <si>
    <t>KFWFKH.1</t>
  </si>
  <si>
    <t>$0944E</t>
  </si>
  <si>
    <t>Wichtungskennfeld Wiederholkaltstart</t>
  </si>
  <si>
    <t>KFWKST.0</t>
  </si>
  <si>
    <t>$0B376</t>
  </si>
  <si>
    <t>WL Warmlauf - Kennfeld</t>
  </si>
  <si>
    <t>KFWL</t>
  </si>
  <si>
    <t>8x6</t>
  </si>
  <si>
    <t>$0B7DB</t>
  </si>
  <si>
    <t>Zündwinkelkennfeld im LL</t>
  </si>
  <si>
    <t>KFWLL.0</t>
  </si>
  <si>
    <t>4x7</t>
  </si>
  <si>
    <t>$0B426</t>
  </si>
  <si>
    <t>Leerlaufzündwinkel bei FS=aktiv</t>
  </si>
  <si>
    <t>KFWLLFS.0</t>
  </si>
  <si>
    <t>$0B806</t>
  </si>
  <si>
    <t>Zündwinkel zur Startüberschwinger - Kompensation</t>
  </si>
  <si>
    <t>KFWLLK.0</t>
  </si>
  <si>
    <t>$0B3C6</t>
  </si>
  <si>
    <t>Leerlaufzündwinkel-Kennfeld</t>
  </si>
  <si>
    <t>KFWLLT.0</t>
  </si>
  <si>
    <t>$0B3EC</t>
  </si>
  <si>
    <t>KFWLLT.1</t>
  </si>
  <si>
    <t>$0B334</t>
  </si>
  <si>
    <t>Kennfeld für Warmlauffaktor</t>
  </si>
  <si>
    <t>KFWLM</t>
  </si>
  <si>
    <t>$0A92D</t>
  </si>
  <si>
    <t>Wichtungskennfeld Wiederholkaltnachstart</t>
  </si>
  <si>
    <t>KFWNST.0</t>
  </si>
  <si>
    <t>$0AD82</t>
  </si>
  <si>
    <t>Startzündwinkel</t>
  </si>
  <si>
    <t>KFWST</t>
  </si>
  <si>
    <t>6x3</t>
  </si>
  <si>
    <t>$0B458</t>
  </si>
  <si>
    <t>Warmlaufzündwinkel in der Teillast</t>
  </si>
  <si>
    <t>KFWTLW.0</t>
  </si>
  <si>
    <t>$0B48C</t>
  </si>
  <si>
    <t>KFWTLW.1</t>
  </si>
  <si>
    <t>$0B9AA</t>
  </si>
  <si>
    <t>Zündkennfeld bei Dauerklopfen</t>
  </si>
  <si>
    <t>KFZK.0</t>
  </si>
  <si>
    <t>$0A43F</t>
  </si>
  <si>
    <t>Kennfeld Zeitkonstante für Filterung des Fahrer-Momentes</t>
  </si>
  <si>
    <t>KFZMDFA.0</t>
  </si>
  <si>
    <t>$0A463</t>
  </si>
  <si>
    <t>KFZMDFA.1</t>
  </si>
  <si>
    <t>$0A487</t>
  </si>
  <si>
    <t>KFZMDFA.2</t>
  </si>
  <si>
    <t>$0A517</t>
  </si>
  <si>
    <t>Kennfeld Zeitkonstante für Filterung des Fahrer-Momentes aus Schub</t>
  </si>
  <si>
    <t>KFZMDFAS.0</t>
  </si>
  <si>
    <t>$0A53B</t>
  </si>
  <si>
    <t>KFZMDFAS.1</t>
  </si>
  <si>
    <t>$0A55F</t>
  </si>
  <si>
    <t>KFZMDFAS.2</t>
  </si>
  <si>
    <t>$0A87B</t>
  </si>
  <si>
    <t>Zeitkonstanten - Kennfeld für Nachstart - Funktion</t>
  </si>
  <si>
    <t>KFZNS.0</t>
  </si>
  <si>
    <t>$0A8A1</t>
  </si>
  <si>
    <t>KFZNS.1</t>
  </si>
  <si>
    <t>$09F57</t>
  </si>
  <si>
    <t>Zeitkonstante für Solldrehzahlfilter während Kat-Heizen</t>
  </si>
  <si>
    <t>KFZNSKH.0</t>
  </si>
  <si>
    <t>2x4</t>
  </si>
  <si>
    <t>$09F45</t>
  </si>
  <si>
    <t>Zeitkonstante für Solldrehzahlabregelung</t>
  </si>
  <si>
    <t>KFZNSOL.0</t>
  </si>
  <si>
    <t>$0AC41</t>
  </si>
  <si>
    <t>Zeitkonstante für Dashpotabregelung</t>
  </si>
  <si>
    <t>KFZQDH.0</t>
  </si>
  <si>
    <t>$0AC75</t>
  </si>
  <si>
    <t>KFZQDH.1</t>
  </si>
  <si>
    <t>$0ACA9</t>
  </si>
  <si>
    <t>KFZQDH.2</t>
  </si>
  <si>
    <t>$0ACDD</t>
  </si>
  <si>
    <t>Zeitkonstante für Dashpotabregelung bei aktivem Klimakompressor</t>
  </si>
  <si>
    <t>KFZQDHK.0</t>
  </si>
  <si>
    <t>$0AD11</t>
  </si>
  <si>
    <t>KFZQDHK.1</t>
  </si>
  <si>
    <t>$0AD45</t>
  </si>
  <si>
    <t>KFZQDHK.2</t>
  </si>
  <si>
    <t>$08D28</t>
  </si>
  <si>
    <t>Kennfeld für Zeitkonstante tL-Filter</t>
  </si>
  <si>
    <t>KFZTL.0</t>
  </si>
  <si>
    <t>$08D5C</t>
  </si>
  <si>
    <t>Kennfeld für Zeitkonstante tl-Filter bei neg. Laständerung</t>
  </si>
  <si>
    <t>KFZTLN.0</t>
  </si>
  <si>
    <t>$09142</t>
  </si>
  <si>
    <t>Kennfeld für Zeitkonstante tLw-Filter</t>
  </si>
  <si>
    <t>KFZTLW.0</t>
  </si>
  <si>
    <t>$09176</t>
  </si>
  <si>
    <t>kenfeld für Zeitkonstante tlw-Filter negativ</t>
  </si>
  <si>
    <t>KFZTLWN.0</t>
  </si>
  <si>
    <t>$0B54C</t>
  </si>
  <si>
    <t>Zündwinkelkennfeld</t>
  </si>
  <si>
    <t>KFZW.0</t>
  </si>
  <si>
    <t>$0B62C</t>
  </si>
  <si>
    <t>KFZW.1</t>
  </si>
  <si>
    <t>$0B70C</t>
  </si>
  <si>
    <t>KFZW.2</t>
  </si>
  <si>
    <t>$09514</t>
  </si>
  <si>
    <t>Zündwinkelgrenzkennfeld für Einspritzung bei Zündwinkeleingriff</t>
  </si>
  <si>
    <t>KFZWES</t>
  </si>
  <si>
    <t>$08370</t>
  </si>
  <si>
    <t>Min-Zündwinkel</t>
  </si>
  <si>
    <t>KFZWMN</t>
  </si>
  <si>
    <t>11x16</t>
  </si>
  <si>
    <t>$0B922</t>
  </si>
  <si>
    <t>Zündwinkelkorrekturkennfeld</t>
  </si>
  <si>
    <t>KFZWNA.0</t>
  </si>
  <si>
    <t>$0B96A</t>
  </si>
  <si>
    <t>Zündwinkelkorrekturkennfeld bei AGR</t>
  </si>
  <si>
    <t>KFZWNAAG.0</t>
  </si>
  <si>
    <t>$0A6C3</t>
  </si>
  <si>
    <t>optimaler Zündwinkel</t>
  </si>
  <si>
    <t>KFZWOPT.0</t>
  </si>
  <si>
    <t>$0B842</t>
  </si>
  <si>
    <t>Sicherheitszündwinkelkennfeld bei defektem Leerlaufschalter</t>
  </si>
  <si>
    <t>KFZWS.0</t>
  </si>
  <si>
    <t>$07536</t>
  </si>
  <si>
    <t>Grundanpassungskonstante</t>
  </si>
  <si>
    <t>KHFM</t>
  </si>
  <si>
    <t>$08360</t>
  </si>
  <si>
    <t>Kraftstoffwandfilm</t>
  </si>
  <si>
    <t>KLWF</t>
  </si>
  <si>
    <t>$07620</t>
  </si>
  <si>
    <t>Faktor für Solldrehzahlnachführung</t>
  </si>
  <si>
    <t>KNLL.0</t>
  </si>
  <si>
    <t>$07636</t>
  </si>
  <si>
    <t>KNLL.1</t>
  </si>
  <si>
    <t>$077DB</t>
  </si>
  <si>
    <t>Konfiguration Serielle Kommunikation K-Leitung</t>
  </si>
  <si>
    <t>KONFCOM</t>
  </si>
  <si>
    <t>$0B000</t>
  </si>
  <si>
    <t>Korrekturkennlinie für Tastverhältnis TEV</t>
  </si>
  <si>
    <t>KORTATE.0</t>
  </si>
  <si>
    <t>$075B0</t>
  </si>
  <si>
    <t>Klopfregeladaption Lasthysterese</t>
  </si>
  <si>
    <t>KRALH</t>
  </si>
  <si>
    <t>$09939</t>
  </si>
  <si>
    <t>Klopfregeladaption Lastbereich 1</t>
  </si>
  <si>
    <t>KRALN1</t>
  </si>
  <si>
    <t>$0993E</t>
  </si>
  <si>
    <t>Klopfregeladaption Lastbereich 2</t>
  </si>
  <si>
    <t>KRALN2</t>
  </si>
  <si>
    <t>$09943</t>
  </si>
  <si>
    <t>Klopfregeladaption Lastbereich 3</t>
  </si>
  <si>
    <t>KRALN3</t>
  </si>
  <si>
    <t>$075AF</t>
  </si>
  <si>
    <t>Klopfregeladaption Drehzahlhysterese</t>
  </si>
  <si>
    <t>KRANH</t>
  </si>
  <si>
    <t>$075AD</t>
  </si>
  <si>
    <t>Klopfregelung Differenz aktueller ZW zu Adaptionskennfeld</t>
  </si>
  <si>
    <t>KRDWA</t>
  </si>
  <si>
    <t>$07569</t>
  </si>
  <si>
    <t>Fehlerhäufigkeit Klopfsensoren</t>
  </si>
  <si>
    <t>KRFHKS</t>
  </si>
  <si>
    <t>$07493</t>
  </si>
  <si>
    <t>Fehlerhäufigkeit Testimpuls</t>
  </si>
  <si>
    <t>KRFHT</t>
  </si>
  <si>
    <t>$0997A</t>
  </si>
  <si>
    <t>Spätverstellung pro Klopfereignis</t>
  </si>
  <si>
    <t>KRFKN</t>
  </si>
  <si>
    <t>$07565</t>
  </si>
  <si>
    <t>Tiefpassverhalten normal</t>
  </si>
  <si>
    <t>KRFTP1</t>
  </si>
  <si>
    <t>$07566</t>
  </si>
  <si>
    <t>Tiefpassverhalten bei Drehzahldynamik</t>
  </si>
  <si>
    <t>KRFTP2</t>
  </si>
  <si>
    <t>$07567</t>
  </si>
  <si>
    <t>Tiefpassverhalten bei Lastdynamik</t>
  </si>
  <si>
    <t>KRFTP3</t>
  </si>
  <si>
    <t>$09807</t>
  </si>
  <si>
    <t>Klopferkennungsabsolutschwelle</t>
  </si>
  <si>
    <t>KRIMXN</t>
  </si>
  <si>
    <t>$0998E</t>
  </si>
  <si>
    <t>maximale Spätverstellung</t>
  </si>
  <si>
    <t>KRMXN</t>
  </si>
  <si>
    <t>$091AA</t>
  </si>
  <si>
    <t>Max. integrale U - Schwelle für DIA KS - Auswerteschaltung Nulltest</t>
  </si>
  <si>
    <t>KROFMXN</t>
  </si>
  <si>
    <t>$07564</t>
  </si>
  <si>
    <t>Bedingung zur Einrechnung erkannter Klopfer in den Referenzpegel</t>
  </si>
  <si>
    <t>KRREF</t>
  </si>
  <si>
    <t>$0995C</t>
  </si>
  <si>
    <t>Anz. Zünd./Zyl., bzw. Zeitangabe von Frühverst. zu Frühverst. (Stufenbreite-KR)</t>
  </si>
  <si>
    <t>KRVFN</t>
  </si>
  <si>
    <t>$09966</t>
  </si>
  <si>
    <t>Anzahl Zündungen/Zyl., oder Zeitangabe für schnelle Frühverstellung der KR</t>
  </si>
  <si>
    <t>KRVFSN</t>
  </si>
  <si>
    <t>$075B4</t>
  </si>
  <si>
    <t>Konstante für Verbrauchsanzeige</t>
  </si>
  <si>
    <t>KVB</t>
  </si>
  <si>
    <t>$07A8F</t>
  </si>
  <si>
    <t>Fehler -&gt; Lampe: Aussetzererkennung, Summe (multiple), abgasrelevant</t>
  </si>
  <si>
    <t>LDASE</t>
  </si>
  <si>
    <t>$07A90</t>
  </si>
  <si>
    <t>Fehler -&gt; Lampe: Aussetzererkennung, Summe (multiple), kat.-schädigend</t>
  </si>
  <si>
    <t>LDASK</t>
  </si>
  <si>
    <t>$07A91</t>
  </si>
  <si>
    <t>Fehler -&gt; Lampe: ASR-Schnittstelle</t>
  </si>
  <si>
    <t>LDASS</t>
  </si>
  <si>
    <t>$07AB0</t>
  </si>
  <si>
    <t>Fehler -&gt; Lampe: Bedarfsadaption am Anschlag</t>
  </si>
  <si>
    <t>LDBAA</t>
  </si>
  <si>
    <t>$07AB4</t>
  </si>
  <si>
    <t>Fehler -&gt; Lampe: Bezugsmarkengeber</t>
  </si>
  <si>
    <t>LDBM</t>
  </si>
  <si>
    <t>$07A92</t>
  </si>
  <si>
    <t>Fehler -&gt; Lampe: CAN-Schnittstelle, Timeout ASC</t>
  </si>
  <si>
    <t>LDCAS</t>
  </si>
  <si>
    <t>$07A93</t>
  </si>
  <si>
    <t>Fehler -&gt; Lampe: CAN-Schnittstelle, Timeout EGS</t>
  </si>
  <si>
    <t>LDCGE</t>
  </si>
  <si>
    <t>$07A94</t>
  </si>
  <si>
    <t>Fehler -&gt; Lampe: DK - Potentiometer</t>
  </si>
  <si>
    <t>LDDK</t>
  </si>
  <si>
    <t>$07A95</t>
  </si>
  <si>
    <t>Fehler -&gt; Lampe: Dauerplus</t>
  </si>
  <si>
    <t>LDDPL</t>
  </si>
  <si>
    <t>$07A82</t>
  </si>
  <si>
    <t>Fehler -&gt; Lampe: Drucksensor Umgebung</t>
  </si>
  <si>
    <t>LDDSU</t>
  </si>
  <si>
    <t>$07AAB</t>
  </si>
  <si>
    <t>Fehler -&gt; Lampe: LR-Adaption ti-additiv</t>
  </si>
  <si>
    <t>LDDTV</t>
  </si>
  <si>
    <t>$07AAC</t>
  </si>
  <si>
    <t>Fehler -&gt; Lampe: LR-Adaption ti-additiv (Bank 2)</t>
  </si>
  <si>
    <t>LDDTV2</t>
  </si>
  <si>
    <t>$07A96</t>
  </si>
  <si>
    <t>Fehler -&gt; Lampe: DVL-Adaption</t>
  </si>
  <si>
    <t>LDDVLA</t>
  </si>
  <si>
    <t>$07A99</t>
  </si>
  <si>
    <t>Fehler -&gt; Lampe: DVL-Motorleitungen</t>
  </si>
  <si>
    <t>LDDVLM</t>
  </si>
  <si>
    <t>$07A97</t>
  </si>
  <si>
    <t>Fehler -&gt; Lampe: DVL-Lagerückmeldepotentiometer</t>
  </si>
  <si>
    <t>LDDVLP</t>
  </si>
  <si>
    <t>$07A98</t>
  </si>
  <si>
    <t>Fehler -&gt; Lampe: DVL-Lageregler</t>
  </si>
  <si>
    <t>LDDVLR</t>
  </si>
  <si>
    <t>$099E5</t>
  </si>
  <si>
    <t>Stützstellen für gefilterte Regelabweichung</t>
  </si>
  <si>
    <t>LDEF_LD</t>
  </si>
  <si>
    <t>$07A87</t>
  </si>
  <si>
    <t>Fehler -&gt; Lampe: Fehler an unbenutzter Endstufe A</t>
  </si>
  <si>
    <t>LDESA</t>
  </si>
  <si>
    <t>$07A8A</t>
  </si>
  <si>
    <t>Fehler -&gt; Lampe: Fehler an unbenutzter Endstufe B</t>
  </si>
  <si>
    <t>LDESB</t>
  </si>
  <si>
    <t>$07A83</t>
  </si>
  <si>
    <t>Fehler -&gt; Lampe: EV von Zyl. 1</t>
  </si>
  <si>
    <t>LDEV1</t>
  </si>
  <si>
    <t>$07A84</t>
  </si>
  <si>
    <t>Fehler -&gt; Lampe: EV von Zyl. 2</t>
  </si>
  <si>
    <t>LDEV2</t>
  </si>
  <si>
    <t>$07A85</t>
  </si>
  <si>
    <t>Fehler -&gt; Lampe: EV von Zyl. 3</t>
  </si>
  <si>
    <t>LDEV3</t>
  </si>
  <si>
    <t>$07A86</t>
  </si>
  <si>
    <t>Fehler -&gt; Lampe: EV von Zyl. 4</t>
  </si>
  <si>
    <t>LDEV4</t>
  </si>
  <si>
    <t>$07AA7</t>
  </si>
  <si>
    <t>Fehler -&gt; Lampe: LR-Adaption multiplikativ</t>
  </si>
  <si>
    <t>LDFRA</t>
  </si>
  <si>
    <t>$07AA8</t>
  </si>
  <si>
    <t>Fehler -&gt; Lampe: LR-Adaption multiplikativ (Bank 2)</t>
  </si>
  <si>
    <t>LDFRA2</t>
  </si>
  <si>
    <t>$07A9C</t>
  </si>
  <si>
    <t>Fehler -&gt; Lampe: Fahrstufenschalter</t>
  </si>
  <si>
    <t>LDFS</t>
  </si>
  <si>
    <t>$07A9B</t>
  </si>
  <si>
    <t>Fehler -&gt; Lampe: falsche Werte in Fehlerspeicher</t>
  </si>
  <si>
    <t>LDFSP</t>
  </si>
  <si>
    <t>$07A9D</t>
  </si>
  <si>
    <t>Fehler -&gt; Lampe: Getriebeeingriff</t>
  </si>
  <si>
    <t>LDGE</t>
  </si>
  <si>
    <t>$07A9F</t>
  </si>
  <si>
    <t>Fehler -&gt; Lampe: Lambdasonden-Heizung hinter Katalysator</t>
  </si>
  <si>
    <t>LDHSH</t>
  </si>
  <si>
    <t>$07AA1</t>
  </si>
  <si>
    <t>Fehler -&gt; Lampe: Lambdasonden-Heizung hinter Katalysator, Bank 2</t>
  </si>
  <si>
    <t>LDHSH2</t>
  </si>
  <si>
    <t>$07A9E</t>
  </si>
  <si>
    <t>Fehler -&gt; Lampe: Lambdasonden-Heizung vor Katalysator</t>
  </si>
  <si>
    <t>LDHSV</t>
  </si>
  <si>
    <t>$07AA0</t>
  </si>
  <si>
    <t>Fehler -&gt; Lampe: Lambdasonden-Heizung vor Katalysator, Bank 2</t>
  </si>
  <si>
    <t>LDHSV2</t>
  </si>
  <si>
    <t>$099F5</t>
  </si>
  <si>
    <t>Stützstellen für LDR Istwert</t>
  </si>
  <si>
    <t>LDI_LD</t>
  </si>
  <si>
    <t>$07A8C</t>
  </si>
  <si>
    <t>Fehler -&gt; Lampe: EKP Endstufe</t>
  </si>
  <si>
    <t>LDKPE</t>
  </si>
  <si>
    <t>$07AA2</t>
  </si>
  <si>
    <t>Fehler -&gt; Lampe: Klopfregelanschlag Zyl. 1</t>
  </si>
  <si>
    <t>LDKRA1</t>
  </si>
  <si>
    <t>$07AA3</t>
  </si>
  <si>
    <t>Fehler -&gt; Lampe: Klopfregelanschlag Zyl. 2</t>
  </si>
  <si>
    <t>LDKRA2</t>
  </si>
  <si>
    <t>$07AA4</t>
  </si>
  <si>
    <t>Fehler -&gt; Lampe: Klopfregelanschlag Zyl. 3</t>
  </si>
  <si>
    <t>LDKRA3</t>
  </si>
  <si>
    <t>$07AA5</t>
  </si>
  <si>
    <t>Fehler -&gt; Lampe: Klopfregelanschlag Zyl. 4</t>
  </si>
  <si>
    <t>LDKRA4</t>
  </si>
  <si>
    <t>$07AA6</t>
  </si>
  <si>
    <t>Fehler -&gt; Lampe: Klopfregelung Testimpuls</t>
  </si>
  <si>
    <t>LDKRT</t>
  </si>
  <si>
    <t>$07AC5</t>
  </si>
  <si>
    <t>Fehler -&gt; Lampe: Klopfsensor 1</t>
  </si>
  <si>
    <t>LDKS1</t>
  </si>
  <si>
    <t>$07AC6</t>
  </si>
  <si>
    <t>Fehler -&gt; Lampe: Klopfsensor 2</t>
  </si>
  <si>
    <t>LDKS2</t>
  </si>
  <si>
    <t>$07A8D</t>
  </si>
  <si>
    <t>Fehler -&gt; Lampe: Ladedrucksteuerventil (Endstufe)</t>
  </si>
  <si>
    <t>LDLDE</t>
  </si>
  <si>
    <t>$07AAD</t>
  </si>
  <si>
    <t>Fehler -&gt; Lampe: Ladedruckkennlinie; oberer Wert überschritten</t>
  </si>
  <si>
    <t>LDLDO</t>
  </si>
  <si>
    <t>$07AAE</t>
  </si>
  <si>
    <t>Fehler -&gt; Lampe: Ladedruckregelabweichung</t>
  </si>
  <si>
    <t>LDLDRA</t>
  </si>
  <si>
    <t>$07A81</t>
  </si>
  <si>
    <t>Fehler -&gt; Lampe: Lasterfassung</t>
  </si>
  <si>
    <t>LDLE</t>
  </si>
  <si>
    <t>$07ABE</t>
  </si>
  <si>
    <t>Fehler -&gt; Lampe: S_LL</t>
  </si>
  <si>
    <t>LDLL</t>
  </si>
  <si>
    <t>$07AAF</t>
  </si>
  <si>
    <t>Fehler -&gt; Lampe: Leerlaufregelung am Anschlag</t>
  </si>
  <si>
    <t>LDLLR</t>
  </si>
  <si>
    <t>$07AB1</t>
  </si>
  <si>
    <t>Fehler -&gt; Lampe: LMM/HLM/HFM</t>
  </si>
  <si>
    <t>LDLM</t>
  </si>
  <si>
    <t>$07AB2</t>
  </si>
  <si>
    <t>Fehler -&gt; Lampe: Lambda-Sonde vor Kat</t>
  </si>
  <si>
    <t>LDLSV</t>
  </si>
  <si>
    <t>$07AB3</t>
  </si>
  <si>
    <t>Fehler -&gt; Lampe: Lambda-Sonde 2 vor Kat</t>
  </si>
  <si>
    <t>LDLSV2</t>
  </si>
  <si>
    <t>$07AB6</t>
  </si>
  <si>
    <t>Fehler -&gt; Lampe: Nockenwellensteuerung</t>
  </si>
  <si>
    <t>LDNWS</t>
  </si>
  <si>
    <t>$07AB7</t>
  </si>
  <si>
    <t>Fehler -&gt; Lampe: Nockenwellensteuerung Bank2</t>
  </si>
  <si>
    <t>LDNWS2</t>
  </si>
  <si>
    <t>$07A8E</t>
  </si>
  <si>
    <t>Fehler -&gt; Lampe: Nockenwellensteuerungsventil Endstufe</t>
  </si>
  <si>
    <t>LDNWSE</t>
  </si>
  <si>
    <t>$07AB5</t>
  </si>
  <si>
    <t>Fehler -&gt; Lampe: NMAX - Überschreitung</t>
  </si>
  <si>
    <t>LDNX</t>
  </si>
  <si>
    <t>$07AB8</t>
  </si>
  <si>
    <t>Fehler -&gt; Lampe: Phasensensor</t>
  </si>
  <si>
    <t>LDPH</t>
  </si>
  <si>
    <t>$07AB9</t>
  </si>
  <si>
    <t>Fehler -&gt; Lampe: Phasensensor 2</t>
  </si>
  <si>
    <t>LDPH2</t>
  </si>
  <si>
    <t>$09A41</t>
  </si>
  <si>
    <t>Hysterese D - Anteil (kein 5. Gang)</t>
  </si>
  <si>
    <t>LDRDH1.0</t>
  </si>
  <si>
    <t>$09A49</t>
  </si>
  <si>
    <t>Hysterese D - Anteil (5. Gang)</t>
  </si>
  <si>
    <t>LDRDH2.0</t>
  </si>
  <si>
    <t>$075B7</t>
  </si>
  <si>
    <t>Zeit zur Erkennung des 5. Gangs</t>
  </si>
  <si>
    <t>LDRDHT</t>
  </si>
  <si>
    <t>$075B6</t>
  </si>
  <si>
    <t>D - Anteil - Unterdrückung</t>
  </si>
  <si>
    <t>LDRDU</t>
  </si>
  <si>
    <t>$07ABA</t>
  </si>
  <si>
    <t>Fehler -&gt; Lampe: Steuergerät defekt (EEPROM)</t>
  </si>
  <si>
    <t>LDSGEEP</t>
  </si>
  <si>
    <t>$07ABB</t>
  </si>
  <si>
    <t>Fehler -&gt; Lampe: Steuergerät defekt (iRAM)</t>
  </si>
  <si>
    <t>LDSGIRA</t>
  </si>
  <si>
    <t>$07AC4</t>
  </si>
  <si>
    <t>Fehler -&gt; Lampe: Steuergeräteprogrammierung nicht erfolgreich</t>
  </si>
  <si>
    <t>LDSGPNE</t>
  </si>
  <si>
    <t>$07ABC</t>
  </si>
  <si>
    <t>Fehler -&gt; Lampe: Steuergerät defekt (ROM)</t>
  </si>
  <si>
    <t>LDSGROM</t>
  </si>
  <si>
    <t>$07ABD</t>
  </si>
  <si>
    <t>Fehler -&gt; Lampe: Steuergerät defekt (xRAM)</t>
  </si>
  <si>
    <t>LDSGXRA</t>
  </si>
  <si>
    <t>$07A88</t>
  </si>
  <si>
    <t>Fehler -&gt; Lampe: Sekundärluftpumpe (Endstufe)</t>
  </si>
  <si>
    <t>LDSLPE</t>
  </si>
  <si>
    <t>$07A89</t>
  </si>
  <si>
    <t>Fehler -&gt; Lampe: Sekundärluftventil (Endstufe)</t>
  </si>
  <si>
    <t>LDSLVE</t>
  </si>
  <si>
    <t>$09E79</t>
  </si>
  <si>
    <t>LDR-Sollwertbegrenzung</t>
  </si>
  <si>
    <t>LDSMXN.0</t>
  </si>
  <si>
    <t>$07AC2</t>
  </si>
  <si>
    <t>Fehler -&gt; Lampe: TANS</t>
  </si>
  <si>
    <t>LDTA</t>
  </si>
  <si>
    <t>$07ABF</t>
  </si>
  <si>
    <t>Fehler -&gt; Lampe: Tankentlüftungssystem</t>
  </si>
  <si>
    <t>LDTES</t>
  </si>
  <si>
    <t>$07A8B</t>
  </si>
  <si>
    <t>Fehler -&gt; Lampe: Tankentlüftungsventil Endstufe</t>
  </si>
  <si>
    <t>LDTEVE</t>
  </si>
  <si>
    <t>$07AC0</t>
  </si>
  <si>
    <t>Fehler -&gt; Lampe: TMOT</t>
  </si>
  <si>
    <t>LDTM</t>
  </si>
  <si>
    <t>$07AA9</t>
  </si>
  <si>
    <t>Fehler -&gt; Lampe: LR-Adaption QL-additiv</t>
  </si>
  <si>
    <t>LDTRA</t>
  </si>
  <si>
    <t>$07AAA</t>
  </si>
  <si>
    <t>Fehler -&gt; Lampe: LR-Adaption QL-additiv (Bank 2)</t>
  </si>
  <si>
    <t>LDTRA2</t>
  </si>
  <si>
    <t>$07AC3</t>
  </si>
  <si>
    <t>Fehler -&gt; Lampe: UB</t>
  </si>
  <si>
    <t>LDUB</t>
  </si>
  <si>
    <t>$07A9A</t>
  </si>
  <si>
    <t>Fehler -&gt; Lampe: Minimalanschlag DK-Poti nicht gelernt</t>
  </si>
  <si>
    <t>LDUDKMN</t>
  </si>
  <si>
    <t>$07AC1</t>
  </si>
  <si>
    <t>Fehler -&gt; Lampe: Fahrzeug-Geschwindigkeit</t>
  </si>
  <si>
    <t>LDVFZ</t>
  </si>
  <si>
    <t>$07495</t>
  </si>
  <si>
    <t>Fehler -&gt; Lampe: S_VL</t>
  </si>
  <si>
    <t>LDVL</t>
  </si>
  <si>
    <t>$07AC7</t>
  </si>
  <si>
    <t>Fehler -&gt; Lampe: Wegfahrsperre</t>
  </si>
  <si>
    <t>LDWFS</t>
  </si>
  <si>
    <t>$09F99</t>
  </si>
  <si>
    <t>Wert des Leerlaufintegrators im Start</t>
  </si>
  <si>
    <t>LISTM.0</t>
  </si>
  <si>
    <t>$0BCD4</t>
  </si>
  <si>
    <t>Untere Schwelle Drosselklappenwinkel für Auslösung Lastwechselschlagfkt.</t>
  </si>
  <si>
    <t>LWWDKN.0</t>
  </si>
  <si>
    <t>$0745E</t>
  </si>
  <si>
    <t>Maximal erreichbares indiziertes Motormoment</t>
  </si>
  <si>
    <t>MDIMX.0</t>
  </si>
  <si>
    <t>$07464</t>
  </si>
  <si>
    <t>MDIMX.1</t>
  </si>
  <si>
    <t>$0751C</t>
  </si>
  <si>
    <t>Kupplungsmoment bei Getriebeschutz</t>
  </si>
  <si>
    <t>MDKGES</t>
  </si>
  <si>
    <t>$0773A</t>
  </si>
  <si>
    <t>Minimales Motor-Kupplungsmoment</t>
  </si>
  <si>
    <t>MDKMN</t>
  </si>
  <si>
    <t>$0773C</t>
  </si>
  <si>
    <t>Maximales Motor-Kupplungsmoment</t>
  </si>
  <si>
    <t>MDKMX</t>
  </si>
  <si>
    <t>$0751E</t>
  </si>
  <si>
    <t>Kupplungsmoment bei Wandlerschutz</t>
  </si>
  <si>
    <t>MDKWDS</t>
  </si>
  <si>
    <t>$0A76B</t>
  </si>
  <si>
    <t>Schleppmoment Temperaturanteil</t>
  </si>
  <si>
    <t>MDSM.0</t>
  </si>
  <si>
    <t>$0A779</t>
  </si>
  <si>
    <t>MDSM.1</t>
  </si>
  <si>
    <t>$07F9C</t>
  </si>
  <si>
    <t>Wiedereinsetzmoment nach Schubabschalten</t>
  </si>
  <si>
    <t>MDWEDWDK</t>
  </si>
  <si>
    <t>$074C0</t>
  </si>
  <si>
    <t>Maske Fehler-Signal SG</t>
  </si>
  <si>
    <t>MEESG</t>
  </si>
  <si>
    <t>$091A0</t>
  </si>
  <si>
    <t>inidiziertes Soll-Motormoment für Getriebe-Notlauf</t>
  </si>
  <si>
    <t>MIGSNLN</t>
  </si>
  <si>
    <t>$07516</t>
  </si>
  <si>
    <t>Kupplungsmoment-Schwelle für Anfahrschutz</t>
  </si>
  <si>
    <t>MKGSMX</t>
  </si>
  <si>
    <t>$0A5EF</t>
  </si>
  <si>
    <t>obere Kupplungsmomentschwelle bei Lastwechselschlagdämpfung</t>
  </si>
  <si>
    <t>MKLWON.0</t>
  </si>
  <si>
    <t>$0A5F5</t>
  </si>
  <si>
    <t>MKLWON.1</t>
  </si>
  <si>
    <t>$0A5FB</t>
  </si>
  <si>
    <t>MKLWON.2</t>
  </si>
  <si>
    <t>$076D9</t>
  </si>
  <si>
    <t>Kupplungsmomentschwelle bei Lastwechselschlagdämpfung nach Schubabschaltung</t>
  </si>
  <si>
    <t>MKLWSA.0</t>
  </si>
  <si>
    <t>$076E7</t>
  </si>
  <si>
    <t>MKLWSA.1</t>
  </si>
  <si>
    <t>$076F5</t>
  </si>
  <si>
    <t>MKLWSA.2</t>
  </si>
  <si>
    <t>$076D6</t>
  </si>
  <si>
    <t>Kupplungsmomentschwelle bei Lastwechselschlagdämpfung</t>
  </si>
  <si>
    <t>MKLWSD.0</t>
  </si>
  <si>
    <t>$076E4</t>
  </si>
  <si>
    <t>MKLWSD.1</t>
  </si>
  <si>
    <t>$076F2</t>
  </si>
  <si>
    <t>MKLWSD.2</t>
  </si>
  <si>
    <t>$0A601</t>
  </si>
  <si>
    <t>untere Kupplungsmomentschwelle bei Lastwechselschlagdämpfung</t>
  </si>
  <si>
    <t>MKLWUN.0</t>
  </si>
  <si>
    <t>$074B6</t>
  </si>
  <si>
    <t>ML-Schwelle für Diagnose HFM5</t>
  </si>
  <si>
    <t>MLDHFM</t>
  </si>
  <si>
    <t>$091B6</t>
  </si>
  <si>
    <t>ML-Schwelle für B_minflr-Diagnose HFM/HLM</t>
  </si>
  <si>
    <t>MLDMNN</t>
  </si>
  <si>
    <t>$07FB0</t>
  </si>
  <si>
    <t>Linearisierung der Heißfilmspannung</t>
  </si>
  <si>
    <t>MLHFM</t>
  </si>
  <si>
    <t>256x1</t>
  </si>
  <si>
    <t>$07694</t>
  </si>
  <si>
    <t>obere Luftmengenschwelle Bereich 1</t>
  </si>
  <si>
    <t>MLO1</t>
  </si>
  <si>
    <t>$0769C</t>
  </si>
  <si>
    <t>obere Luftmengenschwelle Bereich 3</t>
  </si>
  <si>
    <t>MLO3</t>
  </si>
  <si>
    <t>$07534</t>
  </si>
  <si>
    <t>Startwert Luftmassendurchsatz</t>
  </si>
  <si>
    <t>MLST</t>
  </si>
  <si>
    <t>$08CBD</t>
  </si>
  <si>
    <t>Sollwert Luftmassen-Integral für motorisches Katheizen</t>
  </si>
  <si>
    <t>MLSUS.0</t>
  </si>
  <si>
    <t>$08CC9</t>
  </si>
  <si>
    <t>MLSUS.1</t>
  </si>
  <si>
    <t>$08CD5</t>
  </si>
  <si>
    <t>MLSUS.2</t>
  </si>
  <si>
    <t>$08CE1</t>
  </si>
  <si>
    <t>MLSUS.3</t>
  </si>
  <si>
    <t>$07698</t>
  </si>
  <si>
    <t>untere Luftmengenschwelle Bereich 2</t>
  </si>
  <si>
    <t>MLU2</t>
  </si>
  <si>
    <t>$09813</t>
  </si>
  <si>
    <t>Drehzahlstützstellen für Klopferkennungs-Kennlinien</t>
  </si>
  <si>
    <t>N40_KF</t>
  </si>
  <si>
    <t>$097DF</t>
  </si>
  <si>
    <t>Drehzahlstützstellen für KR-Kennlinien</t>
  </si>
  <si>
    <t>N40_KR</t>
  </si>
  <si>
    <t>$099B8</t>
  </si>
  <si>
    <t>Drehzahlstützstellen 1 für LDR</t>
  </si>
  <si>
    <t>N40_LD1</t>
  </si>
  <si>
    <t>$099C2</t>
  </si>
  <si>
    <t>Drehzahlstützstellen 2 für LDR</t>
  </si>
  <si>
    <t>N40_LD2</t>
  </si>
  <si>
    <t>$0B4C6</t>
  </si>
  <si>
    <t>Drehzahlstützstellen für Zündwinkeländerungsbegrenzungskennlinien</t>
  </si>
  <si>
    <t>N40_ZWB</t>
  </si>
  <si>
    <t>$0740B</t>
  </si>
  <si>
    <t>untere Drehzahlschwelle Antiruckelfunktion aktiv</t>
  </si>
  <si>
    <t>NAA</t>
  </si>
  <si>
    <t>$07700</t>
  </si>
  <si>
    <t>Drehzahlschwelle für ASR-Verbot wegen Abwürgeschutz</t>
  </si>
  <si>
    <t>NASNOT</t>
  </si>
  <si>
    <t>$074C4</t>
  </si>
  <si>
    <t>Drehzahlschwelle für ASR-Diagnose</t>
  </si>
  <si>
    <t>NDASR</t>
  </si>
  <si>
    <t>$0740A</t>
  </si>
  <si>
    <t>obere Drehzahlschwelle Antiruckelfunktion aktiv</t>
  </si>
  <si>
    <t>NDFI</t>
  </si>
  <si>
    <t>$07485</t>
  </si>
  <si>
    <t>untere Drehzahlschwelle Diagnose S_fs B_minflr</t>
  </si>
  <si>
    <t>NDFSMN</t>
  </si>
  <si>
    <t>$07486</t>
  </si>
  <si>
    <t>obere Drehzahlschwelle Diagnose S_fs B_maxflr</t>
  </si>
  <si>
    <t>NDFSMX</t>
  </si>
  <si>
    <t>$07484</t>
  </si>
  <si>
    <t>Obere Drehzahlgrenze für Diagnose Fahrstufe</t>
  </si>
  <si>
    <t>NDFSO</t>
  </si>
  <si>
    <t>$07731</t>
  </si>
  <si>
    <t>Drehzahlschwelle für Ausgabe PWM - Signal für DK - Winkel</t>
  </si>
  <si>
    <t>NDKPWM</t>
  </si>
  <si>
    <t>$07490</t>
  </si>
  <si>
    <t>Drehzahlschwelle für Diagnose Klopfregelanschlag</t>
  </si>
  <si>
    <t>NDKRA</t>
  </si>
  <si>
    <t>$0756A</t>
  </si>
  <si>
    <t>Drehzahlschwelle für Dia KS</t>
  </si>
  <si>
    <t>NDKS</t>
  </si>
  <si>
    <t>$07496</t>
  </si>
  <si>
    <t>Drehzahlschwelle für Heilung LDR-Überladeschutz</t>
  </si>
  <si>
    <t>NDLD</t>
  </si>
  <si>
    <t>$07497</t>
  </si>
  <si>
    <t>Drehzahlschwelle für Dia LDR - Regelabweichung</t>
  </si>
  <si>
    <t>NDLDRA</t>
  </si>
  <si>
    <t>$076D1</t>
  </si>
  <si>
    <t>obere Drehzahlschwelle für digitale Leerlaufstabilisierung</t>
  </si>
  <si>
    <t>NDLSO</t>
  </si>
  <si>
    <t>$074AF</t>
  </si>
  <si>
    <t>HFM-(Hauptlastgeber-)Fehlererkennung; Drehzahlschwelle Start</t>
  </si>
  <si>
    <t>NDMLST</t>
  </si>
  <si>
    <t>$074CE</t>
  </si>
  <si>
    <t>Minimaldrehzahl für Diagnose Nockenwellensteuerung</t>
  </si>
  <si>
    <t>NDNWMN</t>
  </si>
  <si>
    <t>$074CF</t>
  </si>
  <si>
    <t>Maximaldrehzahl für Diagnose Nockenwellensteuerung</t>
  </si>
  <si>
    <t>NDNWMX</t>
  </si>
  <si>
    <t>$07648</t>
  </si>
  <si>
    <t>Differenzdrehzahl für Integratorreset</t>
  </si>
  <si>
    <t>NDSU</t>
  </si>
  <si>
    <t>$074DD</t>
  </si>
  <si>
    <t>Fehlererkennung Tachosignal / Drehzahlschwelle minimal</t>
  </si>
  <si>
    <t>NDV</t>
  </si>
  <si>
    <t>$07CC1</t>
  </si>
  <si>
    <t>DVL-Diagnose: Drehzahlschwelle</t>
  </si>
  <si>
    <t>NDVLD</t>
  </si>
  <si>
    <t>$0746F</t>
  </si>
  <si>
    <t>DVL-Diagnose: Drehzahlschwelle für Heilungsversuch</t>
  </si>
  <si>
    <t>NDVLHV</t>
  </si>
  <si>
    <t>$074DE</t>
  </si>
  <si>
    <t>Fehlererkennung Fz-Geschwindigkeitssignal, obere Drehzahlgrenze</t>
  </si>
  <si>
    <t>NDVO</t>
  </si>
  <si>
    <t>$07621</t>
  </si>
  <si>
    <t>Maximale Nachführdrehzahl</t>
  </si>
  <si>
    <t>NFLX.0</t>
  </si>
  <si>
    <t>$07637</t>
  </si>
  <si>
    <t>NFLX.1</t>
  </si>
  <si>
    <t>$09F07</t>
  </si>
  <si>
    <t>Solldrehzahl 2 Fahrstufenschalter ein</t>
  </si>
  <si>
    <t>NFS2M.0</t>
  </si>
  <si>
    <t>$0762E</t>
  </si>
  <si>
    <t>Solldrehzahl für Kochschutz (Fahrstufe eingelegt)</t>
  </si>
  <si>
    <t>NFSKS.0</t>
  </si>
  <si>
    <t>$07644</t>
  </si>
  <si>
    <t>NFSKS.1</t>
  </si>
  <si>
    <t>$09EFD</t>
  </si>
  <si>
    <t>Solldrehzahl Fahrstufenschalter ein</t>
  </si>
  <si>
    <t>NFSM.0</t>
  </si>
  <si>
    <t>$07623</t>
  </si>
  <si>
    <t>Solldrehzahl bei Fahrstufe ein und niedriger Batteriespannung bzw. Kochschutz</t>
  </si>
  <si>
    <t>NFSTMUB.0</t>
  </si>
  <si>
    <t>$07639</t>
  </si>
  <si>
    <t>NFSTMUB.1</t>
  </si>
  <si>
    <t>$09726</t>
  </si>
  <si>
    <t>Drehzahlschwelle für Schubabschalten bei Getriebeschutz</t>
  </si>
  <si>
    <t>NGSSAM</t>
  </si>
  <si>
    <t>$09732</t>
  </si>
  <si>
    <t>Drehzahlschwelle für Sicherheitsfunktion bei Getriebeschutz</t>
  </si>
  <si>
    <t>NGSSM</t>
  </si>
  <si>
    <t>$07749</t>
  </si>
  <si>
    <t>Drehzahlgradient bei WE</t>
  </si>
  <si>
    <t>NGWE.0</t>
  </si>
  <si>
    <t>$0775F</t>
  </si>
  <si>
    <t>NGWE.1</t>
  </si>
  <si>
    <t>$07431</t>
  </si>
  <si>
    <t>Maximale Drehzahl für Funktion Katheizen</t>
  </si>
  <si>
    <t>NKHMX</t>
  </si>
  <si>
    <t>$07570</t>
  </si>
  <si>
    <t>Drehzahlschwelle für Kompressorsteuerung</t>
  </si>
  <si>
    <t>NKO.0</t>
  </si>
  <si>
    <t>$0758E</t>
  </si>
  <si>
    <t>NKO.1</t>
  </si>
  <si>
    <t>$075B3</t>
  </si>
  <si>
    <t>Drehzahlschwelle für Klopfregelfreigabe</t>
  </si>
  <si>
    <t>NKRF</t>
  </si>
  <si>
    <t>$09440</t>
  </si>
  <si>
    <t>Drehzahlschwelle von B1 -&gt; B2</t>
  </si>
  <si>
    <t>NKSM.0</t>
  </si>
  <si>
    <t>$09F2D</t>
  </si>
  <si>
    <t>Solldrehzahl 2</t>
  </si>
  <si>
    <t>NLL2M.0</t>
  </si>
  <si>
    <t>$09F37</t>
  </si>
  <si>
    <t>NLL2M.1</t>
  </si>
  <si>
    <t>$09F80</t>
  </si>
  <si>
    <t>Solldrehzahl in Abhängigkeit der Höhe</t>
  </si>
  <si>
    <t>NLLH.0</t>
  </si>
  <si>
    <t>$09F13</t>
  </si>
  <si>
    <t>Solldrehzahl</t>
  </si>
  <si>
    <t>NLLM.0</t>
  </si>
  <si>
    <t>$09F21</t>
  </si>
  <si>
    <t>NLLM.1</t>
  </si>
  <si>
    <t>$076B6</t>
  </si>
  <si>
    <t>Drehzahlschwelle, Abschalten LR bei Schub, in Verbindung mit LL und TLLRSHB</t>
  </si>
  <si>
    <t>NLRSHB.0</t>
  </si>
  <si>
    <t>$076CC</t>
  </si>
  <si>
    <t>NLRSHB.1</t>
  </si>
  <si>
    <t>$0762B</t>
  </si>
  <si>
    <t>Minimalbegrenzung für Solldrehzahlanpassung (Testerschnittstelle)</t>
  </si>
  <si>
    <t>NLSAPMN.0</t>
  </si>
  <si>
    <t>$07641</t>
  </si>
  <si>
    <t>NLSAPMN.1</t>
  </si>
  <si>
    <t>$0762A</t>
  </si>
  <si>
    <t>Maximalbegrenzung für Solldrehzahlanpassung (Testerschnittstelle)</t>
  </si>
  <si>
    <t>NLSAPMX.0</t>
  </si>
  <si>
    <t>$07640</t>
  </si>
  <si>
    <t>NLSAPMX.1</t>
  </si>
  <si>
    <t>$0743A</t>
  </si>
  <si>
    <t>Drehzahlbegrenzung bei Fehlererkennung Geschwindigkeitssignal</t>
  </si>
  <si>
    <t>NMAXDV</t>
  </si>
  <si>
    <t>$074C6</t>
  </si>
  <si>
    <t>Fehlererkennung nmax - Überschreitung</t>
  </si>
  <si>
    <t>NMAXF</t>
  </si>
  <si>
    <t>$07701</t>
  </si>
  <si>
    <t>untere Drehzahlschwelle für Momenteneingriff durch Zündung</t>
  </si>
  <si>
    <t>NMDZEU</t>
  </si>
  <si>
    <t>$08CEA</t>
  </si>
  <si>
    <t>Drehzahlübergang Normal -&gt; Start</t>
  </si>
  <si>
    <t>NNSTA</t>
  </si>
  <si>
    <t>$07696</t>
  </si>
  <si>
    <t>obere Drehzahlschwelle Bereich 1</t>
  </si>
  <si>
    <t>NO1</t>
  </si>
  <si>
    <t>$074BB</t>
  </si>
  <si>
    <t>Obere Drehzahlschwelle für Abwürgeschutz</t>
  </si>
  <si>
    <t>NOAWS</t>
  </si>
  <si>
    <t>$0768C</t>
  </si>
  <si>
    <t>Codewort für Adaptionsfreigabe</t>
  </si>
  <si>
    <t>NOLRA</t>
  </si>
  <si>
    <t>$0A122</t>
  </si>
  <si>
    <t>Drehzahlschwelle ab der die Startvorsteuerung abgeregelt wird</t>
  </si>
  <si>
    <t>NQSTABM.0</t>
  </si>
  <si>
    <t>$076A8</t>
  </si>
  <si>
    <t>n-Schwelle für LR-Abschaltung bei VL</t>
  </si>
  <si>
    <t>NRVL.0</t>
  </si>
  <si>
    <t>$076BE</t>
  </si>
  <si>
    <t>NRVL.1</t>
  </si>
  <si>
    <t>$07747</t>
  </si>
  <si>
    <t>Drehzahlschwelle für Schubabschalten bei Kurzschluß des Leerlaufstellers</t>
  </si>
  <si>
    <t>NSAKS.0</t>
  </si>
  <si>
    <t>$0775D</t>
  </si>
  <si>
    <t>NSAKS.1</t>
  </si>
  <si>
    <t>$0762D</t>
  </si>
  <si>
    <t>Solldrehzahl für Kochschutz</t>
  </si>
  <si>
    <t>NSKS.0</t>
  </si>
  <si>
    <t>$07643</t>
  </si>
  <si>
    <t>NSKS.1</t>
  </si>
  <si>
    <t>$0762C</t>
  </si>
  <si>
    <t>Solldrehzahl bei Servolenkung aktiv</t>
  </si>
  <si>
    <t>NSL.0</t>
  </si>
  <si>
    <t>$07642</t>
  </si>
  <si>
    <t>NSL.1</t>
  </si>
  <si>
    <t>$07757</t>
  </si>
  <si>
    <t>obere Drehzahlschwelle Erkennung Stop and Go-Betrieb</t>
  </si>
  <si>
    <t>NSNGO.0</t>
  </si>
  <si>
    <t>$0776D</t>
  </si>
  <si>
    <t>NSNGO.1</t>
  </si>
  <si>
    <t>$09FB9</t>
  </si>
  <si>
    <t>LLR Startendedrehzahl</t>
  </si>
  <si>
    <t>NSTLM.0</t>
  </si>
  <si>
    <t>$09FC3</t>
  </si>
  <si>
    <t>NSTLM.1</t>
  </si>
  <si>
    <t>$09FCD</t>
  </si>
  <si>
    <t>NSTLM.2</t>
  </si>
  <si>
    <t>$09FD7</t>
  </si>
  <si>
    <t>NSTLM.3</t>
  </si>
  <si>
    <t>$08CF1</t>
  </si>
  <si>
    <t>Übergang Start -&gt; Normal</t>
  </si>
  <si>
    <t>NSTNM</t>
  </si>
  <si>
    <t>$07783</t>
  </si>
  <si>
    <t>obere Drehzahlschwelle für Saugrohrumschaltung</t>
  </si>
  <si>
    <t>NSUO</t>
  </si>
  <si>
    <t>$07784</t>
  </si>
  <si>
    <t>untere Drehzahlschwelle für Saugrohrumschaltung</t>
  </si>
  <si>
    <t>NSUU</t>
  </si>
  <si>
    <t>$077D4</t>
  </si>
  <si>
    <t>Drehzahlschwelle Umschaltg. zur Rechenzeitersparnis</t>
  </si>
  <si>
    <t>NSWO</t>
  </si>
  <si>
    <t>$0761F</t>
  </si>
  <si>
    <t>Solldrehzahl für Kochschutz bzw. bei niedriger Batteriespannung</t>
  </si>
  <si>
    <t>NTMUB.0</t>
  </si>
  <si>
    <t>$07635</t>
  </si>
  <si>
    <t>NTMUB.1</t>
  </si>
  <si>
    <t>$0769E</t>
  </si>
  <si>
    <t>untere Drehzahlschwelle Bereich 3</t>
  </si>
  <si>
    <t>NU3</t>
  </si>
  <si>
    <t>$074BC</t>
  </si>
  <si>
    <t>Address</t>
  </si>
  <si>
    <t>Name</t>
  </si>
  <si>
    <t>Id</t>
  </si>
  <si>
    <t>Size</t>
  </si>
  <si>
    <t>$00000</t>
  </si>
  <si>
    <t>Hexdump</t>
  </si>
  <si>
    <t>$0B29F</t>
  </si>
  <si>
    <t>Aufteilungsfaktor Wandfilm bei BA</t>
  </si>
  <si>
    <t>ABAKN</t>
  </si>
  <si>
    <t>7x1</t>
  </si>
  <si>
    <t>$07CCF</t>
  </si>
  <si>
    <t>Anzahl Fahr-Zyklen bis Fehler gelöscht (Kundendienst-Setzwert)</t>
  </si>
  <si>
    <t>ADSTKD</t>
  </si>
  <si>
    <t>1x1</t>
  </si>
  <si>
    <t>$07736</t>
  </si>
  <si>
    <t>Additiver Umrechnungswert TMOT in PWM - Signal</t>
  </si>
  <si>
    <t>ADUMPW</t>
  </si>
  <si>
    <t>$07D2F</t>
  </si>
  <si>
    <t>DVL: Anzahl fehlerhafter Schubphasen für Diagnose S_LL schließt nicht</t>
  </si>
  <si>
    <t>ADVLDLL</t>
  </si>
  <si>
    <t>$075C3</t>
  </si>
  <si>
    <t>Minimalbegrenzung für TV - Vorsteueradaption</t>
  </si>
  <si>
    <t>AFAKTMN</t>
  </si>
  <si>
    <t>$075C2</t>
  </si>
  <si>
    <t>Maximalbegrenzung für TV - Vorsteueradaption</t>
  </si>
  <si>
    <t>AFAKTMX</t>
  </si>
  <si>
    <t>$0754C</t>
  </si>
  <si>
    <t>Anzahl Geschwindigkeitsimpulse pro km für Normierung v-Signal</t>
  </si>
  <si>
    <t>AIMV.0</t>
  </si>
  <si>
    <t>$07554</t>
  </si>
  <si>
    <t>AIMV.1</t>
  </si>
  <si>
    <t>$07D40</t>
  </si>
  <si>
    <t>Luftschwelle für Störerkennung der LLS-Luft bei Tankentlüftungsdiagnose</t>
  </si>
  <si>
    <t>AIQSTED</t>
  </si>
  <si>
    <t>$07D48</t>
  </si>
  <si>
    <t>max. Anzahl Prüfungen bei erkanntem Fehler</t>
  </si>
  <si>
    <t>APDTEVX</t>
  </si>
  <si>
    <t>$07427</t>
  </si>
  <si>
    <t>Timer für Kat-Temperatur-Setzwert nach B_st=1 und ASR-EZ aktiv</t>
  </si>
  <si>
    <t>ATMASRT</t>
  </si>
  <si>
    <t>$08B47</t>
  </si>
  <si>
    <t>Temperaturkorrektur der Abgas-Modell-Temperatur</t>
  </si>
  <si>
    <t>ATMTANS</t>
  </si>
  <si>
    <t>3x1</t>
  </si>
  <si>
    <t>$0B2AF</t>
  </si>
  <si>
    <t>Aufteilungsfaktor Wandfilm bei VA</t>
  </si>
  <si>
    <t>AVAKN</t>
  </si>
  <si>
    <t>$08C90</t>
  </si>
  <si>
    <t>Einschaltbedingung Sekundärluftsystem</t>
  </si>
  <si>
    <t>BSLDML.0</t>
  </si>
  <si>
    <t>2x1</t>
  </si>
  <si>
    <t>$07CD1</t>
  </si>
  <si>
    <t>Codewort Heizerdiagnose hinter Kat (CDHSH = 0  =&gt; keine Diagnose)</t>
  </si>
  <si>
    <t>CDHSH</t>
  </si>
  <si>
    <t>$07CD0</t>
  </si>
  <si>
    <t>Codewort Heizerdiagnose vor Kat im (CDHSV = 0  =&gt; keine Diagnose)</t>
  </si>
  <si>
    <t>CDHSV</t>
  </si>
  <si>
    <t>$07CE6</t>
  </si>
  <si>
    <t>Codeword DKVS aktiv/inaktiv, CD..=0 -&gt; keine Diagnose</t>
  </si>
  <si>
    <t>CDKVS</t>
  </si>
  <si>
    <t>$07D00</t>
  </si>
  <si>
    <t>Codewort Sondendiagnose hinter Kat im OBDII-Mode (invers: Europa-Mode)</t>
  </si>
  <si>
    <t>CDLSH</t>
  </si>
  <si>
    <t>$07D11</t>
  </si>
  <si>
    <t>Codewort Sondendiagnose vor KAT im OBDII-Mode (invers:Europa-Mode)</t>
  </si>
  <si>
    <t>CDLSV</t>
  </si>
  <si>
    <t>$0781E</t>
  </si>
  <si>
    <t>Codewort Tester: Aussetzererk., Summe, abgasrelevant</t>
  </si>
  <si>
    <t>CDTASE</t>
  </si>
  <si>
    <t>$07820</t>
  </si>
  <si>
    <t>Codewort Tester: Aussetzererk., Summe, kat.-schädigend</t>
  </si>
  <si>
    <t>CDTASK</t>
  </si>
  <si>
    <t>$07822</t>
  </si>
  <si>
    <t>Codewort Tester: ASR-Schnittstelle</t>
  </si>
  <si>
    <t>CDTASS</t>
  </si>
  <si>
    <t>$07860</t>
  </si>
  <si>
    <t>Codewort Tester: Bedarfsadaption am Anschlag</t>
  </si>
  <si>
    <t>CDTBAA</t>
  </si>
  <si>
    <t>$07868</t>
  </si>
  <si>
    <t>Codewort Tester: Bezugsmarkengeber</t>
  </si>
  <si>
    <t>CDTBM</t>
  </si>
  <si>
    <t>$07824</t>
  </si>
  <si>
    <t>Codewort Tester: CAN-Schnittstelle, Timeout ASC</t>
  </si>
  <si>
    <t>CDTCAS</t>
  </si>
  <si>
    <t>$07826</t>
  </si>
  <si>
    <t>Codewort Tester: CAN-Schnittstelle, Timeout EGS</t>
  </si>
  <si>
    <t>CDTCGE</t>
  </si>
  <si>
    <t>$07828</t>
  </si>
  <si>
    <t>Codewort Tester: DK - Potentiometer</t>
  </si>
  <si>
    <t>CDTDK</t>
  </si>
  <si>
    <t>$0782A</t>
  </si>
  <si>
    <t>Codewort Tester: Dauerplus</t>
  </si>
  <si>
    <t>CDTDPL</t>
  </si>
  <si>
    <t>$07804</t>
  </si>
  <si>
    <t>Codewort Tester: Drucksensor Umgebung</t>
  </si>
  <si>
    <t>CDTDSU</t>
  </si>
  <si>
    <t>$07856</t>
  </si>
  <si>
    <t>Codewort Tester: LR-Adaption ti-additiv</t>
  </si>
  <si>
    <t>CDTDTV</t>
  </si>
  <si>
    <t>$07858</t>
  </si>
  <si>
    <t>Codewort Tester: LR-Adaption ti-additiv (Bank 2)</t>
  </si>
  <si>
    <t>CDTDTV2</t>
  </si>
  <si>
    <t>$0782C</t>
  </si>
  <si>
    <t>Codewort Tester: DVL-Adaption</t>
  </si>
  <si>
    <t>CDTDVLA</t>
  </si>
  <si>
    <t>$07832</t>
  </si>
  <si>
    <t>Codewort Tester: DVL-Motorleitungen</t>
  </si>
  <si>
    <t>CDTDVLM</t>
  </si>
  <si>
    <t>$0782E</t>
  </si>
  <si>
    <t>Codewort Tester: DVL-Lagerückmeldepotentiometer</t>
  </si>
  <si>
    <t>CDTDVLP</t>
  </si>
  <si>
    <t>$07830</t>
  </si>
  <si>
    <t>Codewort Tester: DVL-Lageregler</t>
  </si>
  <si>
    <t>CDTDVLR</t>
  </si>
  <si>
    <t>$07D4A</t>
  </si>
  <si>
    <t>Codewort Tankentlüftungsdiagnose abschalten (EURO-Codierung), CD..=0 -&gt;keine Dia</t>
  </si>
  <si>
    <t>CDTES</t>
  </si>
  <si>
    <t>$0780E</t>
  </si>
  <si>
    <t>Codewort Tester: unbenutzte Endstufe A</t>
  </si>
  <si>
    <t>CDTESA</t>
  </si>
  <si>
    <t>$07814</t>
  </si>
  <si>
    <t>Codewort Tester: unbenutzte Endstufe B</t>
  </si>
  <si>
    <t>CDTESB</t>
  </si>
  <si>
    <t>$07806</t>
  </si>
  <si>
    <t>Codewort Tester: EV von Zyl. 1</t>
  </si>
  <si>
    <t>CDTEV1</t>
  </si>
  <si>
    <t>$07808</t>
  </si>
  <si>
    <t>Codewort Tester: EV von Zyl. 2</t>
  </si>
  <si>
    <t>CDTEV2</t>
  </si>
  <si>
    <t>$0780A</t>
  </si>
  <si>
    <t>Codewort Tester: EV von Zyl. 3</t>
  </si>
  <si>
    <t>CDTEV3</t>
  </si>
  <si>
    <t>$0780C</t>
  </si>
  <si>
    <t>Codewort Tester: EV von Zyl. 4</t>
  </si>
  <si>
    <t>CDTEV4</t>
  </si>
  <si>
    <t>$0784E</t>
  </si>
  <si>
    <t>Codewort Tester: LR-Adaption multiplikativ</t>
  </si>
  <si>
    <t>CDTFRA</t>
  </si>
  <si>
    <t>$07850</t>
  </si>
  <si>
    <t>Codewort Tester: LR-Adaption multiplikativ (Bank 2)</t>
  </si>
  <si>
    <t>CDTFRA2</t>
  </si>
  <si>
    <t>$07838</t>
  </si>
  <si>
    <t>Codewort Tester: Fahrstufenschalter</t>
  </si>
  <si>
    <t>CDTFS</t>
  </si>
  <si>
    <t>$07836</t>
  </si>
  <si>
    <t>Codewort Tester: falsche Werte in Fehlerspeicher</t>
  </si>
  <si>
    <t>CDTFSP</t>
  </si>
  <si>
    <t>$0783A</t>
  </si>
  <si>
    <t>Codewort Tester: Getriebeeingriff</t>
  </si>
  <si>
    <t>CDTGE</t>
  </si>
  <si>
    <t>$0783E</t>
  </si>
  <si>
    <t>Codewort Tester: Lambdasonden-Heizung hinter Katalysator</t>
  </si>
  <si>
    <t>CDTHSH</t>
  </si>
  <si>
    <t>$07842</t>
  </si>
  <si>
    <t>Codewort Tester: Lambdasonden-Heizung hinter Kat., Bank 2</t>
  </si>
  <si>
    <t>CDTHSH2</t>
  </si>
  <si>
    <t>$0783C</t>
  </si>
  <si>
    <t>Codewort Tester: Lambdasonden-Heizung vor Katalysator</t>
  </si>
  <si>
    <t>CDTHSV</t>
  </si>
  <si>
    <t>$07840</t>
  </si>
  <si>
    <t>Codewort Tester: Lambdasonden-Heizung vor Kat., Bank 2</t>
  </si>
  <si>
    <t>CDTHSV2</t>
  </si>
  <si>
    <t>$07818</t>
  </si>
  <si>
    <t>Codewort Tester: EKP-Relais Endstufe</t>
  </si>
  <si>
    <t>CDTKPE</t>
  </si>
  <si>
    <t>$07844</t>
  </si>
  <si>
    <t>Codewort Tester: Klopfregelanschlag Zylinder 1</t>
  </si>
  <si>
    <t>CDTKRA1</t>
  </si>
  <si>
    <t>$07846</t>
  </si>
  <si>
    <t>Codewort Tester: Klopfregelanschlag Zylinder 2</t>
  </si>
  <si>
    <t>CDTKRA2</t>
  </si>
  <si>
    <t>$07848</t>
  </si>
  <si>
    <t>Codewort Tester: Klopfregelanschlag Zylinder 3</t>
  </si>
  <si>
    <t>CDTKRA3</t>
  </si>
  <si>
    <t>$0784A</t>
  </si>
  <si>
    <t>Codewort Tester: Klopfregelanschlag Zylinder 4</t>
  </si>
  <si>
    <t>CDTKRA4</t>
  </si>
  <si>
    <t>$0784C</t>
  </si>
  <si>
    <t>Codewort Tester: Klopfregelung Testimpuls</t>
  </si>
  <si>
    <t>CDTKRT</t>
  </si>
  <si>
    <t>$0788A</t>
  </si>
  <si>
    <t>Codewort Tester: Klopfsensor 1</t>
  </si>
  <si>
    <t>CDTKS1</t>
  </si>
  <si>
    <t>$0788C</t>
  </si>
  <si>
    <t>Codewort Tester: Klopfsensor 2</t>
  </si>
  <si>
    <t>CDTKS2</t>
  </si>
  <si>
    <t>$0781A</t>
  </si>
  <si>
    <t>Codewort Tester: Ladedrucksteuerventil (Endstufe)</t>
  </si>
  <si>
    <t>CDTLDE</t>
  </si>
  <si>
    <t>$0785A</t>
  </si>
  <si>
    <t>Codewort Tester: Ladedruck; oberer Wert überschritten</t>
  </si>
  <si>
    <t>CDTLDO</t>
  </si>
  <si>
    <t>$0785C</t>
  </si>
  <si>
    <t>Codewort Tester: Ladedruckregelabweichung</t>
  </si>
  <si>
    <t>CDTLDRA</t>
  </si>
  <si>
    <t>$07802</t>
  </si>
  <si>
    <t>Codewort Tester: Lasterfassung</t>
  </si>
  <si>
    <t>CDTLE</t>
  </si>
  <si>
    <t>$0787C</t>
  </si>
  <si>
    <t>Codewort Tester: S_LL</t>
  </si>
  <si>
    <t>CDTLL</t>
  </si>
  <si>
    <t>$0785E</t>
  </si>
  <si>
    <t>Codewort Tester: Leerlaufregelung am Anschlag</t>
  </si>
  <si>
    <t>CDTLLR</t>
  </si>
  <si>
    <t>$07862</t>
  </si>
  <si>
    <t>Codewort Tester: LMM/HLM/HFM</t>
  </si>
  <si>
    <t>CDTLM</t>
  </si>
  <si>
    <t>$07864</t>
  </si>
  <si>
    <t>Codewort Tester: Lambda-Sonde vor Kat</t>
  </si>
  <si>
    <t>CDTLSV</t>
  </si>
  <si>
    <t>$07866</t>
  </si>
  <si>
    <t>Codewort Tester: Lambda-Sonde 2 vor Kat</t>
  </si>
  <si>
    <t>CDTLSV2</t>
  </si>
  <si>
    <t>$0786C</t>
  </si>
  <si>
    <t>Codewort Tester: Nockenwellensteuerung</t>
  </si>
  <si>
    <t>CDTNWS</t>
  </si>
  <si>
    <t>$0786E</t>
  </si>
  <si>
    <t>Codewort Tester: Nockenwellensteuerung (Bank 2)</t>
  </si>
  <si>
    <t>CDTNWS2</t>
  </si>
  <si>
    <t>$0781C</t>
  </si>
  <si>
    <t>Codewort Tester: Nockenwellensteuerungsventil Endstufe</t>
  </si>
  <si>
    <t>CDTNWSE</t>
  </si>
  <si>
    <t>$0786A</t>
  </si>
  <si>
    <t>Codewort Tester: NMAX - Überschreitung</t>
  </si>
  <si>
    <t>CDTNX</t>
  </si>
  <si>
    <t>$07870</t>
  </si>
  <si>
    <t>Codewort Tester: Phasensensor</t>
  </si>
  <si>
    <t>CDTPH</t>
  </si>
  <si>
    <t>$07872</t>
  </si>
  <si>
    <t>Codewort Tester: Phasensensor Bank 2</t>
  </si>
  <si>
    <t>CDTPH2</t>
  </si>
  <si>
    <t>$07874</t>
  </si>
  <si>
    <t>Codewort Tester: Steuergerät defekt (EEPROM)</t>
  </si>
  <si>
    <t>CDTSGEEP</t>
  </si>
  <si>
    <t>$07876</t>
  </si>
  <si>
    <t>Codewort Tester: Steuergerät defekt (iRAM)</t>
  </si>
  <si>
    <t>CDTSGIRA</t>
  </si>
  <si>
    <t>$07888</t>
  </si>
  <si>
    <t>Codewort Tester: Steuergeräteprogrammierung nicht erfolgreich</t>
  </si>
  <si>
    <t>CDTSGPNE</t>
  </si>
  <si>
    <t>$07878</t>
  </si>
  <si>
    <t>Codewort Tester: Steuergerät defekt (ROM)</t>
  </si>
  <si>
    <t>CDTSGROM</t>
  </si>
  <si>
    <t>$0787A</t>
  </si>
  <si>
    <t>Codewort Tester: Steuergerät defekt (xRAM)</t>
  </si>
  <si>
    <t>CDTSGXRA</t>
  </si>
  <si>
    <t>$07810</t>
  </si>
  <si>
    <t>Codewort Tester: Sekundärluftpumpe (Endstufe)</t>
  </si>
  <si>
    <t>CDTSLPE</t>
  </si>
  <si>
    <t>$07812</t>
  </si>
  <si>
    <t>Codewort Tester: Sekundärluftventil (Endstufe)</t>
  </si>
  <si>
    <t>CDTSLVE</t>
  </si>
  <si>
    <t>$07884</t>
  </si>
  <si>
    <t>Codewort Tester: TANS</t>
  </si>
  <si>
    <t>CDTTA</t>
  </si>
  <si>
    <t>$0787E</t>
  </si>
  <si>
    <t>Codewort Tester: Tankentlüftungssystem</t>
  </si>
  <si>
    <t>CDTTES</t>
  </si>
  <si>
    <t>$07816</t>
  </si>
  <si>
    <t>Codewort Tester: Tankentlüftungsventil Endstufe</t>
  </si>
  <si>
    <t>CDTTEVE</t>
  </si>
  <si>
    <t>$07880</t>
  </si>
  <si>
    <t>Codewort Tester: TMOT</t>
  </si>
  <si>
    <t>CDTTM</t>
  </si>
  <si>
    <t>$07852</t>
  </si>
  <si>
    <t>Codewort Tester: LR-Adaption QL-additiv</t>
  </si>
  <si>
    <t>CDTTRA</t>
  </si>
  <si>
    <t>$07854</t>
  </si>
  <si>
    <t>Codewort Tester: LR-Adaption QL-additiv (Bank 2)</t>
  </si>
  <si>
    <t>CDTTRA2</t>
  </si>
  <si>
    <t>$07886</t>
  </si>
  <si>
    <t>Codewort Tester: UB</t>
  </si>
  <si>
    <t>CDTUB</t>
  </si>
  <si>
    <t>$07834</t>
  </si>
  <si>
    <t>Codewort Tester: Minimalanschlag Drosselklappengeber</t>
  </si>
  <si>
    <t>CDTUDKMN</t>
  </si>
  <si>
    <t>$07882</t>
  </si>
  <si>
    <t>Codewort Tester: Fahrzeug-Geschwindigkeit</t>
  </si>
  <si>
    <t>CDTVFZ</t>
  </si>
  <si>
    <t>$0788E</t>
  </si>
  <si>
    <t>Codewort Tester: Wegfahrsperre</t>
  </si>
  <si>
    <t>CDTWFS</t>
  </si>
  <si>
    <t>$0766C</t>
  </si>
  <si>
    <t>Codewort Adaption Regelhub in LR</t>
  </si>
  <si>
    <t>CFRA</t>
  </si>
  <si>
    <t>$076D2</t>
  </si>
  <si>
    <t>Codewort für LSD-Abschaltung bei Kat. heizen</t>
  </si>
  <si>
    <t>CLSDKH</t>
  </si>
  <si>
    <t>$077F6</t>
  </si>
  <si>
    <t>Codewort Niederoktan-Kraftstoff</t>
  </si>
  <si>
    <t>CNOKT</t>
  </si>
  <si>
    <t>$074D4</t>
  </si>
  <si>
    <t>Codewort für Solldrehzahlumschaltung (Defaultwert)</t>
  </si>
  <si>
    <t>CNSDEF</t>
  </si>
  <si>
    <t>$074D2</t>
  </si>
  <si>
    <t>Codewort Endstufendiagnose Nockenwellensteuerung</t>
  </si>
  <si>
    <t>CNWSE</t>
  </si>
  <si>
    <t>$07726</t>
  </si>
  <si>
    <t>Codewort für Umschaltung PWM-Wert Tastverhältnis Leerlauf</t>
  </si>
  <si>
    <t>CPWMDKG</t>
  </si>
  <si>
    <t>$07788</t>
  </si>
  <si>
    <t>Codewort für Saugrohrumschaltung</t>
  </si>
  <si>
    <t>CSU</t>
  </si>
  <si>
    <t>$075BD</t>
  </si>
  <si>
    <t>Erkennung Sauger-Turbo</t>
  </si>
  <si>
    <t>CTURBO</t>
  </si>
  <si>
    <t>$077D3</t>
  </si>
  <si>
    <t>Control-Parameter W-Anteil der UK im Leerlauf</t>
  </si>
  <si>
    <t>CUKWLL</t>
  </si>
  <si>
    <t>$07708</t>
  </si>
  <si>
    <t>Codewort für ABS-Schnittstelle zur Schlechtweginfo</t>
  </si>
  <si>
    <t>CWABSSW.0</t>
  </si>
  <si>
    <t>$0770E</t>
  </si>
  <si>
    <t>CWABSSW.1</t>
  </si>
  <si>
    <t>$07714</t>
  </si>
  <si>
    <t>CWABSSW.2</t>
  </si>
  <si>
    <t>$0771A</t>
  </si>
  <si>
    <t>CWABSSW.3</t>
  </si>
  <si>
    <t>$07402</t>
  </si>
  <si>
    <t>Codewort für AGR ein/aus</t>
  </si>
  <si>
    <t>CWAGR</t>
  </si>
  <si>
    <t>$07707</t>
  </si>
  <si>
    <t>Codewort für ASR-Schnittstelle</t>
  </si>
  <si>
    <t>CWASR.0</t>
  </si>
  <si>
    <t>$0770D</t>
  </si>
  <si>
    <t>CWASR.1</t>
  </si>
  <si>
    <t>$07713</t>
  </si>
  <si>
    <t>CWASR.2</t>
  </si>
  <si>
    <t>$07719</t>
  </si>
  <si>
    <t>CWASR.3</t>
  </si>
  <si>
    <t>$0744E</t>
  </si>
  <si>
    <t>Codewort Höhe über Umgebungsdrucksensor (wenn &gt;0)</t>
  </si>
  <si>
    <t>CWDSU</t>
  </si>
  <si>
    <t>$075ED</t>
  </si>
  <si>
    <t>Codewort für Stelleradaption</t>
  </si>
  <si>
    <t>CWDVLAD</t>
  </si>
  <si>
    <t>$0745F</t>
  </si>
  <si>
    <t>Getriebe-Codierung (CAN)</t>
  </si>
  <si>
    <t>CWGC.0</t>
  </si>
  <si>
    <t>$07465</t>
  </si>
  <si>
    <t>CWGC.1</t>
  </si>
  <si>
    <t>$07706</t>
  </si>
  <si>
    <t>Codewort für GS-Schnittstelle</t>
  </si>
  <si>
    <t>CWGS.0</t>
  </si>
  <si>
    <t>$0770C</t>
  </si>
  <si>
    <t>CWGS.1</t>
  </si>
  <si>
    <t>$07712</t>
  </si>
  <si>
    <t>CWGS.2</t>
  </si>
  <si>
    <t>$07718</t>
  </si>
  <si>
    <t>CWGS.3</t>
  </si>
  <si>
    <t>$07430</t>
  </si>
  <si>
    <t>Codewort für Abbruch Katheizen bei Klimakompressor</t>
  </si>
  <si>
    <t>CWKHAKO</t>
  </si>
  <si>
    <t>$07652</t>
  </si>
  <si>
    <t>Codewort: Umschaltung P-Anteil permanent eingerechnet</t>
  </si>
  <si>
    <t>CWLLRP</t>
  </si>
  <si>
    <t>$076DC</t>
  </si>
  <si>
    <t>Codewort für die Strukturumschaltung bei Lastwechselschlagdämpfung</t>
  </si>
  <si>
    <t>CWLWSD.0</t>
  </si>
  <si>
    <t>$076EA</t>
  </si>
  <si>
    <t>CWLWSD.1</t>
  </si>
  <si>
    <t>$076F8</t>
  </si>
  <si>
    <t>CWLWSD.2</t>
  </si>
  <si>
    <t>$0771B</t>
  </si>
  <si>
    <t>Codewort Nockenwellensteuerung ein/aus</t>
  </si>
  <si>
    <t>CWNWS</t>
  </si>
  <si>
    <t>$07531</t>
  </si>
  <si>
    <t>Codewort für Phasengeber</t>
  </si>
  <si>
    <t>CWPH</t>
  </si>
  <si>
    <t>$074A5</t>
  </si>
  <si>
    <t>Anzahl der SAS-Phasen zur Erkennung LLS Fehler</t>
  </si>
  <si>
    <t>DASA</t>
  </si>
  <si>
    <t>$075D2</t>
  </si>
  <si>
    <t>DVL: Lagereglerabweichung für Schwingungserkennung</t>
  </si>
  <si>
    <t>DDVLA</t>
  </si>
  <si>
    <t>$074D5</t>
  </si>
  <si>
    <t>DVL: Delta-IPA-Spannung für Diagnose S_LL schließt nicht</t>
  </si>
  <si>
    <t>DDVLDLL</t>
  </si>
  <si>
    <t>$075D1</t>
  </si>
  <si>
    <t>DVL: Hysterese DVL-Sollspannung für Wechsel zwischen LLR und FGR</t>
  </si>
  <si>
    <t>DDVLFGR</t>
  </si>
  <si>
    <t>$075CB</t>
  </si>
  <si>
    <t>DVL: Sicherheitsabstand Lagereglersollwert zum mech. Minimalanschlag</t>
  </si>
  <si>
    <t>DDVLLMN</t>
  </si>
  <si>
    <t>$075CC</t>
  </si>
  <si>
    <t>DVL: Sicherheitsabstand Lagereglersollwert zum mech. Maximalanschlag</t>
  </si>
  <si>
    <t>DDVLLMX</t>
  </si>
  <si>
    <t>$075EB</t>
  </si>
  <si>
    <t>DVL: Abstand des virtuel. Maximalanschlags vom mech. Minimalanschlag (IPA-Poti)</t>
  </si>
  <si>
    <t>DDVLMNMX</t>
  </si>
  <si>
    <t>$0746C</t>
  </si>
  <si>
    <t>DVL: Mindestabstand mech. Minimalanschlag zum Notluftquerschnitt</t>
  </si>
  <si>
    <t>DDVLMNNL</t>
  </si>
  <si>
    <t>$075DB</t>
  </si>
  <si>
    <t>DVL: Mindestabstand mech. Maximalanschlag zum Notluftquerschnitt</t>
  </si>
  <si>
    <t>DDVLMXNL</t>
  </si>
  <si>
    <t>$075D9</t>
  </si>
  <si>
    <t>DVL: Toleranzband um Notluftquerschnitt für IPA</t>
  </si>
  <si>
    <t>DDVLNL</t>
  </si>
  <si>
    <t>$075CE</t>
  </si>
  <si>
    <t>Rückzug des Antriebes bei geöffnetem LL-Schalter und Fahrzeuggeschw. &gt; 0</t>
  </si>
  <si>
    <t>DDVLOFS</t>
  </si>
  <si>
    <t>$0746B</t>
  </si>
  <si>
    <t>DVL-Diagnose: Maximal erlaubte Regelabweichung des Lagereglers</t>
  </si>
  <si>
    <t>DDVLR</t>
  </si>
  <si>
    <t>$075D7</t>
  </si>
  <si>
    <t>DVL: Abweichung zwischen gefiltertem und ungefiltertem DVL-Sollwert</t>
  </si>
  <si>
    <t>DDVLSOL</t>
  </si>
  <si>
    <t>$075CD</t>
  </si>
  <si>
    <t>DVL: Sicherheitsabstand Lagereglersollwert zur Drosselklappenstellung</t>
  </si>
  <si>
    <t>DDVLSYN</t>
  </si>
  <si>
    <t>$075E6</t>
  </si>
  <si>
    <t>Toleranzbereich IPA am LLMIN bei S_ll=0</t>
  </si>
  <si>
    <t>DDVLTO</t>
  </si>
  <si>
    <t>$07428</t>
  </si>
  <si>
    <t>Zulässige Differenztemperatur TANS/TMOT für Erstbef.Kraftstoffsyst.</t>
  </si>
  <si>
    <t>DELTEBF</t>
  </si>
  <si>
    <t>$07D37</t>
  </si>
  <si>
    <t>Beladungsschwelle Fettkorrektur für Prüfung i.O.</t>
  </si>
  <si>
    <t>DFDTEF</t>
  </si>
  <si>
    <t>$07D38</t>
  </si>
  <si>
    <t>Beladungsschwelle Magerkorrektur für Prüfung i.O.</t>
  </si>
  <si>
    <t>DFDTEM</t>
  </si>
  <si>
    <t>$09F8D</t>
  </si>
  <si>
    <t>D-Verstärkung für Füllungseingriff</t>
  </si>
  <si>
    <t>DFNDIF.0</t>
  </si>
  <si>
    <t>4x1</t>
  </si>
  <si>
    <t>$0766A</t>
  </si>
  <si>
    <t>Min. Lambda-Abweichung für Bestimmung Stationärbedingung und ÜK-Adaption</t>
  </si>
  <si>
    <t>DFRMN</t>
  </si>
  <si>
    <t>$0766B</t>
  </si>
  <si>
    <t>Hub des Lambda-Regelfaktors (Sollwert)</t>
  </si>
  <si>
    <t>DFRSPS</t>
  </si>
  <si>
    <t>$093C6</t>
  </si>
  <si>
    <t>Delta Vollastkorrektur</t>
  </si>
  <si>
    <t>DFVLN</t>
  </si>
  <si>
    <t>16x1</t>
  </si>
  <si>
    <t>$077E3</t>
  </si>
  <si>
    <t>delta Faktor Winkel Warmlauf Kaltstartphase</t>
  </si>
  <si>
    <t>DFWWC</t>
  </si>
  <si>
    <t>$0B4EE</t>
  </si>
  <si>
    <t>Zündwinkeländerungsbereich 4: Anzahl Inkremente nach WE hart</t>
  </si>
  <si>
    <t>DINHN4</t>
  </si>
  <si>
    <t>10x1</t>
  </si>
  <si>
    <t>$077ED</t>
  </si>
  <si>
    <t>Zündwinkeländerungsbereich 1: Anzahl Inkremente</t>
  </si>
  <si>
    <t>DINK1</t>
  </si>
  <si>
    <t>$077EF</t>
  </si>
  <si>
    <t>Zündwinkeländerungsbereich 2: Anzahl Inkremente nach früh</t>
  </si>
  <si>
    <t>DINK2F</t>
  </si>
  <si>
    <t>$077F1</t>
  </si>
  <si>
    <t>Zündwinkeländerungsbereich 2: Anzahl Inkremente nach spät</t>
  </si>
  <si>
    <t>DINK2S</t>
  </si>
  <si>
    <t>$07406</t>
  </si>
  <si>
    <t>Zündwinkelinkremente ZWBAR (Antiruckel)</t>
  </si>
  <si>
    <t>DINKAR</t>
  </si>
  <si>
    <t>$0B4D0</t>
  </si>
  <si>
    <t>Zündwinkeländerungsbereich 3: Anzahl Inkremente</t>
  </si>
  <si>
    <t>DINKN3</t>
  </si>
  <si>
    <t>$0B516</t>
  </si>
  <si>
    <t>Zündwinkeländerungsbereich 5: Anzahl Inkremente</t>
  </si>
  <si>
    <t>DINKN5</t>
  </si>
  <si>
    <t>$0B4E4</t>
  </si>
  <si>
    <t>ZWB4: Anzahl Inkremente nach WE weich</t>
  </si>
  <si>
    <t>DINWN4</t>
  </si>
  <si>
    <t>$075C8</t>
  </si>
  <si>
    <t>Wdk-Schwelle für LDR-TV-Adaption aktiv</t>
  </si>
  <si>
    <t>DKADP</t>
  </si>
  <si>
    <t>$07429</t>
  </si>
  <si>
    <t>Drosselklappenschwelle für Erstbefüllung Kraftstoffsystem</t>
  </si>
  <si>
    <t>DKEBF</t>
  </si>
  <si>
    <t>$075B8</t>
  </si>
  <si>
    <t>Drosselklappenschwelle für LDR-Overboost</t>
  </si>
  <si>
    <t>DKLDOB</t>
  </si>
  <si>
    <t>$09E91</t>
  </si>
  <si>
    <t>Drosselklappenschwelle für LDR-Sollwertkorrektur positiv</t>
  </si>
  <si>
    <t>DKLDSPN.0</t>
  </si>
  <si>
    <t>8x1</t>
  </si>
  <si>
    <t>$0748D</t>
  </si>
  <si>
    <t>Maximale Anzahl Spätverstellungen für Klopfregelanschlag</t>
  </si>
  <si>
    <t>DKRAMX</t>
  </si>
  <si>
    <t>$0748E</t>
  </si>
  <si>
    <t>Zündungzähler für Klopfregelanschlag</t>
  </si>
  <si>
    <t>DKRAZ</t>
  </si>
  <si>
    <t>$09A51</t>
  </si>
  <si>
    <t>D - Anteil Ladedruckregler</t>
  </si>
  <si>
    <t>DLDRN.0</t>
  </si>
  <si>
    <t>$07EAA</t>
  </si>
  <si>
    <t>I - Anteil negativ</t>
  </si>
  <si>
    <t>DLIN.0</t>
  </si>
  <si>
    <t>$07F2C</t>
  </si>
  <si>
    <t>DLIN.1</t>
  </si>
  <si>
    <t>$07EBA</t>
  </si>
  <si>
    <t>I - Anteil positiv</t>
  </si>
  <si>
    <t>DLIP.0</t>
  </si>
  <si>
    <t>$07F3C</t>
  </si>
  <si>
    <t>DLIP.1</t>
  </si>
  <si>
    <t>$07ECA</t>
  </si>
  <si>
    <t>P - Anteil negativ</t>
  </si>
  <si>
    <t>DLPN.0</t>
  </si>
  <si>
    <t>$07F4C</t>
  </si>
  <si>
    <t>DLPN.1</t>
  </si>
  <si>
    <t>$07EDA</t>
  </si>
  <si>
    <t>P - Anteil positiv</t>
  </si>
  <si>
    <t>DLPP.0</t>
  </si>
  <si>
    <t>32x1</t>
  </si>
  <si>
    <t>$07F5C</t>
  </si>
  <si>
    <t>DLPP.1</t>
  </si>
  <si>
    <t>$077D2</t>
  </si>
  <si>
    <t>Schwelle UK-Auslösung Drosselklappen-Speicher</t>
  </si>
  <si>
    <t>DLUKW</t>
  </si>
  <si>
    <t>$076DD</t>
  </si>
  <si>
    <t>Dämpfung für Filterung des Fahrer-Momentes bei großem Kupplungsmoment</t>
  </si>
  <si>
    <t>DMDFAO.0</t>
  </si>
  <si>
    <t>$076EB</t>
  </si>
  <si>
    <t>DMDFAO.1</t>
  </si>
  <si>
    <t>$076F9</t>
  </si>
  <si>
    <t>DMDFAO.2</t>
  </si>
  <si>
    <t>$076DF</t>
  </si>
  <si>
    <t>Dämpfung für Filterung des Fahrer-Momentes bei passivem Wiedereinsetzen</t>
  </si>
  <si>
    <t>DMDFAWE.0</t>
  </si>
  <si>
    <t>$076ED</t>
  </si>
  <si>
    <t>DMDFAWE.1</t>
  </si>
  <si>
    <t>$076FB</t>
  </si>
  <si>
    <t>DMDFAWE.2</t>
  </si>
  <si>
    <t>$0A60D</t>
  </si>
  <si>
    <t>Drehmomentschwelle für Lastwechselschlagdämpfung</t>
  </si>
  <si>
    <t>DMLWSD.0</t>
  </si>
  <si>
    <t>$0A617</t>
  </si>
  <si>
    <t>DMLWSD.1</t>
  </si>
  <si>
    <t>$0A621</t>
  </si>
  <si>
    <t>DMLWSD.2</t>
  </si>
  <si>
    <t>$076D8</t>
  </si>
  <si>
    <t>Untere Drehmomentschwelle für Lastwechselschlagdämpfung</t>
  </si>
  <si>
    <t>DMLWSDU.0</t>
  </si>
  <si>
    <t>$076E6</t>
  </si>
  <si>
    <t>DMLWSDU.1</t>
  </si>
  <si>
    <t>$076F4</t>
  </si>
  <si>
    <t>DMLWSDU.2</t>
  </si>
  <si>
    <t>$0773F</t>
  </si>
  <si>
    <t>Zusatzdrehmoment im oberen Bereich von MSR</t>
  </si>
  <si>
    <t>DMSRON</t>
  </si>
  <si>
    <t>$0773E</t>
  </si>
  <si>
    <t>Zusatzdrehmoment im unteren Bereich von MSR</t>
  </si>
  <si>
    <t>DMSRUN</t>
  </si>
  <si>
    <t>$07410</t>
  </si>
  <si>
    <t>obere Schwelle fuer Band fuer dndif</t>
  </si>
  <si>
    <t>DNDIFO</t>
  </si>
  <si>
    <t>$074A4</t>
  </si>
  <si>
    <t>Nsoll-Nist-Schwelle bei Überdrehzahl für Diagnose Leerlaufsteller</t>
  </si>
  <si>
    <t>DNDLLRMN</t>
  </si>
  <si>
    <t>$074A0</t>
  </si>
  <si>
    <t>Nsoll-Nist-Schwelle bei Unterdrehzahl für Diagnose Leerlaufsteller</t>
  </si>
  <si>
    <t>DNDLLRMX</t>
  </si>
  <si>
    <t>$09F66</t>
  </si>
  <si>
    <t>Solldrehzahl-Anhebung bei Katheizen im Leerlauf bei Fahrstufe 'ein'</t>
  </si>
  <si>
    <t>DNFSKM.0</t>
  </si>
  <si>
    <t>5x1</t>
  </si>
  <si>
    <t>$0750C</t>
  </si>
  <si>
    <t>Delta Drehzahl Getriebeeingriff für Erkennung Aufregelzeit Hochschalten/Rückscha</t>
  </si>
  <si>
    <t>DNGAZ</t>
  </si>
  <si>
    <t>$07518</t>
  </si>
  <si>
    <t>Drehzahlhysterese bei Getrieschutz aktiv</t>
  </si>
  <si>
    <t>DNGES</t>
  </si>
  <si>
    <t>$0750A</t>
  </si>
  <si>
    <t>Empfindlichkeit Drehzahlgradient</t>
  </si>
  <si>
    <t>DNGP</t>
  </si>
  <si>
    <t>$07748</t>
  </si>
  <si>
    <t>Hysterese für Schubabschalte - Drehzahlschwelle bei Kurzschluß</t>
  </si>
  <si>
    <t>DNKS.0</t>
  </si>
  <si>
    <t>$0775E</t>
  </si>
  <si>
    <t>DNKS.1</t>
  </si>
  <si>
    <t>$09F72</t>
  </si>
  <si>
    <t>Solldrehzahl-Anhebung bei Katheizen im Leerlauf</t>
  </si>
  <si>
    <t>DNLLKM.0</t>
  </si>
  <si>
    <t>$07702</t>
  </si>
  <si>
    <t>Drehzalhysterese für Momenteneingriff durch Zündung</t>
  </si>
  <si>
    <t>DNMDZE</t>
  </si>
  <si>
    <t>$0774B</t>
  </si>
  <si>
    <t>Delta n SA high bezogen auf nWE</t>
  </si>
  <si>
    <t>DNSAH.0</t>
  </si>
  <si>
    <t>$07761</t>
  </si>
  <si>
    <t>DNSAH.1</t>
  </si>
  <si>
    <t>$0774E</t>
  </si>
  <si>
    <t>Delta n SA low bezogen auf nWE</t>
  </si>
  <si>
    <t>DNSAL.0</t>
  </si>
  <si>
    <t>$07764</t>
  </si>
  <si>
    <t>DNSAL.1</t>
  </si>
  <si>
    <t>$0774D</t>
  </si>
  <si>
    <t>Schubabschalte-Hysterese bei WE im Leerlauf</t>
  </si>
  <si>
    <t>DNSLL.0</t>
  </si>
  <si>
    <t>$07763</t>
  </si>
  <si>
    <t>DNSLL.1</t>
  </si>
  <si>
    <t>$07D3C</t>
  </si>
  <si>
    <t>Schwelle Delta Nsoll für Abbruch Diagnose Tankentlüftung</t>
  </si>
  <si>
    <t>DNSTED</t>
  </si>
  <si>
    <t>$0751B</t>
  </si>
  <si>
    <t>Drehzahlhysterese bei Wandlerschutz aktiv</t>
  </si>
  <si>
    <t>DNWDS</t>
  </si>
  <si>
    <t>$07746</t>
  </si>
  <si>
    <t>Delta n für WE bei Klima (AC)</t>
  </si>
  <si>
    <t>DNWEK.0</t>
  </si>
  <si>
    <t>$0775C</t>
  </si>
  <si>
    <t>DNWEK.1</t>
  </si>
  <si>
    <t>$07645</t>
  </si>
  <si>
    <t>Drehzahloffset auf NSOL für Beginn diff. LLR-Zündwinkeleingriff</t>
  </si>
  <si>
    <t>DNWLLRD</t>
  </si>
  <si>
    <t>$077F3</t>
  </si>
  <si>
    <t>Delta - NSOLL für ZWB - Umschaltung</t>
  </si>
  <si>
    <t>DNZB</t>
  </si>
  <si>
    <t>$0760E</t>
  </si>
  <si>
    <t>untere Begrenzung für Bedarfsadaption</t>
  </si>
  <si>
    <t>DQAMN</t>
  </si>
  <si>
    <t>$07610</t>
  </si>
  <si>
    <t>obere Begrenzung für Bedarfsadaption</t>
  </si>
  <si>
    <t>DQAMX</t>
  </si>
  <si>
    <t>$07612</t>
  </si>
  <si>
    <t>Maximaler Adaptionshub der Luftvorsteuerung</t>
  </si>
  <si>
    <t>DQAX</t>
  </si>
  <si>
    <t>$0A07B</t>
  </si>
  <si>
    <t>Luftkorrektur zur Anhebung der Drehzahl um dnsol</t>
  </si>
  <si>
    <t>DQDNS.0</t>
  </si>
  <si>
    <t>$0A085</t>
  </si>
  <si>
    <t>Luftkorrektur zur Anhebung der Drehzahl um dnsol bei eingelegter Fahrstufe</t>
  </si>
  <si>
    <t>DQFSDNS.0</t>
  </si>
  <si>
    <t>$0A12C</t>
  </si>
  <si>
    <t>Delta LL-Luftmasse bei motorischem Katheizen und Fahrstufe</t>
  </si>
  <si>
    <t>DQFSKHM.0</t>
  </si>
  <si>
    <t>$07663</t>
  </si>
  <si>
    <t>DQILUM</t>
  </si>
  <si>
    <t>$0A144</t>
  </si>
  <si>
    <t>zusätzliche Luftmasse bei Spätzündung während Katheizen</t>
  </si>
  <si>
    <t>DQKHM.0</t>
  </si>
  <si>
    <t>$0A150</t>
  </si>
  <si>
    <t>DQKHM.1</t>
  </si>
  <si>
    <t>$0A0A1</t>
  </si>
  <si>
    <t>Dynamischer Luftvorhalt bei Kompressor ein</t>
  </si>
  <si>
    <t>DQKON.0</t>
  </si>
  <si>
    <t>6x1</t>
  </si>
  <si>
    <t>$0A138</t>
  </si>
  <si>
    <t>Delta LL-Luftmasse bei motorischem Katheizen</t>
  </si>
  <si>
    <t>DQLLKHM.0</t>
  </si>
  <si>
    <t>$075F2</t>
  </si>
  <si>
    <t>Luftfluß über luftumfaßte EV's</t>
  </si>
  <si>
    <t>DQLUEV.0</t>
  </si>
  <si>
    <t>$07602</t>
  </si>
  <si>
    <t>DQLUEV.1</t>
  </si>
  <si>
    <t>$07646</t>
  </si>
  <si>
    <t>Maximaler Regelhub negativ</t>
  </si>
  <si>
    <t>DQMN</t>
  </si>
  <si>
    <t>$074A2</t>
  </si>
  <si>
    <t>Maximaler Regelhub negativ für Diagnose Leerlaufsteller</t>
  </si>
  <si>
    <t>DQMND</t>
  </si>
  <si>
    <t>$074A6</t>
  </si>
  <si>
    <t>Erweiteter Regler-Min-Anschlag bei Diagnose Leerlaufsteller</t>
  </si>
  <si>
    <t>DQMNDLLR</t>
  </si>
  <si>
    <t>$07647</t>
  </si>
  <si>
    <t>Maximaler Regelhub positiv</t>
  </si>
  <si>
    <t>DQMX</t>
  </si>
  <si>
    <t>$0749E</t>
  </si>
  <si>
    <t>Maximaler Regelhub positiv für Diagnose Leerlaufsteller</t>
  </si>
  <si>
    <t>DQMXD</t>
  </si>
  <si>
    <t>$07754</t>
  </si>
  <si>
    <t>Hysterese für Plausibilitätsschwelle von S_LL</t>
  </si>
  <si>
    <t>DQPSL.0</t>
  </si>
  <si>
    <t>$0776A</t>
  </si>
  <si>
    <t>DQPSL.1</t>
  </si>
  <si>
    <t>$09FEF</t>
  </si>
  <si>
    <t>Luftvorsteuerung Schubreserve abh. von Drehzahl</t>
  </si>
  <si>
    <t>DQSAN.0</t>
  </si>
  <si>
    <t>$07662</t>
  </si>
  <si>
    <t>Dynamischer Luftvorhalt bei Servolenkung ein</t>
  </si>
  <si>
    <t>DQSL</t>
  </si>
  <si>
    <t>$0765E</t>
  </si>
  <si>
    <t>Dynamischer Luftvorhalt bei Sekundärluftsystem aktiv</t>
  </si>
  <si>
    <t>DQSLS</t>
  </si>
  <si>
    <t>$07D3E</t>
  </si>
  <si>
    <t>Delta Luft für Prüfung Diagnose Tankentlüftung i.O</t>
  </si>
  <si>
    <t>DQSTED</t>
  </si>
  <si>
    <t>$07D4C</t>
  </si>
  <si>
    <t>Maximale Delta Qsoll-Schwelle für Erkennung defektes TEV</t>
  </si>
  <si>
    <t>DQSTEDX</t>
  </si>
  <si>
    <t>$09EF4</t>
  </si>
  <si>
    <t>Delta-Luftmenge für TEV abhängig vom TEV-Tastverhältnis</t>
  </si>
  <si>
    <t>DQTE</t>
  </si>
  <si>
    <t>$07D3A</t>
  </si>
  <si>
    <t>Schwelle Delta Vorsteuerluft für Abbruch Diagnose Tankentlüftung</t>
  </si>
  <si>
    <t>DQVTED</t>
  </si>
  <si>
    <t>$075C0</t>
  </si>
  <si>
    <t>Differenz Zündverstellwinkel KR für LDR-Sollwertkorrektur positiv</t>
  </si>
  <si>
    <t>DSWLDSKP</t>
  </si>
  <si>
    <t>$077B4</t>
  </si>
  <si>
    <t>Delta Tastverhältnis für Hysterese Periodendauerumschaltung</t>
  </si>
  <si>
    <t>DTATEH</t>
  </si>
  <si>
    <t>$07E9A</t>
  </si>
  <si>
    <t>I-Anteil negativ bei DTES aktiv</t>
  </si>
  <si>
    <t>DTELIN.0</t>
  </si>
  <si>
    <t>$07F1C</t>
  </si>
  <si>
    <t>DTELIN.1</t>
  </si>
  <si>
    <t>$0756E</t>
  </si>
  <si>
    <t>Configurationsbyte für Kompressorabschaltung bei DTES</t>
  </si>
  <si>
    <t>DTESKO.0</t>
  </si>
  <si>
    <t>$0758C</t>
  </si>
  <si>
    <t>DTESKO.1</t>
  </si>
  <si>
    <t>$075C4</t>
  </si>
  <si>
    <t>Grenze Regelabweichung (R_Pcpd) für Zugriff auf Adaptionskennfeld</t>
  </si>
  <si>
    <t>DTLAL</t>
  </si>
  <si>
    <t>$075C5</t>
  </si>
  <si>
    <t>Grenze Regelabweichung (R_Pcp) für Vorsteueradaption</t>
  </si>
  <si>
    <t>DTLAS</t>
  </si>
  <si>
    <t>$07456</t>
  </si>
  <si>
    <t>Delta - tl Schwelle für tl - Filter - Umschaltung</t>
  </si>
  <si>
    <t>DTLFU</t>
  </si>
  <si>
    <t>$08E3C</t>
  </si>
  <si>
    <t>Hysterese für TLFUN</t>
  </si>
  <si>
    <t>DTLFUN.0</t>
  </si>
  <si>
    <t>$077F5</t>
  </si>
  <si>
    <t>Hysterese für Lastschwelle Klopfschutz</t>
  </si>
  <si>
    <t>DTLKL</t>
  </si>
  <si>
    <t>$07750</t>
  </si>
  <si>
    <t>tL - Hysterese für TLSN</t>
  </si>
  <si>
    <t>DTLWE.0</t>
  </si>
  <si>
    <t>$07766</t>
  </si>
  <si>
    <t>DTLWE.1</t>
  </si>
  <si>
    <t>$07458</t>
  </si>
  <si>
    <t>delta tlw für tl-Filter-Umschaltung</t>
  </si>
  <si>
    <t>DTLWFU</t>
  </si>
  <si>
    <t>$07792</t>
  </si>
  <si>
    <t>Laständerungsgeschwindigkeitsschwelle für Auslösung Schließwinkeldynamikvorhalt</t>
  </si>
  <si>
    <t>DTLWTS</t>
  </si>
  <si>
    <t>$07D51</t>
  </si>
  <si>
    <t>Abstand Motortemperaturmodell zur Starttemperatur</t>
  </si>
  <si>
    <t>DTMDMA</t>
  </si>
  <si>
    <t>$07D52</t>
  </si>
  <si>
    <t>Steigung für Motortemperaturmodell pro TDMM</t>
  </si>
  <si>
    <t>DTMDMM</t>
  </si>
  <si>
    <t>$076AC</t>
  </si>
  <si>
    <t>Hysterese für Einschaltschwelle</t>
  </si>
  <si>
    <t>DTMR.0</t>
  </si>
  <si>
    <t>$076C2</t>
  </si>
  <si>
    <t>DTMR.1</t>
  </si>
  <si>
    <t>$07D61</t>
  </si>
  <si>
    <t>Delta Motortemperaturschwelle für Erfüllung 'warm up cycle'</t>
  </si>
  <si>
    <t>DTMWUC</t>
  </si>
  <si>
    <t>$0774C</t>
  </si>
  <si>
    <t>SA - Abregelung</t>
  </si>
  <si>
    <t>DTSA.0</t>
  </si>
  <si>
    <t>$07762</t>
  </si>
  <si>
    <t>DTSA.1</t>
  </si>
  <si>
    <t>$0778E</t>
  </si>
  <si>
    <t>Aufregelgeschwindigkeit der Zündkorrektur bei SR-Umschaltung nach aktiv</t>
  </si>
  <si>
    <t>DTSUA</t>
  </si>
  <si>
    <t>$0778F</t>
  </si>
  <si>
    <t>Aufregelgeschwindigkeit der Zündkorrektur bei SR-Umschaltung nach inaktiv</t>
  </si>
  <si>
    <t>DTSUI</t>
  </si>
  <si>
    <t>$07CF2</t>
  </si>
  <si>
    <t>untere dtv-Schwelle für Fehlererkennung im Kraftstoffversorgungssystem</t>
  </si>
  <si>
    <t>DTVDN</t>
  </si>
  <si>
    <t>$07CF0</t>
  </si>
  <si>
    <t>obere dtv-Schwelle für Fehlererkennung im Kraftstoffversorgungssystem</t>
  </si>
  <si>
    <t>DTVDX</t>
  </si>
  <si>
    <t>$07688</t>
  </si>
  <si>
    <t>untere Grenze der Gemischadaption additiv pro Hub</t>
  </si>
  <si>
    <t>DTVMN</t>
  </si>
  <si>
    <t>$07684</t>
  </si>
  <si>
    <t>obere Grenze der Gemischadaption additiv pro Hub</t>
  </si>
  <si>
    <t>DTVMX</t>
  </si>
  <si>
    <t>$0768A</t>
  </si>
  <si>
    <t>reduzierte untere Begrenzung des Korrekturfaktors dtv</t>
  </si>
  <si>
    <t>DTVRN</t>
  </si>
  <si>
    <t>$07686</t>
  </si>
  <si>
    <t>reduzierte obere Begrenzung des Korrekturwertes dtv</t>
  </si>
  <si>
    <t>DTVRX</t>
  </si>
  <si>
    <t>$077E4</t>
  </si>
  <si>
    <t>Zündwinkelabregelung in der Kaltphase des Warmlaufs</t>
  </si>
  <si>
    <t>DTWWC</t>
  </si>
  <si>
    <t>$0761D</t>
  </si>
  <si>
    <t>Batteriespannungshysterese für Solldrehzahlanhebung</t>
  </si>
  <si>
    <t>DUBH.0</t>
  </si>
  <si>
    <t>$07633</t>
  </si>
  <si>
    <t>DUBH.1</t>
  </si>
  <si>
    <t>$07795</t>
  </si>
  <si>
    <t>Spannungsversatz zwischen SG und ZS</t>
  </si>
  <si>
    <t>DUBZS</t>
  </si>
  <si>
    <t>$075D8</t>
  </si>
  <si>
    <t>Hysterese für Start des Freiflugs</t>
  </si>
  <si>
    <t>DUDK</t>
  </si>
  <si>
    <t>$075E5</t>
  </si>
  <si>
    <t>Theoretischer Abstand udllmn zu NL Position</t>
  </si>
  <si>
    <t>DUDKMN</t>
  </si>
  <si>
    <t>$075EA</t>
  </si>
  <si>
    <t>DVL: Abstand des virtuel. Maximalanschlags vom mech. Minimalanschlag (IPDK-Poti)</t>
  </si>
  <si>
    <t>DUDKMNMX</t>
  </si>
  <si>
    <t>$075EC</t>
  </si>
  <si>
    <t>Abstand LL-min- zu Vollast-Anschlag</t>
  </si>
  <si>
    <t>DUDKMNVL</t>
  </si>
  <si>
    <t>$075E4</t>
  </si>
  <si>
    <t>DVL: Sollabstand vom max-Anschlag zum Notluftquerschnitt (IPDK)</t>
  </si>
  <si>
    <t>DUDKMX</t>
  </si>
  <si>
    <t>$075DA</t>
  </si>
  <si>
    <t>DVL: Toleranzband um Notluftquerschnitt für IPDK</t>
  </si>
  <si>
    <t>DUDKNL</t>
  </si>
  <si>
    <t>$07730</t>
  </si>
  <si>
    <t>Zulässiger Aufwärtslernbereich für VL- Adaption PWMDKG</t>
  </si>
  <si>
    <t>DUDKVLM</t>
  </si>
  <si>
    <t>$077D0</t>
  </si>
  <si>
    <t>Schwelle für Kurzzeitanteil</t>
  </si>
  <si>
    <t>DUKK</t>
  </si>
  <si>
    <t>$07550</t>
  </si>
  <si>
    <t>Delta-Geschwindigkeit für Änderungsbegrenzung</t>
  </si>
  <si>
    <t>DVFZBEG.0</t>
  </si>
  <si>
    <t>$07558</t>
  </si>
  <si>
    <t>DVFZBEG.1</t>
  </si>
  <si>
    <t>$075DE</t>
  </si>
  <si>
    <t>DVL: Obere plausible IPA-Spannung am mech. Minimalanschlag</t>
  </si>
  <si>
    <t>DVLLMNO</t>
  </si>
  <si>
    <t>$075DF</t>
  </si>
  <si>
    <t>DVL: Untere plausible IPA-Spannung am mech. Minimalanschlag</t>
  </si>
  <si>
    <t>DVLLMNU</t>
  </si>
  <si>
    <t>$075DC</t>
  </si>
  <si>
    <t>DVL: Obere plausible IPA-Spannung am mech. Maximalanschlag</t>
  </si>
  <si>
    <t>DVLLMXO</t>
  </si>
  <si>
    <t>$075DD</t>
  </si>
  <si>
    <t>DVL: Untere plausible IPA-Spannung am mech. Maximalanschlag</t>
  </si>
  <si>
    <t>DVLLMXU</t>
  </si>
  <si>
    <t>$0746D</t>
  </si>
  <si>
    <t>DVL-Diagnose: Maximal erlaubte IPA-Spannung</t>
  </si>
  <si>
    <t>DVLMAX</t>
  </si>
  <si>
    <t>$0746E</t>
  </si>
  <si>
    <t>DVL-Diagnose: Minimal erlaubte IPA-Spannung</t>
  </si>
  <si>
    <t>DVLMIN</t>
  </si>
  <si>
    <t>$0752C</t>
  </si>
  <si>
    <t>Hilfswert für LL-Diagnose</t>
  </si>
  <si>
    <t>DVLOFS</t>
  </si>
  <si>
    <t>$07DAA</t>
  </si>
  <si>
    <t>Zündwinkelspätverstellung (AR) bei dnar&lt;0 und tl&gt;TLARUN im Leerlauf</t>
  </si>
  <si>
    <t>DWANH0G</t>
  </si>
  <si>
    <t>$07DB4</t>
  </si>
  <si>
    <t>Zündwinkelspätverstellung (AR) bei dnar&lt;0 und tl&gt;TLARUN im 1. Gang</t>
  </si>
  <si>
    <t>DWANH1G</t>
  </si>
  <si>
    <t>$07DBE</t>
  </si>
  <si>
    <t>Zündwinkelspätverstellung (AR) bei dnar&lt;0 und tl&gt;TLARUN im 2. Gang</t>
  </si>
  <si>
    <t>DWANH2G</t>
  </si>
  <si>
    <t>$07DC8</t>
  </si>
  <si>
    <t>Zündwinkelspätverstellung (AR) bei dnar&lt;0 und tl&gt;TLARUN im 3. Gang</t>
  </si>
  <si>
    <t>DWANH3G</t>
  </si>
  <si>
    <t>$07DD2</t>
  </si>
  <si>
    <t>Zündwinkelspätverstellung (AR) bei dnar&lt;0 und tl&gt;TLARUN im 4. Gang</t>
  </si>
  <si>
    <t>DWANH4G</t>
  </si>
  <si>
    <t>$07DDC</t>
  </si>
  <si>
    <t>Zündwinkelspätverstellung (AR) bei dnar&lt;0 und tl&gt;TLARUN im 5. Gang</t>
  </si>
  <si>
    <t>DWANH5G</t>
  </si>
  <si>
    <t>$07D64</t>
  </si>
  <si>
    <t>Zündwinkelspätverstellung (AR) bei dnar&lt;0 und tl=&lt;TLARUN im Leerlauf</t>
  </si>
  <si>
    <t>DWANL0G</t>
  </si>
  <si>
    <t>$07D6E</t>
  </si>
  <si>
    <t>Zündwinkelspätverstellung (AR) bei dnar&lt;0 und tl=&lt;TLARUN im 1. Gang</t>
  </si>
  <si>
    <t>DWANL1G</t>
  </si>
  <si>
    <t>$07D78</t>
  </si>
  <si>
    <t>Zündwinkelspätverstellung (AR) bei dnar&lt;0 und tl=&lt;TLARUN im 2. Gang</t>
  </si>
  <si>
    <t>DWANL2G</t>
  </si>
  <si>
    <t>$07D82</t>
  </si>
  <si>
    <t>Zündwinkelspätverstellung (AR) bei dnar&lt;0 und tl=&lt;TLARUN im 3. Gang</t>
  </si>
  <si>
    <t>DWANL3G</t>
  </si>
  <si>
    <t>$07D8C</t>
  </si>
  <si>
    <t>Zündwinkelspätverstellung (AR) bei dnar&lt;0 und tl=&lt;TLARUN im 4. Gang</t>
  </si>
  <si>
    <t>DWANL4G</t>
  </si>
  <si>
    <t>$07D96</t>
  </si>
  <si>
    <t>Zündwinkelspätverstellung (AR) bei dnar&lt;0 und tl=&lt;TLARUN im 5. Gang</t>
  </si>
  <si>
    <t>DWANL5G</t>
  </si>
  <si>
    <t>$07DE6</t>
  </si>
  <si>
    <t>Zündwinkelfrühverstellung (AR) bei dnar&gt;0 und tl&gt;TLARUN</t>
  </si>
  <si>
    <t>DWAPH</t>
  </si>
  <si>
    <t>$07DA0</t>
  </si>
  <si>
    <t>Zündwinkelfrühverstellung (AR) bei dnar&gt;0 und tl=&lt;TLARUN</t>
  </si>
  <si>
    <t>DWAPL</t>
  </si>
  <si>
    <t>$075CF</t>
  </si>
  <si>
    <t>Drosselklappengradient-Schwelle für Filterung dvl_syn + DDVLSYN</t>
  </si>
  <si>
    <t>DWDKDVL</t>
  </si>
  <si>
    <t>$08E54</t>
  </si>
  <si>
    <t>Delta Drosselklappenwinkel negativ</t>
  </si>
  <si>
    <t>DWDKFUN.0</t>
  </si>
  <si>
    <t>$0756F</t>
  </si>
  <si>
    <t>delta Winkel Drosselklappe für Kompressorabschaltung</t>
  </si>
  <si>
    <t>DWDKKO.0</t>
  </si>
  <si>
    <t>$0758D</t>
  </si>
  <si>
    <t>DWDKKO.1</t>
  </si>
  <si>
    <t>$0774F</t>
  </si>
  <si>
    <t>Drosselklappenanstiegs - Schwelle, hartes WE</t>
  </si>
  <si>
    <t>DWDKWE.0</t>
  </si>
  <si>
    <t>$07765</t>
  </si>
  <si>
    <t>DWDKWE.1</t>
  </si>
  <si>
    <t>$0B9CB</t>
  </si>
  <si>
    <t>Zündwinkel-Offset für Spätzündung zum Katheizen</t>
  </si>
  <si>
    <t>DWKHM.0</t>
  </si>
  <si>
    <t>$0B9D7</t>
  </si>
  <si>
    <t>DWKHM.1</t>
  </si>
  <si>
    <t>$09998</t>
  </si>
  <si>
    <t>delta Winkel KR Abstand zur gemittelten Spätverstellung</t>
  </si>
  <si>
    <t>DWKRMSN</t>
  </si>
  <si>
    <t>$098EC</t>
  </si>
  <si>
    <t>Nur für System mit &gt;= 2 KS: Delta-Sicherheitszündwinkel bei Ausfall 1 KS</t>
  </si>
  <si>
    <t>DWKRSDN</t>
  </si>
  <si>
    <t>$09984</t>
  </si>
  <si>
    <t>Sicherheitsspätverstellung</t>
  </si>
  <si>
    <t>DWKRSN</t>
  </si>
  <si>
    <t>$077E6</t>
  </si>
  <si>
    <t>Delta Zündwinkel für Zündwinkelbegrenzung bei GE</t>
  </si>
  <si>
    <t>DWMINGE</t>
  </si>
  <si>
    <t>$0B4B6</t>
  </si>
  <si>
    <t>Zündwinkelbegrenzung nach spät</t>
  </si>
  <si>
    <t>DWMINM</t>
  </si>
  <si>
    <t>$09FA5</t>
  </si>
  <si>
    <t>D-Verstärkung für Zündungseingriff</t>
  </si>
  <si>
    <t>DWNDIF.0</t>
  </si>
  <si>
    <t>$0B980</t>
  </si>
  <si>
    <t>Delta Vollastzündwinkel</t>
  </si>
  <si>
    <t>DWVLN.0</t>
  </si>
  <si>
    <t>$075AA</t>
  </si>
  <si>
    <t>Max. Wert des add. Dynamikvorhalts</t>
  </si>
  <si>
    <t>DYADMX</t>
  </si>
  <si>
    <t>$075A9</t>
  </si>
  <si>
    <t>Add. Spätverstellung pro Zyk. durch lern. Dyn.</t>
  </si>
  <si>
    <t>DYADS</t>
  </si>
  <si>
    <t>$09914</t>
  </si>
  <si>
    <t>Totzeit Motorlastdynamik</t>
  </si>
  <si>
    <t>DYAVSN1</t>
  </si>
  <si>
    <t>$0991E</t>
  </si>
  <si>
    <t>Totzeit Motordrehzahldynamik</t>
  </si>
  <si>
    <t>DYAVSN2</t>
  </si>
  <si>
    <t>$0990A</t>
  </si>
  <si>
    <t>n - Steilheit für DYNDRC</t>
  </si>
  <si>
    <t>DYDRN1</t>
  </si>
  <si>
    <t>$099A2</t>
  </si>
  <si>
    <t>n - Diff. - Schwelle für n - Dynamik</t>
  </si>
  <si>
    <t>DYDRN2</t>
  </si>
  <si>
    <t>$09928</t>
  </si>
  <si>
    <t>Dynamikvorhalt Erkennungsschwelle</t>
  </si>
  <si>
    <t>DYESN</t>
  </si>
  <si>
    <t>$099AC</t>
  </si>
  <si>
    <t>Dynamik Erkennungsschwelle für Klopfregeladaption</t>
  </si>
  <si>
    <t>DYKRAN</t>
  </si>
  <si>
    <t>$075AB</t>
  </si>
  <si>
    <t>Startwert des add. Dynamikvorhalts</t>
  </si>
  <si>
    <t>DYLRS</t>
  </si>
  <si>
    <t>$09970</t>
  </si>
  <si>
    <t>verkürzte Stufenbreite-KR bei Lastdynamik</t>
  </si>
  <si>
    <t>DYVFN</t>
  </si>
  <si>
    <t>$07443</t>
  </si>
  <si>
    <t>Delta Zeitkonstante ZDKHA neg.</t>
  </si>
  <si>
    <t>DZDKHAN</t>
  </si>
  <si>
    <t>$07442</t>
  </si>
  <si>
    <t>Delta Zeitkonstante ZDKHA pos.</t>
  </si>
  <si>
    <t>DZDKHAP</t>
  </si>
  <si>
    <t>$0771C</t>
  </si>
  <si>
    <t>Aufregelgeschwindigkeit der Zünd-und Einspritzkorrektur bei NW-Umsch. n. früh</t>
  </si>
  <si>
    <t>DZNWF</t>
  </si>
  <si>
    <t>$0771D</t>
  </si>
  <si>
    <t>Aufregelgeschwingigkeit der Zünd-und Einspritzkorrektur bei NW-Umsch. n. spät</t>
  </si>
  <si>
    <t>DZNWS</t>
  </si>
  <si>
    <t>$077EC</t>
  </si>
  <si>
    <t>Zündwinkeländerungsbereich 1: Anzahl Zündungen</t>
  </si>
  <si>
    <t>DZUE1</t>
  </si>
  <si>
    <t>$077EE</t>
  </si>
  <si>
    <t>Zündwinkeländerungsbereich 2: Anzahl Zündungen bei Frühverst.</t>
  </si>
  <si>
    <t>DZUE2F</t>
  </si>
  <si>
    <t>$077F0</t>
  </si>
  <si>
    <t>Zündwinkeländerungsbereich 2: Anzahl Zündungen nach spät</t>
  </si>
  <si>
    <t>DZUE2S</t>
  </si>
  <si>
    <t>$07405</t>
  </si>
  <si>
    <t>Zündungen der ZWBAR (Antiruckel)</t>
  </si>
  <si>
    <t>DZUEAR</t>
  </si>
  <si>
    <t>$0B4DA</t>
  </si>
  <si>
    <t>Zündwinkeländerungsbereich 3: Anzahl Zündungen</t>
  </si>
  <si>
    <t>DZUEN3</t>
  </si>
  <si>
    <t>$0B50C</t>
  </si>
  <si>
    <t>ZWB5: Anzahl Zündungen</t>
  </si>
  <si>
    <t>DZUEN5</t>
  </si>
  <si>
    <t>$0B502</t>
  </si>
  <si>
    <t>ZWB4: Anzahl Zündungen nach WE hart</t>
  </si>
  <si>
    <t>DZUHN4</t>
  </si>
  <si>
    <t>$0B4F8</t>
  </si>
  <si>
    <t>ZWB4: Anzahl Zündungen nach WE weich</t>
  </si>
  <si>
    <t>DZUWN4</t>
  </si>
  <si>
    <t>$077E8</t>
  </si>
  <si>
    <t>Minimalbegrenzung für add. ZW-Anpassung (Testerschnittstelle)</t>
  </si>
  <si>
    <t>DZWAPMN</t>
  </si>
  <si>
    <t>$077E9</t>
  </si>
  <si>
    <t>Maximalbegrenzung für add. ZW-Anpassung (Testerschnittstelle)</t>
  </si>
  <si>
    <t>DZWAPMX</t>
  </si>
  <si>
    <t>$0A82E</t>
  </si>
  <si>
    <t>Delta-Zündwinkel in Abhängigkeit von Zündwinkel-Wirkungsgrad</t>
  </si>
  <si>
    <t>DZWFMD</t>
  </si>
  <si>
    <t>11x1</t>
  </si>
  <si>
    <t>$07530</t>
  </si>
  <si>
    <t>Anzahl Zähne bei Zahnunterdrückung im Start</t>
  </si>
  <si>
    <t>DZZST</t>
  </si>
  <si>
    <t>$0749B</t>
  </si>
  <si>
    <t>Schwelle Regelabweichung für Diagnose LDR-Regelabweichung negativ</t>
  </si>
  <si>
    <t>EDLDRN</t>
  </si>
  <si>
    <t>$0749A</t>
  </si>
  <si>
    <t>Schwelle Regelabweichung für Diagnose LDR-Regelabweichung positiv</t>
  </si>
  <si>
    <t>EDLDRP</t>
  </si>
  <si>
    <t>$075BC</t>
  </si>
  <si>
    <t>Regelabweichungsschwelle für Start Zeitzähler LDR-Overboost activ</t>
  </si>
  <si>
    <t>ELDOB</t>
  </si>
  <si>
    <t>$076FD</t>
  </si>
  <si>
    <t>Anfangsfaktor Klimakompressor-Lastabregelung</t>
  </si>
  <si>
    <t>FABMDKO</t>
  </si>
  <si>
    <t>$0912D</t>
  </si>
  <si>
    <t>Ansaugluftkorrektur</t>
  </si>
  <si>
    <t>FANS.0</t>
  </si>
  <si>
    <t>$08B16</t>
  </si>
  <si>
    <t>Faktor Abgastemperatur-Erniedrigung durch Kraftstoffanreicherung bei ASR-EZ</t>
  </si>
  <si>
    <t>FATMLA</t>
  </si>
  <si>
    <t>$08B0C</t>
  </si>
  <si>
    <t>Faktor fuer die Aufteilung Abgas-/Abgas-Rohrwandtemperatur</t>
  </si>
  <si>
    <t>FATMRML</t>
  </si>
  <si>
    <t>$08B20</t>
  </si>
  <si>
    <t>Abgastemperaturaenderung abhaengig von der Fahrgeschwindigkeit</t>
  </si>
  <si>
    <t>FATMVM</t>
  </si>
  <si>
    <t>$08B2A</t>
  </si>
  <si>
    <t>Faktor Abgastemperaturerhoehung bei ASR-EZ Zuendwinkelverstellung</t>
  </si>
  <si>
    <t>FATMZW</t>
  </si>
  <si>
    <t>$0B2E1</t>
  </si>
  <si>
    <t>Faktor DK-Anteil (tmot) BA</t>
  </si>
  <si>
    <t>FBAWM</t>
  </si>
  <si>
    <t>9x1</t>
  </si>
  <si>
    <t>$0B2BF</t>
  </si>
  <si>
    <t>Faktor Beschleunigungsanreicherung DK-Anteil</t>
  </si>
  <si>
    <t>FBAWN</t>
  </si>
  <si>
    <t>$07446</t>
  </si>
  <si>
    <t>obere Plausibilitätsgrenze Faktor Höhenadaption</t>
  </si>
  <si>
    <t>FDDKHAO</t>
  </si>
  <si>
    <t>$07447</t>
  </si>
  <si>
    <t>untere Plausibilitätsgrenze Faktor Höhenadaption</t>
  </si>
  <si>
    <t>FDDKHAU</t>
  </si>
  <si>
    <t>$09FAF</t>
  </si>
  <si>
    <t>LLR: Gewichtungsfaktor für D-Verstärkung</t>
  </si>
  <si>
    <t>FDDN.0</t>
  </si>
  <si>
    <t>$07448</t>
  </si>
  <si>
    <t>oberer Grenzwert für Faktor Höhenadaption</t>
  </si>
  <si>
    <t>FDKHAO</t>
  </si>
  <si>
    <t>$08CF8</t>
  </si>
  <si>
    <t>Absteuerung Höhenfaktor im Schub</t>
  </si>
  <si>
    <t>FDKHAS</t>
  </si>
  <si>
    <t>$07449</t>
  </si>
  <si>
    <t>unterer Grenzwert für Faktor Höhenadaption</t>
  </si>
  <si>
    <t>FDKHAU</t>
  </si>
  <si>
    <t>$0744C</t>
  </si>
  <si>
    <t>Faktor Höhenadaption Ersatzwert</t>
  </si>
  <si>
    <t>FDKHE</t>
  </si>
  <si>
    <t>$07582</t>
  </si>
  <si>
    <t>Höhenschwelle zur Auslösung der Kompressorlastabschaltung</t>
  </si>
  <si>
    <t>FDKOA.0</t>
  </si>
  <si>
    <t>$075A0</t>
  </si>
  <si>
    <t>FDKOA.1</t>
  </si>
  <si>
    <t>$0A413</t>
  </si>
  <si>
    <t>Faktor neg. (Dig. LL-Stablisierung) Wertebereich 1.0 bis 2.0</t>
  </si>
  <si>
    <t>FDLSNN</t>
  </si>
  <si>
    <t>$0A429</t>
  </si>
  <si>
    <t>FDLSNN1</t>
  </si>
  <si>
    <t>$0A41D</t>
  </si>
  <si>
    <t>Faktor pos. (Dig. LL-Stabilisierung) Wertebereich 0.5 bis 1.0</t>
  </si>
  <si>
    <t>FDLSPN</t>
  </si>
  <si>
    <t>$07520</t>
  </si>
  <si>
    <t>DVL: Faktor für Sicherheitsabstand Lagereglersollwert zur Drosselklappenstellung</t>
  </si>
  <si>
    <t>FDVLSYN</t>
  </si>
  <si>
    <t>$09559</t>
  </si>
  <si>
    <t>Faktor Einspritzung abhängig von delta Faktor indiziertes Motormoment</t>
  </si>
  <si>
    <t>FESDFMD</t>
  </si>
  <si>
    <t>$07507</t>
  </si>
  <si>
    <t>Grundanpassungsfaktor 0</t>
  </si>
  <si>
    <t>FGAT0</t>
  </si>
  <si>
    <t>$07434</t>
  </si>
  <si>
    <t>max. Faktor DK-Höhenadaption für Katheizen</t>
  </si>
  <si>
    <t>FHAKHMX</t>
  </si>
  <si>
    <t>$077FA</t>
  </si>
  <si>
    <t>min. Höhenfaktor für ZWKHZ</t>
  </si>
  <si>
    <t>FHAZWKHZ</t>
  </si>
  <si>
    <t>$07452</t>
  </si>
  <si>
    <t>Ersatzwert für Höhe</t>
  </si>
  <si>
    <t>FHOE</t>
  </si>
  <si>
    <t>$09420</t>
  </si>
  <si>
    <t>Heißstartanhebung</t>
  </si>
  <si>
    <t>FHSA.0</t>
  </si>
  <si>
    <t>$0942A</t>
  </si>
  <si>
    <t>Heißstartaufregelfaktor</t>
  </si>
  <si>
    <t>FHST.0</t>
  </si>
  <si>
    <t>$081B0</t>
  </si>
  <si>
    <t>Faktor Impuls hart</t>
  </si>
  <si>
    <t>FIMHU</t>
  </si>
  <si>
    <t>$081C0</t>
  </si>
  <si>
    <t>Faktor Impuls weich</t>
  </si>
  <si>
    <t>FIMWU</t>
  </si>
  <si>
    <t>$08C99</t>
  </si>
  <si>
    <t>Abregelkennlinie Einspritzung</t>
  </si>
  <si>
    <t>FKHE.0</t>
  </si>
  <si>
    <t>$093DF</t>
  </si>
  <si>
    <t>Gemischfaktor für Katheizen</t>
  </si>
  <si>
    <t>FKHM</t>
  </si>
  <si>
    <t>$08CA5</t>
  </si>
  <si>
    <t>Abregelkennlinie Leerlauf-Solldrehzahl</t>
  </si>
  <si>
    <t>FKHN.0</t>
  </si>
  <si>
    <t>$08CB1</t>
  </si>
  <si>
    <t>Abregelkennlinie Zündung, Luftvorsteuerung</t>
  </si>
  <si>
    <t>FKHW.0</t>
  </si>
  <si>
    <t>$09469</t>
  </si>
  <si>
    <t>Kaltstartfaktor</t>
  </si>
  <si>
    <t>FKSM.0</t>
  </si>
  <si>
    <t>$0947D</t>
  </si>
  <si>
    <t>FKSM.1</t>
  </si>
  <si>
    <t>$09496</t>
  </si>
  <si>
    <t>Abregelung Faktor Kaltstart über Umdrehungszahl</t>
  </si>
  <si>
    <t>FKSU.0</t>
  </si>
  <si>
    <t>$0949C</t>
  </si>
  <si>
    <t>FKSU.1</t>
  </si>
  <si>
    <t>$0948D</t>
  </si>
  <si>
    <t>Kaltstartfaktor abhängig von DK-Öfnung</t>
  </si>
  <si>
    <t>FKSWDK.0</t>
  </si>
  <si>
    <t>$074EA</t>
  </si>
  <si>
    <t>Start (B2) Abregelung (Faktor &lt; 1)</t>
  </si>
  <si>
    <t>FKTU.0</t>
  </si>
  <si>
    <t>$074F8</t>
  </si>
  <si>
    <t>FKTU.1</t>
  </si>
  <si>
    <t>$074FC</t>
  </si>
  <si>
    <t>Faktor zylinderselektive Gemischkorrektur</t>
  </si>
  <si>
    <t>FKTZYL</t>
  </si>
  <si>
    <t>$07A01</t>
  </si>
  <si>
    <t>Entprellung Fehler: Aussetzererkennung, Summe (multiple), abgasrelevant</t>
  </si>
  <si>
    <t>FLCASE</t>
  </si>
  <si>
    <t>$07A02</t>
  </si>
  <si>
    <t>Entprellung Fehler: Aussetzererkennung, Summe (multiple), kat.-schädigend</t>
  </si>
  <si>
    <t>FLCASK</t>
  </si>
  <si>
    <t>$07A03</t>
  </si>
  <si>
    <t>Entprellung Fehler: ASR-Schnittstelle</t>
  </si>
  <si>
    <t>FLCASS</t>
  </si>
  <si>
    <t>$07A22</t>
  </si>
  <si>
    <t>Entprellung Fehler: Bedarfsadaption am Anschlag</t>
  </si>
  <si>
    <t>FLCBAA</t>
  </si>
  <si>
    <t>$07A26</t>
  </si>
  <si>
    <t>Entprellung Fehler: Bezugsmarkengeber</t>
  </si>
  <si>
    <t>FLCBM</t>
  </si>
  <si>
    <t>$07A04</t>
  </si>
  <si>
    <t>Entprellung Fehler: CAN-Schnittstelle, Timeout ASC</t>
  </si>
  <si>
    <t>FLCCAS</t>
  </si>
  <si>
    <t>$07A05</t>
  </si>
  <si>
    <t>Entprellung Fehler: CAN-Schnittstelle, Timeout EGS</t>
  </si>
  <si>
    <t>FLCCGE</t>
  </si>
  <si>
    <t>$07A06</t>
  </si>
  <si>
    <t>Entprellung Fehler: DK - Potentiometer</t>
  </si>
  <si>
    <t>FLCDK</t>
  </si>
  <si>
    <t>$07A07</t>
  </si>
  <si>
    <t>Entprellung Fehler: Dauerplus</t>
  </si>
  <si>
    <t>FLCDPL</t>
  </si>
  <si>
    <t>$079F4</t>
  </si>
  <si>
    <t>Entprellung Fehler: Drucksensor Umgebung</t>
  </si>
  <si>
    <t>FLCDSU</t>
  </si>
  <si>
    <t>$07A1D</t>
  </si>
  <si>
    <t>Entprellung Fehler: LR-Adaption ti-additiv</t>
  </si>
  <si>
    <t>FLCDTV</t>
  </si>
  <si>
    <t>$07A1E</t>
  </si>
  <si>
    <t>Entprellung Fehler: LR-Adaption ti-additiv (Bank 2)</t>
  </si>
  <si>
    <t>FLCDTV2</t>
  </si>
  <si>
    <t>$07A08</t>
  </si>
  <si>
    <t>Entprellung Fehler: DVL-Adaption</t>
  </si>
  <si>
    <t>FLCDVLA</t>
  </si>
  <si>
    <t>$07A0B</t>
  </si>
  <si>
    <t>Entprellung Fehler: DVL-Motorleitungen</t>
  </si>
  <si>
    <t>FLCDVLM</t>
  </si>
  <si>
    <t>$07A09</t>
  </si>
  <si>
    <t>Entprellung Fehler: DVL-Lagerückmeldepotentiometer</t>
  </si>
  <si>
    <t>FLCDVLP</t>
  </si>
  <si>
    <t>$07A0A</t>
  </si>
  <si>
    <t>Entprellung Fehler: DVL-Lageregler</t>
  </si>
  <si>
    <t>FLCDVLR</t>
  </si>
  <si>
    <t>$079F9</t>
  </si>
  <si>
    <t>Entprellung Fehler: Fehler an unbenutzter Endstufe A</t>
  </si>
  <si>
    <t>FLCESA</t>
  </si>
  <si>
    <t>$079FC</t>
  </si>
  <si>
    <t>Entprellung Fehler: Fehler an unbenutzter Endstufe B</t>
  </si>
  <si>
    <t>FLCESB</t>
  </si>
  <si>
    <t>$079F5</t>
  </si>
  <si>
    <t>Entprellung Fehler: EV von Zyl. 1</t>
  </si>
  <si>
    <t>FLCEV1</t>
  </si>
  <si>
    <t>$079F6</t>
  </si>
  <si>
    <t>Entprellung Fehler: EV von Zyl. 2</t>
  </si>
  <si>
    <t>FLCEV2</t>
  </si>
  <si>
    <t>$079F7</t>
  </si>
  <si>
    <t>Entprellung Fehler: EV von Zyl. 3</t>
  </si>
  <si>
    <t>FLCEV3</t>
  </si>
  <si>
    <t>$079F8</t>
  </si>
  <si>
    <t>Entprellung Fehler: EV von Zyl. 4</t>
  </si>
  <si>
    <t>FLCEV4</t>
  </si>
  <si>
    <t>$07A19</t>
  </si>
  <si>
    <t>Entprellung Fehler: LR-Adaption multiplikativ</t>
  </si>
  <si>
    <t>FLCFRA</t>
  </si>
  <si>
    <t>$07A1A</t>
  </si>
  <si>
    <t>Entprellung Fehler: LR-Adaption multiplikativ (Bank 2)</t>
  </si>
  <si>
    <t>FLCFRA2</t>
  </si>
  <si>
    <t>$07A0E</t>
  </si>
  <si>
    <t>Entprellung Fehler: Fahrstufenschalter</t>
  </si>
  <si>
    <t>FLCFS</t>
  </si>
  <si>
    <t>$07A0D</t>
  </si>
  <si>
    <t>Entprellung Fehler: falsche Werte in Fehlerspeicher</t>
  </si>
  <si>
    <t>FLCFSP</t>
  </si>
  <si>
    <t>$07A0F</t>
  </si>
  <si>
    <t>Entprellung Fehler: Getriebeeingriff</t>
  </si>
  <si>
    <t>FLCGE</t>
  </si>
  <si>
    <t>$07A11</t>
  </si>
  <si>
    <t>Entprellung Fehler: Lambdasonden-Heizung hinter Katalysator</t>
  </si>
  <si>
    <t>FLCHSH</t>
  </si>
  <si>
    <t>$07A13</t>
  </si>
  <si>
    <t>Entprellung Fehler: Lambdasonden-Heizung hinter Katalysator, Bank 2</t>
  </si>
  <si>
    <t>FLCHSH2</t>
  </si>
  <si>
    <t>$07A10</t>
  </si>
  <si>
    <t>Entprellung Fehler: Lambdasonden-Heizung vor Katalysator</t>
  </si>
  <si>
    <t>FLCHSV</t>
  </si>
  <si>
    <t>$07A12</t>
  </si>
  <si>
    <t>Entprellung Fehler: Lambdasonden-Heizung vor Katalysator, Bank 2</t>
  </si>
  <si>
    <t>FLCHSV2</t>
  </si>
  <si>
    <t>$079FE</t>
  </si>
  <si>
    <t>Entprellung Fehler: EKP Endstufe</t>
  </si>
  <si>
    <t>FLCKPE</t>
  </si>
  <si>
    <t>$07A14</t>
  </si>
  <si>
    <t>Entprellung Fehler: Klopfregelanschlag Zyl. 1</t>
  </si>
  <si>
    <t>FLCKRA1</t>
  </si>
  <si>
    <t>$07A15</t>
  </si>
  <si>
    <t>Entprellung Fehler: Klopfregelanschlag Zyl. 2</t>
  </si>
  <si>
    <t>FLCKRA2</t>
  </si>
  <si>
    <t>$07A16</t>
  </si>
  <si>
    <t>Entprellung Fehler: Klopfregelanschlag Zyl. 3</t>
  </si>
  <si>
    <t>FLCKRA3</t>
  </si>
  <si>
    <t>$07A17</t>
  </si>
  <si>
    <t>Entprellung Fehler: Klopfregelanschlag Zyl. 4</t>
  </si>
  <si>
    <t>FLCKRA4</t>
  </si>
  <si>
    <t>$07A18</t>
  </si>
  <si>
    <t>Entprellung Fehler: Klopfregelung Testimpuls</t>
  </si>
  <si>
    <t>FLCKRT</t>
  </si>
  <si>
    <t>$07A37</t>
  </si>
  <si>
    <t>Entprellung Fehler: Klopfsensor 1</t>
  </si>
  <si>
    <t>FLCKS1</t>
  </si>
  <si>
    <t>$07A38</t>
  </si>
  <si>
    <t>Entprellung Fehler: Klopfsensor 2</t>
  </si>
  <si>
    <t>FLCKS2</t>
  </si>
  <si>
    <t>$079FF</t>
  </si>
  <si>
    <t>Entprellung Fehler: Ladedrucksteuerventil (Endstufe)</t>
  </si>
  <si>
    <t>FLCLDE</t>
  </si>
  <si>
    <t>$07A1F</t>
  </si>
  <si>
    <t>Entprellung Fehler: Ladedruckkennlinie; oberer Wert überschritten</t>
  </si>
  <si>
    <t>FLCLDO</t>
  </si>
  <si>
    <t>$07A20</t>
  </si>
  <si>
    <t>Entprellung Fehler: Ladedruckregelabweichung</t>
  </si>
  <si>
    <t>FLCLDRA</t>
  </si>
  <si>
    <t>$079F3</t>
  </si>
  <si>
    <t>Entprellung Fehler: Lasterfassung</t>
  </si>
  <si>
    <t>FLCLE</t>
  </si>
  <si>
    <t>$07A30</t>
  </si>
  <si>
    <t>Entprellung Fehler: S_LL</t>
  </si>
  <si>
    <t>FLCLL</t>
  </si>
  <si>
    <t>$07A21</t>
  </si>
  <si>
    <t>Entprellung Fehler: Leerlaufregelung am Anschlag</t>
  </si>
  <si>
    <t>FLCLLR</t>
  </si>
  <si>
    <t>$07A23</t>
  </si>
  <si>
    <t>Entprellung Fehler: LMM/HLM/HFM</t>
  </si>
  <si>
    <t>FLCLM</t>
  </si>
  <si>
    <t>$07A24</t>
  </si>
  <si>
    <t>Entprellung Fehler: Lambda-Sonde vor Kat</t>
  </si>
  <si>
    <t>FLCLSV</t>
  </si>
  <si>
    <t>$07A25</t>
  </si>
  <si>
    <t>Entprellung Fehler: Lambda-Sonde 2 vor Kat</t>
  </si>
  <si>
    <t>FLCLSV2</t>
  </si>
  <si>
    <t>$07A28</t>
  </si>
  <si>
    <t>Entprellung Fehler: Nockenwellensteuerung</t>
  </si>
  <si>
    <t>FLCNWS</t>
  </si>
  <si>
    <t>$07A29</t>
  </si>
  <si>
    <t>Entprellung Fehler: Nockenwellensteuerung Bank2</t>
  </si>
  <si>
    <t>FLCNWS2</t>
  </si>
  <si>
    <t>$07A00</t>
  </si>
  <si>
    <t>Entprellung Fehler: Nockenwellensteuerungsventil Endstufe</t>
  </si>
  <si>
    <t>FLCNWSE</t>
  </si>
  <si>
    <t>$07A27</t>
  </si>
  <si>
    <t>Entprellung Fehler: NMAX - Überschreitung</t>
  </si>
  <si>
    <t>FLCNX</t>
  </si>
  <si>
    <t>$07A2A</t>
  </si>
  <si>
    <t>Entprellung Fehler: Phasensensor</t>
  </si>
  <si>
    <t>FLCPH</t>
  </si>
  <si>
    <t>$07A2B</t>
  </si>
  <si>
    <t>Entprellung Fehler: Phasensensor 2</t>
  </si>
  <si>
    <t>FLCPH2</t>
  </si>
  <si>
    <t>$07A2C</t>
  </si>
  <si>
    <t>Entprellung Fehler: Steuergerät defekt (EEPROM)</t>
  </si>
  <si>
    <t>FLCSGEEP</t>
  </si>
  <si>
    <t>$07A2D</t>
  </si>
  <si>
    <t>Entprellung Fehler: Steuergerät defekt (iRAM)</t>
  </si>
  <si>
    <t>FLCSGIRA</t>
  </si>
  <si>
    <t>$07A36</t>
  </si>
  <si>
    <t>Entprellung Fehler: Steuergeräteprogrammierung nicht erfolgreich</t>
  </si>
  <si>
    <t>FLCSGPNE</t>
  </si>
  <si>
    <t>$07A2E</t>
  </si>
  <si>
    <t>Entprellung Fehler: Steuergerät defekt (ROM)</t>
  </si>
  <si>
    <t>FLCSGROM</t>
  </si>
  <si>
    <t>$07A2F</t>
  </si>
  <si>
    <t>Entprellung Fehler: Steuergerät defekt (xRAM)</t>
  </si>
  <si>
    <t>FLCSGXRA</t>
  </si>
  <si>
    <t>$079FA</t>
  </si>
  <si>
    <t>Entprellung Fehler: Sekundärluftpumpe (Endstufe)</t>
  </si>
  <si>
    <t>FLCSLPE</t>
  </si>
  <si>
    <t>$079FB</t>
  </si>
  <si>
    <t>Entprellung Fehler: Sekundärluftventil (Endstufe)</t>
  </si>
  <si>
    <t>FLCSLVE</t>
  </si>
  <si>
    <t>$07A34</t>
  </si>
  <si>
    <t>Entprellung Fehler: TANS</t>
  </si>
  <si>
    <t>FLCTA</t>
  </si>
  <si>
    <t>$07A31</t>
  </si>
  <si>
    <t>Entprellung Fehler: Tankentlüftungssystem</t>
  </si>
  <si>
    <t>FLCTES</t>
  </si>
  <si>
    <t>$079FD</t>
  </si>
  <si>
    <t>Entprellung Fehler: Tankentlüftungsventil Endstufe</t>
  </si>
  <si>
    <t>FLCTEVE</t>
  </si>
  <si>
    <t>$07A32</t>
  </si>
  <si>
    <t>Entprellung Fehler: TMOT</t>
  </si>
  <si>
    <t>FLCTM</t>
  </si>
  <si>
    <t>$07A1B</t>
  </si>
  <si>
    <t>Entprellung Fehler: LR-Adaption QL-additiv</t>
  </si>
  <si>
    <t>FLCTRA</t>
  </si>
  <si>
    <t>$07A1C</t>
  </si>
  <si>
    <t>Entprellung Fehler: LR-Adaption QL-additiv (Bank 2)</t>
  </si>
  <si>
    <t>FLCTRA2</t>
  </si>
  <si>
    <t>$07A35</t>
  </si>
  <si>
    <t>Entprellung Fehler: UB</t>
  </si>
  <si>
    <t>FLCUB</t>
  </si>
  <si>
    <t>$07A0C</t>
  </si>
  <si>
    <t>Entprellung Fehler: Minimalanschlag Drosselklappengeber</t>
  </si>
  <si>
    <t>FLCUDKMN</t>
  </si>
  <si>
    <t>$07A33</t>
  </si>
  <si>
    <t>Entprellung Fehler: Fahrzeug-Geschwindigkeit</t>
  </si>
  <si>
    <t>FLCVFZ</t>
  </si>
  <si>
    <t>$07A39</t>
  </si>
  <si>
    <t>Entprellung Fehler: Wegfahrsperre</t>
  </si>
  <si>
    <t>FLCWFS</t>
  </si>
  <si>
    <t>$075D3</t>
  </si>
  <si>
    <t>Faktor 1 für Tastverhältnis bei Freiflug (GRA)</t>
  </si>
  <si>
    <t>FLGFAKT1</t>
  </si>
  <si>
    <t>$075D4</t>
  </si>
  <si>
    <t>Faktor 2 für Tastverhältnis bei Freiflug (GRA)</t>
  </si>
  <si>
    <t>FLGFAKT2</t>
  </si>
  <si>
    <t>$075D5</t>
  </si>
  <si>
    <t>Faktor 3 für Tastverhältnis bei Freiflug (GRA)</t>
  </si>
  <si>
    <t>FLGFAKT3</t>
  </si>
  <si>
    <t>$0A3B9</t>
  </si>
  <si>
    <t>Faktor für I-Dynamik des Lambdareglers in Abhängigkeit von tmot</t>
  </si>
  <si>
    <t>FLRM.0</t>
  </si>
  <si>
    <t>$0A3C7</t>
  </si>
  <si>
    <t>Faktor für Lambdaregler aus Tankentlüftung</t>
  </si>
  <si>
    <t>FLRTE.0</t>
  </si>
  <si>
    <t>$076FF</t>
  </si>
  <si>
    <t>Momentenfaktor zur Bestimmung der Aufregelgeschwindigkeit</t>
  </si>
  <si>
    <t>FMDAUFR</t>
  </si>
  <si>
    <t>$0A73C</t>
  </si>
  <si>
    <t>Zündwinkel-Wirkungsgrad abhängig von Delta-Zündwinkel</t>
  </si>
  <si>
    <t>FMDDZW.0</t>
  </si>
  <si>
    <t>$07460</t>
  </si>
  <si>
    <t>Motor-Codierung (CAN)</t>
  </si>
  <si>
    <t>FMOTC.0</t>
  </si>
  <si>
    <t>$07466</t>
  </si>
  <si>
    <t>FMOTC.1</t>
  </si>
  <si>
    <t>$0A8BE</t>
  </si>
  <si>
    <t>Luftmassenabh. Wichtung der NST-Abregel-Zeitkonstanten</t>
  </si>
  <si>
    <t>FNSML.0</t>
  </si>
  <si>
    <t>$0A965</t>
  </si>
  <si>
    <t>Wichtungsfaktor tlw</t>
  </si>
  <si>
    <t>FNWTLM</t>
  </si>
  <si>
    <t>$09EDF</t>
  </si>
  <si>
    <t>Faktor LLR-Luftmassendurchsatz-Korrektur abh. von fdkha</t>
  </si>
  <si>
    <t>FQKHA</t>
  </si>
  <si>
    <t>$09EEA</t>
  </si>
  <si>
    <t>Faktor LLR-Luftmassendurchsatz-Korrektur abh. von tans</t>
  </si>
  <si>
    <t>FQKTA</t>
  </si>
  <si>
    <t>$0A08F</t>
  </si>
  <si>
    <t>Faktor LLR-Luftmassendurchsatz-Reduktion abh. von fdkha</t>
  </si>
  <si>
    <t>FQRHA.0</t>
  </si>
  <si>
    <t>$0B19D</t>
  </si>
  <si>
    <t>Kennlinie Faktor für exponentielle Absteuerung Spülrate</t>
  </si>
  <si>
    <t>FQTEDL.0</t>
  </si>
  <si>
    <t>RPM LIMITER FUNCTION</t>
  </si>
  <si>
    <r>
      <t xml:space="preserve">Speed ​​limitation - </t>
    </r>
    <r>
      <rPr>
        <b/>
        <sz val="11"/>
        <color rgb="FFFF0000"/>
        <rFont val="Calibri"/>
        <family val="2"/>
        <scheme val="minor"/>
      </rPr>
      <t>RPM LIMITER FUNCTION</t>
    </r>
  </si>
  <si>
    <r>
      <t xml:space="preserve">A parameter tL load signal - </t>
    </r>
    <r>
      <rPr>
        <b/>
        <sz val="11"/>
        <color rgb="FFFF0000"/>
        <rFont val="Calibri"/>
        <family val="2"/>
        <scheme val="minor"/>
      </rPr>
      <t>ENGINE LOAD CALCULATION</t>
    </r>
  </si>
  <si>
    <t>ENGINE LOAD CALCULATION</t>
  </si>
  <si>
    <t>MAF SENSOR DIAGNOSIS</t>
  </si>
  <si>
    <t>OXYGEN SENSOR HEATER DIAGNOSIS</t>
  </si>
  <si>
    <t>FUEL SYSTEM DIAGNOSIS</t>
  </si>
  <si>
    <t>BOOST CONTROL MAXIMUN LEVELS DIAGNOSIS</t>
  </si>
  <si>
    <t>BOOST CONTROL DEVIATION LEVELS DIAGNOSIS</t>
  </si>
  <si>
    <t>RPM LIMITER DIAGNOSIS</t>
  </si>
  <si>
    <t>OBDII READINESS</t>
  </si>
  <si>
    <t>KNOCK SENSORS DIAGNOSIS</t>
  </si>
  <si>
    <t>KNOCK CONTROL DIAGNOSIS</t>
  </si>
  <si>
    <t>TRANSMISSION INTERVENTION DIAGNOSIS</t>
  </si>
  <si>
    <t>MEMORY FAULTS DIAGNOSIS</t>
  </si>
  <si>
    <t>FUEL PUMP DRIVER SYSTEM DIAGNOSIS</t>
  </si>
  <si>
    <t>VOLTAGE REGULATOR / POWER SUPPLY DIAGNOSIS</t>
  </si>
  <si>
    <t>DELETE COUNTER ERROR DIAGNOSIS</t>
  </si>
  <si>
    <t>THROTTLE BODY ANGLE / POSITION SENSOR DIAGNOSIS</t>
  </si>
  <si>
    <t>DRIVING CONDITIONS CHECKING DIAGNOSIS</t>
  </si>
  <si>
    <t>CAN TIMEOUT GE INTERFACE DIAGNOSIS</t>
  </si>
  <si>
    <t>ANTI BUGGING / WHIGGLE FUNCTION - ACTIVE</t>
  </si>
  <si>
    <t>EXHAUST GAS TEMPERATURE MODEL</t>
  </si>
  <si>
    <t>TRANSMISSION GEARS OPERATIVE RANGE</t>
  </si>
  <si>
    <t>OPERATING RANGE MOTORIZED CATALYTIC CONVERTER HEATING</t>
  </si>
  <si>
    <t>ENRICHMENT CATALYTIC CONVERTER PROTECTION</t>
  </si>
  <si>
    <t>OPERATIVE RANGE: START</t>
  </si>
  <si>
    <t>ALTITUDE ADAPTATION FACTOR CALCULATION</t>
  </si>
  <si>
    <t>ATMOSPHERIC / AMBIENT PRESSURE CALCULATION</t>
  </si>
  <si>
    <t>RPM GRADIENT CALCULATION</t>
  </si>
  <si>
    <t>CAN SIGNAL LIST</t>
  </si>
  <si>
    <t>ASR (ANTI SLIP REGULATION) SYSTEM DIAGNOSIS</t>
  </si>
  <si>
    <t>KNOCK CONTROL TEST PULSE DIAGNOSIS</t>
  </si>
  <si>
    <t>IDLE RPM CONTROL BLOCKED STELLER DIAGNOSIS</t>
  </si>
  <si>
    <t>IDLE RPM CONTROL OFFSET ADAPTATION DIAGNOSIS</t>
  </si>
  <si>
    <t>PRIMARY O2 SENSOR (BEFORE CATALYTIC CONVERTER) DIAGNOSIS</t>
  </si>
  <si>
    <t>CAMSHAFT CONTROL DIAGNOSIS</t>
  </si>
  <si>
    <t>CAMSHAFT DRIVER CONTROL DIAGNOSIS</t>
  </si>
  <si>
    <t>PHASE SENSOR DIAGNOSIS</t>
  </si>
  <si>
    <t>ECU SG-EEPROM DIAGNOSIS</t>
  </si>
  <si>
    <t>ECU INTERNAL RAM DIAGNOSIS</t>
  </si>
  <si>
    <t>ECU ROM / EPROM DIAGNOSIS</t>
  </si>
  <si>
    <t>ECU EXTERNAL RAM DIAGNOSIS</t>
  </si>
  <si>
    <t>THROTTLE BODY IDLE SWITCH DIAGNOSIS</t>
  </si>
  <si>
    <t>GASOLINE TANK GAS RECIRCULATION SYSTEM DIAGNOSIS</t>
  </si>
  <si>
    <t>GASOLINE TANK GAS RECIRCULATION SYSTEM DRIVER DIAGNOSIS</t>
  </si>
  <si>
    <t>ENGINE TEMPERATURE DIAGNOSIS</t>
  </si>
  <si>
    <t>TRIP CONDITIONS DIAGNOSIS</t>
  </si>
  <si>
    <t>VEHICLE SPEED DIAGNOSIS</t>
  </si>
  <si>
    <t>WARM-UP CYCLE CONDITION DIAGNOSIS</t>
  </si>
  <si>
    <t>FUEL INJECTION CONTROL FOR CATALYTIC CONVERTER HEATING</t>
  </si>
  <si>
    <t>FUEL INJECTION CONTROL FOR ENGINE STARTUP</t>
  </si>
  <si>
    <t>FUEL INJECTION CORRECTION PER IGNITION FIRING ANGLE</t>
  </si>
  <si>
    <t>SEQUENTIAL SPARK IGNITION</t>
  </si>
  <si>
    <t>MASS FLOW MODEL BASIC PARAMETERS</t>
  </si>
  <si>
    <t>LIMIT FACTORS AT STARTUP AND TOP SPEED</t>
  </si>
  <si>
    <t>TRANSMISSION OPERATION / INTERVENTION</t>
  </si>
  <si>
    <t>THROTTLE BODY PLATE ANGLE PROCEDURE</t>
  </si>
  <si>
    <t>TACHOMETER &amp; ENCODER PHASE</t>
  </si>
  <si>
    <t>MAF FLOW SIGNAL CALCULATION</t>
  </si>
  <si>
    <t>INTAKE AIR TEMPERATURE SENSOR MODEL FUNCTION</t>
  </si>
  <si>
    <t>BATTERY VOLTAGE  FUNCTION INCL DIAGNOSIS</t>
  </si>
  <si>
    <t>VEHICLE SPEED FUNCTION</t>
  </si>
  <si>
    <t>OXYGEN SENSOR HEATER FUNCTION</t>
  </si>
  <si>
    <t>KNOCK DETECTION FUNCTION</t>
  </si>
  <si>
    <t>AIR CONDITIONING COMPRESSOR CONTROL</t>
  </si>
  <si>
    <t>KNOCK CONTROL DYNAMICS</t>
  </si>
  <si>
    <t>KNOCK CONTROL WITH ADAPTATION OF INDIVIDUAL CYLINDER RETARD</t>
  </si>
  <si>
    <t>KNOCK CONTROL OVERVIEW / SUMMARY</t>
  </si>
  <si>
    <t>FUEL CONSUMPTION OUTPUT SIGNAL FOR DISPLAY</t>
  </si>
  <si>
    <t>BOOST CONTROL D-COMPONENT</t>
  </si>
  <si>
    <t>BOOST CONTROL I-COMPONENT</t>
  </si>
  <si>
    <t>BOOST CONTROL OVERBOOST</t>
  </si>
  <si>
    <t>BOOST CONTROL PID CONTROLLER</t>
  </si>
  <si>
    <t>BOOST CONTROL BASIC FUNCTION</t>
  </si>
  <si>
    <t>BOOST CONTROL SETPOINT CONDITIONING</t>
  </si>
  <si>
    <t>BOOST CONTROL CORRECTION BY KNOCK CONTROL</t>
  </si>
  <si>
    <t>BOOST CONTROL FILTER</t>
  </si>
  <si>
    <t>BOOST CONTROL DUTY CYCLE ADAPTATION BASICS</t>
  </si>
  <si>
    <t>BOOST CONTROL DUTY CYCLE ADAPTATION FUNCTION</t>
  </si>
  <si>
    <t>BOOST CONTROL DUTY CYCLE DRIVER PREPARATION</t>
  </si>
  <si>
    <t>MAX VOLTAGE CONTROL FOR IDLE ADJUSTMENT OF THROTTLE BODY CONTROLLER</t>
  </si>
  <si>
    <t xml:space="preserve">THROTTLE BODY IDLE ADJUSTMENT POSITION CONTROL </t>
  </si>
  <si>
    <t>THROTTLE BODY IDLE ADJUSTMENT ADAPTATION</t>
  </si>
  <si>
    <t>THROTTLE BODY IDLE CONTROL FUNCTION</t>
  </si>
  <si>
    <t>THROTTLE BODY IDLE CONTROL DEMAND ADAPTATION</t>
  </si>
  <si>
    <t>THROTTLE BODY IDLE CONTROL SET RPM</t>
  </si>
  <si>
    <t>IDLE RPM CONTROL REGULATION</t>
  </si>
  <si>
    <t>LAMBDA CONTROL SWITCH</t>
  </si>
  <si>
    <t>IDLE STABILIZATION FUNCTION</t>
  </si>
  <si>
    <t>DRIVER INPUT TORQUE CALCULATION</t>
  </si>
  <si>
    <t>ENGINE TORQUE CALCULATION</t>
  </si>
  <si>
    <t>TORQUE COORDINATION FOR RAPID INTERVENTION EZ</t>
  </si>
  <si>
    <t>TORQUE INTERVENTION / CONTROL BY IGNITION</t>
  </si>
  <si>
    <t>TORQUE INTERVENTION / CONTROL OVERVIEW</t>
  </si>
  <si>
    <t>MSR FOR ADJUSTMENT OF FILLING BY EXTERNAL REQUEST (MIMSR)</t>
  </si>
  <si>
    <t>AFTERSTART</t>
  </si>
  <si>
    <t>CAMSHAFT CONTROL</t>
  </si>
  <si>
    <t>PWM SIGNAL FOR DKG</t>
  </si>
  <si>
    <t>PWM OUTPUT ACTUAL TORQUE</t>
  </si>
  <si>
    <t>PWM INPUT OF THE DESIRED TORQUE OF ASR (TRACTION CONTROL SYSTEM)</t>
  </si>
  <si>
    <t>COMPUTATION REDUCTION LEVELS</t>
  </si>
  <si>
    <t>OVERRUN CUT-OFF / REPLACEMENT</t>
  </si>
  <si>
    <t>DASHPOT</t>
  </si>
  <si>
    <t>BOOST CONTROL SUPPORT POINTS</t>
  </si>
  <si>
    <t>STARTUP IGNITION</t>
  </si>
  <si>
    <t>INTAKE MANIFOLD</t>
  </si>
  <si>
    <t>IGNITION DWELL TIME (CHARGE TIME OF IGNITION COIL)</t>
  </si>
  <si>
    <t>GASOLINE TANK VENTING FUNCTION OF LOAD</t>
  </si>
  <si>
    <t>FUEL INJECTION TIME / PULSE WIDTH</t>
  </si>
  <si>
    <t>TEST COMMUNICATION: ACTUATOR DRIVE</t>
  </si>
  <si>
    <t>TRANSITION COMPENSATION FOR FUEL INJECTION WET WALL FILM MODEL</t>
  </si>
  <si>
    <t>ADAPTATION ANGLE OF THE CAMSHAFT RELATIVE TO CRANKSHAFT</t>
  </si>
  <si>
    <t>IMMOBILIZER</t>
  </si>
  <si>
    <t>FUEL INJECTION DURING WARM-UP CONDITION</t>
  </si>
  <si>
    <t>ENGINE IGNITION FIRING ANGLE DURING WARM-UP CONDITION</t>
  </si>
  <si>
    <t>ENGINE IGNITION CHANGE LIMITATION</t>
  </si>
  <si>
    <t>ENGINE IGNITION FIRING ANGLE AT RPM STEP BACKWARD</t>
  </si>
  <si>
    <t>ENGINE IGNITION FIRING ANGLE BASIC CALCULATION</t>
  </si>
  <si>
    <t>CATALYTIC CONVERTER HEATING - IGNITION ANGLE</t>
  </si>
  <si>
    <t>LOAD CHANGE SHCOK DAMPING</t>
  </si>
  <si>
    <t>RPM SIGNAL DIAGNOSIS</t>
  </si>
  <si>
    <t>SERIAL COMMUNICATION K-LINE DIAGNOSIS</t>
  </si>
  <si>
    <t>TRACTION CONTROL SYSTEM TORQUE CONTROL DIAGNOSIS</t>
  </si>
  <si>
    <t>DVL DIAGNOSIS</t>
  </si>
  <si>
    <t>ENGINE LOAD REINSTALMENT CALCULATION</t>
  </si>
  <si>
    <t>TRACTION CONTROL SYSTEM ON TI-SUPPRESION AND ENGINE IGNITION ADJUSTMENT</t>
  </si>
  <si>
    <t>FUEL INJECTION CONTROL OVERVIEW</t>
  </si>
  <si>
    <t>IDLE CONTROL: AIR ADJUSTMENT</t>
  </si>
  <si>
    <t>IDLE CONTROL WITH CATALYTIC CONVERTER HEATING</t>
  </si>
  <si>
    <t>ADAPTATIVE LAMBDA CONTROL</t>
  </si>
  <si>
    <t>LAMBDA CONTROL  (LR --&gt; Lambdaregelung)</t>
  </si>
  <si>
    <t>FUEL INJECTION FUNCTION CALCULATION</t>
  </si>
  <si>
    <t>FUEL INJECTION BASIC VALUES FOR CALCULATION</t>
  </si>
  <si>
    <t>MAF</t>
  </si>
  <si>
    <t>1.8T AGU</t>
  </si>
  <si>
    <t>2.8L VR6</t>
  </si>
  <si>
    <t>Dif</t>
  </si>
  <si>
    <t>Desc</t>
  </si>
  <si>
    <t>Fuel Injectors Constant for Consumption Display</t>
  </si>
  <si>
    <t>Fuel Injectors Minimun Pulse Width</t>
  </si>
  <si>
    <t>Fuel Injectors Lattency or Battery Voltage Correction</t>
  </si>
  <si>
    <t>06A906018CG 352127 M383</t>
  </si>
  <si>
    <t>Vbatt</t>
  </si>
  <si>
    <t>ms</t>
  </si>
  <si>
    <t>4B0907557B 359157 M592</t>
  </si>
  <si>
    <t>4B0907557B 359157 M382</t>
  </si>
  <si>
    <t>8D0907557P 350269 M592</t>
  </si>
  <si>
    <t>ID(mm)</t>
  </si>
  <si>
    <t>Area (mm2)</t>
  </si>
  <si>
    <t>MAF Linearization Sensor Output - MAF Table (256x1)</t>
  </si>
  <si>
    <t xml:space="preserve">  Luftmassen-Durchsatzes, 16 Bit, mit Offset(  Dezimalzahl in Hexzahl)/kg/h</t>
  </si>
  <si>
    <t>dez</t>
  </si>
  <si>
    <t>0.00</t>
  </si>
  <si>
    <t>0.02</t>
  </si>
  <si>
    <t>0.04</t>
  </si>
  <si>
    <t>0.06</t>
  </si>
  <si>
    <t>0.08</t>
  </si>
  <si>
    <t>0.10</t>
  </si>
  <si>
    <t>0.12</t>
  </si>
  <si>
    <t>0.14</t>
  </si>
  <si>
    <t>0.16</t>
  </si>
  <si>
    <t>0.18</t>
  </si>
  <si>
    <t>0.20</t>
  </si>
  <si>
    <t>0.21</t>
  </si>
  <si>
    <t>0.23</t>
  </si>
  <si>
    <t>0.25</t>
  </si>
  <si>
    <t>0.27</t>
  </si>
  <si>
    <t>0.29</t>
  </si>
  <si>
    <t>0.31</t>
  </si>
  <si>
    <t>0.33</t>
  </si>
  <si>
    <t>0.35</t>
  </si>
  <si>
    <t>0.37</t>
  </si>
  <si>
    <t>0.39</t>
  </si>
  <si>
    <t>0.41</t>
  </si>
  <si>
    <t>0.43</t>
  </si>
  <si>
    <t>0.45</t>
  </si>
  <si>
    <t>0.47</t>
  </si>
  <si>
    <t>0.49</t>
  </si>
  <si>
    <t>0.51</t>
  </si>
  <si>
    <t>0.53</t>
  </si>
  <si>
    <t>0.55</t>
  </si>
  <si>
    <t>0.57</t>
  </si>
  <si>
    <t>0.59</t>
  </si>
  <si>
    <t>0.61</t>
  </si>
  <si>
    <t>0.62</t>
  </si>
  <si>
    <t>0.64</t>
  </si>
  <si>
    <t>0.66</t>
  </si>
  <si>
    <t>0.68</t>
  </si>
  <si>
    <t>0.70</t>
  </si>
  <si>
    <t>0.72</t>
  </si>
  <si>
    <t>0.74</t>
  </si>
  <si>
    <t>0.76</t>
  </si>
  <si>
    <t>0.78</t>
  </si>
  <si>
    <t>0.80</t>
  </si>
  <si>
    <t>0.82</t>
  </si>
  <si>
    <t>0.84</t>
  </si>
  <si>
    <t>0.86</t>
  </si>
  <si>
    <t>0.88</t>
  </si>
  <si>
    <t>0.90</t>
  </si>
  <si>
    <t>0.92</t>
  </si>
  <si>
    <t>0.94</t>
  </si>
  <si>
    <t>0.96</t>
  </si>
  <si>
    <t>0.98</t>
  </si>
  <si>
    <t>1.00</t>
  </si>
  <si>
    <t>1.02</t>
  </si>
  <si>
    <t>1.04</t>
  </si>
  <si>
    <t>1.05</t>
  </si>
  <si>
    <t>1.07</t>
  </si>
  <si>
    <t>1.09</t>
  </si>
  <si>
    <t>1.11</t>
  </si>
  <si>
    <t>1.13</t>
  </si>
  <si>
    <t>1.15</t>
  </si>
  <si>
    <t>1.17</t>
  </si>
  <si>
    <t>1.19</t>
  </si>
  <si>
    <t>1.21</t>
  </si>
  <si>
    <t>1.23</t>
  </si>
  <si>
    <t>1.25</t>
  </si>
  <si>
    <t>1.27</t>
  </si>
  <si>
    <t>1.29</t>
  </si>
  <si>
    <t>1.31</t>
  </si>
  <si>
    <t>1.33</t>
  </si>
  <si>
    <t>1.35</t>
  </si>
  <si>
    <t>1.37</t>
  </si>
  <si>
    <t>1.39</t>
  </si>
  <si>
    <t>1.41</t>
  </si>
  <si>
    <t>1.43</t>
  </si>
  <si>
    <t>1.45</t>
  </si>
  <si>
    <t>1.46</t>
  </si>
  <si>
    <t>1.48</t>
  </si>
  <si>
    <t>1.50</t>
  </si>
  <si>
    <t>1.52</t>
  </si>
  <si>
    <t>1.54</t>
  </si>
  <si>
    <t>1.56</t>
  </si>
  <si>
    <t>1.58</t>
  </si>
  <si>
    <t>1.60</t>
  </si>
  <si>
    <t>1.62</t>
  </si>
  <si>
    <t>1.64</t>
  </si>
  <si>
    <t>1.66</t>
  </si>
  <si>
    <t>1.68</t>
  </si>
  <si>
    <t>1.70</t>
  </si>
  <si>
    <t>1.72</t>
  </si>
  <si>
    <t>1.74</t>
  </si>
  <si>
    <t>1.76</t>
  </si>
  <si>
    <t>1.78</t>
  </si>
  <si>
    <t>1.80</t>
  </si>
  <si>
    <t>1.82</t>
  </si>
  <si>
    <t>1.84</t>
  </si>
  <si>
    <t>1.86</t>
  </si>
  <si>
    <t>1.87</t>
  </si>
  <si>
    <t>1.89</t>
  </si>
  <si>
    <t>1.91</t>
  </si>
  <si>
    <t>1.93</t>
  </si>
  <si>
    <t>1.95</t>
  </si>
  <si>
    <t>1.97</t>
  </si>
  <si>
    <t>1.99</t>
  </si>
  <si>
    <t>2.01</t>
  </si>
  <si>
    <t>2.03</t>
  </si>
  <si>
    <t>2.05</t>
  </si>
  <si>
    <t>2.07</t>
  </si>
  <si>
    <t>2.09</t>
  </si>
  <si>
    <t>2.11</t>
  </si>
  <si>
    <t>2.13</t>
  </si>
  <si>
    <t>2.15</t>
  </si>
  <si>
    <t>2.17</t>
  </si>
  <si>
    <t>2.19</t>
  </si>
  <si>
    <t>2.21</t>
  </si>
  <si>
    <t>2.23</t>
  </si>
  <si>
    <t>2.25</t>
  </si>
  <si>
    <t>2.27</t>
  </si>
  <si>
    <t>2.29</t>
  </si>
  <si>
    <t>2.30</t>
  </si>
  <si>
    <t>2.32</t>
  </si>
  <si>
    <t>2.34</t>
  </si>
  <si>
    <t>2.36</t>
  </si>
  <si>
    <t>2.38</t>
  </si>
  <si>
    <t>2.40</t>
  </si>
  <si>
    <t>2.42</t>
  </si>
  <si>
    <t>2.44</t>
  </si>
  <si>
    <t>2.46</t>
  </si>
  <si>
    <t>2.48</t>
  </si>
  <si>
    <t>2.50</t>
  </si>
  <si>
    <t>2.52</t>
  </si>
  <si>
    <t>2.54</t>
  </si>
  <si>
    <t>2.56</t>
  </si>
  <si>
    <t>2.58</t>
  </si>
  <si>
    <t>2.60</t>
  </si>
  <si>
    <t>2.62</t>
  </si>
  <si>
    <t>2.64</t>
  </si>
  <si>
    <t>2.66</t>
  </si>
  <si>
    <t>2.68</t>
  </si>
  <si>
    <t>2.70</t>
  </si>
  <si>
    <t>2.71</t>
  </si>
  <si>
    <t>2.73</t>
  </si>
  <si>
    <t>2.75</t>
  </si>
  <si>
    <t>2.77</t>
  </si>
  <si>
    <t>2.79</t>
  </si>
  <si>
    <t>2.81</t>
  </si>
  <si>
    <t>2.83</t>
  </si>
  <si>
    <t>2.85</t>
  </si>
  <si>
    <t>2.87</t>
  </si>
  <si>
    <t>2.89</t>
  </si>
  <si>
    <t>2.91</t>
  </si>
  <si>
    <t>2.93</t>
  </si>
  <si>
    <t>2.95</t>
  </si>
  <si>
    <t>2.97</t>
  </si>
  <si>
    <t>2.99</t>
  </si>
  <si>
    <t>3.01</t>
  </si>
  <si>
    <t>3.03</t>
  </si>
  <si>
    <t>3.05</t>
  </si>
  <si>
    <t>3.07</t>
  </si>
  <si>
    <t>3.09</t>
  </si>
  <si>
    <t>3.11</t>
  </si>
  <si>
    <t>3.12</t>
  </si>
  <si>
    <t>3.14</t>
  </si>
  <si>
    <t>3.16</t>
  </si>
  <si>
    <t>3.18</t>
  </si>
  <si>
    <t>3.20</t>
  </si>
  <si>
    <t>3.22</t>
  </si>
  <si>
    <t>3.24</t>
  </si>
  <si>
    <t>3.26</t>
  </si>
  <si>
    <t>3.28</t>
  </si>
  <si>
    <t>3.32</t>
  </si>
  <si>
    <t>3.34</t>
  </si>
  <si>
    <t>3.36</t>
  </si>
  <si>
    <t>3.38</t>
  </si>
  <si>
    <t>3.40</t>
  </si>
  <si>
    <t>3.42</t>
  </si>
  <si>
    <t>3.44</t>
  </si>
  <si>
    <t>3.46</t>
  </si>
  <si>
    <t>3.48</t>
  </si>
  <si>
    <t>3.50</t>
  </si>
  <si>
    <t>3.52</t>
  </si>
  <si>
    <t>3.54</t>
  </si>
  <si>
    <t>3.55</t>
  </si>
  <si>
    <t>3.57</t>
  </si>
  <si>
    <t>3.59</t>
  </si>
  <si>
    <t>3.61</t>
  </si>
  <si>
    <t>3.63</t>
  </si>
  <si>
    <t>3.65</t>
  </si>
  <si>
    <t>3.67</t>
  </si>
  <si>
    <t>3.69</t>
  </si>
  <si>
    <t>3.71</t>
  </si>
  <si>
    <t>3.73</t>
  </si>
  <si>
    <t>3.75</t>
  </si>
  <si>
    <t>3.77</t>
  </si>
  <si>
    <t>3.79</t>
  </si>
  <si>
    <t>3.81</t>
  </si>
  <si>
    <t>3.83</t>
  </si>
  <si>
    <t>3.85</t>
  </si>
  <si>
    <t>3.87</t>
  </si>
  <si>
    <t>3.89</t>
  </si>
  <si>
    <t>3.91</t>
  </si>
  <si>
    <t>3.93</t>
  </si>
  <si>
    <t>3.95</t>
  </si>
  <si>
    <t>3.96</t>
  </si>
  <si>
    <t>3.98</t>
  </si>
  <si>
    <t>4.00</t>
  </si>
  <si>
    <t>4.02</t>
  </si>
  <si>
    <t>4.04</t>
  </si>
  <si>
    <t>4.06</t>
  </si>
  <si>
    <t>4.08</t>
  </si>
  <si>
    <t>4.12</t>
  </si>
  <si>
    <t>4.14</t>
  </si>
  <si>
    <t>4.16</t>
  </si>
  <si>
    <t>4.18</t>
  </si>
  <si>
    <t>4.20</t>
  </si>
  <si>
    <t>4.22</t>
  </si>
  <si>
    <t>4.24</t>
  </si>
  <si>
    <t>4.26</t>
  </si>
  <si>
    <t>4.28</t>
  </si>
  <si>
    <t>4.30</t>
  </si>
  <si>
    <t>4.32</t>
  </si>
  <si>
    <t>4.34</t>
  </si>
  <si>
    <t>4.36</t>
  </si>
  <si>
    <t>4.37</t>
  </si>
  <si>
    <t>4.39</t>
  </si>
  <si>
    <t>4.41</t>
  </si>
  <si>
    <t>4.43</t>
  </si>
  <si>
    <t>4.45</t>
  </si>
  <si>
    <t>4.47</t>
  </si>
  <si>
    <t>4.49</t>
  </si>
  <si>
    <t>4.51</t>
  </si>
  <si>
    <t>4.53</t>
  </si>
  <si>
    <t>4.55</t>
  </si>
  <si>
    <t>4.57</t>
  </si>
  <si>
    <t>4.59</t>
  </si>
  <si>
    <t>4.61</t>
  </si>
  <si>
    <t>4.63</t>
  </si>
  <si>
    <t>4.65</t>
  </si>
  <si>
    <t>4.67</t>
  </si>
  <si>
    <t>4.69</t>
  </si>
  <si>
    <t>4.71</t>
  </si>
  <si>
    <t>4.73</t>
  </si>
  <si>
    <t>4.75</t>
  </si>
  <si>
    <t>4.77</t>
  </si>
  <si>
    <t>4.79</t>
  </si>
  <si>
    <t>4.80</t>
  </si>
  <si>
    <t>4.82</t>
  </si>
  <si>
    <t>4.84</t>
  </si>
  <si>
    <t>4.86</t>
  </si>
  <si>
    <t>4.88</t>
  </si>
  <si>
    <t>4.90</t>
  </si>
  <si>
    <t>4.92</t>
  </si>
  <si>
    <t>4.94</t>
  </si>
  <si>
    <t>4.96</t>
  </si>
  <si>
    <t>4.98</t>
  </si>
  <si>
    <t>-</t>
  </si>
  <si>
    <t>0.50</t>
  </si>
  <si>
    <t>1.63</t>
  </si>
  <si>
    <t>2.00</t>
  </si>
  <si>
    <t>3.00</t>
  </si>
  <si>
    <t>4.13</t>
  </si>
  <si>
    <t>4.50</t>
  </si>
  <si>
    <t>5.13</t>
  </si>
  <si>
    <t>5.50</t>
  </si>
  <si>
    <t>5.88</t>
  </si>
  <si>
    <t>6.25</t>
  </si>
  <si>
    <t>6.63</t>
  </si>
  <si>
    <t>7.00</t>
  </si>
  <si>
    <t>7.38</t>
  </si>
  <si>
    <t>7.88</t>
  </si>
  <si>
    <t>8.25</t>
  </si>
  <si>
    <t>8.75</t>
  </si>
  <si>
    <t>9.13</t>
  </si>
  <si>
    <t>9.63</t>
  </si>
  <si>
    <t>10.13</t>
  </si>
  <si>
    <t>10.63</t>
  </si>
  <si>
    <t>11.13</t>
  </si>
  <si>
    <t>11.75</t>
  </si>
  <si>
    <t>12.25</t>
  </si>
  <si>
    <t>12.88</t>
  </si>
  <si>
    <t>13.38</t>
  </si>
  <si>
    <t>14.00</t>
  </si>
  <si>
    <t>14.63</t>
  </si>
  <si>
    <t>15.38</t>
  </si>
  <si>
    <t>16.00</t>
  </si>
  <si>
    <t>16.63</t>
  </si>
  <si>
    <t>17.38</t>
  </si>
  <si>
    <t>18.00</t>
  </si>
  <si>
    <t>18.75</t>
  </si>
  <si>
    <t>19.50</t>
  </si>
  <si>
    <t>20.25</t>
  </si>
  <si>
    <t>21.00</t>
  </si>
  <si>
    <t>21.75</t>
  </si>
  <si>
    <t>22.63</t>
  </si>
  <si>
    <t>23.38</t>
  </si>
  <si>
    <t>24.25</t>
  </si>
  <si>
    <t>25.13</t>
  </si>
  <si>
    <t>26.00</t>
  </si>
  <si>
    <t>26.88</t>
  </si>
  <si>
    <t>27.88</t>
  </si>
  <si>
    <t>28.75</t>
  </si>
  <si>
    <t>29.75</t>
  </si>
  <si>
    <t>30.75</t>
  </si>
  <si>
    <t>31.75</t>
  </si>
  <si>
    <t>32.88</t>
  </si>
  <si>
    <t>33.88</t>
  </si>
  <si>
    <t>35.00</t>
  </si>
  <si>
    <t>36.13</t>
  </si>
  <si>
    <t>37.25</t>
  </si>
  <si>
    <t>38.38</t>
  </si>
  <si>
    <t>39.50</t>
  </si>
  <si>
    <t>40.75</t>
  </si>
  <si>
    <t>42.00</t>
  </si>
  <si>
    <t>43.25</t>
  </si>
  <si>
    <t>44.50</t>
  </si>
  <si>
    <t>45.75</t>
  </si>
  <si>
    <t>47.00</t>
  </si>
  <si>
    <t>48.38</t>
  </si>
  <si>
    <t>49.75</t>
  </si>
  <si>
    <t>51.00</t>
  </si>
  <si>
    <t>52.50</t>
  </si>
  <si>
    <t>53.88</t>
  </si>
  <si>
    <t>55.25</t>
  </si>
  <si>
    <t>56.75</t>
  </si>
  <si>
    <t>58.25</t>
  </si>
  <si>
    <t>59.75</t>
  </si>
  <si>
    <t>61.25</t>
  </si>
  <si>
    <t>62.88</t>
  </si>
  <si>
    <t>64.50</t>
  </si>
  <si>
    <t>66.13</t>
  </si>
  <si>
    <t>67.75</t>
  </si>
  <si>
    <t>69.38</t>
  </si>
  <si>
    <t>71.13</t>
  </si>
  <si>
    <t>72.88</t>
  </si>
  <si>
    <t>74.63</t>
  </si>
  <si>
    <t>76.38</t>
  </si>
  <si>
    <t>78.25</t>
  </si>
  <si>
    <t>80.00</t>
  </si>
  <si>
    <t>81.88</t>
  </si>
  <si>
    <t>83.75</t>
  </si>
  <si>
    <t>85.63</t>
  </si>
  <si>
    <t>87.63</t>
  </si>
  <si>
    <t>89.63</t>
  </si>
  <si>
    <t>91.50</t>
  </si>
  <si>
    <t>93.50</t>
  </si>
  <si>
    <t>95.63</t>
  </si>
  <si>
    <t>97.63</t>
  </si>
  <si>
    <t>99.75</t>
  </si>
  <si>
    <t>101.75</t>
  </si>
  <si>
    <t>103.88</t>
  </si>
  <si>
    <t>106.00</t>
  </si>
  <si>
    <t>108.25</t>
  </si>
  <si>
    <t>110.38</t>
  </si>
  <si>
    <t>112.50</t>
  </si>
  <si>
    <t>114.75</t>
  </si>
  <si>
    <t>116.88</t>
  </si>
  <si>
    <t>119.13</t>
  </si>
  <si>
    <t>121.50</t>
  </si>
  <si>
    <t>123.75</t>
  </si>
  <si>
    <t>126.13</t>
  </si>
  <si>
    <t>128.50</t>
  </si>
  <si>
    <t>130.88</t>
  </si>
  <si>
    <t>133.38</t>
  </si>
  <si>
    <t>135.75</t>
  </si>
  <si>
    <t>138.25</t>
  </si>
  <si>
    <t>140.88</t>
  </si>
  <si>
    <t>143.38</t>
  </si>
  <si>
    <t>146.00</t>
  </si>
  <si>
    <t>148.75</t>
  </si>
  <si>
    <t>151.50</t>
  </si>
  <si>
    <t>154.13</t>
  </si>
  <si>
    <t>157.00</t>
  </si>
  <si>
    <t>159.75</t>
  </si>
  <si>
    <t>162.63</t>
  </si>
  <si>
    <t>165.50</t>
  </si>
  <si>
    <t>168.38</t>
  </si>
  <si>
    <t>171.25</t>
  </si>
  <si>
    <t>174.25</t>
  </si>
  <si>
    <t>177.25</t>
  </si>
  <si>
    <t>180.25</t>
  </si>
  <si>
    <t>183.38</t>
  </si>
  <si>
    <t>186.38</t>
  </si>
  <si>
    <t>189.50</t>
  </si>
  <si>
    <t>192.63</t>
  </si>
  <si>
    <t>195.88</t>
  </si>
  <si>
    <t>199.00</t>
  </si>
  <si>
    <t>202.25</t>
  </si>
  <si>
    <t>205.63</t>
  </si>
  <si>
    <t>208.88</t>
  </si>
  <si>
    <t>212.25</t>
  </si>
  <si>
    <t>215.63</t>
  </si>
  <si>
    <t>219.00</t>
  </si>
  <si>
    <t>222.50</t>
  </si>
  <si>
    <t>225.88</t>
  </si>
  <si>
    <t>229.38</t>
  </si>
  <si>
    <t>232.88</t>
  </si>
  <si>
    <t>236.38</t>
  </si>
  <si>
    <t>240.00</t>
  </si>
  <si>
    <t>243.50</t>
  </si>
  <si>
    <t>247.13</t>
  </si>
  <si>
    <t>250.88</t>
  </si>
  <si>
    <t>254.50</t>
  </si>
  <si>
    <t>258.25</t>
  </si>
  <si>
    <t>262.00</t>
  </si>
  <si>
    <t>265.75</t>
  </si>
  <si>
    <t>269.63</t>
  </si>
  <si>
    <t>273.38</t>
  </si>
  <si>
    <t>277.25</t>
  </si>
  <si>
    <t>281.13</t>
  </si>
  <si>
    <t>285.13</t>
  </si>
  <si>
    <t>289.00</t>
  </si>
  <si>
    <t>293.00</t>
  </si>
  <si>
    <t>297.00</t>
  </si>
  <si>
    <t>301.00</t>
  </si>
  <si>
    <t>305.00</t>
  </si>
  <si>
    <t>309.00</t>
  </si>
  <si>
    <t>313.13</t>
  </si>
  <si>
    <t>317.25</t>
  </si>
  <si>
    <t>321.38</t>
  </si>
  <si>
    <t>325.50</t>
  </si>
  <si>
    <t>329.75</t>
  </si>
  <si>
    <t>334.00</t>
  </si>
  <si>
    <t>338.25</t>
  </si>
  <si>
    <t>342.50</t>
  </si>
  <si>
    <t>346.75</t>
  </si>
  <si>
    <t>351.00</t>
  </si>
  <si>
    <t>355.38</t>
  </si>
  <si>
    <t>359.63</t>
  </si>
  <si>
    <t>364.00</t>
  </si>
  <si>
    <t>368.38</t>
  </si>
  <si>
    <t>372.88</t>
  </si>
  <si>
    <t>377.25</t>
  </si>
  <si>
    <t>381.75</t>
  </si>
  <si>
    <t>386.25</t>
  </si>
  <si>
    <t>390.75</t>
  </si>
  <si>
    <t>395.25</t>
  </si>
  <si>
    <t>399.75</t>
  </si>
  <si>
    <t>404.38</t>
  </si>
  <si>
    <t>408.88</t>
  </si>
  <si>
    <t>413.50</t>
  </si>
  <si>
    <t>418.00</t>
  </si>
  <si>
    <t>422.63</t>
  </si>
  <si>
    <t>427.25</t>
  </si>
  <si>
    <t>431.88</t>
  </si>
  <si>
    <t>436.50</t>
  </si>
  <si>
    <t>441.13</t>
  </si>
  <si>
    <t>445.88</t>
  </si>
  <si>
    <t>450.50</t>
  </si>
  <si>
    <t>455.25</t>
  </si>
  <si>
    <t>460.00</t>
  </si>
  <si>
    <t>464.75</t>
  </si>
  <si>
    <t>469.50</t>
  </si>
  <si>
    <t>474.25</t>
  </si>
  <si>
    <t>479.13</t>
  </si>
  <si>
    <t>483.88</t>
  </si>
  <si>
    <t>488.75</t>
  </si>
  <si>
    <t>493.63</t>
  </si>
  <si>
    <t>498.50</t>
  </si>
  <si>
    <t>503.38</t>
  </si>
  <si>
    <t>508.25</t>
  </si>
  <si>
    <t>513.25</t>
  </si>
  <si>
    <t>518.13</t>
  </si>
  <si>
    <t>523.13</t>
  </si>
  <si>
    <t>528.13</t>
  </si>
  <si>
    <t>533.13</t>
  </si>
  <si>
    <t>538.13</t>
  </si>
  <si>
    <t>543.13</t>
  </si>
  <si>
    <t>548.25</t>
  </si>
  <si>
    <t>553.25</t>
  </si>
  <si>
    <t>558.38</t>
  </si>
  <si>
    <t>563.50</t>
  </si>
  <si>
    <t>568.50</t>
  </si>
  <si>
    <t>573.63</t>
  </si>
  <si>
    <t>578.75</t>
  </si>
  <si>
    <t>583.88</t>
  </si>
  <si>
    <t>589.13</t>
  </si>
  <si>
    <t>594.25</t>
  </si>
  <si>
    <t>599.38</t>
  </si>
  <si>
    <t>604.63</t>
  </si>
  <si>
    <t>609.88</t>
  </si>
  <si>
    <t>615.00</t>
  </si>
  <si>
    <t>620.25</t>
  </si>
  <si>
    <t>625.50</t>
  </si>
  <si>
    <t>630.88</t>
  </si>
  <si>
    <t>636.13</t>
  </si>
  <si>
    <t>641.38</t>
  </si>
  <si>
    <t>646.75</t>
  </si>
  <si>
    <t>652.00</t>
  </si>
  <si>
    <t>657.38</t>
  </si>
  <si>
    <t>662.75</t>
  </si>
  <si>
    <t>668.00</t>
  </si>
  <si>
    <t>673.38</t>
  </si>
  <si>
    <t>Linearisierung der Heißfilmspannung (256x1)</t>
  </si>
  <si>
    <t xml:space="preserve">  Dezimalzahl in 16-Bit-Hexzahl(  Dezimalzahl in Hexzahl)/dez</t>
  </si>
  <si>
    <t>0.13</t>
  </si>
  <si>
    <t>1.38</t>
  </si>
  <si>
    <t>1.75</t>
  </si>
  <si>
    <t>2.63</t>
  </si>
  <si>
    <t>3.88</t>
  </si>
  <si>
    <t>4.25</t>
  </si>
  <si>
    <t>6.00</t>
  </si>
  <si>
    <t>6.38</t>
  </si>
  <si>
    <t>6.88</t>
  </si>
  <si>
    <t>7.25</t>
  </si>
  <si>
    <t>7.75</t>
  </si>
  <si>
    <t>9.38</t>
  </si>
  <si>
    <t>9.88</t>
  </si>
  <si>
    <t>10.50</t>
  </si>
  <si>
    <t>12.50</t>
  </si>
  <si>
    <t>13.25</t>
  </si>
  <si>
    <t>14.75</t>
  </si>
  <si>
    <t>15.50</t>
  </si>
  <si>
    <t>16.25</t>
  </si>
  <si>
    <t>17.00</t>
  </si>
  <si>
    <t>17.88</t>
  </si>
  <si>
    <t>20.50</t>
  </si>
  <si>
    <t>21.38</t>
  </si>
  <si>
    <t>22.25</t>
  </si>
  <si>
    <t>23.25</t>
  </si>
  <si>
    <t>25.25</t>
  </si>
  <si>
    <t>26.25</t>
  </si>
  <si>
    <t>27.38</t>
  </si>
  <si>
    <t>28.50</t>
  </si>
  <si>
    <t>29.50</t>
  </si>
  <si>
    <t>30.63</t>
  </si>
  <si>
    <t>31.88</t>
  </si>
  <si>
    <t>33.00</t>
  </si>
  <si>
    <t>34.25</t>
  </si>
  <si>
    <t>35.38</t>
  </si>
  <si>
    <t>36.63</t>
  </si>
  <si>
    <t>37.88</t>
  </si>
  <si>
    <t>39.25</t>
  </si>
  <si>
    <t>40.50</t>
  </si>
  <si>
    <t>41.88</t>
  </si>
  <si>
    <t>44.75</t>
  </si>
  <si>
    <t>46.13</t>
  </si>
  <si>
    <t>47.63</t>
  </si>
  <si>
    <t>49.13</t>
  </si>
  <si>
    <t>50.75</t>
  </si>
  <si>
    <t>52.25</t>
  </si>
  <si>
    <t>55.38</t>
  </si>
  <si>
    <t>57.00</t>
  </si>
  <si>
    <t>58.75</t>
  </si>
  <si>
    <t>60.38</t>
  </si>
  <si>
    <t>62.13</t>
  </si>
  <si>
    <t>63.88</t>
  </si>
  <si>
    <t>65.63</t>
  </si>
  <si>
    <t>67.50</t>
  </si>
  <si>
    <t>69.25</t>
  </si>
  <si>
    <t>71.25</t>
  </si>
  <si>
    <t>73.13</t>
  </si>
  <si>
    <t>75.13</t>
  </si>
  <si>
    <t>77.00</t>
  </si>
  <si>
    <t>79.13</t>
  </si>
  <si>
    <t>81.13</t>
  </si>
  <si>
    <t>83.25</t>
  </si>
  <si>
    <t>85.38</t>
  </si>
  <si>
    <t>87.50</t>
  </si>
  <si>
    <t>91.88</t>
  </si>
  <si>
    <t>94.13</t>
  </si>
  <si>
    <t>96.38</t>
  </si>
  <si>
    <t>98.75</t>
  </si>
  <si>
    <t>101.00</t>
  </si>
  <si>
    <t>103.38</t>
  </si>
  <si>
    <t>105.75</t>
  </si>
  <si>
    <t>110.75</t>
  </si>
  <si>
    <t>113.25</t>
  </si>
  <si>
    <t>115.75</t>
  </si>
  <si>
    <t>118.25</t>
  </si>
  <si>
    <t>120.75</t>
  </si>
  <si>
    <t>123.38</t>
  </si>
  <si>
    <t>126.00</t>
  </si>
  <si>
    <t>131.25</t>
  </si>
  <si>
    <t>134.00</t>
  </si>
  <si>
    <t>136.75</t>
  </si>
  <si>
    <t>139.50</t>
  </si>
  <si>
    <t>142.50</t>
  </si>
  <si>
    <t>145.50</t>
  </si>
  <si>
    <t>148.50</t>
  </si>
  <si>
    <t>151.63</t>
  </si>
  <si>
    <t>154.75</t>
  </si>
  <si>
    <t>158.00</t>
  </si>
  <si>
    <t>161.13</t>
  </si>
  <si>
    <t>164.50</t>
  </si>
  <si>
    <t>167.75</t>
  </si>
  <si>
    <t>171.13</t>
  </si>
  <si>
    <t>174.50</t>
  </si>
  <si>
    <t>178.00</t>
  </si>
  <si>
    <t>181.38</t>
  </si>
  <si>
    <t>184.88</t>
  </si>
  <si>
    <t>188.50</t>
  </si>
  <si>
    <t>192.13</t>
  </si>
  <si>
    <t>195.75</t>
  </si>
  <si>
    <t>199.50</t>
  </si>
  <si>
    <t>203.25</t>
  </si>
  <si>
    <t>207.13</t>
  </si>
  <si>
    <t>211.00</t>
  </si>
  <si>
    <t>214.88</t>
  </si>
  <si>
    <t>218.88</t>
  </si>
  <si>
    <t>222.88</t>
  </si>
  <si>
    <t>226.88</t>
  </si>
  <si>
    <t>231.00</t>
  </si>
  <si>
    <t>235.13</t>
  </si>
  <si>
    <t>239.25</t>
  </si>
  <si>
    <t>247.75</t>
  </si>
  <si>
    <t>252.13</t>
  </si>
  <si>
    <t>256.50</t>
  </si>
  <si>
    <t>261.00</t>
  </si>
  <si>
    <t>265.38</t>
  </si>
  <si>
    <t>270.00</t>
  </si>
  <si>
    <t>274.50</t>
  </si>
  <si>
    <t>279.13</t>
  </si>
  <si>
    <t>283.75</t>
  </si>
  <si>
    <t>288.38</t>
  </si>
  <si>
    <t>297.75</t>
  </si>
  <si>
    <t>302.50</t>
  </si>
  <si>
    <t>307.25</t>
  </si>
  <si>
    <t>312.13</t>
  </si>
  <si>
    <t>316.88</t>
  </si>
  <si>
    <t>321.88</t>
  </si>
  <si>
    <t>326.75</t>
  </si>
  <si>
    <t>331.75</t>
  </si>
  <si>
    <t>336.75</t>
  </si>
  <si>
    <t>341.75</t>
  </si>
  <si>
    <t>346.88</t>
  </si>
  <si>
    <t>352.13</t>
  </si>
  <si>
    <t>357.25</t>
  </si>
  <si>
    <t>362.50</t>
  </si>
  <si>
    <t>367.88</t>
  </si>
  <si>
    <t>373.25</t>
  </si>
  <si>
    <t>378.63</t>
  </si>
  <si>
    <t>384.00</t>
  </si>
  <si>
    <t>389.50</t>
  </si>
  <si>
    <t>395.00</t>
  </si>
  <si>
    <t>400.50</t>
  </si>
  <si>
    <t>406.13</t>
  </si>
  <si>
    <t>411.75</t>
  </si>
  <si>
    <t>417.38</t>
  </si>
  <si>
    <t>423.13</t>
  </si>
  <si>
    <t>428.75</t>
  </si>
  <si>
    <t>434.50</t>
  </si>
  <si>
    <t>440.38</t>
  </si>
  <si>
    <t>446.25</t>
  </si>
  <si>
    <t>452.13</t>
  </si>
  <si>
    <t>458.00</t>
  </si>
  <si>
    <t>464.00</t>
  </si>
  <si>
    <t>470.00</t>
  </si>
  <si>
    <t>476.13</t>
  </si>
  <si>
    <t>482.13</t>
  </si>
  <si>
    <t>488.25</t>
  </si>
  <si>
    <t>494.38</t>
  </si>
  <si>
    <t>500.50</t>
  </si>
  <si>
    <t>506.63</t>
  </si>
  <si>
    <t>512.75</t>
  </si>
  <si>
    <t>519.00</t>
  </si>
  <si>
    <t>525.25</t>
  </si>
  <si>
    <t>531.50</t>
  </si>
  <si>
    <t>537.75</t>
  </si>
  <si>
    <t>544.00</t>
  </si>
  <si>
    <t>550.25</t>
  </si>
  <si>
    <t>556.50</t>
  </si>
  <si>
    <t>562.88</t>
  </si>
  <si>
    <t>569.25</t>
  </si>
  <si>
    <t>575.50</t>
  </si>
  <si>
    <t>582.00</t>
  </si>
  <si>
    <t>588.38</t>
  </si>
  <si>
    <t>594.88</t>
  </si>
  <si>
    <t>601.38</t>
  </si>
  <si>
    <t>607.88</t>
  </si>
  <si>
    <t>614.50</t>
  </si>
  <si>
    <t>621.25</t>
  </si>
  <si>
    <t>628.00</t>
  </si>
  <si>
    <t>634.88</t>
  </si>
  <si>
    <t>641.88</t>
  </si>
  <si>
    <t>648.88</t>
  </si>
  <si>
    <t>656.00</t>
  </si>
  <si>
    <t>663.25</t>
  </si>
  <si>
    <t>670.50</t>
  </si>
  <si>
    <t>678.00</t>
  </si>
  <si>
    <t>685.38</t>
  </si>
  <si>
    <t>692.88</t>
  </si>
  <si>
    <t>700.50</t>
  </si>
  <si>
    <t>708.25</t>
  </si>
  <si>
    <t>715.88</t>
  </si>
  <si>
    <t>723.75</t>
  </si>
  <si>
    <t>731.50</t>
  </si>
  <si>
    <t>739.50</t>
  </si>
  <si>
    <t>747.38</t>
  </si>
  <si>
    <t>755.38</t>
  </si>
  <si>
    <t>763.38</t>
  </si>
  <si>
    <t>771.50</t>
  </si>
  <si>
    <t>779.63</t>
  </si>
  <si>
    <t>787.75</t>
  </si>
  <si>
    <t>795.88</t>
  </si>
  <si>
    <t>804.13</t>
  </si>
  <si>
    <t>812.38</t>
  </si>
  <si>
    <t>820.63</t>
  </si>
  <si>
    <t>828.88</t>
  </si>
  <si>
    <t>837.13</t>
  </si>
  <si>
    <t>845.50</t>
  </si>
  <si>
    <t>853.88</t>
  </si>
  <si>
    <t>862.13</t>
  </si>
  <si>
    <t>870.50</t>
  </si>
  <si>
    <t>878.88</t>
  </si>
  <si>
    <t>887.25</t>
  </si>
  <si>
    <t>895.75</t>
  </si>
  <si>
    <t>904.13</t>
  </si>
  <si>
    <t>912.50</t>
  </si>
  <si>
    <t>921.00</t>
  </si>
  <si>
    <t>929.38</t>
  </si>
  <si>
    <t>937.88</t>
  </si>
  <si>
    <t>946.25</t>
  </si>
  <si>
    <t>954.75</t>
  </si>
  <si>
    <t>963.25</t>
  </si>
  <si>
    <t>971.63</t>
  </si>
  <si>
    <t>980.13</t>
  </si>
  <si>
    <t>988.63</t>
  </si>
  <si>
    <t>1.8T AGU &amp; AEB OEM MAF Bosch #0280217117 VW #037906461C</t>
  </si>
  <si>
    <t>2.8L VR6 MK3 VW AUDI PART # 021906462A  / Bosch #0280217512</t>
  </si>
  <si>
    <t>Voltage (V)</t>
  </si>
  <si>
    <t>1.8T AGU GT28 Turbo MAF</t>
  </si>
  <si>
    <t>Old Injectors Flow (cc/min)</t>
  </si>
  <si>
    <t>OEM FPR (Bar)</t>
  </si>
  <si>
    <t>New Injectors Flow (cc/min)</t>
  </si>
  <si>
    <t>New FPR (Bar)</t>
  </si>
  <si>
    <t>psi</t>
  </si>
  <si>
    <t>bar</t>
  </si>
  <si>
    <t>New Fuel Injectors Flow w New FPR (cc/min)</t>
  </si>
  <si>
    <t>021906256 VR6 355938 M381</t>
  </si>
  <si>
    <t>VR6 Housing + 
OEM Sensor
Scaled (Kg/H)</t>
  </si>
  <si>
    <t>MAF Flow (Kg/H) 
1.8T AGU GT28 MAF</t>
  </si>
  <si>
    <t>MAF Flow (Kg/H) 
2.8L VR6</t>
  </si>
  <si>
    <t>MAF Flow (Kg/H) 
1.8T AGU</t>
  </si>
  <si>
    <t>Aoem</t>
  </si>
  <si>
    <t>Anew</t>
  </si>
  <si>
    <t>KHFM scaled</t>
  </si>
  <si>
    <t>Idle speed</t>
  </si>
  <si>
    <t>Engine load</t>
  </si>
  <si>
    <t>Inj. period</t>
  </si>
  <si>
    <t>Air mass in</t>
  </si>
  <si>
    <t>800-920 rpm</t>
  </si>
  <si>
    <t>0.5-1.5 m/s</t>
  </si>
  <si>
    <t>1.00-3.00 m/s</t>
  </si>
  <si>
    <t>1.8-4 g/s</t>
  </si>
  <si>
    <t xml:space="preserve"> /min</t>
  </si>
  <si>
    <t xml:space="preserve"> ms</t>
  </si>
  <si>
    <t xml:space="preserve"> g/s</t>
  </si>
  <si>
    <t>Kg/H</t>
  </si>
  <si>
    <t>gr/sec</t>
  </si>
  <si>
    <t>Ki</t>
  </si>
  <si>
    <t>K</t>
  </si>
  <si>
    <t>V</t>
  </si>
  <si>
    <t>1,8T AGU</t>
  </si>
  <si>
    <t>Calc</t>
  </si>
  <si>
    <t>KHFM Scaled</t>
  </si>
  <si>
    <t>Calc Prom</t>
  </si>
  <si>
    <t>KHFM OEM</t>
  </si>
  <si>
    <t>Calc Dif</t>
  </si>
  <si>
    <t>Dif Prom</t>
  </si>
  <si>
    <t>KHFM Scaled by Area</t>
  </si>
  <si>
    <t>Area MAF VR6</t>
  </si>
  <si>
    <t>Area MAF 1.8T</t>
  </si>
  <si>
    <t>Calc Dif A</t>
  </si>
  <si>
    <t>(Area MAF OEM / Area MAF NEW)* KHFM OEM*0,94</t>
  </si>
  <si>
    <t>Injectors Qty</t>
  </si>
  <si>
    <t>Injectors Flow (cc/min)</t>
  </si>
  <si>
    <t>Fuel been injected (gr/sec)</t>
  </si>
  <si>
    <t>Mass Flow Calc (gr/sec) @ AFR with 100% Injectors DC</t>
  </si>
  <si>
    <t>AFR</t>
  </si>
  <si>
    <t>MAF (gr/s)</t>
  </si>
  <si>
    <t>MAF (Kg/H)</t>
  </si>
  <si>
    <t>Motronic Load</t>
  </si>
  <si>
    <t>mL = Luftmasse [Kg/h]</t>
  </si>
  <si>
    <t>n = Motordrehzahl [1/min]</t>
  </si>
  <si>
    <t>K1 = Konstante</t>
  </si>
  <si>
    <t>tL[ms]= [mL (UHLM) / n * K1] * KFUH</t>
  </si>
  <si>
    <t>Old Motronic</t>
  </si>
  <si>
    <t>Motronic 3.1+</t>
  </si>
  <si>
    <t>tL[ms]= [mL (UHLM) / n] * [KHFM / K1]</t>
  </si>
  <si>
    <t>mL = MAF Flow --&gt; Luftmasse [Kg/h]</t>
  </si>
  <si>
    <t>n = RPM --&gt; Motordrehzahl [1/min]</t>
  </si>
  <si>
    <t>KHFM = MAF Constant (constant to convert air mass to air charge)</t>
  </si>
  <si>
    <t>Q = MAF normalized airflow (kg/hr)</t>
  </si>
  <si>
    <t>N = RPM</t>
  </si>
  <si>
    <t>tL = Q / (n * Ki)</t>
  </si>
  <si>
    <t>tL = Load (ms/RPM)</t>
  </si>
  <si>
    <t>Ki = Injector Size Constant [Kg/H * min/ms]</t>
  </si>
  <si>
    <t>Load</t>
  </si>
  <si>
    <t>L[ms/RPM]= (MAF[Kg/H]/RPM) * KHFM[Kg/H * min/ms]</t>
  </si>
  <si>
    <t>Load = Mass Ingested / Mass Standard</t>
  </si>
  <si>
    <t xml:space="preserve">Load [%] = (MAF[gr/sec] / RPM) * (60 [sec/min] / (0,5 * displacement [cc] * 0,00122521 [gr/cc])) </t>
  </si>
  <si>
    <t>TLST</t>
  </si>
  <si>
    <t>06A906018CJ 0261206516 350781 1.8T AGU M383</t>
  </si>
  <si>
    <t>$06A4A</t>
  </si>
  <si>
    <t>$06A4B</t>
  </si>
  <si>
    <t>$069FC</t>
  </si>
  <si>
    <t>$08A89</t>
  </si>
  <si>
    <t>$08A90</t>
  </si>
  <si>
    <t>$08A91</t>
  </si>
  <si>
    <t>WarmUp - Max Engine Temp for Sequential Ignition</t>
  </si>
  <si>
    <t>Mass Flow Calc (gr/sec) @ AFR with 80% Injectors DC</t>
  </si>
  <si>
    <t>MAF Flow (gr/sec)
1.8T AGU</t>
  </si>
  <si>
    <t>MAF Flow (gr/sec) 
2.8L VR6</t>
  </si>
  <si>
    <t>MAF Flow (gr/sec) 
1.8T AGU GT28 MAF</t>
  </si>
  <si>
    <t>VR6 Housing + 
OEM Sensor
Scaled (gr/sec)</t>
  </si>
  <si>
    <t>HP Calc by Flow
1.8T AGU</t>
  </si>
  <si>
    <t>HP Calc by Flow
2.8L VR6</t>
  </si>
  <si>
    <t>HP Calc by Flow
1.8T AGU GT28 MAF</t>
  </si>
  <si>
    <t xml:space="preserve">HP Calc by
VR6 Housing + 
OEM Sensor
Scaled </t>
  </si>
</sst>
</file>

<file path=xl/styles.xml><?xml version="1.0" encoding="utf-8"?>
<styleSheet xmlns="http://schemas.openxmlformats.org/spreadsheetml/2006/main">
  <fonts count="23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3">
    <xf numFmtId="0" fontId="0" fillId="0" borderId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5" fillId="28" borderId="0" applyNumberFormat="0" applyBorder="0" applyAlignment="0" applyProtection="0"/>
    <xf numFmtId="0" fontId="6" fillId="29" borderId="4" applyNumberFormat="0" applyAlignment="0" applyProtection="0"/>
    <xf numFmtId="0" fontId="7" fillId="30" borderId="5" applyNumberFormat="0" applyAlignment="0" applyProtection="0"/>
    <xf numFmtId="0" fontId="8" fillId="0" borderId="0" applyNumberFormat="0" applyFill="0" applyBorder="0" applyAlignment="0" applyProtection="0"/>
    <xf numFmtId="0" fontId="9" fillId="31" borderId="0" applyNumberFormat="0" applyBorder="0" applyAlignment="0" applyProtection="0"/>
    <xf numFmtId="0" fontId="10" fillId="0" borderId="6" applyNumberFormat="0" applyFill="0" applyAlignment="0" applyProtection="0"/>
    <xf numFmtId="0" fontId="11" fillId="0" borderId="7" applyNumberFormat="0" applyFill="0" applyAlignment="0" applyProtection="0"/>
    <xf numFmtId="0" fontId="12" fillId="0" borderId="8" applyNumberFormat="0" applyFill="0" applyAlignment="0" applyProtection="0"/>
    <xf numFmtId="0" fontId="12" fillId="0" borderId="0" applyNumberFormat="0" applyFill="0" applyBorder="0" applyAlignment="0" applyProtection="0"/>
    <xf numFmtId="0" fontId="13" fillId="32" borderId="4" applyNumberFormat="0" applyAlignment="0" applyProtection="0"/>
    <xf numFmtId="0" fontId="14" fillId="0" borderId="9" applyNumberFormat="0" applyFill="0" applyAlignment="0" applyProtection="0"/>
    <xf numFmtId="0" fontId="15" fillId="33" borderId="0" applyNumberFormat="0" applyBorder="0" applyAlignment="0" applyProtection="0"/>
    <xf numFmtId="0" fontId="1" fillId="34" borderId="10" applyNumberFormat="0" applyFont="0" applyAlignment="0" applyProtection="0"/>
    <xf numFmtId="0" fontId="16" fillId="29" borderId="11" applyNumberFormat="0" applyAlignment="0" applyProtection="0"/>
    <xf numFmtId="0" fontId="17" fillId="0" borderId="0" applyNumberFormat="0" applyFill="0" applyBorder="0" applyAlignment="0" applyProtection="0"/>
    <xf numFmtId="0" fontId="18" fillId="0" borderId="12" applyNumberFormat="0" applyFill="0" applyAlignment="0" applyProtection="0"/>
    <xf numFmtId="0" fontId="19" fillId="0" borderId="0" applyNumberFormat="0" applyFill="0" applyBorder="0" applyAlignment="0" applyProtection="0"/>
    <xf numFmtId="9" fontId="3" fillId="0" borderId="0" applyFont="0" applyFill="0" applyBorder="0" applyAlignment="0" applyProtection="0"/>
  </cellStyleXfs>
  <cellXfs count="73">
    <xf numFmtId="0" fontId="0" fillId="0" borderId="0" xfId="0"/>
    <xf numFmtId="0" fontId="0" fillId="0" borderId="0" xfId="0" applyFill="1"/>
    <xf numFmtId="0" fontId="0" fillId="0" borderId="0" xfId="0" applyAlignment="1">
      <alignment horizontal="left"/>
    </xf>
    <xf numFmtId="0" fontId="0" fillId="0" borderId="0" xfId="0" applyFill="1" applyAlignment="1">
      <alignment horizontal="left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2" xfId="0" applyBorder="1"/>
    <xf numFmtId="0" fontId="0" fillId="0" borderId="3" xfId="0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2" borderId="0" xfId="0" applyFill="1" applyAlignment="1">
      <alignment horizontal="left"/>
    </xf>
    <xf numFmtId="0" fontId="0" fillId="3" borderId="0" xfId="0" applyFill="1" applyAlignment="1">
      <alignment horizontal="left"/>
    </xf>
    <xf numFmtId="0" fontId="0" fillId="35" borderId="0" xfId="0" applyFill="1"/>
    <xf numFmtId="0" fontId="20" fillId="0" borderId="0" xfId="0" applyFont="1" applyAlignment="1">
      <alignment horizontal="left"/>
    </xf>
    <xf numFmtId="0" fontId="20" fillId="2" borderId="0" xfId="0" applyFont="1" applyFill="1" applyAlignment="1">
      <alignment horizontal="left"/>
    </xf>
    <xf numFmtId="0" fontId="0" fillId="36" borderId="0" xfId="0" applyFill="1" applyAlignment="1">
      <alignment horizontal="left"/>
    </xf>
    <xf numFmtId="0" fontId="20" fillId="36" borderId="0" xfId="0" applyFont="1" applyFill="1" applyAlignment="1">
      <alignment horizontal="left"/>
    </xf>
    <xf numFmtId="0" fontId="19" fillId="36" borderId="0" xfId="0" applyFont="1" applyFill="1" applyAlignment="1">
      <alignment horizontal="left"/>
    </xf>
    <xf numFmtId="0" fontId="20" fillId="0" borderId="0" xfId="0" applyFont="1" applyFill="1" applyAlignment="1">
      <alignment horizontal="left"/>
    </xf>
    <xf numFmtId="0" fontId="21" fillId="36" borderId="0" xfId="0" applyFont="1" applyFill="1" applyAlignment="1">
      <alignment horizontal="left"/>
    </xf>
    <xf numFmtId="0" fontId="0" fillId="35" borderId="0" xfId="0" applyFill="1" applyAlignment="1">
      <alignment horizontal="left"/>
    </xf>
    <xf numFmtId="0" fontId="20" fillId="35" borderId="0" xfId="0" applyFont="1" applyFill="1" applyAlignment="1">
      <alignment horizontal="left"/>
    </xf>
    <xf numFmtId="0" fontId="21" fillId="0" borderId="0" xfId="0" applyFont="1" applyFill="1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10" fontId="0" fillId="0" borderId="0" xfId="42" applyNumberFormat="1" applyFont="1" applyAlignment="1">
      <alignment horizontal="center"/>
    </xf>
    <xf numFmtId="0" fontId="0" fillId="0" borderId="0" xfId="0" applyAlignment="1">
      <alignment horizontal="center" wrapText="1"/>
    </xf>
    <xf numFmtId="0" fontId="18" fillId="35" borderId="0" xfId="0" applyFont="1" applyFill="1" applyBorder="1" applyAlignment="1">
      <alignment horizontal="center"/>
    </xf>
    <xf numFmtId="0" fontId="18" fillId="35" borderId="0" xfId="0" applyFont="1" applyFill="1" applyBorder="1"/>
    <xf numFmtId="10" fontId="0" fillId="0" borderId="0" xfId="42" applyNumberFormat="1" applyFont="1"/>
    <xf numFmtId="0" fontId="18" fillId="35" borderId="16" xfId="0" applyFont="1" applyFill="1" applyBorder="1"/>
    <xf numFmtId="0" fontId="18" fillId="35" borderId="17" xfId="0" applyFont="1" applyFill="1" applyBorder="1"/>
    <xf numFmtId="0" fontId="18" fillId="35" borderId="19" xfId="0" applyFont="1" applyFill="1" applyBorder="1"/>
    <xf numFmtId="0" fontId="0" fillId="35" borderId="20" xfId="0" applyFill="1" applyBorder="1"/>
    <xf numFmtId="0" fontId="0" fillId="35" borderId="0" xfId="0" applyFill="1" applyBorder="1"/>
    <xf numFmtId="0" fontId="0" fillId="35" borderId="19" xfId="0" applyFill="1" applyBorder="1"/>
    <xf numFmtId="0" fontId="18" fillId="35" borderId="20" xfId="0" applyFont="1" applyFill="1" applyBorder="1"/>
    <xf numFmtId="0" fontId="18" fillId="35" borderId="18" xfId="0" applyFont="1" applyFill="1" applyBorder="1"/>
    <xf numFmtId="0" fontId="18" fillId="35" borderId="23" xfId="0" applyFont="1" applyFill="1" applyBorder="1"/>
    <xf numFmtId="0" fontId="0" fillId="35" borderId="22" xfId="0" applyFill="1" applyBorder="1"/>
    <xf numFmtId="0" fontId="18" fillId="35" borderId="21" xfId="0" applyFont="1" applyFill="1" applyBorder="1"/>
    <xf numFmtId="0" fontId="18" fillId="35" borderId="0" xfId="0" applyFont="1" applyFill="1" applyBorder="1" applyAlignment="1">
      <alignment horizontal="right"/>
    </xf>
    <xf numFmtId="0" fontId="18" fillId="35" borderId="22" xfId="0" applyFont="1" applyFill="1" applyBorder="1"/>
    <xf numFmtId="10" fontId="18" fillId="35" borderId="23" xfId="42" applyNumberFormat="1" applyFont="1" applyFill="1" applyBorder="1"/>
    <xf numFmtId="0" fontId="18" fillId="0" borderId="0" xfId="0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0" fillId="35" borderId="16" xfId="0" applyFill="1" applyBorder="1" applyAlignment="1">
      <alignment horizontal="center"/>
    </xf>
    <xf numFmtId="0" fontId="18" fillId="35" borderId="20" xfId="0" applyFont="1" applyFill="1" applyBorder="1" applyAlignment="1">
      <alignment horizontal="center"/>
    </xf>
    <xf numFmtId="0" fontId="0" fillId="35" borderId="21" xfId="0" applyFill="1" applyBorder="1" applyAlignment="1">
      <alignment horizontal="center"/>
    </xf>
    <xf numFmtId="0" fontId="0" fillId="35" borderId="18" xfId="0" applyFill="1" applyBorder="1" applyAlignment="1">
      <alignment horizontal="center"/>
    </xf>
    <xf numFmtId="0" fontId="18" fillId="35" borderId="23" xfId="0" applyFont="1" applyFill="1" applyBorder="1" applyAlignment="1">
      <alignment horizontal="right"/>
    </xf>
    <xf numFmtId="0" fontId="18" fillId="35" borderId="20" xfId="0" applyFont="1" applyFill="1" applyBorder="1" applyAlignment="1">
      <alignment horizontal="right"/>
    </xf>
    <xf numFmtId="10" fontId="18" fillId="35" borderId="22" xfId="42" applyNumberFormat="1" applyFont="1" applyFill="1" applyBorder="1"/>
    <xf numFmtId="0" fontId="18" fillId="35" borderId="13" xfId="0" applyFont="1" applyFill="1" applyBorder="1" applyAlignment="1">
      <alignment horizontal="right"/>
    </xf>
    <xf numFmtId="0" fontId="18" fillId="35" borderId="14" xfId="0" applyFont="1" applyFill="1" applyBorder="1" applyAlignment="1">
      <alignment horizontal="left"/>
    </xf>
    <xf numFmtId="0" fontId="18" fillId="35" borderId="14" xfId="0" applyFont="1" applyFill="1" applyBorder="1"/>
    <xf numFmtId="0" fontId="18" fillId="35" borderId="15" xfId="0" applyFont="1" applyFill="1" applyBorder="1"/>
    <xf numFmtId="0" fontId="0" fillId="0" borderId="0" xfId="0" applyFill="1" applyAlignment="1">
      <alignment horizontal="center"/>
    </xf>
    <xf numFmtId="10" fontId="18" fillId="35" borderId="0" xfId="0" applyNumberFormat="1" applyFont="1" applyFill="1" applyBorder="1"/>
    <xf numFmtId="0" fontId="18" fillId="35" borderId="24" xfId="0" applyFont="1" applyFill="1" applyBorder="1" applyAlignment="1">
      <alignment horizontal="center"/>
    </xf>
    <xf numFmtId="10" fontId="18" fillId="35" borderId="25" xfId="0" applyNumberFormat="1" applyFont="1" applyFill="1" applyBorder="1"/>
    <xf numFmtId="2" fontId="18" fillId="0" borderId="0" xfId="0" applyNumberFormat="1" applyFont="1" applyFill="1" applyBorder="1"/>
    <xf numFmtId="2" fontId="0" fillId="0" borderId="0" xfId="0" applyNumberFormat="1"/>
    <xf numFmtId="0" fontId="22" fillId="0" borderId="0" xfId="0" applyFont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15" xfId="0" applyFill="1" applyBorder="1" applyAlignment="1">
      <alignment horizontal="center"/>
    </xf>
  </cellXfs>
  <cellStyles count="43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a" xfId="29" builtinId="26" customBuiltin="1"/>
    <cellStyle name="Cálculo" xfId="26" builtinId="22" customBuiltin="1"/>
    <cellStyle name="Celda de comprobación" xfId="27" builtinId="23" customBuiltin="1"/>
    <cellStyle name="Celda vinculada" xfId="35" builtinId="24" customBuiltin="1"/>
    <cellStyle name="Encabezado 4" xfId="33" builtinId="19" customBuiltin="1"/>
    <cellStyle name="Énfasis1" xfId="19" builtinId="29" customBuiltin="1"/>
    <cellStyle name="Énfasis2" xfId="20" builtinId="33" customBuiltin="1"/>
    <cellStyle name="Énfasis3" xfId="21" builtinId="37" customBuiltin="1"/>
    <cellStyle name="Énfasis4" xfId="22" builtinId="41" customBuiltin="1"/>
    <cellStyle name="Énfasis5" xfId="23" builtinId="45" customBuiltin="1"/>
    <cellStyle name="Énfasis6" xfId="24" builtinId="49" customBuiltin="1"/>
    <cellStyle name="Entrada" xfId="34" builtinId="20" customBuiltin="1"/>
    <cellStyle name="Incorrecto" xfId="25" builtinId="27" customBuiltin="1"/>
    <cellStyle name="Neutral" xfId="36" builtinId="28" customBuiltin="1"/>
    <cellStyle name="Normal" xfId="0" builtinId="0"/>
    <cellStyle name="Notas" xfId="37" builtinId="10" customBuiltin="1"/>
    <cellStyle name="Porcentual" xfId="42" builtinId="5"/>
    <cellStyle name="Salida" xfId="38" builtinId="21" customBuiltin="1"/>
    <cellStyle name="Texto de advertencia" xfId="41" builtinId="11" customBuiltin="1"/>
    <cellStyle name="Texto explicativo" xfId="28" builtinId="53" customBuiltin="1"/>
    <cellStyle name="Título" xfId="39" builtinId="15" customBuiltin="1"/>
    <cellStyle name="Título 1" xfId="30" builtinId="16" customBuiltin="1"/>
    <cellStyle name="Título 2" xfId="31" builtinId="17" customBuiltin="1"/>
    <cellStyle name="Título 3" xfId="32" builtinId="18" customBuiltin="1"/>
    <cellStyle name="Total" xfId="40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plotArea>
      <c:layout/>
      <c:lineChart>
        <c:grouping val="standard"/>
        <c:ser>
          <c:idx val="1"/>
          <c:order val="0"/>
          <c:tx>
            <c:strRef>
              <c:f>'MAF Scaling'!$B$52</c:f>
              <c:strCache>
                <c:ptCount val="1"/>
                <c:pt idx="0">
                  <c:v>MAF Flow (Kg/H) 
1.8T AGU</c:v>
                </c:pt>
              </c:strCache>
            </c:strRef>
          </c:tx>
          <c:marker>
            <c:symbol val="none"/>
          </c:marker>
          <c:cat>
            <c:numRef>
              <c:f>'MAF Scaling'!$A$53:$A$308</c:f>
              <c:numCache>
                <c:formatCode>General</c:formatCode>
                <c:ptCount val="256"/>
                <c:pt idx="0">
                  <c:v>0</c:v>
                </c:pt>
                <c:pt idx="1">
                  <c:v>0.02</c:v>
                </c:pt>
                <c:pt idx="2">
                  <c:v>0.04</c:v>
                </c:pt>
                <c:pt idx="3">
                  <c:v>0.06</c:v>
                </c:pt>
                <c:pt idx="4">
                  <c:v>0.08</c:v>
                </c:pt>
                <c:pt idx="5">
                  <c:v>0.1</c:v>
                </c:pt>
                <c:pt idx="6">
                  <c:v>0.12</c:v>
                </c:pt>
                <c:pt idx="7">
                  <c:v>0.14000000000000001</c:v>
                </c:pt>
                <c:pt idx="8">
                  <c:v>0.16</c:v>
                </c:pt>
                <c:pt idx="9">
                  <c:v>0.18</c:v>
                </c:pt>
                <c:pt idx="10">
                  <c:v>0.2</c:v>
                </c:pt>
                <c:pt idx="11">
                  <c:v>0.21</c:v>
                </c:pt>
                <c:pt idx="12">
                  <c:v>0.23</c:v>
                </c:pt>
                <c:pt idx="13">
                  <c:v>0.25</c:v>
                </c:pt>
                <c:pt idx="14">
                  <c:v>0.27</c:v>
                </c:pt>
                <c:pt idx="15">
                  <c:v>0.28999999999999998</c:v>
                </c:pt>
                <c:pt idx="16">
                  <c:v>0.31</c:v>
                </c:pt>
                <c:pt idx="17">
                  <c:v>0.33</c:v>
                </c:pt>
                <c:pt idx="18">
                  <c:v>0.35</c:v>
                </c:pt>
                <c:pt idx="19">
                  <c:v>0.37</c:v>
                </c:pt>
                <c:pt idx="20">
                  <c:v>0.39</c:v>
                </c:pt>
                <c:pt idx="21">
                  <c:v>0.41</c:v>
                </c:pt>
                <c:pt idx="22">
                  <c:v>0.43</c:v>
                </c:pt>
                <c:pt idx="23">
                  <c:v>0.45</c:v>
                </c:pt>
                <c:pt idx="24">
                  <c:v>0.47</c:v>
                </c:pt>
                <c:pt idx="25">
                  <c:v>0.49</c:v>
                </c:pt>
                <c:pt idx="26">
                  <c:v>0.51</c:v>
                </c:pt>
                <c:pt idx="27">
                  <c:v>0.53</c:v>
                </c:pt>
                <c:pt idx="28">
                  <c:v>0.55000000000000004</c:v>
                </c:pt>
                <c:pt idx="29">
                  <c:v>0.56999999999999995</c:v>
                </c:pt>
                <c:pt idx="30">
                  <c:v>0.59</c:v>
                </c:pt>
                <c:pt idx="31">
                  <c:v>0.61</c:v>
                </c:pt>
                <c:pt idx="32">
                  <c:v>0.62</c:v>
                </c:pt>
                <c:pt idx="33">
                  <c:v>0.64</c:v>
                </c:pt>
                <c:pt idx="34">
                  <c:v>0.66</c:v>
                </c:pt>
                <c:pt idx="35">
                  <c:v>0.68</c:v>
                </c:pt>
                <c:pt idx="36">
                  <c:v>0.7</c:v>
                </c:pt>
                <c:pt idx="37">
                  <c:v>0.72</c:v>
                </c:pt>
                <c:pt idx="38">
                  <c:v>0.74</c:v>
                </c:pt>
                <c:pt idx="39">
                  <c:v>0.76</c:v>
                </c:pt>
                <c:pt idx="40">
                  <c:v>0.78</c:v>
                </c:pt>
                <c:pt idx="41">
                  <c:v>0.8</c:v>
                </c:pt>
                <c:pt idx="42">
                  <c:v>0.82</c:v>
                </c:pt>
                <c:pt idx="43">
                  <c:v>0.84</c:v>
                </c:pt>
                <c:pt idx="44">
                  <c:v>0.86</c:v>
                </c:pt>
                <c:pt idx="45">
                  <c:v>0.88</c:v>
                </c:pt>
                <c:pt idx="46">
                  <c:v>0.9</c:v>
                </c:pt>
                <c:pt idx="47">
                  <c:v>0.92</c:v>
                </c:pt>
                <c:pt idx="48">
                  <c:v>0.94</c:v>
                </c:pt>
                <c:pt idx="49">
                  <c:v>0.96</c:v>
                </c:pt>
                <c:pt idx="50">
                  <c:v>0.98</c:v>
                </c:pt>
                <c:pt idx="51">
                  <c:v>1</c:v>
                </c:pt>
                <c:pt idx="52">
                  <c:v>1.02</c:v>
                </c:pt>
                <c:pt idx="53">
                  <c:v>1.04</c:v>
                </c:pt>
                <c:pt idx="54">
                  <c:v>1.05</c:v>
                </c:pt>
                <c:pt idx="55">
                  <c:v>1.07</c:v>
                </c:pt>
                <c:pt idx="56">
                  <c:v>1.0900000000000001</c:v>
                </c:pt>
                <c:pt idx="57">
                  <c:v>1.1100000000000001</c:v>
                </c:pt>
                <c:pt idx="58">
                  <c:v>1.1299999999999999</c:v>
                </c:pt>
                <c:pt idx="59">
                  <c:v>1.1499999999999999</c:v>
                </c:pt>
                <c:pt idx="60">
                  <c:v>1.17</c:v>
                </c:pt>
                <c:pt idx="61">
                  <c:v>1.19</c:v>
                </c:pt>
                <c:pt idx="62">
                  <c:v>1.21</c:v>
                </c:pt>
                <c:pt idx="63">
                  <c:v>1.23</c:v>
                </c:pt>
                <c:pt idx="64">
                  <c:v>1.25</c:v>
                </c:pt>
                <c:pt idx="65">
                  <c:v>1.27</c:v>
                </c:pt>
                <c:pt idx="66">
                  <c:v>1.29</c:v>
                </c:pt>
                <c:pt idx="67">
                  <c:v>1.31</c:v>
                </c:pt>
                <c:pt idx="68">
                  <c:v>1.33</c:v>
                </c:pt>
                <c:pt idx="69">
                  <c:v>1.35</c:v>
                </c:pt>
                <c:pt idx="70">
                  <c:v>1.37</c:v>
                </c:pt>
                <c:pt idx="71">
                  <c:v>1.39</c:v>
                </c:pt>
                <c:pt idx="72">
                  <c:v>1.41</c:v>
                </c:pt>
                <c:pt idx="73">
                  <c:v>1.43</c:v>
                </c:pt>
                <c:pt idx="74">
                  <c:v>1.45</c:v>
                </c:pt>
                <c:pt idx="75">
                  <c:v>1.46</c:v>
                </c:pt>
                <c:pt idx="76">
                  <c:v>1.48</c:v>
                </c:pt>
                <c:pt idx="77">
                  <c:v>1.5</c:v>
                </c:pt>
                <c:pt idx="78">
                  <c:v>1.52</c:v>
                </c:pt>
                <c:pt idx="79">
                  <c:v>1.54</c:v>
                </c:pt>
                <c:pt idx="80">
                  <c:v>1.56</c:v>
                </c:pt>
                <c:pt idx="81">
                  <c:v>1.58</c:v>
                </c:pt>
                <c:pt idx="82">
                  <c:v>1.6</c:v>
                </c:pt>
                <c:pt idx="83">
                  <c:v>1.62</c:v>
                </c:pt>
                <c:pt idx="84">
                  <c:v>1.64</c:v>
                </c:pt>
                <c:pt idx="85">
                  <c:v>1.66</c:v>
                </c:pt>
                <c:pt idx="86">
                  <c:v>1.68</c:v>
                </c:pt>
                <c:pt idx="87">
                  <c:v>1.7</c:v>
                </c:pt>
                <c:pt idx="88">
                  <c:v>1.72</c:v>
                </c:pt>
                <c:pt idx="89">
                  <c:v>1.74</c:v>
                </c:pt>
                <c:pt idx="90">
                  <c:v>1.76</c:v>
                </c:pt>
                <c:pt idx="91">
                  <c:v>1.78</c:v>
                </c:pt>
                <c:pt idx="92">
                  <c:v>1.8</c:v>
                </c:pt>
                <c:pt idx="93">
                  <c:v>1.82</c:v>
                </c:pt>
                <c:pt idx="94">
                  <c:v>1.84</c:v>
                </c:pt>
                <c:pt idx="95">
                  <c:v>1.86</c:v>
                </c:pt>
                <c:pt idx="96">
                  <c:v>1.87</c:v>
                </c:pt>
                <c:pt idx="97">
                  <c:v>1.89</c:v>
                </c:pt>
                <c:pt idx="98">
                  <c:v>1.91</c:v>
                </c:pt>
                <c:pt idx="99">
                  <c:v>1.93</c:v>
                </c:pt>
                <c:pt idx="100">
                  <c:v>1.95</c:v>
                </c:pt>
                <c:pt idx="101">
                  <c:v>1.97</c:v>
                </c:pt>
                <c:pt idx="102">
                  <c:v>1.99</c:v>
                </c:pt>
                <c:pt idx="103">
                  <c:v>2.0099999999999998</c:v>
                </c:pt>
                <c:pt idx="104">
                  <c:v>2.0299999999999998</c:v>
                </c:pt>
                <c:pt idx="105">
                  <c:v>2.0499999999999998</c:v>
                </c:pt>
                <c:pt idx="106">
                  <c:v>2.0699999999999998</c:v>
                </c:pt>
                <c:pt idx="107">
                  <c:v>2.09</c:v>
                </c:pt>
                <c:pt idx="108">
                  <c:v>2.11</c:v>
                </c:pt>
                <c:pt idx="109">
                  <c:v>2.13</c:v>
                </c:pt>
                <c:pt idx="110">
                  <c:v>2.15</c:v>
                </c:pt>
                <c:pt idx="111">
                  <c:v>2.17</c:v>
                </c:pt>
                <c:pt idx="112">
                  <c:v>2.19</c:v>
                </c:pt>
                <c:pt idx="113">
                  <c:v>2.21</c:v>
                </c:pt>
                <c:pt idx="114">
                  <c:v>2.23</c:v>
                </c:pt>
                <c:pt idx="115">
                  <c:v>2.25</c:v>
                </c:pt>
                <c:pt idx="116">
                  <c:v>2.27</c:v>
                </c:pt>
                <c:pt idx="117">
                  <c:v>2.29</c:v>
                </c:pt>
                <c:pt idx="118">
                  <c:v>2.2999999999999998</c:v>
                </c:pt>
                <c:pt idx="119">
                  <c:v>2.3199999999999998</c:v>
                </c:pt>
                <c:pt idx="120">
                  <c:v>2.34</c:v>
                </c:pt>
                <c:pt idx="121">
                  <c:v>2.36</c:v>
                </c:pt>
                <c:pt idx="122">
                  <c:v>2.38</c:v>
                </c:pt>
                <c:pt idx="123">
                  <c:v>2.4</c:v>
                </c:pt>
                <c:pt idx="124">
                  <c:v>2.42</c:v>
                </c:pt>
                <c:pt idx="125">
                  <c:v>2.44</c:v>
                </c:pt>
                <c:pt idx="126">
                  <c:v>2.46</c:v>
                </c:pt>
                <c:pt idx="127">
                  <c:v>2.48</c:v>
                </c:pt>
                <c:pt idx="128">
                  <c:v>2.5</c:v>
                </c:pt>
                <c:pt idx="129">
                  <c:v>2.52</c:v>
                </c:pt>
                <c:pt idx="130">
                  <c:v>2.54</c:v>
                </c:pt>
                <c:pt idx="131">
                  <c:v>2.56</c:v>
                </c:pt>
                <c:pt idx="132">
                  <c:v>2.58</c:v>
                </c:pt>
                <c:pt idx="133">
                  <c:v>2.6</c:v>
                </c:pt>
                <c:pt idx="134">
                  <c:v>2.62</c:v>
                </c:pt>
                <c:pt idx="135">
                  <c:v>2.64</c:v>
                </c:pt>
                <c:pt idx="136">
                  <c:v>2.66</c:v>
                </c:pt>
                <c:pt idx="137">
                  <c:v>2.68</c:v>
                </c:pt>
                <c:pt idx="138">
                  <c:v>2.7</c:v>
                </c:pt>
                <c:pt idx="139">
                  <c:v>2.71</c:v>
                </c:pt>
                <c:pt idx="140">
                  <c:v>2.73</c:v>
                </c:pt>
                <c:pt idx="141">
                  <c:v>2.75</c:v>
                </c:pt>
                <c:pt idx="142">
                  <c:v>2.77</c:v>
                </c:pt>
                <c:pt idx="143">
                  <c:v>2.79</c:v>
                </c:pt>
                <c:pt idx="144">
                  <c:v>2.81</c:v>
                </c:pt>
                <c:pt idx="145">
                  <c:v>2.83</c:v>
                </c:pt>
                <c:pt idx="146">
                  <c:v>2.85</c:v>
                </c:pt>
                <c:pt idx="147">
                  <c:v>2.87</c:v>
                </c:pt>
                <c:pt idx="148">
                  <c:v>2.89</c:v>
                </c:pt>
                <c:pt idx="149">
                  <c:v>2.91</c:v>
                </c:pt>
                <c:pt idx="150">
                  <c:v>2.93</c:v>
                </c:pt>
                <c:pt idx="151">
                  <c:v>2.95</c:v>
                </c:pt>
                <c:pt idx="152">
                  <c:v>2.97</c:v>
                </c:pt>
                <c:pt idx="153">
                  <c:v>2.99</c:v>
                </c:pt>
                <c:pt idx="154">
                  <c:v>3.01</c:v>
                </c:pt>
                <c:pt idx="155">
                  <c:v>3.03</c:v>
                </c:pt>
                <c:pt idx="156">
                  <c:v>3.05</c:v>
                </c:pt>
                <c:pt idx="157">
                  <c:v>3.07</c:v>
                </c:pt>
                <c:pt idx="158">
                  <c:v>3.09</c:v>
                </c:pt>
                <c:pt idx="159">
                  <c:v>3.11</c:v>
                </c:pt>
                <c:pt idx="160">
                  <c:v>3.12</c:v>
                </c:pt>
                <c:pt idx="161">
                  <c:v>3.14</c:v>
                </c:pt>
                <c:pt idx="162">
                  <c:v>3.16</c:v>
                </c:pt>
                <c:pt idx="163">
                  <c:v>3.18</c:v>
                </c:pt>
                <c:pt idx="164">
                  <c:v>3.2</c:v>
                </c:pt>
                <c:pt idx="165">
                  <c:v>3.22</c:v>
                </c:pt>
                <c:pt idx="166">
                  <c:v>3.24</c:v>
                </c:pt>
                <c:pt idx="167">
                  <c:v>3.26</c:v>
                </c:pt>
                <c:pt idx="168">
                  <c:v>3.28</c:v>
                </c:pt>
                <c:pt idx="169">
                  <c:v>3.3</c:v>
                </c:pt>
                <c:pt idx="170">
                  <c:v>3.32</c:v>
                </c:pt>
                <c:pt idx="171">
                  <c:v>3.34</c:v>
                </c:pt>
                <c:pt idx="172">
                  <c:v>3.36</c:v>
                </c:pt>
                <c:pt idx="173">
                  <c:v>3.38</c:v>
                </c:pt>
                <c:pt idx="174">
                  <c:v>3.4</c:v>
                </c:pt>
                <c:pt idx="175">
                  <c:v>3.42</c:v>
                </c:pt>
                <c:pt idx="176">
                  <c:v>3.44</c:v>
                </c:pt>
                <c:pt idx="177">
                  <c:v>3.46</c:v>
                </c:pt>
                <c:pt idx="178">
                  <c:v>3.48</c:v>
                </c:pt>
                <c:pt idx="179">
                  <c:v>3.5</c:v>
                </c:pt>
                <c:pt idx="180">
                  <c:v>3.52</c:v>
                </c:pt>
                <c:pt idx="181">
                  <c:v>3.54</c:v>
                </c:pt>
                <c:pt idx="182">
                  <c:v>3.55</c:v>
                </c:pt>
                <c:pt idx="183">
                  <c:v>3.57</c:v>
                </c:pt>
                <c:pt idx="184">
                  <c:v>3.59</c:v>
                </c:pt>
                <c:pt idx="185">
                  <c:v>3.61</c:v>
                </c:pt>
                <c:pt idx="186">
                  <c:v>3.63</c:v>
                </c:pt>
                <c:pt idx="187">
                  <c:v>3.65</c:v>
                </c:pt>
                <c:pt idx="188">
                  <c:v>3.67</c:v>
                </c:pt>
                <c:pt idx="189">
                  <c:v>3.69</c:v>
                </c:pt>
                <c:pt idx="190">
                  <c:v>3.71</c:v>
                </c:pt>
                <c:pt idx="191">
                  <c:v>3.73</c:v>
                </c:pt>
                <c:pt idx="192">
                  <c:v>3.75</c:v>
                </c:pt>
                <c:pt idx="193">
                  <c:v>3.77</c:v>
                </c:pt>
                <c:pt idx="194">
                  <c:v>3.79</c:v>
                </c:pt>
                <c:pt idx="195">
                  <c:v>3.81</c:v>
                </c:pt>
                <c:pt idx="196">
                  <c:v>3.83</c:v>
                </c:pt>
                <c:pt idx="197">
                  <c:v>3.85</c:v>
                </c:pt>
                <c:pt idx="198">
                  <c:v>3.87</c:v>
                </c:pt>
                <c:pt idx="199">
                  <c:v>3.89</c:v>
                </c:pt>
                <c:pt idx="200">
                  <c:v>3.91</c:v>
                </c:pt>
                <c:pt idx="201">
                  <c:v>3.93</c:v>
                </c:pt>
                <c:pt idx="202">
                  <c:v>3.95</c:v>
                </c:pt>
                <c:pt idx="203">
                  <c:v>3.96</c:v>
                </c:pt>
                <c:pt idx="204">
                  <c:v>3.98</c:v>
                </c:pt>
                <c:pt idx="205">
                  <c:v>4</c:v>
                </c:pt>
                <c:pt idx="206">
                  <c:v>4.0199999999999996</c:v>
                </c:pt>
                <c:pt idx="207">
                  <c:v>4.04</c:v>
                </c:pt>
                <c:pt idx="208">
                  <c:v>4.0599999999999996</c:v>
                </c:pt>
                <c:pt idx="209">
                  <c:v>4.08</c:v>
                </c:pt>
                <c:pt idx="210">
                  <c:v>4.0999999999999996</c:v>
                </c:pt>
                <c:pt idx="211">
                  <c:v>4.12</c:v>
                </c:pt>
                <c:pt idx="212">
                  <c:v>4.1399999999999997</c:v>
                </c:pt>
                <c:pt idx="213">
                  <c:v>4.16</c:v>
                </c:pt>
                <c:pt idx="214">
                  <c:v>4.18</c:v>
                </c:pt>
                <c:pt idx="215">
                  <c:v>4.2</c:v>
                </c:pt>
                <c:pt idx="216">
                  <c:v>4.22</c:v>
                </c:pt>
                <c:pt idx="217">
                  <c:v>4.24</c:v>
                </c:pt>
                <c:pt idx="218">
                  <c:v>4.26</c:v>
                </c:pt>
                <c:pt idx="219">
                  <c:v>4.28</c:v>
                </c:pt>
                <c:pt idx="220">
                  <c:v>4.3</c:v>
                </c:pt>
                <c:pt idx="221">
                  <c:v>4.32</c:v>
                </c:pt>
                <c:pt idx="222">
                  <c:v>4.34</c:v>
                </c:pt>
                <c:pt idx="223">
                  <c:v>4.3600000000000003</c:v>
                </c:pt>
                <c:pt idx="224">
                  <c:v>4.37</c:v>
                </c:pt>
                <c:pt idx="225">
                  <c:v>4.3899999999999997</c:v>
                </c:pt>
                <c:pt idx="226">
                  <c:v>4.41</c:v>
                </c:pt>
                <c:pt idx="227">
                  <c:v>4.43</c:v>
                </c:pt>
                <c:pt idx="228">
                  <c:v>4.45</c:v>
                </c:pt>
                <c:pt idx="229">
                  <c:v>4.47</c:v>
                </c:pt>
                <c:pt idx="230">
                  <c:v>4.49</c:v>
                </c:pt>
                <c:pt idx="231">
                  <c:v>4.51</c:v>
                </c:pt>
                <c:pt idx="232">
                  <c:v>4.53</c:v>
                </c:pt>
                <c:pt idx="233">
                  <c:v>4.55</c:v>
                </c:pt>
                <c:pt idx="234">
                  <c:v>4.57</c:v>
                </c:pt>
                <c:pt idx="235">
                  <c:v>4.59</c:v>
                </c:pt>
                <c:pt idx="236">
                  <c:v>4.6100000000000003</c:v>
                </c:pt>
                <c:pt idx="237">
                  <c:v>4.63</c:v>
                </c:pt>
                <c:pt idx="238">
                  <c:v>4.6500000000000004</c:v>
                </c:pt>
                <c:pt idx="239">
                  <c:v>4.67</c:v>
                </c:pt>
                <c:pt idx="240">
                  <c:v>4.6900000000000004</c:v>
                </c:pt>
                <c:pt idx="241">
                  <c:v>4.71</c:v>
                </c:pt>
                <c:pt idx="242">
                  <c:v>4.7300000000000004</c:v>
                </c:pt>
                <c:pt idx="243">
                  <c:v>4.75</c:v>
                </c:pt>
                <c:pt idx="244">
                  <c:v>4.7699999999999996</c:v>
                </c:pt>
                <c:pt idx="245">
                  <c:v>4.79</c:v>
                </c:pt>
                <c:pt idx="246">
                  <c:v>4.8</c:v>
                </c:pt>
                <c:pt idx="247">
                  <c:v>4.82</c:v>
                </c:pt>
                <c:pt idx="248">
                  <c:v>4.84</c:v>
                </c:pt>
                <c:pt idx="249">
                  <c:v>4.8600000000000003</c:v>
                </c:pt>
                <c:pt idx="250">
                  <c:v>4.88</c:v>
                </c:pt>
                <c:pt idx="251">
                  <c:v>4.9000000000000004</c:v>
                </c:pt>
                <c:pt idx="252">
                  <c:v>4.92</c:v>
                </c:pt>
                <c:pt idx="253">
                  <c:v>4.9400000000000004</c:v>
                </c:pt>
                <c:pt idx="254">
                  <c:v>4.96</c:v>
                </c:pt>
                <c:pt idx="255">
                  <c:v>4.9800000000000004</c:v>
                </c:pt>
              </c:numCache>
            </c:numRef>
          </c:cat>
          <c:val>
            <c:numRef>
              <c:f>'MAF Scaling'!$B$53:$B$308</c:f>
              <c:numCache>
                <c:formatCode>General</c:formatCode>
                <c:ptCount val="25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0.25</c:v>
                </c:pt>
                <c:pt idx="13">
                  <c:v>0.5</c:v>
                </c:pt>
                <c:pt idx="14">
                  <c:v>0.88</c:v>
                </c:pt>
                <c:pt idx="15">
                  <c:v>1.25</c:v>
                </c:pt>
                <c:pt idx="16">
                  <c:v>1.63</c:v>
                </c:pt>
                <c:pt idx="17">
                  <c:v>2</c:v>
                </c:pt>
                <c:pt idx="18">
                  <c:v>2.38</c:v>
                </c:pt>
                <c:pt idx="19">
                  <c:v>2.75</c:v>
                </c:pt>
                <c:pt idx="20">
                  <c:v>3</c:v>
                </c:pt>
                <c:pt idx="21">
                  <c:v>3.38</c:v>
                </c:pt>
                <c:pt idx="22">
                  <c:v>3.75</c:v>
                </c:pt>
                <c:pt idx="23">
                  <c:v>4.13</c:v>
                </c:pt>
                <c:pt idx="24">
                  <c:v>4.5</c:v>
                </c:pt>
                <c:pt idx="25">
                  <c:v>4.88</c:v>
                </c:pt>
                <c:pt idx="26">
                  <c:v>5.13</c:v>
                </c:pt>
                <c:pt idx="27">
                  <c:v>5.5</c:v>
                </c:pt>
                <c:pt idx="28">
                  <c:v>5.88</c:v>
                </c:pt>
                <c:pt idx="29">
                  <c:v>6.25</c:v>
                </c:pt>
                <c:pt idx="30">
                  <c:v>6.63</c:v>
                </c:pt>
                <c:pt idx="31">
                  <c:v>7</c:v>
                </c:pt>
                <c:pt idx="32">
                  <c:v>7.38</c:v>
                </c:pt>
                <c:pt idx="33">
                  <c:v>7.88</c:v>
                </c:pt>
                <c:pt idx="34">
                  <c:v>8.25</c:v>
                </c:pt>
                <c:pt idx="35">
                  <c:v>8.75</c:v>
                </c:pt>
                <c:pt idx="36">
                  <c:v>9.1300000000000008</c:v>
                </c:pt>
                <c:pt idx="37">
                  <c:v>9.6300000000000008</c:v>
                </c:pt>
                <c:pt idx="38">
                  <c:v>10.130000000000001</c:v>
                </c:pt>
                <c:pt idx="39">
                  <c:v>10.63</c:v>
                </c:pt>
                <c:pt idx="40">
                  <c:v>11.13</c:v>
                </c:pt>
                <c:pt idx="41">
                  <c:v>11.75</c:v>
                </c:pt>
                <c:pt idx="42">
                  <c:v>12.25</c:v>
                </c:pt>
                <c:pt idx="43">
                  <c:v>12.88</c:v>
                </c:pt>
                <c:pt idx="44">
                  <c:v>13.38</c:v>
                </c:pt>
                <c:pt idx="45">
                  <c:v>14</c:v>
                </c:pt>
                <c:pt idx="46">
                  <c:v>14.63</c:v>
                </c:pt>
                <c:pt idx="47">
                  <c:v>15.38</c:v>
                </c:pt>
                <c:pt idx="48">
                  <c:v>16</c:v>
                </c:pt>
                <c:pt idx="49">
                  <c:v>16.63</c:v>
                </c:pt>
                <c:pt idx="50">
                  <c:v>17.38</c:v>
                </c:pt>
                <c:pt idx="51">
                  <c:v>18</c:v>
                </c:pt>
                <c:pt idx="52">
                  <c:v>18.75</c:v>
                </c:pt>
                <c:pt idx="53">
                  <c:v>19.5</c:v>
                </c:pt>
                <c:pt idx="54">
                  <c:v>20.25</c:v>
                </c:pt>
                <c:pt idx="55">
                  <c:v>21</c:v>
                </c:pt>
                <c:pt idx="56">
                  <c:v>21.75</c:v>
                </c:pt>
                <c:pt idx="57">
                  <c:v>22.63</c:v>
                </c:pt>
                <c:pt idx="58">
                  <c:v>23.38</c:v>
                </c:pt>
                <c:pt idx="59">
                  <c:v>24.25</c:v>
                </c:pt>
                <c:pt idx="60">
                  <c:v>25.13</c:v>
                </c:pt>
                <c:pt idx="61">
                  <c:v>26</c:v>
                </c:pt>
                <c:pt idx="62">
                  <c:v>26.88</c:v>
                </c:pt>
                <c:pt idx="63">
                  <c:v>27.88</c:v>
                </c:pt>
                <c:pt idx="64">
                  <c:v>28.75</c:v>
                </c:pt>
                <c:pt idx="65">
                  <c:v>29.75</c:v>
                </c:pt>
                <c:pt idx="66">
                  <c:v>30.75</c:v>
                </c:pt>
                <c:pt idx="67">
                  <c:v>31.75</c:v>
                </c:pt>
                <c:pt idx="68">
                  <c:v>32.880000000000003</c:v>
                </c:pt>
                <c:pt idx="69">
                  <c:v>33.880000000000003</c:v>
                </c:pt>
                <c:pt idx="70">
                  <c:v>35</c:v>
                </c:pt>
                <c:pt idx="71">
                  <c:v>36.130000000000003</c:v>
                </c:pt>
                <c:pt idx="72">
                  <c:v>37.25</c:v>
                </c:pt>
                <c:pt idx="73">
                  <c:v>38.380000000000003</c:v>
                </c:pt>
                <c:pt idx="74">
                  <c:v>39.5</c:v>
                </c:pt>
                <c:pt idx="75">
                  <c:v>40.75</c:v>
                </c:pt>
                <c:pt idx="76">
                  <c:v>42</c:v>
                </c:pt>
                <c:pt idx="77">
                  <c:v>43.25</c:v>
                </c:pt>
                <c:pt idx="78">
                  <c:v>44.5</c:v>
                </c:pt>
                <c:pt idx="79">
                  <c:v>45.75</c:v>
                </c:pt>
                <c:pt idx="80">
                  <c:v>47</c:v>
                </c:pt>
                <c:pt idx="81">
                  <c:v>48.38</c:v>
                </c:pt>
                <c:pt idx="82">
                  <c:v>49.75</c:v>
                </c:pt>
                <c:pt idx="83">
                  <c:v>51</c:v>
                </c:pt>
                <c:pt idx="84">
                  <c:v>52.5</c:v>
                </c:pt>
                <c:pt idx="85">
                  <c:v>53.88</c:v>
                </c:pt>
                <c:pt idx="86">
                  <c:v>55.25</c:v>
                </c:pt>
                <c:pt idx="87">
                  <c:v>56.75</c:v>
                </c:pt>
                <c:pt idx="88">
                  <c:v>58.25</c:v>
                </c:pt>
                <c:pt idx="89">
                  <c:v>59.75</c:v>
                </c:pt>
                <c:pt idx="90">
                  <c:v>61.25</c:v>
                </c:pt>
                <c:pt idx="91">
                  <c:v>62.88</c:v>
                </c:pt>
                <c:pt idx="92">
                  <c:v>64.5</c:v>
                </c:pt>
                <c:pt idx="93">
                  <c:v>66.13</c:v>
                </c:pt>
                <c:pt idx="94">
                  <c:v>67.75</c:v>
                </c:pt>
                <c:pt idx="95">
                  <c:v>69.38</c:v>
                </c:pt>
                <c:pt idx="96">
                  <c:v>71.13</c:v>
                </c:pt>
                <c:pt idx="97">
                  <c:v>72.88</c:v>
                </c:pt>
                <c:pt idx="98">
                  <c:v>74.63</c:v>
                </c:pt>
                <c:pt idx="99">
                  <c:v>76.38</c:v>
                </c:pt>
                <c:pt idx="100">
                  <c:v>78.25</c:v>
                </c:pt>
                <c:pt idx="101">
                  <c:v>80</c:v>
                </c:pt>
                <c:pt idx="102">
                  <c:v>81.88</c:v>
                </c:pt>
                <c:pt idx="103">
                  <c:v>83.75</c:v>
                </c:pt>
                <c:pt idx="104">
                  <c:v>85.63</c:v>
                </c:pt>
                <c:pt idx="105">
                  <c:v>87.63</c:v>
                </c:pt>
                <c:pt idx="106">
                  <c:v>89.63</c:v>
                </c:pt>
                <c:pt idx="107">
                  <c:v>91.5</c:v>
                </c:pt>
                <c:pt idx="108">
                  <c:v>93.5</c:v>
                </c:pt>
                <c:pt idx="109">
                  <c:v>95.63</c:v>
                </c:pt>
                <c:pt idx="110">
                  <c:v>97.63</c:v>
                </c:pt>
                <c:pt idx="111">
                  <c:v>99.75</c:v>
                </c:pt>
                <c:pt idx="112">
                  <c:v>101.75</c:v>
                </c:pt>
                <c:pt idx="113">
                  <c:v>103.88</c:v>
                </c:pt>
                <c:pt idx="114">
                  <c:v>106</c:v>
                </c:pt>
                <c:pt idx="115">
                  <c:v>108.25</c:v>
                </c:pt>
                <c:pt idx="116">
                  <c:v>110.38</c:v>
                </c:pt>
                <c:pt idx="117">
                  <c:v>112.5</c:v>
                </c:pt>
                <c:pt idx="118">
                  <c:v>114.75</c:v>
                </c:pt>
                <c:pt idx="119">
                  <c:v>116.88</c:v>
                </c:pt>
                <c:pt idx="120">
                  <c:v>119.13</c:v>
                </c:pt>
                <c:pt idx="121">
                  <c:v>121.5</c:v>
                </c:pt>
                <c:pt idx="122">
                  <c:v>123.75</c:v>
                </c:pt>
                <c:pt idx="123">
                  <c:v>126.13</c:v>
                </c:pt>
                <c:pt idx="124">
                  <c:v>128.5</c:v>
                </c:pt>
                <c:pt idx="125">
                  <c:v>130.88</c:v>
                </c:pt>
                <c:pt idx="126">
                  <c:v>133.38</c:v>
                </c:pt>
                <c:pt idx="127">
                  <c:v>135.75</c:v>
                </c:pt>
                <c:pt idx="128">
                  <c:v>138.25</c:v>
                </c:pt>
                <c:pt idx="129">
                  <c:v>140.88</c:v>
                </c:pt>
                <c:pt idx="130">
                  <c:v>143.38</c:v>
                </c:pt>
                <c:pt idx="131">
                  <c:v>146</c:v>
                </c:pt>
                <c:pt idx="132">
                  <c:v>148.75</c:v>
                </c:pt>
                <c:pt idx="133">
                  <c:v>151.5</c:v>
                </c:pt>
                <c:pt idx="134">
                  <c:v>154.13</c:v>
                </c:pt>
                <c:pt idx="135">
                  <c:v>157</c:v>
                </c:pt>
                <c:pt idx="136">
                  <c:v>159.75</c:v>
                </c:pt>
                <c:pt idx="137">
                  <c:v>162.63</c:v>
                </c:pt>
                <c:pt idx="138">
                  <c:v>165.5</c:v>
                </c:pt>
                <c:pt idx="139">
                  <c:v>168.38</c:v>
                </c:pt>
                <c:pt idx="140">
                  <c:v>171.25</c:v>
                </c:pt>
                <c:pt idx="141">
                  <c:v>174.25</c:v>
                </c:pt>
                <c:pt idx="142">
                  <c:v>177.25</c:v>
                </c:pt>
                <c:pt idx="143">
                  <c:v>180.25</c:v>
                </c:pt>
                <c:pt idx="144">
                  <c:v>183.38</c:v>
                </c:pt>
                <c:pt idx="145">
                  <c:v>186.38</c:v>
                </c:pt>
                <c:pt idx="146">
                  <c:v>189.5</c:v>
                </c:pt>
                <c:pt idx="147">
                  <c:v>192.63</c:v>
                </c:pt>
                <c:pt idx="148">
                  <c:v>195.88</c:v>
                </c:pt>
                <c:pt idx="149">
                  <c:v>199</c:v>
                </c:pt>
                <c:pt idx="150">
                  <c:v>202.25</c:v>
                </c:pt>
                <c:pt idx="151">
                  <c:v>205.63</c:v>
                </c:pt>
                <c:pt idx="152">
                  <c:v>208.88</c:v>
                </c:pt>
                <c:pt idx="153">
                  <c:v>212.25</c:v>
                </c:pt>
                <c:pt idx="154">
                  <c:v>215.63</c:v>
                </c:pt>
                <c:pt idx="155">
                  <c:v>219</c:v>
                </c:pt>
                <c:pt idx="156">
                  <c:v>222.5</c:v>
                </c:pt>
                <c:pt idx="157">
                  <c:v>225.88</c:v>
                </c:pt>
                <c:pt idx="158">
                  <c:v>229.38</c:v>
                </c:pt>
                <c:pt idx="159">
                  <c:v>232.88</c:v>
                </c:pt>
                <c:pt idx="160">
                  <c:v>236.38</c:v>
                </c:pt>
                <c:pt idx="161">
                  <c:v>240</c:v>
                </c:pt>
                <c:pt idx="162">
                  <c:v>243.5</c:v>
                </c:pt>
                <c:pt idx="163">
                  <c:v>247.13</c:v>
                </c:pt>
                <c:pt idx="164">
                  <c:v>250.88</c:v>
                </c:pt>
                <c:pt idx="165">
                  <c:v>254.5</c:v>
                </c:pt>
                <c:pt idx="166">
                  <c:v>258.25</c:v>
                </c:pt>
                <c:pt idx="167">
                  <c:v>262</c:v>
                </c:pt>
                <c:pt idx="168">
                  <c:v>265.75</c:v>
                </c:pt>
                <c:pt idx="169">
                  <c:v>269.63</c:v>
                </c:pt>
                <c:pt idx="170">
                  <c:v>273.38</c:v>
                </c:pt>
                <c:pt idx="171">
                  <c:v>277.25</c:v>
                </c:pt>
                <c:pt idx="172">
                  <c:v>281.13</c:v>
                </c:pt>
                <c:pt idx="173">
                  <c:v>285.13</c:v>
                </c:pt>
                <c:pt idx="174">
                  <c:v>289</c:v>
                </c:pt>
                <c:pt idx="175">
                  <c:v>293</c:v>
                </c:pt>
                <c:pt idx="176">
                  <c:v>297</c:v>
                </c:pt>
                <c:pt idx="177">
                  <c:v>301</c:v>
                </c:pt>
                <c:pt idx="178">
                  <c:v>305</c:v>
                </c:pt>
                <c:pt idx="179">
                  <c:v>309</c:v>
                </c:pt>
                <c:pt idx="180">
                  <c:v>313.13</c:v>
                </c:pt>
                <c:pt idx="181">
                  <c:v>317.25</c:v>
                </c:pt>
                <c:pt idx="182">
                  <c:v>321.38</c:v>
                </c:pt>
                <c:pt idx="183">
                  <c:v>325.5</c:v>
                </c:pt>
                <c:pt idx="184">
                  <c:v>329.75</c:v>
                </c:pt>
                <c:pt idx="185">
                  <c:v>334</c:v>
                </c:pt>
                <c:pt idx="186">
                  <c:v>338.25</c:v>
                </c:pt>
                <c:pt idx="187">
                  <c:v>342.5</c:v>
                </c:pt>
                <c:pt idx="188">
                  <c:v>346.75</c:v>
                </c:pt>
                <c:pt idx="189">
                  <c:v>351</c:v>
                </c:pt>
                <c:pt idx="190">
                  <c:v>355.38</c:v>
                </c:pt>
                <c:pt idx="191">
                  <c:v>359.63</c:v>
                </c:pt>
                <c:pt idx="192">
                  <c:v>364</c:v>
                </c:pt>
                <c:pt idx="193">
                  <c:v>368.38</c:v>
                </c:pt>
                <c:pt idx="194">
                  <c:v>372.88</c:v>
                </c:pt>
                <c:pt idx="195">
                  <c:v>377.25</c:v>
                </c:pt>
                <c:pt idx="196">
                  <c:v>381.75</c:v>
                </c:pt>
                <c:pt idx="197">
                  <c:v>386.25</c:v>
                </c:pt>
                <c:pt idx="198">
                  <c:v>390.75</c:v>
                </c:pt>
                <c:pt idx="199">
                  <c:v>395.25</c:v>
                </c:pt>
                <c:pt idx="200">
                  <c:v>399.75</c:v>
                </c:pt>
                <c:pt idx="201">
                  <c:v>404.38</c:v>
                </c:pt>
                <c:pt idx="202">
                  <c:v>408.88</c:v>
                </c:pt>
                <c:pt idx="203">
                  <c:v>413.5</c:v>
                </c:pt>
                <c:pt idx="204">
                  <c:v>418</c:v>
                </c:pt>
                <c:pt idx="205">
                  <c:v>422.63</c:v>
                </c:pt>
                <c:pt idx="206">
                  <c:v>427.25</c:v>
                </c:pt>
                <c:pt idx="207">
                  <c:v>431.88</c:v>
                </c:pt>
                <c:pt idx="208">
                  <c:v>436.5</c:v>
                </c:pt>
                <c:pt idx="209">
                  <c:v>441.13</c:v>
                </c:pt>
                <c:pt idx="210">
                  <c:v>445.88</c:v>
                </c:pt>
                <c:pt idx="211">
                  <c:v>450.5</c:v>
                </c:pt>
                <c:pt idx="212">
                  <c:v>455.25</c:v>
                </c:pt>
                <c:pt idx="213">
                  <c:v>460</c:v>
                </c:pt>
                <c:pt idx="214">
                  <c:v>464.75</c:v>
                </c:pt>
                <c:pt idx="215">
                  <c:v>469.5</c:v>
                </c:pt>
                <c:pt idx="216">
                  <c:v>474.25</c:v>
                </c:pt>
                <c:pt idx="217">
                  <c:v>479.13</c:v>
                </c:pt>
                <c:pt idx="218">
                  <c:v>483.88</c:v>
                </c:pt>
                <c:pt idx="219">
                  <c:v>488.75</c:v>
                </c:pt>
                <c:pt idx="220">
                  <c:v>493.63</c:v>
                </c:pt>
                <c:pt idx="221">
                  <c:v>498.5</c:v>
                </c:pt>
                <c:pt idx="222">
                  <c:v>503.38</c:v>
                </c:pt>
                <c:pt idx="223">
                  <c:v>508.25</c:v>
                </c:pt>
                <c:pt idx="224">
                  <c:v>513.25</c:v>
                </c:pt>
                <c:pt idx="225">
                  <c:v>518.13</c:v>
                </c:pt>
                <c:pt idx="226">
                  <c:v>523.13</c:v>
                </c:pt>
                <c:pt idx="227">
                  <c:v>528.13</c:v>
                </c:pt>
                <c:pt idx="228">
                  <c:v>533.13</c:v>
                </c:pt>
                <c:pt idx="229">
                  <c:v>538.13</c:v>
                </c:pt>
                <c:pt idx="230">
                  <c:v>543.13</c:v>
                </c:pt>
                <c:pt idx="231">
                  <c:v>548.25</c:v>
                </c:pt>
                <c:pt idx="232">
                  <c:v>553.25</c:v>
                </c:pt>
                <c:pt idx="233">
                  <c:v>558.38</c:v>
                </c:pt>
                <c:pt idx="234">
                  <c:v>563.5</c:v>
                </c:pt>
                <c:pt idx="235">
                  <c:v>568.5</c:v>
                </c:pt>
                <c:pt idx="236">
                  <c:v>573.63</c:v>
                </c:pt>
                <c:pt idx="237">
                  <c:v>578.75</c:v>
                </c:pt>
                <c:pt idx="238">
                  <c:v>583.88</c:v>
                </c:pt>
                <c:pt idx="239">
                  <c:v>589.13</c:v>
                </c:pt>
                <c:pt idx="240">
                  <c:v>594.25</c:v>
                </c:pt>
                <c:pt idx="241">
                  <c:v>599.38</c:v>
                </c:pt>
                <c:pt idx="242">
                  <c:v>604.63</c:v>
                </c:pt>
                <c:pt idx="243">
                  <c:v>609.88</c:v>
                </c:pt>
                <c:pt idx="244">
                  <c:v>615</c:v>
                </c:pt>
                <c:pt idx="245">
                  <c:v>620.25</c:v>
                </c:pt>
                <c:pt idx="246">
                  <c:v>625.5</c:v>
                </c:pt>
                <c:pt idx="247">
                  <c:v>630.88</c:v>
                </c:pt>
                <c:pt idx="248">
                  <c:v>636.13</c:v>
                </c:pt>
                <c:pt idx="249">
                  <c:v>641.38</c:v>
                </c:pt>
                <c:pt idx="250">
                  <c:v>646.75</c:v>
                </c:pt>
                <c:pt idx="251">
                  <c:v>652</c:v>
                </c:pt>
                <c:pt idx="252">
                  <c:v>657.38</c:v>
                </c:pt>
                <c:pt idx="253">
                  <c:v>662.75</c:v>
                </c:pt>
                <c:pt idx="254">
                  <c:v>668</c:v>
                </c:pt>
                <c:pt idx="255">
                  <c:v>673.38</c:v>
                </c:pt>
              </c:numCache>
            </c:numRef>
          </c:val>
        </c:ser>
        <c:ser>
          <c:idx val="0"/>
          <c:order val="1"/>
          <c:tx>
            <c:strRef>
              <c:f>'MAF Scaling'!$C$52</c:f>
              <c:strCache>
                <c:ptCount val="1"/>
                <c:pt idx="0">
                  <c:v>MAF Flow (Kg/H) 
2.8L VR6</c:v>
                </c:pt>
              </c:strCache>
            </c:strRef>
          </c:tx>
          <c:marker>
            <c:symbol val="none"/>
          </c:marker>
          <c:cat>
            <c:numRef>
              <c:f>'MAF Scaling'!$A$53:$A$308</c:f>
              <c:numCache>
                <c:formatCode>General</c:formatCode>
                <c:ptCount val="256"/>
                <c:pt idx="0">
                  <c:v>0</c:v>
                </c:pt>
                <c:pt idx="1">
                  <c:v>0.02</c:v>
                </c:pt>
                <c:pt idx="2">
                  <c:v>0.04</c:v>
                </c:pt>
                <c:pt idx="3">
                  <c:v>0.06</c:v>
                </c:pt>
                <c:pt idx="4">
                  <c:v>0.08</c:v>
                </c:pt>
                <c:pt idx="5">
                  <c:v>0.1</c:v>
                </c:pt>
                <c:pt idx="6">
                  <c:v>0.12</c:v>
                </c:pt>
                <c:pt idx="7">
                  <c:v>0.14000000000000001</c:v>
                </c:pt>
                <c:pt idx="8">
                  <c:v>0.16</c:v>
                </c:pt>
                <c:pt idx="9">
                  <c:v>0.18</c:v>
                </c:pt>
                <c:pt idx="10">
                  <c:v>0.2</c:v>
                </c:pt>
                <c:pt idx="11">
                  <c:v>0.21</c:v>
                </c:pt>
                <c:pt idx="12">
                  <c:v>0.23</c:v>
                </c:pt>
                <c:pt idx="13">
                  <c:v>0.25</c:v>
                </c:pt>
                <c:pt idx="14">
                  <c:v>0.27</c:v>
                </c:pt>
                <c:pt idx="15">
                  <c:v>0.28999999999999998</c:v>
                </c:pt>
                <c:pt idx="16">
                  <c:v>0.31</c:v>
                </c:pt>
                <c:pt idx="17">
                  <c:v>0.33</c:v>
                </c:pt>
                <c:pt idx="18">
                  <c:v>0.35</c:v>
                </c:pt>
                <c:pt idx="19">
                  <c:v>0.37</c:v>
                </c:pt>
                <c:pt idx="20">
                  <c:v>0.39</c:v>
                </c:pt>
                <c:pt idx="21">
                  <c:v>0.41</c:v>
                </c:pt>
                <c:pt idx="22">
                  <c:v>0.43</c:v>
                </c:pt>
                <c:pt idx="23">
                  <c:v>0.45</c:v>
                </c:pt>
                <c:pt idx="24">
                  <c:v>0.47</c:v>
                </c:pt>
                <c:pt idx="25">
                  <c:v>0.49</c:v>
                </c:pt>
                <c:pt idx="26">
                  <c:v>0.51</c:v>
                </c:pt>
                <c:pt idx="27">
                  <c:v>0.53</c:v>
                </c:pt>
                <c:pt idx="28">
                  <c:v>0.55000000000000004</c:v>
                </c:pt>
                <c:pt idx="29">
                  <c:v>0.56999999999999995</c:v>
                </c:pt>
                <c:pt idx="30">
                  <c:v>0.59</c:v>
                </c:pt>
                <c:pt idx="31">
                  <c:v>0.61</c:v>
                </c:pt>
                <c:pt idx="32">
                  <c:v>0.62</c:v>
                </c:pt>
                <c:pt idx="33">
                  <c:v>0.64</c:v>
                </c:pt>
                <c:pt idx="34">
                  <c:v>0.66</c:v>
                </c:pt>
                <c:pt idx="35">
                  <c:v>0.68</c:v>
                </c:pt>
                <c:pt idx="36">
                  <c:v>0.7</c:v>
                </c:pt>
                <c:pt idx="37">
                  <c:v>0.72</c:v>
                </c:pt>
                <c:pt idx="38">
                  <c:v>0.74</c:v>
                </c:pt>
                <c:pt idx="39">
                  <c:v>0.76</c:v>
                </c:pt>
                <c:pt idx="40">
                  <c:v>0.78</c:v>
                </c:pt>
                <c:pt idx="41">
                  <c:v>0.8</c:v>
                </c:pt>
                <c:pt idx="42">
                  <c:v>0.82</c:v>
                </c:pt>
                <c:pt idx="43">
                  <c:v>0.84</c:v>
                </c:pt>
                <c:pt idx="44">
                  <c:v>0.86</c:v>
                </c:pt>
                <c:pt idx="45">
                  <c:v>0.88</c:v>
                </c:pt>
                <c:pt idx="46">
                  <c:v>0.9</c:v>
                </c:pt>
                <c:pt idx="47">
                  <c:v>0.92</c:v>
                </c:pt>
                <c:pt idx="48">
                  <c:v>0.94</c:v>
                </c:pt>
                <c:pt idx="49">
                  <c:v>0.96</c:v>
                </c:pt>
                <c:pt idx="50">
                  <c:v>0.98</c:v>
                </c:pt>
                <c:pt idx="51">
                  <c:v>1</c:v>
                </c:pt>
                <c:pt idx="52">
                  <c:v>1.02</c:v>
                </c:pt>
                <c:pt idx="53">
                  <c:v>1.04</c:v>
                </c:pt>
                <c:pt idx="54">
                  <c:v>1.05</c:v>
                </c:pt>
                <c:pt idx="55">
                  <c:v>1.07</c:v>
                </c:pt>
                <c:pt idx="56">
                  <c:v>1.0900000000000001</c:v>
                </c:pt>
                <c:pt idx="57">
                  <c:v>1.1100000000000001</c:v>
                </c:pt>
                <c:pt idx="58">
                  <c:v>1.1299999999999999</c:v>
                </c:pt>
                <c:pt idx="59">
                  <c:v>1.1499999999999999</c:v>
                </c:pt>
                <c:pt idx="60">
                  <c:v>1.17</c:v>
                </c:pt>
                <c:pt idx="61">
                  <c:v>1.19</c:v>
                </c:pt>
                <c:pt idx="62">
                  <c:v>1.21</c:v>
                </c:pt>
                <c:pt idx="63">
                  <c:v>1.23</c:v>
                </c:pt>
                <c:pt idx="64">
                  <c:v>1.25</c:v>
                </c:pt>
                <c:pt idx="65">
                  <c:v>1.27</c:v>
                </c:pt>
                <c:pt idx="66">
                  <c:v>1.29</c:v>
                </c:pt>
                <c:pt idx="67">
                  <c:v>1.31</c:v>
                </c:pt>
                <c:pt idx="68">
                  <c:v>1.33</c:v>
                </c:pt>
                <c:pt idx="69">
                  <c:v>1.35</c:v>
                </c:pt>
                <c:pt idx="70">
                  <c:v>1.37</c:v>
                </c:pt>
                <c:pt idx="71">
                  <c:v>1.39</c:v>
                </c:pt>
                <c:pt idx="72">
                  <c:v>1.41</c:v>
                </c:pt>
                <c:pt idx="73">
                  <c:v>1.43</c:v>
                </c:pt>
                <c:pt idx="74">
                  <c:v>1.45</c:v>
                </c:pt>
                <c:pt idx="75">
                  <c:v>1.46</c:v>
                </c:pt>
                <c:pt idx="76">
                  <c:v>1.48</c:v>
                </c:pt>
                <c:pt idx="77">
                  <c:v>1.5</c:v>
                </c:pt>
                <c:pt idx="78">
                  <c:v>1.52</c:v>
                </c:pt>
                <c:pt idx="79">
                  <c:v>1.54</c:v>
                </c:pt>
                <c:pt idx="80">
                  <c:v>1.56</c:v>
                </c:pt>
                <c:pt idx="81">
                  <c:v>1.58</c:v>
                </c:pt>
                <c:pt idx="82">
                  <c:v>1.6</c:v>
                </c:pt>
                <c:pt idx="83">
                  <c:v>1.62</c:v>
                </c:pt>
                <c:pt idx="84">
                  <c:v>1.64</c:v>
                </c:pt>
                <c:pt idx="85">
                  <c:v>1.66</c:v>
                </c:pt>
                <c:pt idx="86">
                  <c:v>1.68</c:v>
                </c:pt>
                <c:pt idx="87">
                  <c:v>1.7</c:v>
                </c:pt>
                <c:pt idx="88">
                  <c:v>1.72</c:v>
                </c:pt>
                <c:pt idx="89">
                  <c:v>1.74</c:v>
                </c:pt>
                <c:pt idx="90">
                  <c:v>1.76</c:v>
                </c:pt>
                <c:pt idx="91">
                  <c:v>1.78</c:v>
                </c:pt>
                <c:pt idx="92">
                  <c:v>1.8</c:v>
                </c:pt>
                <c:pt idx="93">
                  <c:v>1.82</c:v>
                </c:pt>
                <c:pt idx="94">
                  <c:v>1.84</c:v>
                </c:pt>
                <c:pt idx="95">
                  <c:v>1.86</c:v>
                </c:pt>
                <c:pt idx="96">
                  <c:v>1.87</c:v>
                </c:pt>
                <c:pt idx="97">
                  <c:v>1.89</c:v>
                </c:pt>
                <c:pt idx="98">
                  <c:v>1.91</c:v>
                </c:pt>
                <c:pt idx="99">
                  <c:v>1.93</c:v>
                </c:pt>
                <c:pt idx="100">
                  <c:v>1.95</c:v>
                </c:pt>
                <c:pt idx="101">
                  <c:v>1.97</c:v>
                </c:pt>
                <c:pt idx="102">
                  <c:v>1.99</c:v>
                </c:pt>
                <c:pt idx="103">
                  <c:v>2.0099999999999998</c:v>
                </c:pt>
                <c:pt idx="104">
                  <c:v>2.0299999999999998</c:v>
                </c:pt>
                <c:pt idx="105">
                  <c:v>2.0499999999999998</c:v>
                </c:pt>
                <c:pt idx="106">
                  <c:v>2.0699999999999998</c:v>
                </c:pt>
                <c:pt idx="107">
                  <c:v>2.09</c:v>
                </c:pt>
                <c:pt idx="108">
                  <c:v>2.11</c:v>
                </c:pt>
                <c:pt idx="109">
                  <c:v>2.13</c:v>
                </c:pt>
                <c:pt idx="110">
                  <c:v>2.15</c:v>
                </c:pt>
                <c:pt idx="111">
                  <c:v>2.17</c:v>
                </c:pt>
                <c:pt idx="112">
                  <c:v>2.19</c:v>
                </c:pt>
                <c:pt idx="113">
                  <c:v>2.21</c:v>
                </c:pt>
                <c:pt idx="114">
                  <c:v>2.23</c:v>
                </c:pt>
                <c:pt idx="115">
                  <c:v>2.25</c:v>
                </c:pt>
                <c:pt idx="116">
                  <c:v>2.27</c:v>
                </c:pt>
                <c:pt idx="117">
                  <c:v>2.29</c:v>
                </c:pt>
                <c:pt idx="118">
                  <c:v>2.2999999999999998</c:v>
                </c:pt>
                <c:pt idx="119">
                  <c:v>2.3199999999999998</c:v>
                </c:pt>
                <c:pt idx="120">
                  <c:v>2.34</c:v>
                </c:pt>
                <c:pt idx="121">
                  <c:v>2.36</c:v>
                </c:pt>
                <c:pt idx="122">
                  <c:v>2.38</c:v>
                </c:pt>
                <c:pt idx="123">
                  <c:v>2.4</c:v>
                </c:pt>
                <c:pt idx="124">
                  <c:v>2.42</c:v>
                </c:pt>
                <c:pt idx="125">
                  <c:v>2.44</c:v>
                </c:pt>
                <c:pt idx="126">
                  <c:v>2.46</c:v>
                </c:pt>
                <c:pt idx="127">
                  <c:v>2.48</c:v>
                </c:pt>
                <c:pt idx="128">
                  <c:v>2.5</c:v>
                </c:pt>
                <c:pt idx="129">
                  <c:v>2.52</c:v>
                </c:pt>
                <c:pt idx="130">
                  <c:v>2.54</c:v>
                </c:pt>
                <c:pt idx="131">
                  <c:v>2.56</c:v>
                </c:pt>
                <c:pt idx="132">
                  <c:v>2.58</c:v>
                </c:pt>
                <c:pt idx="133">
                  <c:v>2.6</c:v>
                </c:pt>
                <c:pt idx="134">
                  <c:v>2.62</c:v>
                </c:pt>
                <c:pt idx="135">
                  <c:v>2.64</c:v>
                </c:pt>
                <c:pt idx="136">
                  <c:v>2.66</c:v>
                </c:pt>
                <c:pt idx="137">
                  <c:v>2.68</c:v>
                </c:pt>
                <c:pt idx="138">
                  <c:v>2.7</c:v>
                </c:pt>
                <c:pt idx="139">
                  <c:v>2.71</c:v>
                </c:pt>
                <c:pt idx="140">
                  <c:v>2.73</c:v>
                </c:pt>
                <c:pt idx="141">
                  <c:v>2.75</c:v>
                </c:pt>
                <c:pt idx="142">
                  <c:v>2.77</c:v>
                </c:pt>
                <c:pt idx="143">
                  <c:v>2.79</c:v>
                </c:pt>
                <c:pt idx="144">
                  <c:v>2.81</c:v>
                </c:pt>
                <c:pt idx="145">
                  <c:v>2.83</c:v>
                </c:pt>
                <c:pt idx="146">
                  <c:v>2.85</c:v>
                </c:pt>
                <c:pt idx="147">
                  <c:v>2.87</c:v>
                </c:pt>
                <c:pt idx="148">
                  <c:v>2.89</c:v>
                </c:pt>
                <c:pt idx="149">
                  <c:v>2.91</c:v>
                </c:pt>
                <c:pt idx="150">
                  <c:v>2.93</c:v>
                </c:pt>
                <c:pt idx="151">
                  <c:v>2.95</c:v>
                </c:pt>
                <c:pt idx="152">
                  <c:v>2.97</c:v>
                </c:pt>
                <c:pt idx="153">
                  <c:v>2.99</c:v>
                </c:pt>
                <c:pt idx="154">
                  <c:v>3.01</c:v>
                </c:pt>
                <c:pt idx="155">
                  <c:v>3.03</c:v>
                </c:pt>
                <c:pt idx="156">
                  <c:v>3.05</c:v>
                </c:pt>
                <c:pt idx="157">
                  <c:v>3.07</c:v>
                </c:pt>
                <c:pt idx="158">
                  <c:v>3.09</c:v>
                </c:pt>
                <c:pt idx="159">
                  <c:v>3.11</c:v>
                </c:pt>
                <c:pt idx="160">
                  <c:v>3.12</c:v>
                </c:pt>
                <c:pt idx="161">
                  <c:v>3.14</c:v>
                </c:pt>
                <c:pt idx="162">
                  <c:v>3.16</c:v>
                </c:pt>
                <c:pt idx="163">
                  <c:v>3.18</c:v>
                </c:pt>
                <c:pt idx="164">
                  <c:v>3.2</c:v>
                </c:pt>
                <c:pt idx="165">
                  <c:v>3.22</c:v>
                </c:pt>
                <c:pt idx="166">
                  <c:v>3.24</c:v>
                </c:pt>
                <c:pt idx="167">
                  <c:v>3.26</c:v>
                </c:pt>
                <c:pt idx="168">
                  <c:v>3.28</c:v>
                </c:pt>
                <c:pt idx="169">
                  <c:v>3.3</c:v>
                </c:pt>
                <c:pt idx="170">
                  <c:v>3.32</c:v>
                </c:pt>
                <c:pt idx="171">
                  <c:v>3.34</c:v>
                </c:pt>
                <c:pt idx="172">
                  <c:v>3.36</c:v>
                </c:pt>
                <c:pt idx="173">
                  <c:v>3.38</c:v>
                </c:pt>
                <c:pt idx="174">
                  <c:v>3.4</c:v>
                </c:pt>
                <c:pt idx="175">
                  <c:v>3.42</c:v>
                </c:pt>
                <c:pt idx="176">
                  <c:v>3.44</c:v>
                </c:pt>
                <c:pt idx="177">
                  <c:v>3.46</c:v>
                </c:pt>
                <c:pt idx="178">
                  <c:v>3.48</c:v>
                </c:pt>
                <c:pt idx="179">
                  <c:v>3.5</c:v>
                </c:pt>
                <c:pt idx="180">
                  <c:v>3.52</c:v>
                </c:pt>
                <c:pt idx="181">
                  <c:v>3.54</c:v>
                </c:pt>
                <c:pt idx="182">
                  <c:v>3.55</c:v>
                </c:pt>
                <c:pt idx="183">
                  <c:v>3.57</c:v>
                </c:pt>
                <c:pt idx="184">
                  <c:v>3.59</c:v>
                </c:pt>
                <c:pt idx="185">
                  <c:v>3.61</c:v>
                </c:pt>
                <c:pt idx="186">
                  <c:v>3.63</c:v>
                </c:pt>
                <c:pt idx="187">
                  <c:v>3.65</c:v>
                </c:pt>
                <c:pt idx="188">
                  <c:v>3.67</c:v>
                </c:pt>
                <c:pt idx="189">
                  <c:v>3.69</c:v>
                </c:pt>
                <c:pt idx="190">
                  <c:v>3.71</c:v>
                </c:pt>
                <c:pt idx="191">
                  <c:v>3.73</c:v>
                </c:pt>
                <c:pt idx="192">
                  <c:v>3.75</c:v>
                </c:pt>
                <c:pt idx="193">
                  <c:v>3.77</c:v>
                </c:pt>
                <c:pt idx="194">
                  <c:v>3.79</c:v>
                </c:pt>
                <c:pt idx="195">
                  <c:v>3.81</c:v>
                </c:pt>
                <c:pt idx="196">
                  <c:v>3.83</c:v>
                </c:pt>
                <c:pt idx="197">
                  <c:v>3.85</c:v>
                </c:pt>
                <c:pt idx="198">
                  <c:v>3.87</c:v>
                </c:pt>
                <c:pt idx="199">
                  <c:v>3.89</c:v>
                </c:pt>
                <c:pt idx="200">
                  <c:v>3.91</c:v>
                </c:pt>
                <c:pt idx="201">
                  <c:v>3.93</c:v>
                </c:pt>
                <c:pt idx="202">
                  <c:v>3.95</c:v>
                </c:pt>
                <c:pt idx="203">
                  <c:v>3.96</c:v>
                </c:pt>
                <c:pt idx="204">
                  <c:v>3.98</c:v>
                </c:pt>
                <c:pt idx="205">
                  <c:v>4</c:v>
                </c:pt>
                <c:pt idx="206">
                  <c:v>4.0199999999999996</c:v>
                </c:pt>
                <c:pt idx="207">
                  <c:v>4.04</c:v>
                </c:pt>
                <c:pt idx="208">
                  <c:v>4.0599999999999996</c:v>
                </c:pt>
                <c:pt idx="209">
                  <c:v>4.08</c:v>
                </c:pt>
                <c:pt idx="210">
                  <c:v>4.0999999999999996</c:v>
                </c:pt>
                <c:pt idx="211">
                  <c:v>4.12</c:v>
                </c:pt>
                <c:pt idx="212">
                  <c:v>4.1399999999999997</c:v>
                </c:pt>
                <c:pt idx="213">
                  <c:v>4.16</c:v>
                </c:pt>
                <c:pt idx="214">
                  <c:v>4.18</c:v>
                </c:pt>
                <c:pt idx="215">
                  <c:v>4.2</c:v>
                </c:pt>
                <c:pt idx="216">
                  <c:v>4.22</c:v>
                </c:pt>
                <c:pt idx="217">
                  <c:v>4.24</c:v>
                </c:pt>
                <c:pt idx="218">
                  <c:v>4.26</c:v>
                </c:pt>
                <c:pt idx="219">
                  <c:v>4.28</c:v>
                </c:pt>
                <c:pt idx="220">
                  <c:v>4.3</c:v>
                </c:pt>
                <c:pt idx="221">
                  <c:v>4.32</c:v>
                </c:pt>
                <c:pt idx="222">
                  <c:v>4.34</c:v>
                </c:pt>
                <c:pt idx="223">
                  <c:v>4.3600000000000003</c:v>
                </c:pt>
                <c:pt idx="224">
                  <c:v>4.37</c:v>
                </c:pt>
                <c:pt idx="225">
                  <c:v>4.3899999999999997</c:v>
                </c:pt>
                <c:pt idx="226">
                  <c:v>4.41</c:v>
                </c:pt>
                <c:pt idx="227">
                  <c:v>4.43</c:v>
                </c:pt>
                <c:pt idx="228">
                  <c:v>4.45</c:v>
                </c:pt>
                <c:pt idx="229">
                  <c:v>4.47</c:v>
                </c:pt>
                <c:pt idx="230">
                  <c:v>4.49</c:v>
                </c:pt>
                <c:pt idx="231">
                  <c:v>4.51</c:v>
                </c:pt>
                <c:pt idx="232">
                  <c:v>4.53</c:v>
                </c:pt>
                <c:pt idx="233">
                  <c:v>4.55</c:v>
                </c:pt>
                <c:pt idx="234">
                  <c:v>4.57</c:v>
                </c:pt>
                <c:pt idx="235">
                  <c:v>4.59</c:v>
                </c:pt>
                <c:pt idx="236">
                  <c:v>4.6100000000000003</c:v>
                </c:pt>
                <c:pt idx="237">
                  <c:v>4.63</c:v>
                </c:pt>
                <c:pt idx="238">
                  <c:v>4.6500000000000004</c:v>
                </c:pt>
                <c:pt idx="239">
                  <c:v>4.67</c:v>
                </c:pt>
                <c:pt idx="240">
                  <c:v>4.6900000000000004</c:v>
                </c:pt>
                <c:pt idx="241">
                  <c:v>4.71</c:v>
                </c:pt>
                <c:pt idx="242">
                  <c:v>4.7300000000000004</c:v>
                </c:pt>
                <c:pt idx="243">
                  <c:v>4.75</c:v>
                </c:pt>
                <c:pt idx="244">
                  <c:v>4.7699999999999996</c:v>
                </c:pt>
                <c:pt idx="245">
                  <c:v>4.79</c:v>
                </c:pt>
                <c:pt idx="246">
                  <c:v>4.8</c:v>
                </c:pt>
                <c:pt idx="247">
                  <c:v>4.82</c:v>
                </c:pt>
                <c:pt idx="248">
                  <c:v>4.84</c:v>
                </c:pt>
                <c:pt idx="249">
                  <c:v>4.8600000000000003</c:v>
                </c:pt>
                <c:pt idx="250">
                  <c:v>4.88</c:v>
                </c:pt>
                <c:pt idx="251">
                  <c:v>4.9000000000000004</c:v>
                </c:pt>
                <c:pt idx="252">
                  <c:v>4.92</c:v>
                </c:pt>
                <c:pt idx="253">
                  <c:v>4.9400000000000004</c:v>
                </c:pt>
                <c:pt idx="254">
                  <c:v>4.96</c:v>
                </c:pt>
                <c:pt idx="255">
                  <c:v>4.9800000000000004</c:v>
                </c:pt>
              </c:numCache>
            </c:numRef>
          </c:cat>
          <c:val>
            <c:numRef>
              <c:f>'MAF Scaling'!$C$53:$C$308</c:f>
              <c:numCache>
                <c:formatCode>General</c:formatCode>
                <c:ptCount val="25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0.13</c:v>
                </c:pt>
                <c:pt idx="11">
                  <c:v>0.5</c:v>
                </c:pt>
                <c:pt idx="12">
                  <c:v>0.88</c:v>
                </c:pt>
                <c:pt idx="13">
                  <c:v>1.38</c:v>
                </c:pt>
                <c:pt idx="14">
                  <c:v>1.75</c:v>
                </c:pt>
                <c:pt idx="15">
                  <c:v>2.25</c:v>
                </c:pt>
                <c:pt idx="16">
                  <c:v>2.63</c:v>
                </c:pt>
                <c:pt idx="17">
                  <c:v>3</c:v>
                </c:pt>
                <c:pt idx="18">
                  <c:v>3.5</c:v>
                </c:pt>
                <c:pt idx="19">
                  <c:v>3.88</c:v>
                </c:pt>
                <c:pt idx="20">
                  <c:v>4.25</c:v>
                </c:pt>
                <c:pt idx="21">
                  <c:v>4.75</c:v>
                </c:pt>
                <c:pt idx="22">
                  <c:v>5.13</c:v>
                </c:pt>
                <c:pt idx="23">
                  <c:v>5.5</c:v>
                </c:pt>
                <c:pt idx="24">
                  <c:v>6</c:v>
                </c:pt>
                <c:pt idx="25">
                  <c:v>6.38</c:v>
                </c:pt>
                <c:pt idx="26">
                  <c:v>6.88</c:v>
                </c:pt>
                <c:pt idx="27">
                  <c:v>7.25</c:v>
                </c:pt>
                <c:pt idx="28">
                  <c:v>7.75</c:v>
                </c:pt>
                <c:pt idx="29">
                  <c:v>8.25</c:v>
                </c:pt>
                <c:pt idx="30">
                  <c:v>8.75</c:v>
                </c:pt>
                <c:pt idx="31">
                  <c:v>9.3800000000000008</c:v>
                </c:pt>
                <c:pt idx="32">
                  <c:v>9.8800000000000008</c:v>
                </c:pt>
                <c:pt idx="33">
                  <c:v>10.5</c:v>
                </c:pt>
                <c:pt idx="34">
                  <c:v>11.13</c:v>
                </c:pt>
                <c:pt idx="35">
                  <c:v>11.75</c:v>
                </c:pt>
                <c:pt idx="36">
                  <c:v>12.5</c:v>
                </c:pt>
                <c:pt idx="37">
                  <c:v>13.25</c:v>
                </c:pt>
                <c:pt idx="38">
                  <c:v>14</c:v>
                </c:pt>
                <c:pt idx="39">
                  <c:v>14.75</c:v>
                </c:pt>
                <c:pt idx="40">
                  <c:v>15.5</c:v>
                </c:pt>
                <c:pt idx="41">
                  <c:v>16.25</c:v>
                </c:pt>
                <c:pt idx="42">
                  <c:v>17</c:v>
                </c:pt>
                <c:pt idx="43">
                  <c:v>17.88</c:v>
                </c:pt>
                <c:pt idx="44">
                  <c:v>18.75</c:v>
                </c:pt>
                <c:pt idx="45">
                  <c:v>19.5</c:v>
                </c:pt>
                <c:pt idx="46">
                  <c:v>20.5</c:v>
                </c:pt>
                <c:pt idx="47">
                  <c:v>21.38</c:v>
                </c:pt>
                <c:pt idx="48">
                  <c:v>22.25</c:v>
                </c:pt>
                <c:pt idx="49">
                  <c:v>23.25</c:v>
                </c:pt>
                <c:pt idx="50">
                  <c:v>24.25</c:v>
                </c:pt>
                <c:pt idx="51">
                  <c:v>25.25</c:v>
                </c:pt>
                <c:pt idx="52">
                  <c:v>26.25</c:v>
                </c:pt>
                <c:pt idx="53">
                  <c:v>27.38</c:v>
                </c:pt>
                <c:pt idx="54">
                  <c:v>28.5</c:v>
                </c:pt>
                <c:pt idx="55">
                  <c:v>29.5</c:v>
                </c:pt>
                <c:pt idx="56">
                  <c:v>30.63</c:v>
                </c:pt>
                <c:pt idx="57">
                  <c:v>31.88</c:v>
                </c:pt>
                <c:pt idx="58">
                  <c:v>33</c:v>
                </c:pt>
                <c:pt idx="59">
                  <c:v>34.25</c:v>
                </c:pt>
                <c:pt idx="60">
                  <c:v>35.380000000000003</c:v>
                </c:pt>
                <c:pt idx="61">
                  <c:v>36.630000000000003</c:v>
                </c:pt>
                <c:pt idx="62">
                  <c:v>37.880000000000003</c:v>
                </c:pt>
                <c:pt idx="63">
                  <c:v>39.25</c:v>
                </c:pt>
                <c:pt idx="64">
                  <c:v>40.5</c:v>
                </c:pt>
                <c:pt idx="65">
                  <c:v>41.88</c:v>
                </c:pt>
                <c:pt idx="66">
                  <c:v>43.25</c:v>
                </c:pt>
                <c:pt idx="67">
                  <c:v>44.75</c:v>
                </c:pt>
                <c:pt idx="68">
                  <c:v>46.13</c:v>
                </c:pt>
                <c:pt idx="69">
                  <c:v>47.63</c:v>
                </c:pt>
                <c:pt idx="70">
                  <c:v>49.13</c:v>
                </c:pt>
                <c:pt idx="71">
                  <c:v>50.75</c:v>
                </c:pt>
                <c:pt idx="72">
                  <c:v>52.25</c:v>
                </c:pt>
                <c:pt idx="73">
                  <c:v>53.88</c:v>
                </c:pt>
                <c:pt idx="74">
                  <c:v>55.38</c:v>
                </c:pt>
                <c:pt idx="75">
                  <c:v>57</c:v>
                </c:pt>
                <c:pt idx="76">
                  <c:v>58.75</c:v>
                </c:pt>
                <c:pt idx="77">
                  <c:v>60.38</c:v>
                </c:pt>
                <c:pt idx="78">
                  <c:v>62.13</c:v>
                </c:pt>
                <c:pt idx="79">
                  <c:v>63.88</c:v>
                </c:pt>
                <c:pt idx="80">
                  <c:v>65.63</c:v>
                </c:pt>
                <c:pt idx="81">
                  <c:v>67.5</c:v>
                </c:pt>
                <c:pt idx="82">
                  <c:v>69.25</c:v>
                </c:pt>
                <c:pt idx="83">
                  <c:v>71.25</c:v>
                </c:pt>
                <c:pt idx="84">
                  <c:v>73.13</c:v>
                </c:pt>
                <c:pt idx="85">
                  <c:v>75.13</c:v>
                </c:pt>
                <c:pt idx="86">
                  <c:v>77</c:v>
                </c:pt>
                <c:pt idx="87">
                  <c:v>79.13</c:v>
                </c:pt>
                <c:pt idx="88">
                  <c:v>81.13</c:v>
                </c:pt>
                <c:pt idx="89">
                  <c:v>83.25</c:v>
                </c:pt>
                <c:pt idx="90">
                  <c:v>85.38</c:v>
                </c:pt>
                <c:pt idx="91">
                  <c:v>87.5</c:v>
                </c:pt>
                <c:pt idx="92">
                  <c:v>89.63</c:v>
                </c:pt>
                <c:pt idx="93">
                  <c:v>91.88</c:v>
                </c:pt>
                <c:pt idx="94">
                  <c:v>94.13</c:v>
                </c:pt>
                <c:pt idx="95">
                  <c:v>96.38</c:v>
                </c:pt>
                <c:pt idx="96">
                  <c:v>98.75</c:v>
                </c:pt>
                <c:pt idx="97">
                  <c:v>101</c:v>
                </c:pt>
                <c:pt idx="98">
                  <c:v>103.38</c:v>
                </c:pt>
                <c:pt idx="99">
                  <c:v>105.75</c:v>
                </c:pt>
                <c:pt idx="100">
                  <c:v>108.25</c:v>
                </c:pt>
                <c:pt idx="101">
                  <c:v>110.75</c:v>
                </c:pt>
                <c:pt idx="102">
                  <c:v>113.25</c:v>
                </c:pt>
                <c:pt idx="103">
                  <c:v>115.75</c:v>
                </c:pt>
                <c:pt idx="104">
                  <c:v>118.25</c:v>
                </c:pt>
                <c:pt idx="105">
                  <c:v>120.75</c:v>
                </c:pt>
                <c:pt idx="106">
                  <c:v>123.38</c:v>
                </c:pt>
                <c:pt idx="107">
                  <c:v>126</c:v>
                </c:pt>
                <c:pt idx="108">
                  <c:v>128.5</c:v>
                </c:pt>
                <c:pt idx="109">
                  <c:v>131.25</c:v>
                </c:pt>
                <c:pt idx="110">
                  <c:v>134</c:v>
                </c:pt>
                <c:pt idx="111">
                  <c:v>136.75</c:v>
                </c:pt>
                <c:pt idx="112">
                  <c:v>139.5</c:v>
                </c:pt>
                <c:pt idx="113">
                  <c:v>142.5</c:v>
                </c:pt>
                <c:pt idx="114">
                  <c:v>145.5</c:v>
                </c:pt>
                <c:pt idx="115">
                  <c:v>148.5</c:v>
                </c:pt>
                <c:pt idx="116">
                  <c:v>151.63</c:v>
                </c:pt>
                <c:pt idx="117">
                  <c:v>154.75</c:v>
                </c:pt>
                <c:pt idx="118">
                  <c:v>158</c:v>
                </c:pt>
                <c:pt idx="119">
                  <c:v>161.13</c:v>
                </c:pt>
                <c:pt idx="120">
                  <c:v>164.5</c:v>
                </c:pt>
                <c:pt idx="121">
                  <c:v>167.75</c:v>
                </c:pt>
                <c:pt idx="122">
                  <c:v>171.13</c:v>
                </c:pt>
                <c:pt idx="123">
                  <c:v>174.5</c:v>
                </c:pt>
                <c:pt idx="124">
                  <c:v>178</c:v>
                </c:pt>
                <c:pt idx="125">
                  <c:v>181.38</c:v>
                </c:pt>
                <c:pt idx="126">
                  <c:v>184.88</c:v>
                </c:pt>
                <c:pt idx="127">
                  <c:v>188.5</c:v>
                </c:pt>
                <c:pt idx="128">
                  <c:v>192.13</c:v>
                </c:pt>
                <c:pt idx="129">
                  <c:v>195.75</c:v>
                </c:pt>
                <c:pt idx="130">
                  <c:v>199.5</c:v>
                </c:pt>
                <c:pt idx="131">
                  <c:v>203.25</c:v>
                </c:pt>
                <c:pt idx="132">
                  <c:v>207.13</c:v>
                </c:pt>
                <c:pt idx="133">
                  <c:v>211</c:v>
                </c:pt>
                <c:pt idx="134">
                  <c:v>214.88</c:v>
                </c:pt>
                <c:pt idx="135">
                  <c:v>218.88</c:v>
                </c:pt>
                <c:pt idx="136">
                  <c:v>222.88</c:v>
                </c:pt>
                <c:pt idx="137">
                  <c:v>226.88</c:v>
                </c:pt>
                <c:pt idx="138">
                  <c:v>231</c:v>
                </c:pt>
                <c:pt idx="139">
                  <c:v>235.13</c:v>
                </c:pt>
                <c:pt idx="140">
                  <c:v>239.25</c:v>
                </c:pt>
                <c:pt idx="141">
                  <c:v>243.5</c:v>
                </c:pt>
                <c:pt idx="142">
                  <c:v>247.75</c:v>
                </c:pt>
                <c:pt idx="143">
                  <c:v>252.13</c:v>
                </c:pt>
                <c:pt idx="144">
                  <c:v>256.5</c:v>
                </c:pt>
                <c:pt idx="145">
                  <c:v>261</c:v>
                </c:pt>
                <c:pt idx="146">
                  <c:v>265.38</c:v>
                </c:pt>
                <c:pt idx="147">
                  <c:v>270</c:v>
                </c:pt>
                <c:pt idx="148">
                  <c:v>274.5</c:v>
                </c:pt>
                <c:pt idx="149">
                  <c:v>279.13</c:v>
                </c:pt>
                <c:pt idx="150">
                  <c:v>283.75</c:v>
                </c:pt>
                <c:pt idx="151">
                  <c:v>288.38</c:v>
                </c:pt>
                <c:pt idx="152">
                  <c:v>293</c:v>
                </c:pt>
                <c:pt idx="153">
                  <c:v>297.75</c:v>
                </c:pt>
                <c:pt idx="154">
                  <c:v>302.5</c:v>
                </c:pt>
                <c:pt idx="155">
                  <c:v>307.25</c:v>
                </c:pt>
                <c:pt idx="156">
                  <c:v>312.13</c:v>
                </c:pt>
                <c:pt idx="157">
                  <c:v>316.88</c:v>
                </c:pt>
                <c:pt idx="158">
                  <c:v>321.88</c:v>
                </c:pt>
                <c:pt idx="159">
                  <c:v>326.75</c:v>
                </c:pt>
                <c:pt idx="160">
                  <c:v>331.75</c:v>
                </c:pt>
                <c:pt idx="161">
                  <c:v>336.75</c:v>
                </c:pt>
                <c:pt idx="162">
                  <c:v>341.75</c:v>
                </c:pt>
                <c:pt idx="163">
                  <c:v>346.88</c:v>
                </c:pt>
                <c:pt idx="164">
                  <c:v>352.13</c:v>
                </c:pt>
                <c:pt idx="165">
                  <c:v>357.25</c:v>
                </c:pt>
                <c:pt idx="166">
                  <c:v>362.5</c:v>
                </c:pt>
                <c:pt idx="167">
                  <c:v>367.88</c:v>
                </c:pt>
                <c:pt idx="168">
                  <c:v>373.25</c:v>
                </c:pt>
                <c:pt idx="169">
                  <c:v>378.63</c:v>
                </c:pt>
                <c:pt idx="170">
                  <c:v>384</c:v>
                </c:pt>
                <c:pt idx="171">
                  <c:v>389.5</c:v>
                </c:pt>
                <c:pt idx="172">
                  <c:v>395</c:v>
                </c:pt>
                <c:pt idx="173">
                  <c:v>400.5</c:v>
                </c:pt>
                <c:pt idx="174">
                  <c:v>406.13</c:v>
                </c:pt>
                <c:pt idx="175">
                  <c:v>411.75</c:v>
                </c:pt>
                <c:pt idx="176">
                  <c:v>417.38</c:v>
                </c:pt>
                <c:pt idx="177">
                  <c:v>423.13</c:v>
                </c:pt>
                <c:pt idx="178">
                  <c:v>428.75</c:v>
                </c:pt>
                <c:pt idx="179">
                  <c:v>434.5</c:v>
                </c:pt>
                <c:pt idx="180">
                  <c:v>440.38</c:v>
                </c:pt>
                <c:pt idx="181">
                  <c:v>446.25</c:v>
                </c:pt>
                <c:pt idx="182">
                  <c:v>452.13</c:v>
                </c:pt>
                <c:pt idx="183">
                  <c:v>458</c:v>
                </c:pt>
                <c:pt idx="184">
                  <c:v>464</c:v>
                </c:pt>
                <c:pt idx="185">
                  <c:v>470</c:v>
                </c:pt>
                <c:pt idx="186">
                  <c:v>476.13</c:v>
                </c:pt>
                <c:pt idx="187">
                  <c:v>482.13</c:v>
                </c:pt>
                <c:pt idx="188">
                  <c:v>488.25</c:v>
                </c:pt>
                <c:pt idx="189">
                  <c:v>494.38</c:v>
                </c:pt>
                <c:pt idx="190">
                  <c:v>500.5</c:v>
                </c:pt>
                <c:pt idx="191">
                  <c:v>506.63</c:v>
                </c:pt>
                <c:pt idx="192">
                  <c:v>512.75</c:v>
                </c:pt>
                <c:pt idx="193">
                  <c:v>519</c:v>
                </c:pt>
                <c:pt idx="194">
                  <c:v>525.25</c:v>
                </c:pt>
                <c:pt idx="195">
                  <c:v>531.5</c:v>
                </c:pt>
                <c:pt idx="196">
                  <c:v>537.75</c:v>
                </c:pt>
                <c:pt idx="197">
                  <c:v>544</c:v>
                </c:pt>
                <c:pt idx="198">
                  <c:v>550.25</c:v>
                </c:pt>
                <c:pt idx="199">
                  <c:v>556.5</c:v>
                </c:pt>
                <c:pt idx="200">
                  <c:v>562.88</c:v>
                </c:pt>
                <c:pt idx="201">
                  <c:v>569.25</c:v>
                </c:pt>
                <c:pt idx="202">
                  <c:v>575.5</c:v>
                </c:pt>
                <c:pt idx="203">
                  <c:v>582</c:v>
                </c:pt>
                <c:pt idx="204">
                  <c:v>588.38</c:v>
                </c:pt>
                <c:pt idx="205">
                  <c:v>594.88</c:v>
                </c:pt>
                <c:pt idx="206">
                  <c:v>601.38</c:v>
                </c:pt>
                <c:pt idx="207">
                  <c:v>607.88</c:v>
                </c:pt>
                <c:pt idx="208">
                  <c:v>614.5</c:v>
                </c:pt>
                <c:pt idx="209">
                  <c:v>621.25</c:v>
                </c:pt>
                <c:pt idx="210">
                  <c:v>628</c:v>
                </c:pt>
                <c:pt idx="211">
                  <c:v>634.88</c:v>
                </c:pt>
                <c:pt idx="212">
                  <c:v>641.88</c:v>
                </c:pt>
                <c:pt idx="213">
                  <c:v>648.88</c:v>
                </c:pt>
                <c:pt idx="214">
                  <c:v>656</c:v>
                </c:pt>
                <c:pt idx="215">
                  <c:v>663.25</c:v>
                </c:pt>
                <c:pt idx="216">
                  <c:v>670.5</c:v>
                </c:pt>
                <c:pt idx="217">
                  <c:v>678</c:v>
                </c:pt>
                <c:pt idx="218">
                  <c:v>685.38</c:v>
                </c:pt>
                <c:pt idx="219">
                  <c:v>692.88</c:v>
                </c:pt>
                <c:pt idx="220">
                  <c:v>700.5</c:v>
                </c:pt>
                <c:pt idx="221">
                  <c:v>708.25</c:v>
                </c:pt>
                <c:pt idx="222">
                  <c:v>715.88</c:v>
                </c:pt>
                <c:pt idx="223">
                  <c:v>723.75</c:v>
                </c:pt>
                <c:pt idx="224">
                  <c:v>731.5</c:v>
                </c:pt>
                <c:pt idx="225">
                  <c:v>739.5</c:v>
                </c:pt>
                <c:pt idx="226">
                  <c:v>747.38</c:v>
                </c:pt>
                <c:pt idx="227">
                  <c:v>755.38</c:v>
                </c:pt>
                <c:pt idx="228">
                  <c:v>763.38</c:v>
                </c:pt>
                <c:pt idx="229">
                  <c:v>771.5</c:v>
                </c:pt>
                <c:pt idx="230">
                  <c:v>779.63</c:v>
                </c:pt>
                <c:pt idx="231">
                  <c:v>787.75</c:v>
                </c:pt>
                <c:pt idx="232">
                  <c:v>795.88</c:v>
                </c:pt>
                <c:pt idx="233">
                  <c:v>804.13</c:v>
                </c:pt>
                <c:pt idx="234">
                  <c:v>812.38</c:v>
                </c:pt>
                <c:pt idx="235">
                  <c:v>820.63</c:v>
                </c:pt>
                <c:pt idx="236">
                  <c:v>828.88</c:v>
                </c:pt>
                <c:pt idx="237">
                  <c:v>837.13</c:v>
                </c:pt>
                <c:pt idx="238">
                  <c:v>845.5</c:v>
                </c:pt>
                <c:pt idx="239">
                  <c:v>853.88</c:v>
                </c:pt>
                <c:pt idx="240">
                  <c:v>862.13</c:v>
                </c:pt>
                <c:pt idx="241">
                  <c:v>870.5</c:v>
                </c:pt>
                <c:pt idx="242">
                  <c:v>878.88</c:v>
                </c:pt>
                <c:pt idx="243">
                  <c:v>887.25</c:v>
                </c:pt>
                <c:pt idx="244">
                  <c:v>895.75</c:v>
                </c:pt>
                <c:pt idx="245">
                  <c:v>904.13</c:v>
                </c:pt>
                <c:pt idx="246">
                  <c:v>912.5</c:v>
                </c:pt>
                <c:pt idx="247">
                  <c:v>921</c:v>
                </c:pt>
                <c:pt idx="248">
                  <c:v>929.38</c:v>
                </c:pt>
                <c:pt idx="249">
                  <c:v>937.88</c:v>
                </c:pt>
                <c:pt idx="250">
                  <c:v>946.25</c:v>
                </c:pt>
                <c:pt idx="251">
                  <c:v>954.75</c:v>
                </c:pt>
                <c:pt idx="252">
                  <c:v>963.25</c:v>
                </c:pt>
                <c:pt idx="253">
                  <c:v>971.63</c:v>
                </c:pt>
                <c:pt idx="254">
                  <c:v>980.13</c:v>
                </c:pt>
                <c:pt idx="255">
                  <c:v>988.63</c:v>
                </c:pt>
              </c:numCache>
            </c:numRef>
          </c:val>
        </c:ser>
        <c:ser>
          <c:idx val="2"/>
          <c:order val="2"/>
          <c:tx>
            <c:strRef>
              <c:f>'MAF Scaling'!$E$52</c:f>
              <c:strCache>
                <c:ptCount val="1"/>
                <c:pt idx="0">
                  <c:v>VR6 Housing + 
OEM Sensor
Scaled (Kg/H)</c:v>
                </c:pt>
              </c:strCache>
            </c:strRef>
          </c:tx>
          <c:marker>
            <c:symbol val="none"/>
          </c:marker>
          <c:cat>
            <c:numRef>
              <c:f>'MAF Scaling'!$A$53:$A$308</c:f>
              <c:numCache>
                <c:formatCode>General</c:formatCode>
                <c:ptCount val="256"/>
                <c:pt idx="0">
                  <c:v>0</c:v>
                </c:pt>
                <c:pt idx="1">
                  <c:v>0.02</c:v>
                </c:pt>
                <c:pt idx="2">
                  <c:v>0.04</c:v>
                </c:pt>
                <c:pt idx="3">
                  <c:v>0.06</c:v>
                </c:pt>
                <c:pt idx="4">
                  <c:v>0.08</c:v>
                </c:pt>
                <c:pt idx="5">
                  <c:v>0.1</c:v>
                </c:pt>
                <c:pt idx="6">
                  <c:v>0.12</c:v>
                </c:pt>
                <c:pt idx="7">
                  <c:v>0.14000000000000001</c:v>
                </c:pt>
                <c:pt idx="8">
                  <c:v>0.16</c:v>
                </c:pt>
                <c:pt idx="9">
                  <c:v>0.18</c:v>
                </c:pt>
                <c:pt idx="10">
                  <c:v>0.2</c:v>
                </c:pt>
                <c:pt idx="11">
                  <c:v>0.21</c:v>
                </c:pt>
                <c:pt idx="12">
                  <c:v>0.23</c:v>
                </c:pt>
                <c:pt idx="13">
                  <c:v>0.25</c:v>
                </c:pt>
                <c:pt idx="14">
                  <c:v>0.27</c:v>
                </c:pt>
                <c:pt idx="15">
                  <c:v>0.28999999999999998</c:v>
                </c:pt>
                <c:pt idx="16">
                  <c:v>0.31</c:v>
                </c:pt>
                <c:pt idx="17">
                  <c:v>0.33</c:v>
                </c:pt>
                <c:pt idx="18">
                  <c:v>0.35</c:v>
                </c:pt>
                <c:pt idx="19">
                  <c:v>0.37</c:v>
                </c:pt>
                <c:pt idx="20">
                  <c:v>0.39</c:v>
                </c:pt>
                <c:pt idx="21">
                  <c:v>0.41</c:v>
                </c:pt>
                <c:pt idx="22">
                  <c:v>0.43</c:v>
                </c:pt>
                <c:pt idx="23">
                  <c:v>0.45</c:v>
                </c:pt>
                <c:pt idx="24">
                  <c:v>0.47</c:v>
                </c:pt>
                <c:pt idx="25">
                  <c:v>0.49</c:v>
                </c:pt>
                <c:pt idx="26">
                  <c:v>0.51</c:v>
                </c:pt>
                <c:pt idx="27">
                  <c:v>0.53</c:v>
                </c:pt>
                <c:pt idx="28">
                  <c:v>0.55000000000000004</c:v>
                </c:pt>
                <c:pt idx="29">
                  <c:v>0.56999999999999995</c:v>
                </c:pt>
                <c:pt idx="30">
                  <c:v>0.59</c:v>
                </c:pt>
                <c:pt idx="31">
                  <c:v>0.61</c:v>
                </c:pt>
                <c:pt idx="32">
                  <c:v>0.62</c:v>
                </c:pt>
                <c:pt idx="33">
                  <c:v>0.64</c:v>
                </c:pt>
                <c:pt idx="34">
                  <c:v>0.66</c:v>
                </c:pt>
                <c:pt idx="35">
                  <c:v>0.68</c:v>
                </c:pt>
                <c:pt idx="36">
                  <c:v>0.7</c:v>
                </c:pt>
                <c:pt idx="37">
                  <c:v>0.72</c:v>
                </c:pt>
                <c:pt idx="38">
                  <c:v>0.74</c:v>
                </c:pt>
                <c:pt idx="39">
                  <c:v>0.76</c:v>
                </c:pt>
                <c:pt idx="40">
                  <c:v>0.78</c:v>
                </c:pt>
                <c:pt idx="41">
                  <c:v>0.8</c:v>
                </c:pt>
                <c:pt idx="42">
                  <c:v>0.82</c:v>
                </c:pt>
                <c:pt idx="43">
                  <c:v>0.84</c:v>
                </c:pt>
                <c:pt idx="44">
                  <c:v>0.86</c:v>
                </c:pt>
                <c:pt idx="45">
                  <c:v>0.88</c:v>
                </c:pt>
                <c:pt idx="46">
                  <c:v>0.9</c:v>
                </c:pt>
                <c:pt idx="47">
                  <c:v>0.92</c:v>
                </c:pt>
                <c:pt idx="48">
                  <c:v>0.94</c:v>
                </c:pt>
                <c:pt idx="49">
                  <c:v>0.96</c:v>
                </c:pt>
                <c:pt idx="50">
                  <c:v>0.98</c:v>
                </c:pt>
                <c:pt idx="51">
                  <c:v>1</c:v>
                </c:pt>
                <c:pt idx="52">
                  <c:v>1.02</c:v>
                </c:pt>
                <c:pt idx="53">
                  <c:v>1.04</c:v>
                </c:pt>
                <c:pt idx="54">
                  <c:v>1.05</c:v>
                </c:pt>
                <c:pt idx="55">
                  <c:v>1.07</c:v>
                </c:pt>
                <c:pt idx="56">
                  <c:v>1.0900000000000001</c:v>
                </c:pt>
                <c:pt idx="57">
                  <c:v>1.1100000000000001</c:v>
                </c:pt>
                <c:pt idx="58">
                  <c:v>1.1299999999999999</c:v>
                </c:pt>
                <c:pt idx="59">
                  <c:v>1.1499999999999999</c:v>
                </c:pt>
                <c:pt idx="60">
                  <c:v>1.17</c:v>
                </c:pt>
                <c:pt idx="61">
                  <c:v>1.19</c:v>
                </c:pt>
                <c:pt idx="62">
                  <c:v>1.21</c:v>
                </c:pt>
                <c:pt idx="63">
                  <c:v>1.23</c:v>
                </c:pt>
                <c:pt idx="64">
                  <c:v>1.25</c:v>
                </c:pt>
                <c:pt idx="65">
                  <c:v>1.27</c:v>
                </c:pt>
                <c:pt idx="66">
                  <c:v>1.29</c:v>
                </c:pt>
                <c:pt idx="67">
                  <c:v>1.31</c:v>
                </c:pt>
                <c:pt idx="68">
                  <c:v>1.33</c:v>
                </c:pt>
                <c:pt idx="69">
                  <c:v>1.35</c:v>
                </c:pt>
                <c:pt idx="70">
                  <c:v>1.37</c:v>
                </c:pt>
                <c:pt idx="71">
                  <c:v>1.39</c:v>
                </c:pt>
                <c:pt idx="72">
                  <c:v>1.41</c:v>
                </c:pt>
                <c:pt idx="73">
                  <c:v>1.43</c:v>
                </c:pt>
                <c:pt idx="74">
                  <c:v>1.45</c:v>
                </c:pt>
                <c:pt idx="75">
                  <c:v>1.46</c:v>
                </c:pt>
                <c:pt idx="76">
                  <c:v>1.48</c:v>
                </c:pt>
                <c:pt idx="77">
                  <c:v>1.5</c:v>
                </c:pt>
                <c:pt idx="78">
                  <c:v>1.52</c:v>
                </c:pt>
                <c:pt idx="79">
                  <c:v>1.54</c:v>
                </c:pt>
                <c:pt idx="80">
                  <c:v>1.56</c:v>
                </c:pt>
                <c:pt idx="81">
                  <c:v>1.58</c:v>
                </c:pt>
                <c:pt idx="82">
                  <c:v>1.6</c:v>
                </c:pt>
                <c:pt idx="83">
                  <c:v>1.62</c:v>
                </c:pt>
                <c:pt idx="84">
                  <c:v>1.64</c:v>
                </c:pt>
                <c:pt idx="85">
                  <c:v>1.66</c:v>
                </c:pt>
                <c:pt idx="86">
                  <c:v>1.68</c:v>
                </c:pt>
                <c:pt idx="87">
                  <c:v>1.7</c:v>
                </c:pt>
                <c:pt idx="88">
                  <c:v>1.72</c:v>
                </c:pt>
                <c:pt idx="89">
                  <c:v>1.74</c:v>
                </c:pt>
                <c:pt idx="90">
                  <c:v>1.76</c:v>
                </c:pt>
                <c:pt idx="91">
                  <c:v>1.78</c:v>
                </c:pt>
                <c:pt idx="92">
                  <c:v>1.8</c:v>
                </c:pt>
                <c:pt idx="93">
                  <c:v>1.82</c:v>
                </c:pt>
                <c:pt idx="94">
                  <c:v>1.84</c:v>
                </c:pt>
                <c:pt idx="95">
                  <c:v>1.86</c:v>
                </c:pt>
                <c:pt idx="96">
                  <c:v>1.87</c:v>
                </c:pt>
                <c:pt idx="97">
                  <c:v>1.89</c:v>
                </c:pt>
                <c:pt idx="98">
                  <c:v>1.91</c:v>
                </c:pt>
                <c:pt idx="99">
                  <c:v>1.93</c:v>
                </c:pt>
                <c:pt idx="100">
                  <c:v>1.95</c:v>
                </c:pt>
                <c:pt idx="101">
                  <c:v>1.97</c:v>
                </c:pt>
                <c:pt idx="102">
                  <c:v>1.99</c:v>
                </c:pt>
                <c:pt idx="103">
                  <c:v>2.0099999999999998</c:v>
                </c:pt>
                <c:pt idx="104">
                  <c:v>2.0299999999999998</c:v>
                </c:pt>
                <c:pt idx="105">
                  <c:v>2.0499999999999998</c:v>
                </c:pt>
                <c:pt idx="106">
                  <c:v>2.0699999999999998</c:v>
                </c:pt>
                <c:pt idx="107">
                  <c:v>2.09</c:v>
                </c:pt>
                <c:pt idx="108">
                  <c:v>2.11</c:v>
                </c:pt>
                <c:pt idx="109">
                  <c:v>2.13</c:v>
                </c:pt>
                <c:pt idx="110">
                  <c:v>2.15</c:v>
                </c:pt>
                <c:pt idx="111">
                  <c:v>2.17</c:v>
                </c:pt>
                <c:pt idx="112">
                  <c:v>2.19</c:v>
                </c:pt>
                <c:pt idx="113">
                  <c:v>2.21</c:v>
                </c:pt>
                <c:pt idx="114">
                  <c:v>2.23</c:v>
                </c:pt>
                <c:pt idx="115">
                  <c:v>2.25</c:v>
                </c:pt>
                <c:pt idx="116">
                  <c:v>2.27</c:v>
                </c:pt>
                <c:pt idx="117">
                  <c:v>2.29</c:v>
                </c:pt>
                <c:pt idx="118">
                  <c:v>2.2999999999999998</c:v>
                </c:pt>
                <c:pt idx="119">
                  <c:v>2.3199999999999998</c:v>
                </c:pt>
                <c:pt idx="120">
                  <c:v>2.34</c:v>
                </c:pt>
                <c:pt idx="121">
                  <c:v>2.36</c:v>
                </c:pt>
                <c:pt idx="122">
                  <c:v>2.38</c:v>
                </c:pt>
                <c:pt idx="123">
                  <c:v>2.4</c:v>
                </c:pt>
                <c:pt idx="124">
                  <c:v>2.42</c:v>
                </c:pt>
                <c:pt idx="125">
                  <c:v>2.44</c:v>
                </c:pt>
                <c:pt idx="126">
                  <c:v>2.46</c:v>
                </c:pt>
                <c:pt idx="127">
                  <c:v>2.48</c:v>
                </c:pt>
                <c:pt idx="128">
                  <c:v>2.5</c:v>
                </c:pt>
                <c:pt idx="129">
                  <c:v>2.52</c:v>
                </c:pt>
                <c:pt idx="130">
                  <c:v>2.54</c:v>
                </c:pt>
                <c:pt idx="131">
                  <c:v>2.56</c:v>
                </c:pt>
                <c:pt idx="132">
                  <c:v>2.58</c:v>
                </c:pt>
                <c:pt idx="133">
                  <c:v>2.6</c:v>
                </c:pt>
                <c:pt idx="134">
                  <c:v>2.62</c:v>
                </c:pt>
                <c:pt idx="135">
                  <c:v>2.64</c:v>
                </c:pt>
                <c:pt idx="136">
                  <c:v>2.66</c:v>
                </c:pt>
                <c:pt idx="137">
                  <c:v>2.68</c:v>
                </c:pt>
                <c:pt idx="138">
                  <c:v>2.7</c:v>
                </c:pt>
                <c:pt idx="139">
                  <c:v>2.71</c:v>
                </c:pt>
                <c:pt idx="140">
                  <c:v>2.73</c:v>
                </c:pt>
                <c:pt idx="141">
                  <c:v>2.75</c:v>
                </c:pt>
                <c:pt idx="142">
                  <c:v>2.77</c:v>
                </c:pt>
                <c:pt idx="143">
                  <c:v>2.79</c:v>
                </c:pt>
                <c:pt idx="144">
                  <c:v>2.81</c:v>
                </c:pt>
                <c:pt idx="145">
                  <c:v>2.83</c:v>
                </c:pt>
                <c:pt idx="146">
                  <c:v>2.85</c:v>
                </c:pt>
                <c:pt idx="147">
                  <c:v>2.87</c:v>
                </c:pt>
                <c:pt idx="148">
                  <c:v>2.89</c:v>
                </c:pt>
                <c:pt idx="149">
                  <c:v>2.91</c:v>
                </c:pt>
                <c:pt idx="150">
                  <c:v>2.93</c:v>
                </c:pt>
                <c:pt idx="151">
                  <c:v>2.95</c:v>
                </c:pt>
                <c:pt idx="152">
                  <c:v>2.97</c:v>
                </c:pt>
                <c:pt idx="153">
                  <c:v>2.99</c:v>
                </c:pt>
                <c:pt idx="154">
                  <c:v>3.01</c:v>
                </c:pt>
                <c:pt idx="155">
                  <c:v>3.03</c:v>
                </c:pt>
                <c:pt idx="156">
                  <c:v>3.05</c:v>
                </c:pt>
                <c:pt idx="157">
                  <c:v>3.07</c:v>
                </c:pt>
                <c:pt idx="158">
                  <c:v>3.09</c:v>
                </c:pt>
                <c:pt idx="159">
                  <c:v>3.11</c:v>
                </c:pt>
                <c:pt idx="160">
                  <c:v>3.12</c:v>
                </c:pt>
                <c:pt idx="161">
                  <c:v>3.14</c:v>
                </c:pt>
                <c:pt idx="162">
                  <c:v>3.16</c:v>
                </c:pt>
                <c:pt idx="163">
                  <c:v>3.18</c:v>
                </c:pt>
                <c:pt idx="164">
                  <c:v>3.2</c:v>
                </c:pt>
                <c:pt idx="165">
                  <c:v>3.22</c:v>
                </c:pt>
                <c:pt idx="166">
                  <c:v>3.24</c:v>
                </c:pt>
                <c:pt idx="167">
                  <c:v>3.26</c:v>
                </c:pt>
                <c:pt idx="168">
                  <c:v>3.28</c:v>
                </c:pt>
                <c:pt idx="169">
                  <c:v>3.3</c:v>
                </c:pt>
                <c:pt idx="170">
                  <c:v>3.32</c:v>
                </c:pt>
                <c:pt idx="171">
                  <c:v>3.34</c:v>
                </c:pt>
                <c:pt idx="172">
                  <c:v>3.36</c:v>
                </c:pt>
                <c:pt idx="173">
                  <c:v>3.38</c:v>
                </c:pt>
                <c:pt idx="174">
                  <c:v>3.4</c:v>
                </c:pt>
                <c:pt idx="175">
                  <c:v>3.42</c:v>
                </c:pt>
                <c:pt idx="176">
                  <c:v>3.44</c:v>
                </c:pt>
                <c:pt idx="177">
                  <c:v>3.46</c:v>
                </c:pt>
                <c:pt idx="178">
                  <c:v>3.48</c:v>
                </c:pt>
                <c:pt idx="179">
                  <c:v>3.5</c:v>
                </c:pt>
                <c:pt idx="180">
                  <c:v>3.52</c:v>
                </c:pt>
                <c:pt idx="181">
                  <c:v>3.54</c:v>
                </c:pt>
                <c:pt idx="182">
                  <c:v>3.55</c:v>
                </c:pt>
                <c:pt idx="183">
                  <c:v>3.57</c:v>
                </c:pt>
                <c:pt idx="184">
                  <c:v>3.59</c:v>
                </c:pt>
                <c:pt idx="185">
                  <c:v>3.61</c:v>
                </c:pt>
                <c:pt idx="186">
                  <c:v>3.63</c:v>
                </c:pt>
                <c:pt idx="187">
                  <c:v>3.65</c:v>
                </c:pt>
                <c:pt idx="188">
                  <c:v>3.67</c:v>
                </c:pt>
                <c:pt idx="189">
                  <c:v>3.69</c:v>
                </c:pt>
                <c:pt idx="190">
                  <c:v>3.71</c:v>
                </c:pt>
                <c:pt idx="191">
                  <c:v>3.73</c:v>
                </c:pt>
                <c:pt idx="192">
                  <c:v>3.75</c:v>
                </c:pt>
                <c:pt idx="193">
                  <c:v>3.77</c:v>
                </c:pt>
                <c:pt idx="194">
                  <c:v>3.79</c:v>
                </c:pt>
                <c:pt idx="195">
                  <c:v>3.81</c:v>
                </c:pt>
                <c:pt idx="196">
                  <c:v>3.83</c:v>
                </c:pt>
                <c:pt idx="197">
                  <c:v>3.85</c:v>
                </c:pt>
                <c:pt idx="198">
                  <c:v>3.87</c:v>
                </c:pt>
                <c:pt idx="199">
                  <c:v>3.89</c:v>
                </c:pt>
                <c:pt idx="200">
                  <c:v>3.91</c:v>
                </c:pt>
                <c:pt idx="201">
                  <c:v>3.93</c:v>
                </c:pt>
                <c:pt idx="202">
                  <c:v>3.95</c:v>
                </c:pt>
                <c:pt idx="203">
                  <c:v>3.96</c:v>
                </c:pt>
                <c:pt idx="204">
                  <c:v>3.98</c:v>
                </c:pt>
                <c:pt idx="205">
                  <c:v>4</c:v>
                </c:pt>
                <c:pt idx="206">
                  <c:v>4.0199999999999996</c:v>
                </c:pt>
                <c:pt idx="207">
                  <c:v>4.04</c:v>
                </c:pt>
                <c:pt idx="208">
                  <c:v>4.0599999999999996</c:v>
                </c:pt>
                <c:pt idx="209">
                  <c:v>4.08</c:v>
                </c:pt>
                <c:pt idx="210">
                  <c:v>4.0999999999999996</c:v>
                </c:pt>
                <c:pt idx="211">
                  <c:v>4.12</c:v>
                </c:pt>
                <c:pt idx="212">
                  <c:v>4.1399999999999997</c:v>
                </c:pt>
                <c:pt idx="213">
                  <c:v>4.16</c:v>
                </c:pt>
                <c:pt idx="214">
                  <c:v>4.18</c:v>
                </c:pt>
                <c:pt idx="215">
                  <c:v>4.2</c:v>
                </c:pt>
                <c:pt idx="216">
                  <c:v>4.22</c:v>
                </c:pt>
                <c:pt idx="217">
                  <c:v>4.24</c:v>
                </c:pt>
                <c:pt idx="218">
                  <c:v>4.26</c:v>
                </c:pt>
                <c:pt idx="219">
                  <c:v>4.28</c:v>
                </c:pt>
                <c:pt idx="220">
                  <c:v>4.3</c:v>
                </c:pt>
                <c:pt idx="221">
                  <c:v>4.32</c:v>
                </c:pt>
                <c:pt idx="222">
                  <c:v>4.34</c:v>
                </c:pt>
                <c:pt idx="223">
                  <c:v>4.3600000000000003</c:v>
                </c:pt>
                <c:pt idx="224">
                  <c:v>4.37</c:v>
                </c:pt>
                <c:pt idx="225">
                  <c:v>4.3899999999999997</c:v>
                </c:pt>
                <c:pt idx="226">
                  <c:v>4.41</c:v>
                </c:pt>
                <c:pt idx="227">
                  <c:v>4.43</c:v>
                </c:pt>
                <c:pt idx="228">
                  <c:v>4.45</c:v>
                </c:pt>
                <c:pt idx="229">
                  <c:v>4.47</c:v>
                </c:pt>
                <c:pt idx="230">
                  <c:v>4.49</c:v>
                </c:pt>
                <c:pt idx="231">
                  <c:v>4.51</c:v>
                </c:pt>
                <c:pt idx="232">
                  <c:v>4.53</c:v>
                </c:pt>
                <c:pt idx="233">
                  <c:v>4.55</c:v>
                </c:pt>
                <c:pt idx="234">
                  <c:v>4.57</c:v>
                </c:pt>
                <c:pt idx="235">
                  <c:v>4.59</c:v>
                </c:pt>
                <c:pt idx="236">
                  <c:v>4.6100000000000003</c:v>
                </c:pt>
                <c:pt idx="237">
                  <c:v>4.63</c:v>
                </c:pt>
                <c:pt idx="238">
                  <c:v>4.6500000000000004</c:v>
                </c:pt>
                <c:pt idx="239">
                  <c:v>4.67</c:v>
                </c:pt>
                <c:pt idx="240">
                  <c:v>4.6900000000000004</c:v>
                </c:pt>
                <c:pt idx="241">
                  <c:v>4.71</c:v>
                </c:pt>
                <c:pt idx="242">
                  <c:v>4.7300000000000004</c:v>
                </c:pt>
                <c:pt idx="243">
                  <c:v>4.75</c:v>
                </c:pt>
                <c:pt idx="244">
                  <c:v>4.7699999999999996</c:v>
                </c:pt>
                <c:pt idx="245">
                  <c:v>4.79</c:v>
                </c:pt>
                <c:pt idx="246">
                  <c:v>4.8</c:v>
                </c:pt>
                <c:pt idx="247">
                  <c:v>4.82</c:v>
                </c:pt>
                <c:pt idx="248">
                  <c:v>4.84</c:v>
                </c:pt>
                <c:pt idx="249">
                  <c:v>4.8600000000000003</c:v>
                </c:pt>
                <c:pt idx="250">
                  <c:v>4.88</c:v>
                </c:pt>
                <c:pt idx="251">
                  <c:v>4.9000000000000004</c:v>
                </c:pt>
                <c:pt idx="252">
                  <c:v>4.92</c:v>
                </c:pt>
                <c:pt idx="253">
                  <c:v>4.9400000000000004</c:v>
                </c:pt>
                <c:pt idx="254">
                  <c:v>4.96</c:v>
                </c:pt>
                <c:pt idx="255">
                  <c:v>4.9800000000000004</c:v>
                </c:pt>
              </c:numCache>
            </c:numRef>
          </c:cat>
          <c:val>
            <c:numRef>
              <c:f>'MAF Scaling'!$E$53:$E$308</c:f>
              <c:numCache>
                <c:formatCode>General</c:formatCode>
                <c:ptCount val="25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0.32</c:v>
                </c:pt>
                <c:pt idx="13">
                  <c:v>0.64</c:v>
                </c:pt>
                <c:pt idx="14">
                  <c:v>1.1200000000000001</c:v>
                </c:pt>
                <c:pt idx="15">
                  <c:v>1.6</c:v>
                </c:pt>
                <c:pt idx="16">
                  <c:v>2.08</c:v>
                </c:pt>
                <c:pt idx="17">
                  <c:v>2.5499999999999998</c:v>
                </c:pt>
                <c:pt idx="18">
                  <c:v>3.04</c:v>
                </c:pt>
                <c:pt idx="19">
                  <c:v>3.51</c:v>
                </c:pt>
                <c:pt idx="20">
                  <c:v>3.83</c:v>
                </c:pt>
                <c:pt idx="21">
                  <c:v>4.3099999999999996</c:v>
                </c:pt>
                <c:pt idx="22">
                  <c:v>4.79</c:v>
                </c:pt>
                <c:pt idx="23">
                  <c:v>5.27</c:v>
                </c:pt>
                <c:pt idx="24">
                  <c:v>5.74</c:v>
                </c:pt>
                <c:pt idx="25">
                  <c:v>6.23</c:v>
                </c:pt>
                <c:pt idx="26">
                  <c:v>6.55</c:v>
                </c:pt>
                <c:pt idx="27">
                  <c:v>7.02</c:v>
                </c:pt>
                <c:pt idx="28">
                  <c:v>7.5</c:v>
                </c:pt>
                <c:pt idx="29">
                  <c:v>7.98</c:v>
                </c:pt>
                <c:pt idx="30">
                  <c:v>8.4600000000000009</c:v>
                </c:pt>
                <c:pt idx="31">
                  <c:v>8.93</c:v>
                </c:pt>
                <c:pt idx="32">
                  <c:v>9.42</c:v>
                </c:pt>
                <c:pt idx="33">
                  <c:v>10.06</c:v>
                </c:pt>
                <c:pt idx="34">
                  <c:v>10.53</c:v>
                </c:pt>
                <c:pt idx="35">
                  <c:v>11.17</c:v>
                </c:pt>
                <c:pt idx="36">
                  <c:v>11.65</c:v>
                </c:pt>
                <c:pt idx="37">
                  <c:v>12.29</c:v>
                </c:pt>
                <c:pt idx="38">
                  <c:v>12.93</c:v>
                </c:pt>
                <c:pt idx="39">
                  <c:v>13.57</c:v>
                </c:pt>
                <c:pt idx="40">
                  <c:v>14.2</c:v>
                </c:pt>
                <c:pt idx="41">
                  <c:v>14.99</c:v>
                </c:pt>
                <c:pt idx="42">
                  <c:v>15.63</c:v>
                </c:pt>
                <c:pt idx="43">
                  <c:v>16.440000000000001</c:v>
                </c:pt>
                <c:pt idx="44">
                  <c:v>17.07</c:v>
                </c:pt>
                <c:pt idx="45">
                  <c:v>17.87</c:v>
                </c:pt>
                <c:pt idx="46">
                  <c:v>18.670000000000002</c:v>
                </c:pt>
                <c:pt idx="47">
                  <c:v>19.63</c:v>
                </c:pt>
                <c:pt idx="48">
                  <c:v>20.420000000000002</c:v>
                </c:pt>
                <c:pt idx="49">
                  <c:v>21.22</c:v>
                </c:pt>
                <c:pt idx="50">
                  <c:v>22.18</c:v>
                </c:pt>
                <c:pt idx="51">
                  <c:v>22.97</c:v>
                </c:pt>
                <c:pt idx="52">
                  <c:v>23.93</c:v>
                </c:pt>
                <c:pt idx="53">
                  <c:v>24.88</c:v>
                </c:pt>
                <c:pt idx="54">
                  <c:v>25.84</c:v>
                </c:pt>
                <c:pt idx="55">
                  <c:v>26.8</c:v>
                </c:pt>
                <c:pt idx="56">
                  <c:v>27.76</c:v>
                </c:pt>
                <c:pt idx="57">
                  <c:v>28.88</c:v>
                </c:pt>
                <c:pt idx="58">
                  <c:v>29.84</c:v>
                </c:pt>
                <c:pt idx="59">
                  <c:v>30.95</c:v>
                </c:pt>
                <c:pt idx="60">
                  <c:v>32.07</c:v>
                </c:pt>
                <c:pt idx="61">
                  <c:v>33.18</c:v>
                </c:pt>
                <c:pt idx="62">
                  <c:v>34.299999999999997</c:v>
                </c:pt>
                <c:pt idx="63">
                  <c:v>35.58</c:v>
                </c:pt>
                <c:pt idx="64">
                  <c:v>36.69</c:v>
                </c:pt>
                <c:pt idx="65">
                  <c:v>37.96</c:v>
                </c:pt>
                <c:pt idx="66">
                  <c:v>39.24</c:v>
                </c:pt>
                <c:pt idx="67">
                  <c:v>40.520000000000003</c:v>
                </c:pt>
                <c:pt idx="68">
                  <c:v>41.96</c:v>
                </c:pt>
                <c:pt idx="69">
                  <c:v>43.24</c:v>
                </c:pt>
                <c:pt idx="70">
                  <c:v>44.66</c:v>
                </c:pt>
                <c:pt idx="71">
                  <c:v>46.11</c:v>
                </c:pt>
                <c:pt idx="72">
                  <c:v>47.54</c:v>
                </c:pt>
                <c:pt idx="73">
                  <c:v>48.98</c:v>
                </c:pt>
                <c:pt idx="74">
                  <c:v>50.41</c:v>
                </c:pt>
                <c:pt idx="75">
                  <c:v>52</c:v>
                </c:pt>
                <c:pt idx="76">
                  <c:v>53.6</c:v>
                </c:pt>
                <c:pt idx="77">
                  <c:v>55.19</c:v>
                </c:pt>
                <c:pt idx="78">
                  <c:v>56.79</c:v>
                </c:pt>
                <c:pt idx="79">
                  <c:v>58.38</c:v>
                </c:pt>
                <c:pt idx="80">
                  <c:v>59.98</c:v>
                </c:pt>
                <c:pt idx="81">
                  <c:v>61.74</c:v>
                </c:pt>
                <c:pt idx="82">
                  <c:v>63.49</c:v>
                </c:pt>
                <c:pt idx="83">
                  <c:v>65.08</c:v>
                </c:pt>
                <c:pt idx="84">
                  <c:v>67</c:v>
                </c:pt>
                <c:pt idx="85">
                  <c:v>68.760000000000005</c:v>
                </c:pt>
                <c:pt idx="86">
                  <c:v>70.510000000000005</c:v>
                </c:pt>
                <c:pt idx="87">
                  <c:v>72.42</c:v>
                </c:pt>
                <c:pt idx="88">
                  <c:v>74.33</c:v>
                </c:pt>
                <c:pt idx="89">
                  <c:v>76.25</c:v>
                </c:pt>
                <c:pt idx="90">
                  <c:v>78.16</c:v>
                </c:pt>
                <c:pt idx="91">
                  <c:v>80.239999999999995</c:v>
                </c:pt>
                <c:pt idx="92">
                  <c:v>82.31</c:v>
                </c:pt>
                <c:pt idx="93">
                  <c:v>84.39</c:v>
                </c:pt>
                <c:pt idx="94">
                  <c:v>86.46</c:v>
                </c:pt>
                <c:pt idx="95">
                  <c:v>88.54</c:v>
                </c:pt>
                <c:pt idx="96">
                  <c:v>90.77</c:v>
                </c:pt>
                <c:pt idx="97">
                  <c:v>93</c:v>
                </c:pt>
                <c:pt idx="98">
                  <c:v>95.24</c:v>
                </c:pt>
                <c:pt idx="99">
                  <c:v>97.47</c:v>
                </c:pt>
                <c:pt idx="100">
                  <c:v>99.86</c:v>
                </c:pt>
                <c:pt idx="101">
                  <c:v>102.09</c:v>
                </c:pt>
                <c:pt idx="102">
                  <c:v>104.49</c:v>
                </c:pt>
                <c:pt idx="103">
                  <c:v>106.88</c:v>
                </c:pt>
                <c:pt idx="104">
                  <c:v>109.28</c:v>
                </c:pt>
                <c:pt idx="105">
                  <c:v>111.83</c:v>
                </c:pt>
                <c:pt idx="106">
                  <c:v>114.38</c:v>
                </c:pt>
                <c:pt idx="107">
                  <c:v>116.77</c:v>
                </c:pt>
                <c:pt idx="108">
                  <c:v>119.32</c:v>
                </c:pt>
                <c:pt idx="109">
                  <c:v>122.04</c:v>
                </c:pt>
                <c:pt idx="110">
                  <c:v>124.59</c:v>
                </c:pt>
                <c:pt idx="111">
                  <c:v>127.29</c:v>
                </c:pt>
                <c:pt idx="112">
                  <c:v>129.85</c:v>
                </c:pt>
                <c:pt idx="113">
                  <c:v>132.56</c:v>
                </c:pt>
                <c:pt idx="114">
                  <c:v>135.27000000000001</c:v>
                </c:pt>
                <c:pt idx="115">
                  <c:v>138.13999999999999</c:v>
                </c:pt>
                <c:pt idx="116">
                  <c:v>140.86000000000001</c:v>
                </c:pt>
                <c:pt idx="117">
                  <c:v>143.56</c:v>
                </c:pt>
                <c:pt idx="118">
                  <c:v>146.44</c:v>
                </c:pt>
                <c:pt idx="119">
                  <c:v>149.15</c:v>
                </c:pt>
                <c:pt idx="120">
                  <c:v>152.03</c:v>
                </c:pt>
                <c:pt idx="121">
                  <c:v>155.05000000000001</c:v>
                </c:pt>
                <c:pt idx="122">
                  <c:v>157.91999999999999</c:v>
                </c:pt>
                <c:pt idx="123">
                  <c:v>160.96</c:v>
                </c:pt>
                <c:pt idx="124">
                  <c:v>163.98</c:v>
                </c:pt>
                <c:pt idx="125">
                  <c:v>167.02</c:v>
                </c:pt>
                <c:pt idx="126">
                  <c:v>170.21</c:v>
                </c:pt>
                <c:pt idx="127">
                  <c:v>173.23</c:v>
                </c:pt>
                <c:pt idx="128">
                  <c:v>176.43</c:v>
                </c:pt>
                <c:pt idx="129">
                  <c:v>179.78</c:v>
                </c:pt>
                <c:pt idx="130">
                  <c:v>182.97</c:v>
                </c:pt>
                <c:pt idx="131">
                  <c:v>186.32</c:v>
                </c:pt>
                <c:pt idx="132">
                  <c:v>189.82</c:v>
                </c:pt>
                <c:pt idx="133">
                  <c:v>193.33</c:v>
                </c:pt>
                <c:pt idx="134">
                  <c:v>196.69</c:v>
                </c:pt>
                <c:pt idx="135">
                  <c:v>200.35</c:v>
                </c:pt>
                <c:pt idx="136">
                  <c:v>203.86</c:v>
                </c:pt>
                <c:pt idx="137">
                  <c:v>207.54</c:v>
                </c:pt>
                <c:pt idx="138">
                  <c:v>211.2</c:v>
                </c:pt>
                <c:pt idx="139">
                  <c:v>214.87</c:v>
                </c:pt>
                <c:pt idx="140">
                  <c:v>218.54</c:v>
                </c:pt>
                <c:pt idx="141">
                  <c:v>222.37</c:v>
                </c:pt>
                <c:pt idx="142">
                  <c:v>226.19</c:v>
                </c:pt>
                <c:pt idx="143">
                  <c:v>230.02</c:v>
                </c:pt>
                <c:pt idx="144">
                  <c:v>234.02</c:v>
                </c:pt>
                <c:pt idx="145">
                  <c:v>237.85</c:v>
                </c:pt>
                <c:pt idx="146">
                  <c:v>241.83</c:v>
                </c:pt>
                <c:pt idx="147">
                  <c:v>245.82</c:v>
                </c:pt>
                <c:pt idx="148">
                  <c:v>249.97</c:v>
                </c:pt>
                <c:pt idx="149">
                  <c:v>253.95</c:v>
                </c:pt>
                <c:pt idx="150">
                  <c:v>258.10000000000002</c:v>
                </c:pt>
                <c:pt idx="151">
                  <c:v>262.41000000000003</c:v>
                </c:pt>
                <c:pt idx="152">
                  <c:v>266.56</c:v>
                </c:pt>
                <c:pt idx="153">
                  <c:v>270.86</c:v>
                </c:pt>
                <c:pt idx="154">
                  <c:v>275.17</c:v>
                </c:pt>
                <c:pt idx="155">
                  <c:v>279.47000000000003</c:v>
                </c:pt>
                <c:pt idx="156">
                  <c:v>283.94</c:v>
                </c:pt>
                <c:pt idx="157">
                  <c:v>288.25</c:v>
                </c:pt>
                <c:pt idx="158">
                  <c:v>292.72000000000003</c:v>
                </c:pt>
                <c:pt idx="159">
                  <c:v>297.19</c:v>
                </c:pt>
                <c:pt idx="160">
                  <c:v>301.64999999999998</c:v>
                </c:pt>
                <c:pt idx="161">
                  <c:v>306.27</c:v>
                </c:pt>
                <c:pt idx="162">
                  <c:v>310.74</c:v>
                </c:pt>
                <c:pt idx="163">
                  <c:v>315.37</c:v>
                </c:pt>
                <c:pt idx="164">
                  <c:v>320.16000000000003</c:v>
                </c:pt>
                <c:pt idx="165">
                  <c:v>324.77999999999997</c:v>
                </c:pt>
                <c:pt idx="166">
                  <c:v>329.56</c:v>
                </c:pt>
                <c:pt idx="167">
                  <c:v>334.35</c:v>
                </c:pt>
                <c:pt idx="168">
                  <c:v>339.13</c:v>
                </c:pt>
                <c:pt idx="169">
                  <c:v>344.08</c:v>
                </c:pt>
                <c:pt idx="170">
                  <c:v>348.87</c:v>
                </c:pt>
                <c:pt idx="171">
                  <c:v>353.81</c:v>
                </c:pt>
                <c:pt idx="172">
                  <c:v>358.76</c:v>
                </c:pt>
                <c:pt idx="173">
                  <c:v>363.86</c:v>
                </c:pt>
                <c:pt idx="174">
                  <c:v>368.8</c:v>
                </c:pt>
                <c:pt idx="175">
                  <c:v>373.91</c:v>
                </c:pt>
                <c:pt idx="176">
                  <c:v>379.01</c:v>
                </c:pt>
                <c:pt idx="177">
                  <c:v>384.12</c:v>
                </c:pt>
                <c:pt idx="178">
                  <c:v>389.22</c:v>
                </c:pt>
                <c:pt idx="179">
                  <c:v>394.32</c:v>
                </c:pt>
                <c:pt idx="180">
                  <c:v>399.59</c:v>
                </c:pt>
                <c:pt idx="181">
                  <c:v>404.85</c:v>
                </c:pt>
                <c:pt idx="182">
                  <c:v>410.12</c:v>
                </c:pt>
                <c:pt idx="183">
                  <c:v>415.38</c:v>
                </c:pt>
                <c:pt idx="184">
                  <c:v>420.8</c:v>
                </c:pt>
                <c:pt idx="185">
                  <c:v>426.23</c:v>
                </c:pt>
                <c:pt idx="186">
                  <c:v>431.65</c:v>
                </c:pt>
                <c:pt idx="187">
                  <c:v>437.07</c:v>
                </c:pt>
                <c:pt idx="188">
                  <c:v>442.5</c:v>
                </c:pt>
                <c:pt idx="189">
                  <c:v>447.92</c:v>
                </c:pt>
                <c:pt idx="190">
                  <c:v>453.51</c:v>
                </c:pt>
                <c:pt idx="191">
                  <c:v>458.93</c:v>
                </c:pt>
                <c:pt idx="192">
                  <c:v>464.51</c:v>
                </c:pt>
                <c:pt idx="193">
                  <c:v>470.1</c:v>
                </c:pt>
                <c:pt idx="194">
                  <c:v>475.84</c:v>
                </c:pt>
                <c:pt idx="195">
                  <c:v>481.42</c:v>
                </c:pt>
                <c:pt idx="196">
                  <c:v>487.16</c:v>
                </c:pt>
                <c:pt idx="197">
                  <c:v>492.91</c:v>
                </c:pt>
                <c:pt idx="198">
                  <c:v>498.65</c:v>
                </c:pt>
                <c:pt idx="199">
                  <c:v>504.39</c:v>
                </c:pt>
                <c:pt idx="200">
                  <c:v>510.13</c:v>
                </c:pt>
                <c:pt idx="201">
                  <c:v>516.04</c:v>
                </c:pt>
                <c:pt idx="202">
                  <c:v>521.78</c:v>
                </c:pt>
                <c:pt idx="203">
                  <c:v>527.67999999999995</c:v>
                </c:pt>
                <c:pt idx="204">
                  <c:v>533.41999999999996</c:v>
                </c:pt>
                <c:pt idx="205">
                  <c:v>539.33000000000004</c:v>
                </c:pt>
                <c:pt idx="206">
                  <c:v>545.23</c:v>
                </c:pt>
                <c:pt idx="207">
                  <c:v>551.14</c:v>
                </c:pt>
                <c:pt idx="208">
                  <c:v>557.03</c:v>
                </c:pt>
                <c:pt idx="209">
                  <c:v>562.94000000000005</c:v>
                </c:pt>
                <c:pt idx="210">
                  <c:v>569</c:v>
                </c:pt>
                <c:pt idx="211">
                  <c:v>574.9</c:v>
                </c:pt>
                <c:pt idx="212">
                  <c:v>580.96</c:v>
                </c:pt>
                <c:pt idx="213">
                  <c:v>587.02</c:v>
                </c:pt>
                <c:pt idx="214">
                  <c:v>593.08000000000004</c:v>
                </c:pt>
                <c:pt idx="215">
                  <c:v>599.14</c:v>
                </c:pt>
                <c:pt idx="216">
                  <c:v>605.20000000000005</c:v>
                </c:pt>
                <c:pt idx="217">
                  <c:v>611.42999999999995</c:v>
                </c:pt>
                <c:pt idx="218">
                  <c:v>617.49</c:v>
                </c:pt>
                <c:pt idx="219">
                  <c:v>623.71</c:v>
                </c:pt>
                <c:pt idx="220">
                  <c:v>629.94000000000005</c:v>
                </c:pt>
                <c:pt idx="221">
                  <c:v>636.15</c:v>
                </c:pt>
                <c:pt idx="222">
                  <c:v>642.38</c:v>
                </c:pt>
                <c:pt idx="223">
                  <c:v>648.59</c:v>
                </c:pt>
                <c:pt idx="224">
                  <c:v>654.97</c:v>
                </c:pt>
                <c:pt idx="225">
                  <c:v>661.2</c:v>
                </c:pt>
                <c:pt idx="226">
                  <c:v>667.58</c:v>
                </c:pt>
                <c:pt idx="227">
                  <c:v>673.96</c:v>
                </c:pt>
                <c:pt idx="228">
                  <c:v>680.34</c:v>
                </c:pt>
                <c:pt idx="229">
                  <c:v>686.72</c:v>
                </c:pt>
                <c:pt idx="230">
                  <c:v>693.1</c:v>
                </c:pt>
                <c:pt idx="231">
                  <c:v>699.64</c:v>
                </c:pt>
                <c:pt idx="232">
                  <c:v>706.02</c:v>
                </c:pt>
                <c:pt idx="233">
                  <c:v>712.57</c:v>
                </c:pt>
                <c:pt idx="234">
                  <c:v>719.1</c:v>
                </c:pt>
                <c:pt idx="235">
                  <c:v>725.48</c:v>
                </c:pt>
                <c:pt idx="236">
                  <c:v>732.03</c:v>
                </c:pt>
                <c:pt idx="237">
                  <c:v>738.56</c:v>
                </c:pt>
                <c:pt idx="238">
                  <c:v>745.11</c:v>
                </c:pt>
                <c:pt idx="239">
                  <c:v>751.81</c:v>
                </c:pt>
                <c:pt idx="240">
                  <c:v>758.34</c:v>
                </c:pt>
                <c:pt idx="241">
                  <c:v>764.89</c:v>
                </c:pt>
                <c:pt idx="242">
                  <c:v>771.59</c:v>
                </c:pt>
                <c:pt idx="243">
                  <c:v>778.29</c:v>
                </c:pt>
                <c:pt idx="244">
                  <c:v>784.82</c:v>
                </c:pt>
                <c:pt idx="245">
                  <c:v>791.52</c:v>
                </c:pt>
                <c:pt idx="246">
                  <c:v>798.22</c:v>
                </c:pt>
                <c:pt idx="247">
                  <c:v>805.09</c:v>
                </c:pt>
                <c:pt idx="248">
                  <c:v>811.78</c:v>
                </c:pt>
                <c:pt idx="249">
                  <c:v>818.48</c:v>
                </c:pt>
                <c:pt idx="250">
                  <c:v>825.34</c:v>
                </c:pt>
                <c:pt idx="251">
                  <c:v>832.04</c:v>
                </c:pt>
                <c:pt idx="252">
                  <c:v>838.9</c:v>
                </c:pt>
                <c:pt idx="253">
                  <c:v>845.76</c:v>
                </c:pt>
                <c:pt idx="254">
                  <c:v>852.45</c:v>
                </c:pt>
                <c:pt idx="255">
                  <c:v>859.32</c:v>
                </c:pt>
              </c:numCache>
            </c:numRef>
          </c:val>
        </c:ser>
        <c:ser>
          <c:idx val="3"/>
          <c:order val="3"/>
          <c:tx>
            <c:strRef>
              <c:f>'MAF Scaling'!$D$52</c:f>
              <c:strCache>
                <c:ptCount val="1"/>
                <c:pt idx="0">
                  <c:v>MAF Flow (Kg/H) 
1.8T AGU GT28 MAF</c:v>
                </c:pt>
              </c:strCache>
            </c:strRef>
          </c:tx>
          <c:marker>
            <c:symbol val="none"/>
          </c:marker>
          <c:cat>
            <c:numRef>
              <c:f>'MAF Scaling'!$A$53:$A$308</c:f>
              <c:numCache>
                <c:formatCode>General</c:formatCode>
                <c:ptCount val="256"/>
                <c:pt idx="0">
                  <c:v>0</c:v>
                </c:pt>
                <c:pt idx="1">
                  <c:v>0.02</c:v>
                </c:pt>
                <c:pt idx="2">
                  <c:v>0.04</c:v>
                </c:pt>
                <c:pt idx="3">
                  <c:v>0.06</c:v>
                </c:pt>
                <c:pt idx="4">
                  <c:v>0.08</c:v>
                </c:pt>
                <c:pt idx="5">
                  <c:v>0.1</c:v>
                </c:pt>
                <c:pt idx="6">
                  <c:v>0.12</c:v>
                </c:pt>
                <c:pt idx="7">
                  <c:v>0.14000000000000001</c:v>
                </c:pt>
                <c:pt idx="8">
                  <c:v>0.16</c:v>
                </c:pt>
                <c:pt idx="9">
                  <c:v>0.18</c:v>
                </c:pt>
                <c:pt idx="10">
                  <c:v>0.2</c:v>
                </c:pt>
                <c:pt idx="11">
                  <c:v>0.21</c:v>
                </c:pt>
                <c:pt idx="12">
                  <c:v>0.23</c:v>
                </c:pt>
                <c:pt idx="13">
                  <c:v>0.25</c:v>
                </c:pt>
                <c:pt idx="14">
                  <c:v>0.27</c:v>
                </c:pt>
                <c:pt idx="15">
                  <c:v>0.28999999999999998</c:v>
                </c:pt>
                <c:pt idx="16">
                  <c:v>0.31</c:v>
                </c:pt>
                <c:pt idx="17">
                  <c:v>0.33</c:v>
                </c:pt>
                <c:pt idx="18">
                  <c:v>0.35</c:v>
                </c:pt>
                <c:pt idx="19">
                  <c:v>0.37</c:v>
                </c:pt>
                <c:pt idx="20">
                  <c:v>0.39</c:v>
                </c:pt>
                <c:pt idx="21">
                  <c:v>0.41</c:v>
                </c:pt>
                <c:pt idx="22">
                  <c:v>0.43</c:v>
                </c:pt>
                <c:pt idx="23">
                  <c:v>0.45</c:v>
                </c:pt>
                <c:pt idx="24">
                  <c:v>0.47</c:v>
                </c:pt>
                <c:pt idx="25">
                  <c:v>0.49</c:v>
                </c:pt>
                <c:pt idx="26">
                  <c:v>0.51</c:v>
                </c:pt>
                <c:pt idx="27">
                  <c:v>0.53</c:v>
                </c:pt>
                <c:pt idx="28">
                  <c:v>0.55000000000000004</c:v>
                </c:pt>
                <c:pt idx="29">
                  <c:v>0.56999999999999995</c:v>
                </c:pt>
                <c:pt idx="30">
                  <c:v>0.59</c:v>
                </c:pt>
                <c:pt idx="31">
                  <c:v>0.61</c:v>
                </c:pt>
                <c:pt idx="32">
                  <c:v>0.62</c:v>
                </c:pt>
                <c:pt idx="33">
                  <c:v>0.64</c:v>
                </c:pt>
                <c:pt idx="34">
                  <c:v>0.66</c:v>
                </c:pt>
                <c:pt idx="35">
                  <c:v>0.68</c:v>
                </c:pt>
                <c:pt idx="36">
                  <c:v>0.7</c:v>
                </c:pt>
                <c:pt idx="37">
                  <c:v>0.72</c:v>
                </c:pt>
                <c:pt idx="38">
                  <c:v>0.74</c:v>
                </c:pt>
                <c:pt idx="39">
                  <c:v>0.76</c:v>
                </c:pt>
                <c:pt idx="40">
                  <c:v>0.78</c:v>
                </c:pt>
                <c:pt idx="41">
                  <c:v>0.8</c:v>
                </c:pt>
                <c:pt idx="42">
                  <c:v>0.82</c:v>
                </c:pt>
                <c:pt idx="43">
                  <c:v>0.84</c:v>
                </c:pt>
                <c:pt idx="44">
                  <c:v>0.86</c:v>
                </c:pt>
                <c:pt idx="45">
                  <c:v>0.88</c:v>
                </c:pt>
                <c:pt idx="46">
                  <c:v>0.9</c:v>
                </c:pt>
                <c:pt idx="47">
                  <c:v>0.92</c:v>
                </c:pt>
                <c:pt idx="48">
                  <c:v>0.94</c:v>
                </c:pt>
                <c:pt idx="49">
                  <c:v>0.96</c:v>
                </c:pt>
                <c:pt idx="50">
                  <c:v>0.98</c:v>
                </c:pt>
                <c:pt idx="51">
                  <c:v>1</c:v>
                </c:pt>
                <c:pt idx="52">
                  <c:v>1.02</c:v>
                </c:pt>
                <c:pt idx="53">
                  <c:v>1.04</c:v>
                </c:pt>
                <c:pt idx="54">
                  <c:v>1.05</c:v>
                </c:pt>
                <c:pt idx="55">
                  <c:v>1.07</c:v>
                </c:pt>
                <c:pt idx="56">
                  <c:v>1.0900000000000001</c:v>
                </c:pt>
                <c:pt idx="57">
                  <c:v>1.1100000000000001</c:v>
                </c:pt>
                <c:pt idx="58">
                  <c:v>1.1299999999999999</c:v>
                </c:pt>
                <c:pt idx="59">
                  <c:v>1.1499999999999999</c:v>
                </c:pt>
                <c:pt idx="60">
                  <c:v>1.17</c:v>
                </c:pt>
                <c:pt idx="61">
                  <c:v>1.19</c:v>
                </c:pt>
                <c:pt idx="62">
                  <c:v>1.21</c:v>
                </c:pt>
                <c:pt idx="63">
                  <c:v>1.23</c:v>
                </c:pt>
                <c:pt idx="64">
                  <c:v>1.25</c:v>
                </c:pt>
                <c:pt idx="65">
                  <c:v>1.27</c:v>
                </c:pt>
                <c:pt idx="66">
                  <c:v>1.29</c:v>
                </c:pt>
                <c:pt idx="67">
                  <c:v>1.31</c:v>
                </c:pt>
                <c:pt idx="68">
                  <c:v>1.33</c:v>
                </c:pt>
                <c:pt idx="69">
                  <c:v>1.35</c:v>
                </c:pt>
                <c:pt idx="70">
                  <c:v>1.37</c:v>
                </c:pt>
                <c:pt idx="71">
                  <c:v>1.39</c:v>
                </c:pt>
                <c:pt idx="72">
                  <c:v>1.41</c:v>
                </c:pt>
                <c:pt idx="73">
                  <c:v>1.43</c:v>
                </c:pt>
                <c:pt idx="74">
                  <c:v>1.45</c:v>
                </c:pt>
                <c:pt idx="75">
                  <c:v>1.46</c:v>
                </c:pt>
                <c:pt idx="76">
                  <c:v>1.48</c:v>
                </c:pt>
                <c:pt idx="77">
                  <c:v>1.5</c:v>
                </c:pt>
                <c:pt idx="78">
                  <c:v>1.52</c:v>
                </c:pt>
                <c:pt idx="79">
                  <c:v>1.54</c:v>
                </c:pt>
                <c:pt idx="80">
                  <c:v>1.56</c:v>
                </c:pt>
                <c:pt idx="81">
                  <c:v>1.58</c:v>
                </c:pt>
                <c:pt idx="82">
                  <c:v>1.6</c:v>
                </c:pt>
                <c:pt idx="83">
                  <c:v>1.62</c:v>
                </c:pt>
                <c:pt idx="84">
                  <c:v>1.64</c:v>
                </c:pt>
                <c:pt idx="85">
                  <c:v>1.66</c:v>
                </c:pt>
                <c:pt idx="86">
                  <c:v>1.68</c:v>
                </c:pt>
                <c:pt idx="87">
                  <c:v>1.7</c:v>
                </c:pt>
                <c:pt idx="88">
                  <c:v>1.72</c:v>
                </c:pt>
                <c:pt idx="89">
                  <c:v>1.74</c:v>
                </c:pt>
                <c:pt idx="90">
                  <c:v>1.76</c:v>
                </c:pt>
                <c:pt idx="91">
                  <c:v>1.78</c:v>
                </c:pt>
                <c:pt idx="92">
                  <c:v>1.8</c:v>
                </c:pt>
                <c:pt idx="93">
                  <c:v>1.82</c:v>
                </c:pt>
                <c:pt idx="94">
                  <c:v>1.84</c:v>
                </c:pt>
                <c:pt idx="95">
                  <c:v>1.86</c:v>
                </c:pt>
                <c:pt idx="96">
                  <c:v>1.87</c:v>
                </c:pt>
                <c:pt idx="97">
                  <c:v>1.89</c:v>
                </c:pt>
                <c:pt idx="98">
                  <c:v>1.91</c:v>
                </c:pt>
                <c:pt idx="99">
                  <c:v>1.93</c:v>
                </c:pt>
                <c:pt idx="100">
                  <c:v>1.95</c:v>
                </c:pt>
                <c:pt idx="101">
                  <c:v>1.97</c:v>
                </c:pt>
                <c:pt idx="102">
                  <c:v>1.99</c:v>
                </c:pt>
                <c:pt idx="103">
                  <c:v>2.0099999999999998</c:v>
                </c:pt>
                <c:pt idx="104">
                  <c:v>2.0299999999999998</c:v>
                </c:pt>
                <c:pt idx="105">
                  <c:v>2.0499999999999998</c:v>
                </c:pt>
                <c:pt idx="106">
                  <c:v>2.0699999999999998</c:v>
                </c:pt>
                <c:pt idx="107">
                  <c:v>2.09</c:v>
                </c:pt>
                <c:pt idx="108">
                  <c:v>2.11</c:v>
                </c:pt>
                <c:pt idx="109">
                  <c:v>2.13</c:v>
                </c:pt>
                <c:pt idx="110">
                  <c:v>2.15</c:v>
                </c:pt>
                <c:pt idx="111">
                  <c:v>2.17</c:v>
                </c:pt>
                <c:pt idx="112">
                  <c:v>2.19</c:v>
                </c:pt>
                <c:pt idx="113">
                  <c:v>2.21</c:v>
                </c:pt>
                <c:pt idx="114">
                  <c:v>2.23</c:v>
                </c:pt>
                <c:pt idx="115">
                  <c:v>2.25</c:v>
                </c:pt>
                <c:pt idx="116">
                  <c:v>2.27</c:v>
                </c:pt>
                <c:pt idx="117">
                  <c:v>2.29</c:v>
                </c:pt>
                <c:pt idx="118">
                  <c:v>2.2999999999999998</c:v>
                </c:pt>
                <c:pt idx="119">
                  <c:v>2.3199999999999998</c:v>
                </c:pt>
                <c:pt idx="120">
                  <c:v>2.34</c:v>
                </c:pt>
                <c:pt idx="121">
                  <c:v>2.36</c:v>
                </c:pt>
                <c:pt idx="122">
                  <c:v>2.38</c:v>
                </c:pt>
                <c:pt idx="123">
                  <c:v>2.4</c:v>
                </c:pt>
                <c:pt idx="124">
                  <c:v>2.42</c:v>
                </c:pt>
                <c:pt idx="125">
                  <c:v>2.44</c:v>
                </c:pt>
                <c:pt idx="126">
                  <c:v>2.46</c:v>
                </c:pt>
                <c:pt idx="127">
                  <c:v>2.48</c:v>
                </c:pt>
                <c:pt idx="128">
                  <c:v>2.5</c:v>
                </c:pt>
                <c:pt idx="129">
                  <c:v>2.52</c:v>
                </c:pt>
                <c:pt idx="130">
                  <c:v>2.54</c:v>
                </c:pt>
                <c:pt idx="131">
                  <c:v>2.56</c:v>
                </c:pt>
                <c:pt idx="132">
                  <c:v>2.58</c:v>
                </c:pt>
                <c:pt idx="133">
                  <c:v>2.6</c:v>
                </c:pt>
                <c:pt idx="134">
                  <c:v>2.62</c:v>
                </c:pt>
                <c:pt idx="135">
                  <c:v>2.64</c:v>
                </c:pt>
                <c:pt idx="136">
                  <c:v>2.66</c:v>
                </c:pt>
                <c:pt idx="137">
                  <c:v>2.68</c:v>
                </c:pt>
                <c:pt idx="138">
                  <c:v>2.7</c:v>
                </c:pt>
                <c:pt idx="139">
                  <c:v>2.71</c:v>
                </c:pt>
                <c:pt idx="140">
                  <c:v>2.73</c:v>
                </c:pt>
                <c:pt idx="141">
                  <c:v>2.75</c:v>
                </c:pt>
                <c:pt idx="142">
                  <c:v>2.77</c:v>
                </c:pt>
                <c:pt idx="143">
                  <c:v>2.79</c:v>
                </c:pt>
                <c:pt idx="144">
                  <c:v>2.81</c:v>
                </c:pt>
                <c:pt idx="145">
                  <c:v>2.83</c:v>
                </c:pt>
                <c:pt idx="146">
                  <c:v>2.85</c:v>
                </c:pt>
                <c:pt idx="147">
                  <c:v>2.87</c:v>
                </c:pt>
                <c:pt idx="148">
                  <c:v>2.89</c:v>
                </c:pt>
                <c:pt idx="149">
                  <c:v>2.91</c:v>
                </c:pt>
                <c:pt idx="150">
                  <c:v>2.93</c:v>
                </c:pt>
                <c:pt idx="151">
                  <c:v>2.95</c:v>
                </c:pt>
                <c:pt idx="152">
                  <c:v>2.97</c:v>
                </c:pt>
                <c:pt idx="153">
                  <c:v>2.99</c:v>
                </c:pt>
                <c:pt idx="154">
                  <c:v>3.01</c:v>
                </c:pt>
                <c:pt idx="155">
                  <c:v>3.03</c:v>
                </c:pt>
                <c:pt idx="156">
                  <c:v>3.05</c:v>
                </c:pt>
                <c:pt idx="157">
                  <c:v>3.07</c:v>
                </c:pt>
                <c:pt idx="158">
                  <c:v>3.09</c:v>
                </c:pt>
                <c:pt idx="159">
                  <c:v>3.11</c:v>
                </c:pt>
                <c:pt idx="160">
                  <c:v>3.12</c:v>
                </c:pt>
                <c:pt idx="161">
                  <c:v>3.14</c:v>
                </c:pt>
                <c:pt idx="162">
                  <c:v>3.16</c:v>
                </c:pt>
                <c:pt idx="163">
                  <c:v>3.18</c:v>
                </c:pt>
                <c:pt idx="164">
                  <c:v>3.2</c:v>
                </c:pt>
                <c:pt idx="165">
                  <c:v>3.22</c:v>
                </c:pt>
                <c:pt idx="166">
                  <c:v>3.24</c:v>
                </c:pt>
                <c:pt idx="167">
                  <c:v>3.26</c:v>
                </c:pt>
                <c:pt idx="168">
                  <c:v>3.28</c:v>
                </c:pt>
                <c:pt idx="169">
                  <c:v>3.3</c:v>
                </c:pt>
                <c:pt idx="170">
                  <c:v>3.32</c:v>
                </c:pt>
                <c:pt idx="171">
                  <c:v>3.34</c:v>
                </c:pt>
                <c:pt idx="172">
                  <c:v>3.36</c:v>
                </c:pt>
                <c:pt idx="173">
                  <c:v>3.38</c:v>
                </c:pt>
                <c:pt idx="174">
                  <c:v>3.4</c:v>
                </c:pt>
                <c:pt idx="175">
                  <c:v>3.42</c:v>
                </c:pt>
                <c:pt idx="176">
                  <c:v>3.44</c:v>
                </c:pt>
                <c:pt idx="177">
                  <c:v>3.46</c:v>
                </c:pt>
                <c:pt idx="178">
                  <c:v>3.48</c:v>
                </c:pt>
                <c:pt idx="179">
                  <c:v>3.5</c:v>
                </c:pt>
                <c:pt idx="180">
                  <c:v>3.52</c:v>
                </c:pt>
                <c:pt idx="181">
                  <c:v>3.54</c:v>
                </c:pt>
                <c:pt idx="182">
                  <c:v>3.55</c:v>
                </c:pt>
                <c:pt idx="183">
                  <c:v>3.57</c:v>
                </c:pt>
                <c:pt idx="184">
                  <c:v>3.59</c:v>
                </c:pt>
                <c:pt idx="185">
                  <c:v>3.61</c:v>
                </c:pt>
                <c:pt idx="186">
                  <c:v>3.63</c:v>
                </c:pt>
                <c:pt idx="187">
                  <c:v>3.65</c:v>
                </c:pt>
                <c:pt idx="188">
                  <c:v>3.67</c:v>
                </c:pt>
                <c:pt idx="189">
                  <c:v>3.69</c:v>
                </c:pt>
                <c:pt idx="190">
                  <c:v>3.71</c:v>
                </c:pt>
                <c:pt idx="191">
                  <c:v>3.73</c:v>
                </c:pt>
                <c:pt idx="192">
                  <c:v>3.75</c:v>
                </c:pt>
                <c:pt idx="193">
                  <c:v>3.77</c:v>
                </c:pt>
                <c:pt idx="194">
                  <c:v>3.79</c:v>
                </c:pt>
                <c:pt idx="195">
                  <c:v>3.81</c:v>
                </c:pt>
                <c:pt idx="196">
                  <c:v>3.83</c:v>
                </c:pt>
                <c:pt idx="197">
                  <c:v>3.85</c:v>
                </c:pt>
                <c:pt idx="198">
                  <c:v>3.87</c:v>
                </c:pt>
                <c:pt idx="199">
                  <c:v>3.89</c:v>
                </c:pt>
                <c:pt idx="200">
                  <c:v>3.91</c:v>
                </c:pt>
                <c:pt idx="201">
                  <c:v>3.93</c:v>
                </c:pt>
                <c:pt idx="202">
                  <c:v>3.95</c:v>
                </c:pt>
                <c:pt idx="203">
                  <c:v>3.96</c:v>
                </c:pt>
                <c:pt idx="204">
                  <c:v>3.98</c:v>
                </c:pt>
                <c:pt idx="205">
                  <c:v>4</c:v>
                </c:pt>
                <c:pt idx="206">
                  <c:v>4.0199999999999996</c:v>
                </c:pt>
                <c:pt idx="207">
                  <c:v>4.04</c:v>
                </c:pt>
                <c:pt idx="208">
                  <c:v>4.0599999999999996</c:v>
                </c:pt>
                <c:pt idx="209">
                  <c:v>4.08</c:v>
                </c:pt>
                <c:pt idx="210">
                  <c:v>4.0999999999999996</c:v>
                </c:pt>
                <c:pt idx="211">
                  <c:v>4.12</c:v>
                </c:pt>
                <c:pt idx="212">
                  <c:v>4.1399999999999997</c:v>
                </c:pt>
                <c:pt idx="213">
                  <c:v>4.16</c:v>
                </c:pt>
                <c:pt idx="214">
                  <c:v>4.18</c:v>
                </c:pt>
                <c:pt idx="215">
                  <c:v>4.2</c:v>
                </c:pt>
                <c:pt idx="216">
                  <c:v>4.22</c:v>
                </c:pt>
                <c:pt idx="217">
                  <c:v>4.24</c:v>
                </c:pt>
                <c:pt idx="218">
                  <c:v>4.26</c:v>
                </c:pt>
                <c:pt idx="219">
                  <c:v>4.28</c:v>
                </c:pt>
                <c:pt idx="220">
                  <c:v>4.3</c:v>
                </c:pt>
                <c:pt idx="221">
                  <c:v>4.32</c:v>
                </c:pt>
                <c:pt idx="222">
                  <c:v>4.34</c:v>
                </c:pt>
                <c:pt idx="223">
                  <c:v>4.3600000000000003</c:v>
                </c:pt>
                <c:pt idx="224">
                  <c:v>4.37</c:v>
                </c:pt>
                <c:pt idx="225">
                  <c:v>4.3899999999999997</c:v>
                </c:pt>
                <c:pt idx="226">
                  <c:v>4.41</c:v>
                </c:pt>
                <c:pt idx="227">
                  <c:v>4.43</c:v>
                </c:pt>
                <c:pt idx="228">
                  <c:v>4.45</c:v>
                </c:pt>
                <c:pt idx="229">
                  <c:v>4.47</c:v>
                </c:pt>
                <c:pt idx="230">
                  <c:v>4.49</c:v>
                </c:pt>
                <c:pt idx="231">
                  <c:v>4.51</c:v>
                </c:pt>
                <c:pt idx="232">
                  <c:v>4.53</c:v>
                </c:pt>
                <c:pt idx="233">
                  <c:v>4.55</c:v>
                </c:pt>
                <c:pt idx="234">
                  <c:v>4.57</c:v>
                </c:pt>
                <c:pt idx="235">
                  <c:v>4.59</c:v>
                </c:pt>
                <c:pt idx="236">
                  <c:v>4.6100000000000003</c:v>
                </c:pt>
                <c:pt idx="237">
                  <c:v>4.63</c:v>
                </c:pt>
                <c:pt idx="238">
                  <c:v>4.6500000000000004</c:v>
                </c:pt>
                <c:pt idx="239">
                  <c:v>4.67</c:v>
                </c:pt>
                <c:pt idx="240">
                  <c:v>4.6900000000000004</c:v>
                </c:pt>
                <c:pt idx="241">
                  <c:v>4.71</c:v>
                </c:pt>
                <c:pt idx="242">
                  <c:v>4.7300000000000004</c:v>
                </c:pt>
                <c:pt idx="243">
                  <c:v>4.75</c:v>
                </c:pt>
                <c:pt idx="244">
                  <c:v>4.7699999999999996</c:v>
                </c:pt>
                <c:pt idx="245">
                  <c:v>4.79</c:v>
                </c:pt>
                <c:pt idx="246">
                  <c:v>4.8</c:v>
                </c:pt>
                <c:pt idx="247">
                  <c:v>4.82</c:v>
                </c:pt>
                <c:pt idx="248">
                  <c:v>4.84</c:v>
                </c:pt>
                <c:pt idx="249">
                  <c:v>4.8600000000000003</c:v>
                </c:pt>
                <c:pt idx="250">
                  <c:v>4.88</c:v>
                </c:pt>
                <c:pt idx="251">
                  <c:v>4.9000000000000004</c:v>
                </c:pt>
                <c:pt idx="252">
                  <c:v>4.92</c:v>
                </c:pt>
                <c:pt idx="253">
                  <c:v>4.9400000000000004</c:v>
                </c:pt>
                <c:pt idx="254">
                  <c:v>4.96</c:v>
                </c:pt>
                <c:pt idx="255">
                  <c:v>4.9800000000000004</c:v>
                </c:pt>
              </c:numCache>
            </c:numRef>
          </c:cat>
          <c:val>
            <c:numRef>
              <c:f>'MAF Scaling'!$D$53:$D$308</c:f>
              <c:numCache>
                <c:formatCode>General</c:formatCode>
                <c:ptCount val="25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0.13</c:v>
                </c:pt>
                <c:pt idx="11">
                  <c:v>0.5</c:v>
                </c:pt>
                <c:pt idx="12">
                  <c:v>0.88</c:v>
                </c:pt>
                <c:pt idx="13">
                  <c:v>1.38</c:v>
                </c:pt>
                <c:pt idx="14">
                  <c:v>1.75</c:v>
                </c:pt>
                <c:pt idx="15">
                  <c:v>2.25</c:v>
                </c:pt>
                <c:pt idx="16">
                  <c:v>2.63</c:v>
                </c:pt>
                <c:pt idx="17">
                  <c:v>3</c:v>
                </c:pt>
                <c:pt idx="18">
                  <c:v>3.5</c:v>
                </c:pt>
                <c:pt idx="19">
                  <c:v>3.88</c:v>
                </c:pt>
                <c:pt idx="20">
                  <c:v>4.25</c:v>
                </c:pt>
                <c:pt idx="21">
                  <c:v>4.75</c:v>
                </c:pt>
                <c:pt idx="22">
                  <c:v>5.13</c:v>
                </c:pt>
                <c:pt idx="23">
                  <c:v>5.5</c:v>
                </c:pt>
                <c:pt idx="24">
                  <c:v>6</c:v>
                </c:pt>
                <c:pt idx="25">
                  <c:v>6.38</c:v>
                </c:pt>
                <c:pt idx="26">
                  <c:v>6.88</c:v>
                </c:pt>
                <c:pt idx="27">
                  <c:v>7.25</c:v>
                </c:pt>
                <c:pt idx="28">
                  <c:v>7.75</c:v>
                </c:pt>
                <c:pt idx="29">
                  <c:v>8.25</c:v>
                </c:pt>
                <c:pt idx="30">
                  <c:v>8.75</c:v>
                </c:pt>
                <c:pt idx="31">
                  <c:v>9.3800000000000008</c:v>
                </c:pt>
                <c:pt idx="32">
                  <c:v>9.8800000000000008</c:v>
                </c:pt>
                <c:pt idx="33">
                  <c:v>10.5</c:v>
                </c:pt>
                <c:pt idx="34">
                  <c:v>11.13</c:v>
                </c:pt>
                <c:pt idx="35">
                  <c:v>11.75</c:v>
                </c:pt>
                <c:pt idx="36">
                  <c:v>12.5</c:v>
                </c:pt>
                <c:pt idx="37">
                  <c:v>13.25</c:v>
                </c:pt>
                <c:pt idx="38">
                  <c:v>14</c:v>
                </c:pt>
                <c:pt idx="39">
                  <c:v>14.75</c:v>
                </c:pt>
                <c:pt idx="40">
                  <c:v>15.5</c:v>
                </c:pt>
                <c:pt idx="41">
                  <c:v>16.25</c:v>
                </c:pt>
                <c:pt idx="42">
                  <c:v>17</c:v>
                </c:pt>
                <c:pt idx="43">
                  <c:v>17.88</c:v>
                </c:pt>
                <c:pt idx="44">
                  <c:v>18.75</c:v>
                </c:pt>
                <c:pt idx="45">
                  <c:v>19.5</c:v>
                </c:pt>
                <c:pt idx="46">
                  <c:v>20.5</c:v>
                </c:pt>
                <c:pt idx="47">
                  <c:v>21.38</c:v>
                </c:pt>
                <c:pt idx="48">
                  <c:v>22.25</c:v>
                </c:pt>
                <c:pt idx="49">
                  <c:v>23.25</c:v>
                </c:pt>
                <c:pt idx="50">
                  <c:v>24.25</c:v>
                </c:pt>
                <c:pt idx="51">
                  <c:v>25.25</c:v>
                </c:pt>
                <c:pt idx="52">
                  <c:v>26.25</c:v>
                </c:pt>
                <c:pt idx="53">
                  <c:v>27.38</c:v>
                </c:pt>
                <c:pt idx="54">
                  <c:v>28.5</c:v>
                </c:pt>
                <c:pt idx="55">
                  <c:v>29.5</c:v>
                </c:pt>
                <c:pt idx="56">
                  <c:v>30.63</c:v>
                </c:pt>
                <c:pt idx="57">
                  <c:v>31.88</c:v>
                </c:pt>
                <c:pt idx="58">
                  <c:v>33</c:v>
                </c:pt>
                <c:pt idx="59">
                  <c:v>34.25</c:v>
                </c:pt>
                <c:pt idx="60">
                  <c:v>35.380000000000003</c:v>
                </c:pt>
                <c:pt idx="61">
                  <c:v>36.630000000000003</c:v>
                </c:pt>
                <c:pt idx="62">
                  <c:v>37.880000000000003</c:v>
                </c:pt>
                <c:pt idx="63">
                  <c:v>39.25</c:v>
                </c:pt>
                <c:pt idx="64">
                  <c:v>40.5</c:v>
                </c:pt>
                <c:pt idx="65">
                  <c:v>41.88</c:v>
                </c:pt>
                <c:pt idx="66">
                  <c:v>43.25</c:v>
                </c:pt>
                <c:pt idx="67">
                  <c:v>44.75</c:v>
                </c:pt>
                <c:pt idx="68">
                  <c:v>46.13</c:v>
                </c:pt>
                <c:pt idx="69">
                  <c:v>47.63</c:v>
                </c:pt>
                <c:pt idx="70">
                  <c:v>49.13</c:v>
                </c:pt>
                <c:pt idx="71">
                  <c:v>50.75</c:v>
                </c:pt>
                <c:pt idx="72">
                  <c:v>52.25</c:v>
                </c:pt>
                <c:pt idx="73">
                  <c:v>53.88</c:v>
                </c:pt>
                <c:pt idx="74">
                  <c:v>55.38</c:v>
                </c:pt>
                <c:pt idx="75">
                  <c:v>57</c:v>
                </c:pt>
                <c:pt idx="76">
                  <c:v>58.75</c:v>
                </c:pt>
                <c:pt idx="77">
                  <c:v>60.38</c:v>
                </c:pt>
                <c:pt idx="78">
                  <c:v>62.13</c:v>
                </c:pt>
                <c:pt idx="79">
                  <c:v>63.88</c:v>
                </c:pt>
                <c:pt idx="80">
                  <c:v>65.63</c:v>
                </c:pt>
                <c:pt idx="81">
                  <c:v>67.5</c:v>
                </c:pt>
                <c:pt idx="82">
                  <c:v>69.25</c:v>
                </c:pt>
                <c:pt idx="83">
                  <c:v>71.25</c:v>
                </c:pt>
                <c:pt idx="84">
                  <c:v>73.13</c:v>
                </c:pt>
                <c:pt idx="85">
                  <c:v>75.13</c:v>
                </c:pt>
                <c:pt idx="86">
                  <c:v>77</c:v>
                </c:pt>
                <c:pt idx="87">
                  <c:v>79.13</c:v>
                </c:pt>
                <c:pt idx="88">
                  <c:v>81.13</c:v>
                </c:pt>
                <c:pt idx="89">
                  <c:v>83.25</c:v>
                </c:pt>
                <c:pt idx="90">
                  <c:v>85.38</c:v>
                </c:pt>
                <c:pt idx="91">
                  <c:v>87.5</c:v>
                </c:pt>
                <c:pt idx="92">
                  <c:v>89.63</c:v>
                </c:pt>
                <c:pt idx="93">
                  <c:v>91.88</c:v>
                </c:pt>
                <c:pt idx="94">
                  <c:v>94.13</c:v>
                </c:pt>
                <c:pt idx="95">
                  <c:v>96.38</c:v>
                </c:pt>
                <c:pt idx="96">
                  <c:v>98.75</c:v>
                </c:pt>
                <c:pt idx="97">
                  <c:v>101</c:v>
                </c:pt>
                <c:pt idx="98">
                  <c:v>103.38</c:v>
                </c:pt>
                <c:pt idx="99">
                  <c:v>105.75</c:v>
                </c:pt>
                <c:pt idx="100">
                  <c:v>108.25</c:v>
                </c:pt>
                <c:pt idx="101">
                  <c:v>110.75</c:v>
                </c:pt>
                <c:pt idx="102">
                  <c:v>113.25</c:v>
                </c:pt>
                <c:pt idx="103">
                  <c:v>115.75</c:v>
                </c:pt>
                <c:pt idx="104">
                  <c:v>118.25</c:v>
                </c:pt>
                <c:pt idx="105">
                  <c:v>120.75</c:v>
                </c:pt>
                <c:pt idx="106">
                  <c:v>123.38</c:v>
                </c:pt>
                <c:pt idx="107">
                  <c:v>126</c:v>
                </c:pt>
                <c:pt idx="108">
                  <c:v>128.5</c:v>
                </c:pt>
                <c:pt idx="109">
                  <c:v>131.25</c:v>
                </c:pt>
                <c:pt idx="110">
                  <c:v>134</c:v>
                </c:pt>
                <c:pt idx="111">
                  <c:v>136.75</c:v>
                </c:pt>
                <c:pt idx="112">
                  <c:v>139.5</c:v>
                </c:pt>
                <c:pt idx="113">
                  <c:v>142.5</c:v>
                </c:pt>
                <c:pt idx="114">
                  <c:v>145.5</c:v>
                </c:pt>
                <c:pt idx="115">
                  <c:v>148.5</c:v>
                </c:pt>
                <c:pt idx="116">
                  <c:v>151.63</c:v>
                </c:pt>
                <c:pt idx="117">
                  <c:v>154.75</c:v>
                </c:pt>
                <c:pt idx="118">
                  <c:v>158</c:v>
                </c:pt>
                <c:pt idx="119">
                  <c:v>161.13</c:v>
                </c:pt>
                <c:pt idx="120">
                  <c:v>164.5</c:v>
                </c:pt>
                <c:pt idx="121">
                  <c:v>167.75</c:v>
                </c:pt>
                <c:pt idx="122">
                  <c:v>171.13</c:v>
                </c:pt>
                <c:pt idx="123">
                  <c:v>174.5</c:v>
                </c:pt>
                <c:pt idx="124">
                  <c:v>178</c:v>
                </c:pt>
                <c:pt idx="125">
                  <c:v>181.38</c:v>
                </c:pt>
                <c:pt idx="126">
                  <c:v>184.88</c:v>
                </c:pt>
                <c:pt idx="127">
                  <c:v>188.5</c:v>
                </c:pt>
                <c:pt idx="128">
                  <c:v>192.13</c:v>
                </c:pt>
                <c:pt idx="129">
                  <c:v>195.75</c:v>
                </c:pt>
                <c:pt idx="130">
                  <c:v>199.5</c:v>
                </c:pt>
                <c:pt idx="131">
                  <c:v>203.25</c:v>
                </c:pt>
                <c:pt idx="132">
                  <c:v>207.13</c:v>
                </c:pt>
                <c:pt idx="133">
                  <c:v>211</c:v>
                </c:pt>
                <c:pt idx="134">
                  <c:v>214.88</c:v>
                </c:pt>
                <c:pt idx="135">
                  <c:v>218.88</c:v>
                </c:pt>
                <c:pt idx="136">
                  <c:v>222.88</c:v>
                </c:pt>
                <c:pt idx="137">
                  <c:v>226.88</c:v>
                </c:pt>
                <c:pt idx="138">
                  <c:v>231</c:v>
                </c:pt>
                <c:pt idx="139">
                  <c:v>235.13</c:v>
                </c:pt>
                <c:pt idx="140">
                  <c:v>239.25</c:v>
                </c:pt>
                <c:pt idx="141">
                  <c:v>243.5</c:v>
                </c:pt>
                <c:pt idx="142">
                  <c:v>247.75</c:v>
                </c:pt>
                <c:pt idx="143">
                  <c:v>252.13</c:v>
                </c:pt>
                <c:pt idx="144">
                  <c:v>256.5</c:v>
                </c:pt>
                <c:pt idx="145">
                  <c:v>261</c:v>
                </c:pt>
                <c:pt idx="146">
                  <c:v>265.38</c:v>
                </c:pt>
                <c:pt idx="147">
                  <c:v>270</c:v>
                </c:pt>
                <c:pt idx="148">
                  <c:v>274.5</c:v>
                </c:pt>
                <c:pt idx="149">
                  <c:v>279.13</c:v>
                </c:pt>
                <c:pt idx="150">
                  <c:v>283.75</c:v>
                </c:pt>
                <c:pt idx="151">
                  <c:v>288.38</c:v>
                </c:pt>
                <c:pt idx="152">
                  <c:v>293</c:v>
                </c:pt>
                <c:pt idx="153">
                  <c:v>297.75</c:v>
                </c:pt>
                <c:pt idx="154">
                  <c:v>302.5</c:v>
                </c:pt>
                <c:pt idx="155">
                  <c:v>307.25</c:v>
                </c:pt>
                <c:pt idx="156">
                  <c:v>312.13</c:v>
                </c:pt>
                <c:pt idx="157">
                  <c:v>316.88</c:v>
                </c:pt>
                <c:pt idx="158">
                  <c:v>321.88</c:v>
                </c:pt>
                <c:pt idx="159">
                  <c:v>326.75</c:v>
                </c:pt>
                <c:pt idx="160">
                  <c:v>331.75</c:v>
                </c:pt>
                <c:pt idx="161">
                  <c:v>336.75</c:v>
                </c:pt>
                <c:pt idx="162">
                  <c:v>341.75</c:v>
                </c:pt>
                <c:pt idx="163">
                  <c:v>346.88</c:v>
                </c:pt>
                <c:pt idx="164">
                  <c:v>352.13</c:v>
                </c:pt>
                <c:pt idx="165">
                  <c:v>357.25</c:v>
                </c:pt>
                <c:pt idx="166">
                  <c:v>362.5</c:v>
                </c:pt>
                <c:pt idx="167">
                  <c:v>367.88</c:v>
                </c:pt>
                <c:pt idx="168">
                  <c:v>373.25</c:v>
                </c:pt>
                <c:pt idx="169">
                  <c:v>378.63</c:v>
                </c:pt>
                <c:pt idx="170">
                  <c:v>384</c:v>
                </c:pt>
                <c:pt idx="171">
                  <c:v>389.5</c:v>
                </c:pt>
                <c:pt idx="172">
                  <c:v>395</c:v>
                </c:pt>
                <c:pt idx="173">
                  <c:v>400.5</c:v>
                </c:pt>
                <c:pt idx="174">
                  <c:v>406.13</c:v>
                </c:pt>
                <c:pt idx="175">
                  <c:v>411.75</c:v>
                </c:pt>
                <c:pt idx="176">
                  <c:v>417.38</c:v>
                </c:pt>
                <c:pt idx="177">
                  <c:v>423.13</c:v>
                </c:pt>
                <c:pt idx="178">
                  <c:v>428.75</c:v>
                </c:pt>
                <c:pt idx="179">
                  <c:v>434.5</c:v>
                </c:pt>
                <c:pt idx="180">
                  <c:v>440.38</c:v>
                </c:pt>
                <c:pt idx="181">
                  <c:v>446.25</c:v>
                </c:pt>
                <c:pt idx="182">
                  <c:v>452.13</c:v>
                </c:pt>
                <c:pt idx="183">
                  <c:v>458</c:v>
                </c:pt>
                <c:pt idx="184">
                  <c:v>464</c:v>
                </c:pt>
                <c:pt idx="185">
                  <c:v>470</c:v>
                </c:pt>
                <c:pt idx="186">
                  <c:v>476.13</c:v>
                </c:pt>
                <c:pt idx="187">
                  <c:v>482.13</c:v>
                </c:pt>
                <c:pt idx="188">
                  <c:v>488.25</c:v>
                </c:pt>
                <c:pt idx="189">
                  <c:v>494.38</c:v>
                </c:pt>
                <c:pt idx="190">
                  <c:v>500.5</c:v>
                </c:pt>
                <c:pt idx="191">
                  <c:v>506.63</c:v>
                </c:pt>
                <c:pt idx="192">
                  <c:v>512.75</c:v>
                </c:pt>
                <c:pt idx="193">
                  <c:v>519</c:v>
                </c:pt>
                <c:pt idx="194">
                  <c:v>525.25</c:v>
                </c:pt>
                <c:pt idx="195">
                  <c:v>531.5</c:v>
                </c:pt>
                <c:pt idx="196">
                  <c:v>537.75</c:v>
                </c:pt>
                <c:pt idx="197">
                  <c:v>544</c:v>
                </c:pt>
                <c:pt idx="198">
                  <c:v>550.25</c:v>
                </c:pt>
                <c:pt idx="199">
                  <c:v>556.5</c:v>
                </c:pt>
                <c:pt idx="200">
                  <c:v>562.88</c:v>
                </c:pt>
                <c:pt idx="201">
                  <c:v>569.25</c:v>
                </c:pt>
                <c:pt idx="202">
                  <c:v>575.5</c:v>
                </c:pt>
                <c:pt idx="203">
                  <c:v>582</c:v>
                </c:pt>
                <c:pt idx="204">
                  <c:v>588.38</c:v>
                </c:pt>
                <c:pt idx="205">
                  <c:v>594.88</c:v>
                </c:pt>
                <c:pt idx="206">
                  <c:v>601.38</c:v>
                </c:pt>
                <c:pt idx="207">
                  <c:v>607.88</c:v>
                </c:pt>
                <c:pt idx="208">
                  <c:v>614.5</c:v>
                </c:pt>
                <c:pt idx="209">
                  <c:v>621.25</c:v>
                </c:pt>
                <c:pt idx="210">
                  <c:v>628</c:v>
                </c:pt>
                <c:pt idx="211">
                  <c:v>634.88</c:v>
                </c:pt>
                <c:pt idx="212">
                  <c:v>641.88</c:v>
                </c:pt>
                <c:pt idx="213">
                  <c:v>648.88</c:v>
                </c:pt>
                <c:pt idx="214">
                  <c:v>656</c:v>
                </c:pt>
                <c:pt idx="215">
                  <c:v>663.25</c:v>
                </c:pt>
                <c:pt idx="216">
                  <c:v>670.5</c:v>
                </c:pt>
                <c:pt idx="217">
                  <c:v>678</c:v>
                </c:pt>
                <c:pt idx="218">
                  <c:v>685.38</c:v>
                </c:pt>
                <c:pt idx="219">
                  <c:v>692.88</c:v>
                </c:pt>
                <c:pt idx="220">
                  <c:v>700.5</c:v>
                </c:pt>
                <c:pt idx="221">
                  <c:v>708.25</c:v>
                </c:pt>
                <c:pt idx="222">
                  <c:v>715.88</c:v>
                </c:pt>
                <c:pt idx="223">
                  <c:v>723.75</c:v>
                </c:pt>
                <c:pt idx="224">
                  <c:v>731.5</c:v>
                </c:pt>
                <c:pt idx="225">
                  <c:v>739.5</c:v>
                </c:pt>
                <c:pt idx="226">
                  <c:v>747.38</c:v>
                </c:pt>
                <c:pt idx="227">
                  <c:v>755.38</c:v>
                </c:pt>
                <c:pt idx="228">
                  <c:v>763.38</c:v>
                </c:pt>
                <c:pt idx="229">
                  <c:v>771.5</c:v>
                </c:pt>
                <c:pt idx="230">
                  <c:v>779.63</c:v>
                </c:pt>
                <c:pt idx="231">
                  <c:v>787.75</c:v>
                </c:pt>
                <c:pt idx="232">
                  <c:v>795.88</c:v>
                </c:pt>
                <c:pt idx="233">
                  <c:v>804.13</c:v>
                </c:pt>
                <c:pt idx="234">
                  <c:v>812.38</c:v>
                </c:pt>
                <c:pt idx="235">
                  <c:v>820.63</c:v>
                </c:pt>
                <c:pt idx="236">
                  <c:v>828.88</c:v>
                </c:pt>
                <c:pt idx="237">
                  <c:v>837.13</c:v>
                </c:pt>
                <c:pt idx="238">
                  <c:v>845.5</c:v>
                </c:pt>
                <c:pt idx="239">
                  <c:v>853.88</c:v>
                </c:pt>
                <c:pt idx="240">
                  <c:v>862.13</c:v>
                </c:pt>
                <c:pt idx="241">
                  <c:v>870.5</c:v>
                </c:pt>
                <c:pt idx="242">
                  <c:v>878.88</c:v>
                </c:pt>
                <c:pt idx="243">
                  <c:v>887.25</c:v>
                </c:pt>
                <c:pt idx="244">
                  <c:v>895.75</c:v>
                </c:pt>
                <c:pt idx="245">
                  <c:v>904.13</c:v>
                </c:pt>
                <c:pt idx="246">
                  <c:v>912.5</c:v>
                </c:pt>
                <c:pt idx="247">
                  <c:v>921</c:v>
                </c:pt>
                <c:pt idx="248">
                  <c:v>929.38</c:v>
                </c:pt>
                <c:pt idx="249">
                  <c:v>937.88</c:v>
                </c:pt>
                <c:pt idx="250">
                  <c:v>946.25</c:v>
                </c:pt>
                <c:pt idx="251">
                  <c:v>954.75</c:v>
                </c:pt>
                <c:pt idx="252">
                  <c:v>963.25</c:v>
                </c:pt>
                <c:pt idx="253">
                  <c:v>971.63</c:v>
                </c:pt>
                <c:pt idx="254">
                  <c:v>980.13</c:v>
                </c:pt>
                <c:pt idx="255">
                  <c:v>988.63</c:v>
                </c:pt>
              </c:numCache>
            </c:numRef>
          </c:val>
        </c:ser>
        <c:marker val="1"/>
        <c:axId val="105532800"/>
        <c:axId val="105206912"/>
      </c:lineChart>
      <c:catAx>
        <c:axId val="105532800"/>
        <c:scaling>
          <c:orientation val="minMax"/>
        </c:scaling>
        <c:axPos val="b"/>
        <c:numFmt formatCode="General" sourceLinked="1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105206912"/>
        <c:crosses val="autoZero"/>
        <c:auto val="1"/>
        <c:lblAlgn val="ctr"/>
        <c:lblOffset val="100"/>
      </c:catAx>
      <c:valAx>
        <c:axId val="105206912"/>
        <c:scaling>
          <c:orientation val="minMax"/>
        </c:scaling>
        <c:axPos val="l"/>
        <c:majorGridlines/>
        <c:numFmt formatCode="General" sourceLinked="1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105532800"/>
        <c:crosses val="autoZero"/>
        <c:crossBetween val="between"/>
      </c:valAx>
    </c:plotArea>
    <c:legend>
      <c:legendPos val="r"/>
      <c:layout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gap"/>
  </c:chart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plotArea>
      <c:layout/>
      <c:lineChart>
        <c:grouping val="standard"/>
        <c:ser>
          <c:idx val="1"/>
          <c:order val="0"/>
          <c:tx>
            <c:strRef>
              <c:f>'MAF Scaling'!$Y$52</c:f>
              <c:strCache>
                <c:ptCount val="1"/>
                <c:pt idx="0">
                  <c:v>MAF Flow (gr/sec)
1.8T AGU</c:v>
                </c:pt>
              </c:strCache>
            </c:strRef>
          </c:tx>
          <c:marker>
            <c:symbol val="none"/>
          </c:marker>
          <c:cat>
            <c:numRef>
              <c:f>'MAF Scaling'!$X$53:$X$308</c:f>
              <c:numCache>
                <c:formatCode>General</c:formatCode>
                <c:ptCount val="256"/>
                <c:pt idx="0">
                  <c:v>0</c:v>
                </c:pt>
                <c:pt idx="1">
                  <c:v>0.02</c:v>
                </c:pt>
                <c:pt idx="2">
                  <c:v>0.04</c:v>
                </c:pt>
                <c:pt idx="3">
                  <c:v>0.06</c:v>
                </c:pt>
                <c:pt idx="4">
                  <c:v>0.08</c:v>
                </c:pt>
                <c:pt idx="5">
                  <c:v>0.1</c:v>
                </c:pt>
                <c:pt idx="6">
                  <c:v>0.12</c:v>
                </c:pt>
                <c:pt idx="7">
                  <c:v>0.14000000000000001</c:v>
                </c:pt>
                <c:pt idx="8">
                  <c:v>0.16</c:v>
                </c:pt>
                <c:pt idx="9">
                  <c:v>0.18</c:v>
                </c:pt>
                <c:pt idx="10">
                  <c:v>0.2</c:v>
                </c:pt>
                <c:pt idx="11">
                  <c:v>0.21</c:v>
                </c:pt>
                <c:pt idx="12">
                  <c:v>0.23</c:v>
                </c:pt>
                <c:pt idx="13">
                  <c:v>0.25</c:v>
                </c:pt>
                <c:pt idx="14">
                  <c:v>0.27</c:v>
                </c:pt>
                <c:pt idx="15">
                  <c:v>0.28999999999999998</c:v>
                </c:pt>
                <c:pt idx="16">
                  <c:v>0.31</c:v>
                </c:pt>
                <c:pt idx="17">
                  <c:v>0.33</c:v>
                </c:pt>
                <c:pt idx="18">
                  <c:v>0.35</c:v>
                </c:pt>
                <c:pt idx="19">
                  <c:v>0.37</c:v>
                </c:pt>
                <c:pt idx="20">
                  <c:v>0.39</c:v>
                </c:pt>
                <c:pt idx="21">
                  <c:v>0.41</c:v>
                </c:pt>
                <c:pt idx="22">
                  <c:v>0.43</c:v>
                </c:pt>
                <c:pt idx="23">
                  <c:v>0.45</c:v>
                </c:pt>
                <c:pt idx="24">
                  <c:v>0.47</c:v>
                </c:pt>
                <c:pt idx="25">
                  <c:v>0.49</c:v>
                </c:pt>
                <c:pt idx="26">
                  <c:v>0.51</c:v>
                </c:pt>
                <c:pt idx="27">
                  <c:v>0.53</c:v>
                </c:pt>
                <c:pt idx="28">
                  <c:v>0.55000000000000004</c:v>
                </c:pt>
                <c:pt idx="29">
                  <c:v>0.56999999999999995</c:v>
                </c:pt>
                <c:pt idx="30">
                  <c:v>0.59</c:v>
                </c:pt>
                <c:pt idx="31">
                  <c:v>0.61</c:v>
                </c:pt>
                <c:pt idx="32">
                  <c:v>0.62</c:v>
                </c:pt>
                <c:pt idx="33">
                  <c:v>0.64</c:v>
                </c:pt>
                <c:pt idx="34">
                  <c:v>0.66</c:v>
                </c:pt>
                <c:pt idx="35">
                  <c:v>0.68</c:v>
                </c:pt>
                <c:pt idx="36">
                  <c:v>0.7</c:v>
                </c:pt>
                <c:pt idx="37">
                  <c:v>0.72</c:v>
                </c:pt>
                <c:pt idx="38">
                  <c:v>0.74</c:v>
                </c:pt>
                <c:pt idx="39">
                  <c:v>0.76</c:v>
                </c:pt>
                <c:pt idx="40">
                  <c:v>0.78</c:v>
                </c:pt>
                <c:pt idx="41">
                  <c:v>0.8</c:v>
                </c:pt>
                <c:pt idx="42">
                  <c:v>0.82</c:v>
                </c:pt>
                <c:pt idx="43">
                  <c:v>0.84</c:v>
                </c:pt>
                <c:pt idx="44">
                  <c:v>0.86</c:v>
                </c:pt>
                <c:pt idx="45">
                  <c:v>0.88</c:v>
                </c:pt>
                <c:pt idx="46">
                  <c:v>0.9</c:v>
                </c:pt>
                <c:pt idx="47">
                  <c:v>0.92</c:v>
                </c:pt>
                <c:pt idx="48">
                  <c:v>0.94</c:v>
                </c:pt>
                <c:pt idx="49">
                  <c:v>0.96</c:v>
                </c:pt>
                <c:pt idx="50">
                  <c:v>0.98</c:v>
                </c:pt>
                <c:pt idx="51">
                  <c:v>1</c:v>
                </c:pt>
                <c:pt idx="52">
                  <c:v>1.02</c:v>
                </c:pt>
                <c:pt idx="53">
                  <c:v>1.04</c:v>
                </c:pt>
                <c:pt idx="54">
                  <c:v>1.05</c:v>
                </c:pt>
                <c:pt idx="55">
                  <c:v>1.07</c:v>
                </c:pt>
                <c:pt idx="56">
                  <c:v>1.0900000000000001</c:v>
                </c:pt>
                <c:pt idx="57">
                  <c:v>1.1100000000000001</c:v>
                </c:pt>
                <c:pt idx="58">
                  <c:v>1.1299999999999999</c:v>
                </c:pt>
                <c:pt idx="59">
                  <c:v>1.1499999999999999</c:v>
                </c:pt>
                <c:pt idx="60">
                  <c:v>1.17</c:v>
                </c:pt>
                <c:pt idx="61">
                  <c:v>1.19</c:v>
                </c:pt>
                <c:pt idx="62">
                  <c:v>1.21</c:v>
                </c:pt>
                <c:pt idx="63">
                  <c:v>1.23</c:v>
                </c:pt>
                <c:pt idx="64">
                  <c:v>1.25</c:v>
                </c:pt>
                <c:pt idx="65">
                  <c:v>1.27</c:v>
                </c:pt>
                <c:pt idx="66">
                  <c:v>1.29</c:v>
                </c:pt>
                <c:pt idx="67">
                  <c:v>1.31</c:v>
                </c:pt>
                <c:pt idx="68">
                  <c:v>1.33</c:v>
                </c:pt>
                <c:pt idx="69">
                  <c:v>1.35</c:v>
                </c:pt>
                <c:pt idx="70">
                  <c:v>1.37</c:v>
                </c:pt>
                <c:pt idx="71">
                  <c:v>1.39</c:v>
                </c:pt>
                <c:pt idx="72">
                  <c:v>1.41</c:v>
                </c:pt>
                <c:pt idx="73">
                  <c:v>1.43</c:v>
                </c:pt>
                <c:pt idx="74">
                  <c:v>1.45</c:v>
                </c:pt>
                <c:pt idx="75">
                  <c:v>1.46</c:v>
                </c:pt>
                <c:pt idx="76">
                  <c:v>1.48</c:v>
                </c:pt>
                <c:pt idx="77">
                  <c:v>1.5</c:v>
                </c:pt>
                <c:pt idx="78">
                  <c:v>1.52</c:v>
                </c:pt>
                <c:pt idx="79">
                  <c:v>1.54</c:v>
                </c:pt>
                <c:pt idx="80">
                  <c:v>1.56</c:v>
                </c:pt>
                <c:pt idx="81">
                  <c:v>1.58</c:v>
                </c:pt>
                <c:pt idx="82">
                  <c:v>1.6</c:v>
                </c:pt>
                <c:pt idx="83">
                  <c:v>1.62</c:v>
                </c:pt>
                <c:pt idx="84">
                  <c:v>1.64</c:v>
                </c:pt>
                <c:pt idx="85">
                  <c:v>1.66</c:v>
                </c:pt>
                <c:pt idx="86">
                  <c:v>1.68</c:v>
                </c:pt>
                <c:pt idx="87">
                  <c:v>1.7</c:v>
                </c:pt>
                <c:pt idx="88">
                  <c:v>1.72</c:v>
                </c:pt>
                <c:pt idx="89">
                  <c:v>1.74</c:v>
                </c:pt>
                <c:pt idx="90">
                  <c:v>1.76</c:v>
                </c:pt>
                <c:pt idx="91">
                  <c:v>1.78</c:v>
                </c:pt>
                <c:pt idx="92">
                  <c:v>1.8</c:v>
                </c:pt>
                <c:pt idx="93">
                  <c:v>1.82</c:v>
                </c:pt>
                <c:pt idx="94">
                  <c:v>1.84</c:v>
                </c:pt>
                <c:pt idx="95">
                  <c:v>1.86</c:v>
                </c:pt>
                <c:pt idx="96">
                  <c:v>1.87</c:v>
                </c:pt>
                <c:pt idx="97">
                  <c:v>1.89</c:v>
                </c:pt>
                <c:pt idx="98">
                  <c:v>1.91</c:v>
                </c:pt>
                <c:pt idx="99">
                  <c:v>1.93</c:v>
                </c:pt>
                <c:pt idx="100">
                  <c:v>1.95</c:v>
                </c:pt>
                <c:pt idx="101">
                  <c:v>1.97</c:v>
                </c:pt>
                <c:pt idx="102">
                  <c:v>1.99</c:v>
                </c:pt>
                <c:pt idx="103">
                  <c:v>2.0099999999999998</c:v>
                </c:pt>
                <c:pt idx="104">
                  <c:v>2.0299999999999998</c:v>
                </c:pt>
                <c:pt idx="105">
                  <c:v>2.0499999999999998</c:v>
                </c:pt>
                <c:pt idx="106">
                  <c:v>2.0699999999999998</c:v>
                </c:pt>
                <c:pt idx="107">
                  <c:v>2.09</c:v>
                </c:pt>
                <c:pt idx="108">
                  <c:v>2.11</c:v>
                </c:pt>
                <c:pt idx="109">
                  <c:v>2.13</c:v>
                </c:pt>
                <c:pt idx="110">
                  <c:v>2.15</c:v>
                </c:pt>
                <c:pt idx="111">
                  <c:v>2.17</c:v>
                </c:pt>
                <c:pt idx="112">
                  <c:v>2.19</c:v>
                </c:pt>
                <c:pt idx="113">
                  <c:v>2.21</c:v>
                </c:pt>
                <c:pt idx="114">
                  <c:v>2.23</c:v>
                </c:pt>
                <c:pt idx="115">
                  <c:v>2.25</c:v>
                </c:pt>
                <c:pt idx="116">
                  <c:v>2.27</c:v>
                </c:pt>
                <c:pt idx="117">
                  <c:v>2.29</c:v>
                </c:pt>
                <c:pt idx="118">
                  <c:v>2.2999999999999998</c:v>
                </c:pt>
                <c:pt idx="119">
                  <c:v>2.3199999999999998</c:v>
                </c:pt>
                <c:pt idx="120">
                  <c:v>2.34</c:v>
                </c:pt>
                <c:pt idx="121">
                  <c:v>2.36</c:v>
                </c:pt>
                <c:pt idx="122">
                  <c:v>2.38</c:v>
                </c:pt>
                <c:pt idx="123">
                  <c:v>2.4</c:v>
                </c:pt>
                <c:pt idx="124">
                  <c:v>2.42</c:v>
                </c:pt>
                <c:pt idx="125">
                  <c:v>2.44</c:v>
                </c:pt>
                <c:pt idx="126">
                  <c:v>2.46</c:v>
                </c:pt>
                <c:pt idx="127">
                  <c:v>2.48</c:v>
                </c:pt>
                <c:pt idx="128">
                  <c:v>2.5</c:v>
                </c:pt>
                <c:pt idx="129">
                  <c:v>2.52</c:v>
                </c:pt>
                <c:pt idx="130">
                  <c:v>2.54</c:v>
                </c:pt>
                <c:pt idx="131">
                  <c:v>2.56</c:v>
                </c:pt>
                <c:pt idx="132">
                  <c:v>2.58</c:v>
                </c:pt>
                <c:pt idx="133">
                  <c:v>2.6</c:v>
                </c:pt>
                <c:pt idx="134">
                  <c:v>2.62</c:v>
                </c:pt>
                <c:pt idx="135">
                  <c:v>2.64</c:v>
                </c:pt>
                <c:pt idx="136">
                  <c:v>2.66</c:v>
                </c:pt>
                <c:pt idx="137">
                  <c:v>2.68</c:v>
                </c:pt>
                <c:pt idx="138">
                  <c:v>2.7</c:v>
                </c:pt>
                <c:pt idx="139">
                  <c:v>2.71</c:v>
                </c:pt>
                <c:pt idx="140">
                  <c:v>2.73</c:v>
                </c:pt>
                <c:pt idx="141">
                  <c:v>2.75</c:v>
                </c:pt>
                <c:pt idx="142">
                  <c:v>2.77</c:v>
                </c:pt>
                <c:pt idx="143">
                  <c:v>2.79</c:v>
                </c:pt>
                <c:pt idx="144">
                  <c:v>2.81</c:v>
                </c:pt>
                <c:pt idx="145">
                  <c:v>2.83</c:v>
                </c:pt>
                <c:pt idx="146">
                  <c:v>2.85</c:v>
                </c:pt>
                <c:pt idx="147">
                  <c:v>2.87</c:v>
                </c:pt>
                <c:pt idx="148">
                  <c:v>2.89</c:v>
                </c:pt>
                <c:pt idx="149">
                  <c:v>2.91</c:v>
                </c:pt>
                <c:pt idx="150">
                  <c:v>2.93</c:v>
                </c:pt>
                <c:pt idx="151">
                  <c:v>2.95</c:v>
                </c:pt>
                <c:pt idx="152">
                  <c:v>2.97</c:v>
                </c:pt>
                <c:pt idx="153">
                  <c:v>2.99</c:v>
                </c:pt>
                <c:pt idx="154">
                  <c:v>3.01</c:v>
                </c:pt>
                <c:pt idx="155">
                  <c:v>3.03</c:v>
                </c:pt>
                <c:pt idx="156">
                  <c:v>3.05</c:v>
                </c:pt>
                <c:pt idx="157">
                  <c:v>3.07</c:v>
                </c:pt>
                <c:pt idx="158">
                  <c:v>3.09</c:v>
                </c:pt>
                <c:pt idx="159">
                  <c:v>3.11</c:v>
                </c:pt>
                <c:pt idx="160">
                  <c:v>3.12</c:v>
                </c:pt>
                <c:pt idx="161">
                  <c:v>3.14</c:v>
                </c:pt>
                <c:pt idx="162">
                  <c:v>3.16</c:v>
                </c:pt>
                <c:pt idx="163">
                  <c:v>3.18</c:v>
                </c:pt>
                <c:pt idx="164">
                  <c:v>3.2</c:v>
                </c:pt>
                <c:pt idx="165">
                  <c:v>3.22</c:v>
                </c:pt>
                <c:pt idx="166">
                  <c:v>3.24</c:v>
                </c:pt>
                <c:pt idx="167">
                  <c:v>3.26</c:v>
                </c:pt>
                <c:pt idx="168">
                  <c:v>3.28</c:v>
                </c:pt>
                <c:pt idx="169">
                  <c:v>3.3</c:v>
                </c:pt>
                <c:pt idx="170">
                  <c:v>3.32</c:v>
                </c:pt>
                <c:pt idx="171">
                  <c:v>3.34</c:v>
                </c:pt>
                <c:pt idx="172">
                  <c:v>3.36</c:v>
                </c:pt>
                <c:pt idx="173">
                  <c:v>3.38</c:v>
                </c:pt>
                <c:pt idx="174">
                  <c:v>3.4</c:v>
                </c:pt>
                <c:pt idx="175">
                  <c:v>3.42</c:v>
                </c:pt>
                <c:pt idx="176">
                  <c:v>3.44</c:v>
                </c:pt>
                <c:pt idx="177">
                  <c:v>3.46</c:v>
                </c:pt>
                <c:pt idx="178">
                  <c:v>3.48</c:v>
                </c:pt>
                <c:pt idx="179">
                  <c:v>3.5</c:v>
                </c:pt>
                <c:pt idx="180">
                  <c:v>3.52</c:v>
                </c:pt>
                <c:pt idx="181">
                  <c:v>3.54</c:v>
                </c:pt>
                <c:pt idx="182">
                  <c:v>3.55</c:v>
                </c:pt>
                <c:pt idx="183">
                  <c:v>3.57</c:v>
                </c:pt>
                <c:pt idx="184">
                  <c:v>3.59</c:v>
                </c:pt>
                <c:pt idx="185">
                  <c:v>3.61</c:v>
                </c:pt>
                <c:pt idx="186">
                  <c:v>3.63</c:v>
                </c:pt>
                <c:pt idx="187">
                  <c:v>3.65</c:v>
                </c:pt>
                <c:pt idx="188">
                  <c:v>3.67</c:v>
                </c:pt>
                <c:pt idx="189">
                  <c:v>3.69</c:v>
                </c:pt>
                <c:pt idx="190">
                  <c:v>3.71</c:v>
                </c:pt>
                <c:pt idx="191">
                  <c:v>3.73</c:v>
                </c:pt>
                <c:pt idx="192">
                  <c:v>3.75</c:v>
                </c:pt>
                <c:pt idx="193">
                  <c:v>3.77</c:v>
                </c:pt>
                <c:pt idx="194">
                  <c:v>3.79</c:v>
                </c:pt>
                <c:pt idx="195">
                  <c:v>3.81</c:v>
                </c:pt>
                <c:pt idx="196">
                  <c:v>3.83</c:v>
                </c:pt>
                <c:pt idx="197">
                  <c:v>3.85</c:v>
                </c:pt>
                <c:pt idx="198">
                  <c:v>3.87</c:v>
                </c:pt>
                <c:pt idx="199">
                  <c:v>3.89</c:v>
                </c:pt>
                <c:pt idx="200">
                  <c:v>3.91</c:v>
                </c:pt>
                <c:pt idx="201">
                  <c:v>3.93</c:v>
                </c:pt>
                <c:pt idx="202">
                  <c:v>3.95</c:v>
                </c:pt>
                <c:pt idx="203">
                  <c:v>3.96</c:v>
                </c:pt>
                <c:pt idx="204">
                  <c:v>3.98</c:v>
                </c:pt>
                <c:pt idx="205">
                  <c:v>4</c:v>
                </c:pt>
                <c:pt idx="206">
                  <c:v>4.0199999999999996</c:v>
                </c:pt>
                <c:pt idx="207">
                  <c:v>4.04</c:v>
                </c:pt>
                <c:pt idx="208">
                  <c:v>4.0599999999999996</c:v>
                </c:pt>
                <c:pt idx="209">
                  <c:v>4.08</c:v>
                </c:pt>
                <c:pt idx="210">
                  <c:v>4.0999999999999996</c:v>
                </c:pt>
                <c:pt idx="211">
                  <c:v>4.12</c:v>
                </c:pt>
                <c:pt idx="212">
                  <c:v>4.1399999999999997</c:v>
                </c:pt>
                <c:pt idx="213">
                  <c:v>4.16</c:v>
                </c:pt>
                <c:pt idx="214">
                  <c:v>4.18</c:v>
                </c:pt>
                <c:pt idx="215">
                  <c:v>4.2</c:v>
                </c:pt>
                <c:pt idx="216">
                  <c:v>4.22</c:v>
                </c:pt>
                <c:pt idx="217">
                  <c:v>4.24</c:v>
                </c:pt>
                <c:pt idx="218">
                  <c:v>4.26</c:v>
                </c:pt>
                <c:pt idx="219">
                  <c:v>4.28</c:v>
                </c:pt>
                <c:pt idx="220">
                  <c:v>4.3</c:v>
                </c:pt>
                <c:pt idx="221">
                  <c:v>4.32</c:v>
                </c:pt>
                <c:pt idx="222">
                  <c:v>4.34</c:v>
                </c:pt>
                <c:pt idx="223">
                  <c:v>4.3600000000000003</c:v>
                </c:pt>
                <c:pt idx="224">
                  <c:v>4.37</c:v>
                </c:pt>
                <c:pt idx="225">
                  <c:v>4.3899999999999997</c:v>
                </c:pt>
                <c:pt idx="226">
                  <c:v>4.41</c:v>
                </c:pt>
                <c:pt idx="227">
                  <c:v>4.43</c:v>
                </c:pt>
                <c:pt idx="228">
                  <c:v>4.45</c:v>
                </c:pt>
                <c:pt idx="229">
                  <c:v>4.47</c:v>
                </c:pt>
                <c:pt idx="230">
                  <c:v>4.49</c:v>
                </c:pt>
                <c:pt idx="231">
                  <c:v>4.51</c:v>
                </c:pt>
                <c:pt idx="232">
                  <c:v>4.53</c:v>
                </c:pt>
                <c:pt idx="233">
                  <c:v>4.55</c:v>
                </c:pt>
                <c:pt idx="234">
                  <c:v>4.57</c:v>
                </c:pt>
                <c:pt idx="235">
                  <c:v>4.59</c:v>
                </c:pt>
                <c:pt idx="236">
                  <c:v>4.6100000000000003</c:v>
                </c:pt>
                <c:pt idx="237">
                  <c:v>4.63</c:v>
                </c:pt>
                <c:pt idx="238">
                  <c:v>4.6500000000000004</c:v>
                </c:pt>
                <c:pt idx="239">
                  <c:v>4.67</c:v>
                </c:pt>
                <c:pt idx="240">
                  <c:v>4.6900000000000004</c:v>
                </c:pt>
                <c:pt idx="241">
                  <c:v>4.71</c:v>
                </c:pt>
                <c:pt idx="242">
                  <c:v>4.7300000000000004</c:v>
                </c:pt>
                <c:pt idx="243">
                  <c:v>4.75</c:v>
                </c:pt>
                <c:pt idx="244">
                  <c:v>4.7699999999999996</c:v>
                </c:pt>
                <c:pt idx="245">
                  <c:v>4.79</c:v>
                </c:pt>
                <c:pt idx="246">
                  <c:v>4.8</c:v>
                </c:pt>
                <c:pt idx="247">
                  <c:v>4.82</c:v>
                </c:pt>
                <c:pt idx="248">
                  <c:v>4.84</c:v>
                </c:pt>
                <c:pt idx="249">
                  <c:v>4.8600000000000003</c:v>
                </c:pt>
                <c:pt idx="250">
                  <c:v>4.88</c:v>
                </c:pt>
                <c:pt idx="251">
                  <c:v>4.9000000000000004</c:v>
                </c:pt>
                <c:pt idx="252">
                  <c:v>4.92</c:v>
                </c:pt>
                <c:pt idx="253">
                  <c:v>4.9400000000000004</c:v>
                </c:pt>
                <c:pt idx="254">
                  <c:v>4.96</c:v>
                </c:pt>
                <c:pt idx="255">
                  <c:v>4.9800000000000004</c:v>
                </c:pt>
              </c:numCache>
            </c:numRef>
          </c:cat>
          <c:val>
            <c:numRef>
              <c:f>'MAF Scaling'!$Y$53:$Y$308</c:f>
              <c:numCache>
                <c:formatCode>General</c:formatCode>
                <c:ptCount val="25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7.0000000000000007E-2</c:v>
                </c:pt>
                <c:pt idx="13">
                  <c:v>0.14000000000000001</c:v>
                </c:pt>
                <c:pt idx="14">
                  <c:v>0.24</c:v>
                </c:pt>
                <c:pt idx="15">
                  <c:v>0.35</c:v>
                </c:pt>
                <c:pt idx="16">
                  <c:v>0.45</c:v>
                </c:pt>
                <c:pt idx="17">
                  <c:v>0.56000000000000005</c:v>
                </c:pt>
                <c:pt idx="18">
                  <c:v>0.66</c:v>
                </c:pt>
                <c:pt idx="19">
                  <c:v>0.76</c:v>
                </c:pt>
                <c:pt idx="20">
                  <c:v>0.83</c:v>
                </c:pt>
                <c:pt idx="21">
                  <c:v>0.94</c:v>
                </c:pt>
                <c:pt idx="22">
                  <c:v>1.04</c:v>
                </c:pt>
                <c:pt idx="23">
                  <c:v>1.1499999999999999</c:v>
                </c:pt>
                <c:pt idx="24">
                  <c:v>1.25</c:v>
                </c:pt>
                <c:pt idx="25">
                  <c:v>1.36</c:v>
                </c:pt>
                <c:pt idx="26">
                  <c:v>1.43</c:v>
                </c:pt>
                <c:pt idx="27">
                  <c:v>1.53</c:v>
                </c:pt>
                <c:pt idx="28">
                  <c:v>1.63</c:v>
                </c:pt>
                <c:pt idx="29">
                  <c:v>1.74</c:v>
                </c:pt>
                <c:pt idx="30">
                  <c:v>1.84</c:v>
                </c:pt>
                <c:pt idx="31">
                  <c:v>1.94</c:v>
                </c:pt>
                <c:pt idx="32">
                  <c:v>2.0499999999999998</c:v>
                </c:pt>
                <c:pt idx="33">
                  <c:v>2.19</c:v>
                </c:pt>
                <c:pt idx="34">
                  <c:v>2.29</c:v>
                </c:pt>
                <c:pt idx="35">
                  <c:v>2.4300000000000002</c:v>
                </c:pt>
                <c:pt idx="36">
                  <c:v>2.54</c:v>
                </c:pt>
                <c:pt idx="37">
                  <c:v>2.68</c:v>
                </c:pt>
                <c:pt idx="38">
                  <c:v>2.81</c:v>
                </c:pt>
                <c:pt idx="39">
                  <c:v>2.95</c:v>
                </c:pt>
                <c:pt idx="40">
                  <c:v>3.09</c:v>
                </c:pt>
                <c:pt idx="41">
                  <c:v>3.26</c:v>
                </c:pt>
                <c:pt idx="42">
                  <c:v>3.4</c:v>
                </c:pt>
                <c:pt idx="43">
                  <c:v>3.58</c:v>
                </c:pt>
                <c:pt idx="44">
                  <c:v>3.72</c:v>
                </c:pt>
                <c:pt idx="45">
                  <c:v>3.89</c:v>
                </c:pt>
                <c:pt idx="46">
                  <c:v>4.0599999999999996</c:v>
                </c:pt>
                <c:pt idx="47">
                  <c:v>4.2699999999999996</c:v>
                </c:pt>
                <c:pt idx="48">
                  <c:v>4.4400000000000004</c:v>
                </c:pt>
                <c:pt idx="49">
                  <c:v>4.62</c:v>
                </c:pt>
                <c:pt idx="50">
                  <c:v>4.83</c:v>
                </c:pt>
                <c:pt idx="51">
                  <c:v>5</c:v>
                </c:pt>
                <c:pt idx="52">
                  <c:v>5.21</c:v>
                </c:pt>
                <c:pt idx="53">
                  <c:v>5.42</c:v>
                </c:pt>
                <c:pt idx="54">
                  <c:v>5.63</c:v>
                </c:pt>
                <c:pt idx="55">
                  <c:v>5.83</c:v>
                </c:pt>
                <c:pt idx="56">
                  <c:v>6.04</c:v>
                </c:pt>
                <c:pt idx="57">
                  <c:v>6.29</c:v>
                </c:pt>
                <c:pt idx="58">
                  <c:v>6.49</c:v>
                </c:pt>
                <c:pt idx="59">
                  <c:v>6.74</c:v>
                </c:pt>
                <c:pt idx="60">
                  <c:v>6.98</c:v>
                </c:pt>
                <c:pt idx="61">
                  <c:v>7.22</c:v>
                </c:pt>
                <c:pt idx="62">
                  <c:v>7.47</c:v>
                </c:pt>
                <c:pt idx="63">
                  <c:v>7.74</c:v>
                </c:pt>
                <c:pt idx="64">
                  <c:v>7.99</c:v>
                </c:pt>
                <c:pt idx="65">
                  <c:v>8.26</c:v>
                </c:pt>
                <c:pt idx="66">
                  <c:v>8.5399999999999991</c:v>
                </c:pt>
                <c:pt idx="67">
                  <c:v>8.82</c:v>
                </c:pt>
                <c:pt idx="68">
                  <c:v>9.1300000000000008</c:v>
                </c:pt>
                <c:pt idx="69">
                  <c:v>9.41</c:v>
                </c:pt>
                <c:pt idx="70">
                  <c:v>9.7200000000000006</c:v>
                </c:pt>
                <c:pt idx="71">
                  <c:v>10.039999999999999</c:v>
                </c:pt>
                <c:pt idx="72">
                  <c:v>10.35</c:v>
                </c:pt>
                <c:pt idx="73">
                  <c:v>10.66</c:v>
                </c:pt>
                <c:pt idx="74">
                  <c:v>10.97</c:v>
                </c:pt>
                <c:pt idx="75">
                  <c:v>11.32</c:v>
                </c:pt>
                <c:pt idx="76">
                  <c:v>11.67</c:v>
                </c:pt>
                <c:pt idx="77">
                  <c:v>12.01</c:v>
                </c:pt>
                <c:pt idx="78">
                  <c:v>12.36</c:v>
                </c:pt>
                <c:pt idx="79">
                  <c:v>12.71</c:v>
                </c:pt>
                <c:pt idx="80">
                  <c:v>13.06</c:v>
                </c:pt>
                <c:pt idx="81">
                  <c:v>13.44</c:v>
                </c:pt>
                <c:pt idx="82">
                  <c:v>13.82</c:v>
                </c:pt>
                <c:pt idx="83">
                  <c:v>14.17</c:v>
                </c:pt>
                <c:pt idx="84">
                  <c:v>14.58</c:v>
                </c:pt>
                <c:pt idx="85">
                  <c:v>14.97</c:v>
                </c:pt>
                <c:pt idx="86">
                  <c:v>15.35</c:v>
                </c:pt>
                <c:pt idx="87">
                  <c:v>15.76</c:v>
                </c:pt>
                <c:pt idx="88">
                  <c:v>16.18</c:v>
                </c:pt>
                <c:pt idx="89">
                  <c:v>16.600000000000001</c:v>
                </c:pt>
                <c:pt idx="90">
                  <c:v>17.010000000000002</c:v>
                </c:pt>
                <c:pt idx="91">
                  <c:v>17.47</c:v>
                </c:pt>
                <c:pt idx="92">
                  <c:v>17.920000000000002</c:v>
                </c:pt>
                <c:pt idx="93">
                  <c:v>18.37</c:v>
                </c:pt>
                <c:pt idx="94">
                  <c:v>18.82</c:v>
                </c:pt>
                <c:pt idx="95">
                  <c:v>19.27</c:v>
                </c:pt>
                <c:pt idx="96">
                  <c:v>19.760000000000002</c:v>
                </c:pt>
                <c:pt idx="97">
                  <c:v>20.239999999999998</c:v>
                </c:pt>
                <c:pt idx="98">
                  <c:v>20.73</c:v>
                </c:pt>
                <c:pt idx="99">
                  <c:v>21.22</c:v>
                </c:pt>
                <c:pt idx="100">
                  <c:v>21.74</c:v>
                </c:pt>
                <c:pt idx="101">
                  <c:v>22.22</c:v>
                </c:pt>
                <c:pt idx="102">
                  <c:v>22.74</c:v>
                </c:pt>
                <c:pt idx="103">
                  <c:v>23.26</c:v>
                </c:pt>
                <c:pt idx="104">
                  <c:v>23.79</c:v>
                </c:pt>
                <c:pt idx="105">
                  <c:v>24.34</c:v>
                </c:pt>
                <c:pt idx="106">
                  <c:v>24.9</c:v>
                </c:pt>
                <c:pt idx="107">
                  <c:v>25.42</c:v>
                </c:pt>
                <c:pt idx="108">
                  <c:v>25.97</c:v>
                </c:pt>
                <c:pt idx="109">
                  <c:v>26.56</c:v>
                </c:pt>
                <c:pt idx="110">
                  <c:v>27.12</c:v>
                </c:pt>
                <c:pt idx="111">
                  <c:v>27.71</c:v>
                </c:pt>
                <c:pt idx="112">
                  <c:v>28.26</c:v>
                </c:pt>
                <c:pt idx="113">
                  <c:v>28.86</c:v>
                </c:pt>
                <c:pt idx="114">
                  <c:v>29.44</c:v>
                </c:pt>
                <c:pt idx="115">
                  <c:v>30.07</c:v>
                </c:pt>
                <c:pt idx="116">
                  <c:v>30.66</c:v>
                </c:pt>
                <c:pt idx="117">
                  <c:v>31.25</c:v>
                </c:pt>
                <c:pt idx="118">
                  <c:v>31.88</c:v>
                </c:pt>
                <c:pt idx="119">
                  <c:v>32.47</c:v>
                </c:pt>
                <c:pt idx="120">
                  <c:v>33.090000000000003</c:v>
                </c:pt>
                <c:pt idx="121">
                  <c:v>33.75</c:v>
                </c:pt>
                <c:pt idx="122">
                  <c:v>34.380000000000003</c:v>
                </c:pt>
                <c:pt idx="123">
                  <c:v>35.04</c:v>
                </c:pt>
                <c:pt idx="124">
                  <c:v>35.69</c:v>
                </c:pt>
                <c:pt idx="125">
                  <c:v>36.36</c:v>
                </c:pt>
                <c:pt idx="126">
                  <c:v>37.049999999999997</c:v>
                </c:pt>
                <c:pt idx="127">
                  <c:v>37.71</c:v>
                </c:pt>
                <c:pt idx="128">
                  <c:v>38.4</c:v>
                </c:pt>
                <c:pt idx="129">
                  <c:v>39.130000000000003</c:v>
                </c:pt>
                <c:pt idx="130">
                  <c:v>39.83</c:v>
                </c:pt>
                <c:pt idx="131">
                  <c:v>40.56</c:v>
                </c:pt>
                <c:pt idx="132">
                  <c:v>41.32</c:v>
                </c:pt>
                <c:pt idx="133">
                  <c:v>42.08</c:v>
                </c:pt>
                <c:pt idx="134">
                  <c:v>42.81</c:v>
                </c:pt>
                <c:pt idx="135">
                  <c:v>43.61</c:v>
                </c:pt>
                <c:pt idx="136">
                  <c:v>44.38</c:v>
                </c:pt>
                <c:pt idx="137">
                  <c:v>45.18</c:v>
                </c:pt>
                <c:pt idx="138">
                  <c:v>45.97</c:v>
                </c:pt>
                <c:pt idx="139">
                  <c:v>46.77</c:v>
                </c:pt>
                <c:pt idx="140">
                  <c:v>47.57</c:v>
                </c:pt>
                <c:pt idx="141">
                  <c:v>48.4</c:v>
                </c:pt>
                <c:pt idx="142">
                  <c:v>49.24</c:v>
                </c:pt>
                <c:pt idx="143">
                  <c:v>50.07</c:v>
                </c:pt>
                <c:pt idx="144">
                  <c:v>50.94</c:v>
                </c:pt>
                <c:pt idx="145">
                  <c:v>51.77</c:v>
                </c:pt>
                <c:pt idx="146">
                  <c:v>52.64</c:v>
                </c:pt>
                <c:pt idx="147">
                  <c:v>53.51</c:v>
                </c:pt>
                <c:pt idx="148">
                  <c:v>54.41</c:v>
                </c:pt>
                <c:pt idx="149">
                  <c:v>55.28</c:v>
                </c:pt>
                <c:pt idx="150">
                  <c:v>56.18</c:v>
                </c:pt>
                <c:pt idx="151">
                  <c:v>57.12</c:v>
                </c:pt>
                <c:pt idx="152">
                  <c:v>58.02</c:v>
                </c:pt>
                <c:pt idx="153">
                  <c:v>58.96</c:v>
                </c:pt>
                <c:pt idx="154">
                  <c:v>59.9</c:v>
                </c:pt>
                <c:pt idx="155">
                  <c:v>60.83</c:v>
                </c:pt>
                <c:pt idx="156">
                  <c:v>61.81</c:v>
                </c:pt>
                <c:pt idx="157">
                  <c:v>62.74</c:v>
                </c:pt>
                <c:pt idx="158">
                  <c:v>63.72</c:v>
                </c:pt>
                <c:pt idx="159">
                  <c:v>64.69</c:v>
                </c:pt>
                <c:pt idx="160">
                  <c:v>65.66</c:v>
                </c:pt>
                <c:pt idx="161">
                  <c:v>66.67</c:v>
                </c:pt>
                <c:pt idx="162">
                  <c:v>67.64</c:v>
                </c:pt>
                <c:pt idx="163">
                  <c:v>68.650000000000006</c:v>
                </c:pt>
                <c:pt idx="164">
                  <c:v>69.69</c:v>
                </c:pt>
                <c:pt idx="165">
                  <c:v>70.69</c:v>
                </c:pt>
                <c:pt idx="166">
                  <c:v>71.739999999999995</c:v>
                </c:pt>
                <c:pt idx="167">
                  <c:v>72.78</c:v>
                </c:pt>
                <c:pt idx="168">
                  <c:v>73.819999999999993</c:v>
                </c:pt>
                <c:pt idx="169">
                  <c:v>74.900000000000006</c:v>
                </c:pt>
                <c:pt idx="170">
                  <c:v>75.94</c:v>
                </c:pt>
                <c:pt idx="171">
                  <c:v>77.010000000000005</c:v>
                </c:pt>
                <c:pt idx="172">
                  <c:v>78.09</c:v>
                </c:pt>
                <c:pt idx="173">
                  <c:v>79.2</c:v>
                </c:pt>
                <c:pt idx="174">
                  <c:v>80.28</c:v>
                </c:pt>
                <c:pt idx="175">
                  <c:v>81.39</c:v>
                </c:pt>
                <c:pt idx="176">
                  <c:v>82.5</c:v>
                </c:pt>
                <c:pt idx="177">
                  <c:v>83.61</c:v>
                </c:pt>
                <c:pt idx="178">
                  <c:v>84.72</c:v>
                </c:pt>
                <c:pt idx="179">
                  <c:v>85.83</c:v>
                </c:pt>
                <c:pt idx="180">
                  <c:v>86.98</c:v>
                </c:pt>
                <c:pt idx="181">
                  <c:v>88.13</c:v>
                </c:pt>
                <c:pt idx="182">
                  <c:v>89.27</c:v>
                </c:pt>
                <c:pt idx="183">
                  <c:v>90.42</c:v>
                </c:pt>
                <c:pt idx="184">
                  <c:v>91.6</c:v>
                </c:pt>
                <c:pt idx="185">
                  <c:v>92.78</c:v>
                </c:pt>
                <c:pt idx="186">
                  <c:v>93.96</c:v>
                </c:pt>
                <c:pt idx="187">
                  <c:v>95.14</c:v>
                </c:pt>
                <c:pt idx="188">
                  <c:v>96.32</c:v>
                </c:pt>
                <c:pt idx="189">
                  <c:v>97.5</c:v>
                </c:pt>
                <c:pt idx="190">
                  <c:v>98.72</c:v>
                </c:pt>
                <c:pt idx="191">
                  <c:v>99.9</c:v>
                </c:pt>
                <c:pt idx="192">
                  <c:v>101.11</c:v>
                </c:pt>
                <c:pt idx="193">
                  <c:v>102.33</c:v>
                </c:pt>
                <c:pt idx="194">
                  <c:v>103.58</c:v>
                </c:pt>
                <c:pt idx="195">
                  <c:v>104.79</c:v>
                </c:pt>
                <c:pt idx="196">
                  <c:v>106.04</c:v>
                </c:pt>
                <c:pt idx="197">
                  <c:v>107.29</c:v>
                </c:pt>
                <c:pt idx="198">
                  <c:v>108.54</c:v>
                </c:pt>
                <c:pt idx="199">
                  <c:v>109.79</c:v>
                </c:pt>
                <c:pt idx="200">
                  <c:v>111.04</c:v>
                </c:pt>
                <c:pt idx="201">
                  <c:v>112.33</c:v>
                </c:pt>
                <c:pt idx="202">
                  <c:v>113.58</c:v>
                </c:pt>
                <c:pt idx="203">
                  <c:v>114.86</c:v>
                </c:pt>
                <c:pt idx="204">
                  <c:v>116.11</c:v>
                </c:pt>
                <c:pt idx="205">
                  <c:v>117.4</c:v>
                </c:pt>
                <c:pt idx="206">
                  <c:v>118.68</c:v>
                </c:pt>
                <c:pt idx="207">
                  <c:v>119.97</c:v>
                </c:pt>
                <c:pt idx="208">
                  <c:v>121.25</c:v>
                </c:pt>
                <c:pt idx="209">
                  <c:v>122.54</c:v>
                </c:pt>
                <c:pt idx="210">
                  <c:v>123.86</c:v>
                </c:pt>
                <c:pt idx="211">
                  <c:v>125.14</c:v>
                </c:pt>
                <c:pt idx="212">
                  <c:v>126.46</c:v>
                </c:pt>
                <c:pt idx="213">
                  <c:v>127.78</c:v>
                </c:pt>
                <c:pt idx="214">
                  <c:v>129.1</c:v>
                </c:pt>
                <c:pt idx="215">
                  <c:v>130.41999999999999</c:v>
                </c:pt>
                <c:pt idx="216">
                  <c:v>131.74</c:v>
                </c:pt>
                <c:pt idx="217">
                  <c:v>133.09</c:v>
                </c:pt>
                <c:pt idx="218">
                  <c:v>134.41</c:v>
                </c:pt>
                <c:pt idx="219">
                  <c:v>135.76</c:v>
                </c:pt>
                <c:pt idx="220">
                  <c:v>137.12</c:v>
                </c:pt>
                <c:pt idx="221">
                  <c:v>138.47</c:v>
                </c:pt>
                <c:pt idx="222">
                  <c:v>139.83000000000001</c:v>
                </c:pt>
                <c:pt idx="223">
                  <c:v>141.18</c:v>
                </c:pt>
                <c:pt idx="224">
                  <c:v>142.57</c:v>
                </c:pt>
                <c:pt idx="225">
                  <c:v>143.93</c:v>
                </c:pt>
                <c:pt idx="226">
                  <c:v>145.31</c:v>
                </c:pt>
                <c:pt idx="227">
                  <c:v>146.69999999999999</c:v>
                </c:pt>
                <c:pt idx="228">
                  <c:v>148.09</c:v>
                </c:pt>
                <c:pt idx="229">
                  <c:v>149.47999999999999</c:v>
                </c:pt>
                <c:pt idx="230">
                  <c:v>150.87</c:v>
                </c:pt>
                <c:pt idx="231">
                  <c:v>152.29</c:v>
                </c:pt>
                <c:pt idx="232">
                  <c:v>153.68</c:v>
                </c:pt>
                <c:pt idx="233">
                  <c:v>155.11000000000001</c:v>
                </c:pt>
                <c:pt idx="234">
                  <c:v>156.53</c:v>
                </c:pt>
                <c:pt idx="235">
                  <c:v>157.91999999999999</c:v>
                </c:pt>
                <c:pt idx="236">
                  <c:v>159.34</c:v>
                </c:pt>
                <c:pt idx="237">
                  <c:v>160.76</c:v>
                </c:pt>
                <c:pt idx="238">
                  <c:v>162.19</c:v>
                </c:pt>
                <c:pt idx="239">
                  <c:v>163.65</c:v>
                </c:pt>
                <c:pt idx="240">
                  <c:v>165.07</c:v>
                </c:pt>
                <c:pt idx="241">
                  <c:v>166.49</c:v>
                </c:pt>
                <c:pt idx="242">
                  <c:v>167.95</c:v>
                </c:pt>
                <c:pt idx="243">
                  <c:v>169.41</c:v>
                </c:pt>
                <c:pt idx="244">
                  <c:v>170.83</c:v>
                </c:pt>
                <c:pt idx="245">
                  <c:v>172.29</c:v>
                </c:pt>
                <c:pt idx="246">
                  <c:v>173.75</c:v>
                </c:pt>
                <c:pt idx="247">
                  <c:v>175.24</c:v>
                </c:pt>
                <c:pt idx="248">
                  <c:v>176.7</c:v>
                </c:pt>
                <c:pt idx="249">
                  <c:v>178.16</c:v>
                </c:pt>
                <c:pt idx="250">
                  <c:v>179.65</c:v>
                </c:pt>
                <c:pt idx="251">
                  <c:v>181.11</c:v>
                </c:pt>
                <c:pt idx="252">
                  <c:v>182.61</c:v>
                </c:pt>
                <c:pt idx="253">
                  <c:v>184.1</c:v>
                </c:pt>
                <c:pt idx="254">
                  <c:v>185.56</c:v>
                </c:pt>
                <c:pt idx="255">
                  <c:v>187.05</c:v>
                </c:pt>
              </c:numCache>
            </c:numRef>
          </c:val>
        </c:ser>
        <c:ser>
          <c:idx val="0"/>
          <c:order val="1"/>
          <c:tx>
            <c:strRef>
              <c:f>'MAF Scaling'!$Z$52</c:f>
              <c:strCache>
                <c:ptCount val="1"/>
                <c:pt idx="0">
                  <c:v>MAF Flow (gr/sec) 
2.8L VR6</c:v>
                </c:pt>
              </c:strCache>
            </c:strRef>
          </c:tx>
          <c:marker>
            <c:symbol val="none"/>
          </c:marker>
          <c:cat>
            <c:numRef>
              <c:f>'MAF Scaling'!$X$53:$X$308</c:f>
              <c:numCache>
                <c:formatCode>General</c:formatCode>
                <c:ptCount val="256"/>
                <c:pt idx="0">
                  <c:v>0</c:v>
                </c:pt>
                <c:pt idx="1">
                  <c:v>0.02</c:v>
                </c:pt>
                <c:pt idx="2">
                  <c:v>0.04</c:v>
                </c:pt>
                <c:pt idx="3">
                  <c:v>0.06</c:v>
                </c:pt>
                <c:pt idx="4">
                  <c:v>0.08</c:v>
                </c:pt>
                <c:pt idx="5">
                  <c:v>0.1</c:v>
                </c:pt>
                <c:pt idx="6">
                  <c:v>0.12</c:v>
                </c:pt>
                <c:pt idx="7">
                  <c:v>0.14000000000000001</c:v>
                </c:pt>
                <c:pt idx="8">
                  <c:v>0.16</c:v>
                </c:pt>
                <c:pt idx="9">
                  <c:v>0.18</c:v>
                </c:pt>
                <c:pt idx="10">
                  <c:v>0.2</c:v>
                </c:pt>
                <c:pt idx="11">
                  <c:v>0.21</c:v>
                </c:pt>
                <c:pt idx="12">
                  <c:v>0.23</c:v>
                </c:pt>
                <c:pt idx="13">
                  <c:v>0.25</c:v>
                </c:pt>
                <c:pt idx="14">
                  <c:v>0.27</c:v>
                </c:pt>
                <c:pt idx="15">
                  <c:v>0.28999999999999998</c:v>
                </c:pt>
                <c:pt idx="16">
                  <c:v>0.31</c:v>
                </c:pt>
                <c:pt idx="17">
                  <c:v>0.33</c:v>
                </c:pt>
                <c:pt idx="18">
                  <c:v>0.35</c:v>
                </c:pt>
                <c:pt idx="19">
                  <c:v>0.37</c:v>
                </c:pt>
                <c:pt idx="20">
                  <c:v>0.39</c:v>
                </c:pt>
                <c:pt idx="21">
                  <c:v>0.41</c:v>
                </c:pt>
                <c:pt idx="22">
                  <c:v>0.43</c:v>
                </c:pt>
                <c:pt idx="23">
                  <c:v>0.45</c:v>
                </c:pt>
                <c:pt idx="24">
                  <c:v>0.47</c:v>
                </c:pt>
                <c:pt idx="25">
                  <c:v>0.49</c:v>
                </c:pt>
                <c:pt idx="26">
                  <c:v>0.51</c:v>
                </c:pt>
                <c:pt idx="27">
                  <c:v>0.53</c:v>
                </c:pt>
                <c:pt idx="28">
                  <c:v>0.55000000000000004</c:v>
                </c:pt>
                <c:pt idx="29">
                  <c:v>0.56999999999999995</c:v>
                </c:pt>
                <c:pt idx="30">
                  <c:v>0.59</c:v>
                </c:pt>
                <c:pt idx="31">
                  <c:v>0.61</c:v>
                </c:pt>
                <c:pt idx="32">
                  <c:v>0.62</c:v>
                </c:pt>
                <c:pt idx="33">
                  <c:v>0.64</c:v>
                </c:pt>
                <c:pt idx="34">
                  <c:v>0.66</c:v>
                </c:pt>
                <c:pt idx="35">
                  <c:v>0.68</c:v>
                </c:pt>
                <c:pt idx="36">
                  <c:v>0.7</c:v>
                </c:pt>
                <c:pt idx="37">
                  <c:v>0.72</c:v>
                </c:pt>
                <c:pt idx="38">
                  <c:v>0.74</c:v>
                </c:pt>
                <c:pt idx="39">
                  <c:v>0.76</c:v>
                </c:pt>
                <c:pt idx="40">
                  <c:v>0.78</c:v>
                </c:pt>
                <c:pt idx="41">
                  <c:v>0.8</c:v>
                </c:pt>
                <c:pt idx="42">
                  <c:v>0.82</c:v>
                </c:pt>
                <c:pt idx="43">
                  <c:v>0.84</c:v>
                </c:pt>
                <c:pt idx="44">
                  <c:v>0.86</c:v>
                </c:pt>
                <c:pt idx="45">
                  <c:v>0.88</c:v>
                </c:pt>
                <c:pt idx="46">
                  <c:v>0.9</c:v>
                </c:pt>
                <c:pt idx="47">
                  <c:v>0.92</c:v>
                </c:pt>
                <c:pt idx="48">
                  <c:v>0.94</c:v>
                </c:pt>
                <c:pt idx="49">
                  <c:v>0.96</c:v>
                </c:pt>
                <c:pt idx="50">
                  <c:v>0.98</c:v>
                </c:pt>
                <c:pt idx="51">
                  <c:v>1</c:v>
                </c:pt>
                <c:pt idx="52">
                  <c:v>1.02</c:v>
                </c:pt>
                <c:pt idx="53">
                  <c:v>1.04</c:v>
                </c:pt>
                <c:pt idx="54">
                  <c:v>1.05</c:v>
                </c:pt>
                <c:pt idx="55">
                  <c:v>1.07</c:v>
                </c:pt>
                <c:pt idx="56">
                  <c:v>1.0900000000000001</c:v>
                </c:pt>
                <c:pt idx="57">
                  <c:v>1.1100000000000001</c:v>
                </c:pt>
                <c:pt idx="58">
                  <c:v>1.1299999999999999</c:v>
                </c:pt>
                <c:pt idx="59">
                  <c:v>1.1499999999999999</c:v>
                </c:pt>
                <c:pt idx="60">
                  <c:v>1.17</c:v>
                </c:pt>
                <c:pt idx="61">
                  <c:v>1.19</c:v>
                </c:pt>
                <c:pt idx="62">
                  <c:v>1.21</c:v>
                </c:pt>
                <c:pt idx="63">
                  <c:v>1.23</c:v>
                </c:pt>
                <c:pt idx="64">
                  <c:v>1.25</c:v>
                </c:pt>
                <c:pt idx="65">
                  <c:v>1.27</c:v>
                </c:pt>
                <c:pt idx="66">
                  <c:v>1.29</c:v>
                </c:pt>
                <c:pt idx="67">
                  <c:v>1.31</c:v>
                </c:pt>
                <c:pt idx="68">
                  <c:v>1.33</c:v>
                </c:pt>
                <c:pt idx="69">
                  <c:v>1.35</c:v>
                </c:pt>
                <c:pt idx="70">
                  <c:v>1.37</c:v>
                </c:pt>
                <c:pt idx="71">
                  <c:v>1.39</c:v>
                </c:pt>
                <c:pt idx="72">
                  <c:v>1.41</c:v>
                </c:pt>
                <c:pt idx="73">
                  <c:v>1.43</c:v>
                </c:pt>
                <c:pt idx="74">
                  <c:v>1.45</c:v>
                </c:pt>
                <c:pt idx="75">
                  <c:v>1.46</c:v>
                </c:pt>
                <c:pt idx="76">
                  <c:v>1.48</c:v>
                </c:pt>
                <c:pt idx="77">
                  <c:v>1.5</c:v>
                </c:pt>
                <c:pt idx="78">
                  <c:v>1.52</c:v>
                </c:pt>
                <c:pt idx="79">
                  <c:v>1.54</c:v>
                </c:pt>
                <c:pt idx="80">
                  <c:v>1.56</c:v>
                </c:pt>
                <c:pt idx="81">
                  <c:v>1.58</c:v>
                </c:pt>
                <c:pt idx="82">
                  <c:v>1.6</c:v>
                </c:pt>
                <c:pt idx="83">
                  <c:v>1.62</c:v>
                </c:pt>
                <c:pt idx="84">
                  <c:v>1.64</c:v>
                </c:pt>
                <c:pt idx="85">
                  <c:v>1.66</c:v>
                </c:pt>
                <c:pt idx="86">
                  <c:v>1.68</c:v>
                </c:pt>
                <c:pt idx="87">
                  <c:v>1.7</c:v>
                </c:pt>
                <c:pt idx="88">
                  <c:v>1.72</c:v>
                </c:pt>
                <c:pt idx="89">
                  <c:v>1.74</c:v>
                </c:pt>
                <c:pt idx="90">
                  <c:v>1.76</c:v>
                </c:pt>
                <c:pt idx="91">
                  <c:v>1.78</c:v>
                </c:pt>
                <c:pt idx="92">
                  <c:v>1.8</c:v>
                </c:pt>
                <c:pt idx="93">
                  <c:v>1.82</c:v>
                </c:pt>
                <c:pt idx="94">
                  <c:v>1.84</c:v>
                </c:pt>
                <c:pt idx="95">
                  <c:v>1.86</c:v>
                </c:pt>
                <c:pt idx="96">
                  <c:v>1.87</c:v>
                </c:pt>
                <c:pt idx="97">
                  <c:v>1.89</c:v>
                </c:pt>
                <c:pt idx="98">
                  <c:v>1.91</c:v>
                </c:pt>
                <c:pt idx="99">
                  <c:v>1.93</c:v>
                </c:pt>
                <c:pt idx="100">
                  <c:v>1.95</c:v>
                </c:pt>
                <c:pt idx="101">
                  <c:v>1.97</c:v>
                </c:pt>
                <c:pt idx="102">
                  <c:v>1.99</c:v>
                </c:pt>
                <c:pt idx="103">
                  <c:v>2.0099999999999998</c:v>
                </c:pt>
                <c:pt idx="104">
                  <c:v>2.0299999999999998</c:v>
                </c:pt>
                <c:pt idx="105">
                  <c:v>2.0499999999999998</c:v>
                </c:pt>
                <c:pt idx="106">
                  <c:v>2.0699999999999998</c:v>
                </c:pt>
                <c:pt idx="107">
                  <c:v>2.09</c:v>
                </c:pt>
                <c:pt idx="108">
                  <c:v>2.11</c:v>
                </c:pt>
                <c:pt idx="109">
                  <c:v>2.13</c:v>
                </c:pt>
                <c:pt idx="110">
                  <c:v>2.15</c:v>
                </c:pt>
                <c:pt idx="111">
                  <c:v>2.17</c:v>
                </c:pt>
                <c:pt idx="112">
                  <c:v>2.19</c:v>
                </c:pt>
                <c:pt idx="113">
                  <c:v>2.21</c:v>
                </c:pt>
                <c:pt idx="114">
                  <c:v>2.23</c:v>
                </c:pt>
                <c:pt idx="115">
                  <c:v>2.25</c:v>
                </c:pt>
                <c:pt idx="116">
                  <c:v>2.27</c:v>
                </c:pt>
                <c:pt idx="117">
                  <c:v>2.29</c:v>
                </c:pt>
                <c:pt idx="118">
                  <c:v>2.2999999999999998</c:v>
                </c:pt>
                <c:pt idx="119">
                  <c:v>2.3199999999999998</c:v>
                </c:pt>
                <c:pt idx="120">
                  <c:v>2.34</c:v>
                </c:pt>
                <c:pt idx="121">
                  <c:v>2.36</c:v>
                </c:pt>
                <c:pt idx="122">
                  <c:v>2.38</c:v>
                </c:pt>
                <c:pt idx="123">
                  <c:v>2.4</c:v>
                </c:pt>
                <c:pt idx="124">
                  <c:v>2.42</c:v>
                </c:pt>
                <c:pt idx="125">
                  <c:v>2.44</c:v>
                </c:pt>
                <c:pt idx="126">
                  <c:v>2.46</c:v>
                </c:pt>
                <c:pt idx="127">
                  <c:v>2.48</c:v>
                </c:pt>
                <c:pt idx="128">
                  <c:v>2.5</c:v>
                </c:pt>
                <c:pt idx="129">
                  <c:v>2.52</c:v>
                </c:pt>
                <c:pt idx="130">
                  <c:v>2.54</c:v>
                </c:pt>
                <c:pt idx="131">
                  <c:v>2.56</c:v>
                </c:pt>
                <c:pt idx="132">
                  <c:v>2.58</c:v>
                </c:pt>
                <c:pt idx="133">
                  <c:v>2.6</c:v>
                </c:pt>
                <c:pt idx="134">
                  <c:v>2.62</c:v>
                </c:pt>
                <c:pt idx="135">
                  <c:v>2.64</c:v>
                </c:pt>
                <c:pt idx="136">
                  <c:v>2.66</c:v>
                </c:pt>
                <c:pt idx="137">
                  <c:v>2.68</c:v>
                </c:pt>
                <c:pt idx="138">
                  <c:v>2.7</c:v>
                </c:pt>
                <c:pt idx="139">
                  <c:v>2.71</c:v>
                </c:pt>
                <c:pt idx="140">
                  <c:v>2.73</c:v>
                </c:pt>
                <c:pt idx="141">
                  <c:v>2.75</c:v>
                </c:pt>
                <c:pt idx="142">
                  <c:v>2.77</c:v>
                </c:pt>
                <c:pt idx="143">
                  <c:v>2.79</c:v>
                </c:pt>
                <c:pt idx="144">
                  <c:v>2.81</c:v>
                </c:pt>
                <c:pt idx="145">
                  <c:v>2.83</c:v>
                </c:pt>
                <c:pt idx="146">
                  <c:v>2.85</c:v>
                </c:pt>
                <c:pt idx="147">
                  <c:v>2.87</c:v>
                </c:pt>
                <c:pt idx="148">
                  <c:v>2.89</c:v>
                </c:pt>
                <c:pt idx="149">
                  <c:v>2.91</c:v>
                </c:pt>
                <c:pt idx="150">
                  <c:v>2.93</c:v>
                </c:pt>
                <c:pt idx="151">
                  <c:v>2.95</c:v>
                </c:pt>
                <c:pt idx="152">
                  <c:v>2.97</c:v>
                </c:pt>
                <c:pt idx="153">
                  <c:v>2.99</c:v>
                </c:pt>
                <c:pt idx="154">
                  <c:v>3.01</c:v>
                </c:pt>
                <c:pt idx="155">
                  <c:v>3.03</c:v>
                </c:pt>
                <c:pt idx="156">
                  <c:v>3.05</c:v>
                </c:pt>
                <c:pt idx="157">
                  <c:v>3.07</c:v>
                </c:pt>
                <c:pt idx="158">
                  <c:v>3.09</c:v>
                </c:pt>
                <c:pt idx="159">
                  <c:v>3.11</c:v>
                </c:pt>
                <c:pt idx="160">
                  <c:v>3.12</c:v>
                </c:pt>
                <c:pt idx="161">
                  <c:v>3.14</c:v>
                </c:pt>
                <c:pt idx="162">
                  <c:v>3.16</c:v>
                </c:pt>
                <c:pt idx="163">
                  <c:v>3.18</c:v>
                </c:pt>
                <c:pt idx="164">
                  <c:v>3.2</c:v>
                </c:pt>
                <c:pt idx="165">
                  <c:v>3.22</c:v>
                </c:pt>
                <c:pt idx="166">
                  <c:v>3.24</c:v>
                </c:pt>
                <c:pt idx="167">
                  <c:v>3.26</c:v>
                </c:pt>
                <c:pt idx="168">
                  <c:v>3.28</c:v>
                </c:pt>
                <c:pt idx="169">
                  <c:v>3.3</c:v>
                </c:pt>
                <c:pt idx="170">
                  <c:v>3.32</c:v>
                </c:pt>
                <c:pt idx="171">
                  <c:v>3.34</c:v>
                </c:pt>
                <c:pt idx="172">
                  <c:v>3.36</c:v>
                </c:pt>
                <c:pt idx="173">
                  <c:v>3.38</c:v>
                </c:pt>
                <c:pt idx="174">
                  <c:v>3.4</c:v>
                </c:pt>
                <c:pt idx="175">
                  <c:v>3.42</c:v>
                </c:pt>
                <c:pt idx="176">
                  <c:v>3.44</c:v>
                </c:pt>
                <c:pt idx="177">
                  <c:v>3.46</c:v>
                </c:pt>
                <c:pt idx="178">
                  <c:v>3.48</c:v>
                </c:pt>
                <c:pt idx="179">
                  <c:v>3.5</c:v>
                </c:pt>
                <c:pt idx="180">
                  <c:v>3.52</c:v>
                </c:pt>
                <c:pt idx="181">
                  <c:v>3.54</c:v>
                </c:pt>
                <c:pt idx="182">
                  <c:v>3.55</c:v>
                </c:pt>
                <c:pt idx="183">
                  <c:v>3.57</c:v>
                </c:pt>
                <c:pt idx="184">
                  <c:v>3.59</c:v>
                </c:pt>
                <c:pt idx="185">
                  <c:v>3.61</c:v>
                </c:pt>
                <c:pt idx="186">
                  <c:v>3.63</c:v>
                </c:pt>
                <c:pt idx="187">
                  <c:v>3.65</c:v>
                </c:pt>
                <c:pt idx="188">
                  <c:v>3.67</c:v>
                </c:pt>
                <c:pt idx="189">
                  <c:v>3.69</c:v>
                </c:pt>
                <c:pt idx="190">
                  <c:v>3.71</c:v>
                </c:pt>
                <c:pt idx="191">
                  <c:v>3.73</c:v>
                </c:pt>
                <c:pt idx="192">
                  <c:v>3.75</c:v>
                </c:pt>
                <c:pt idx="193">
                  <c:v>3.77</c:v>
                </c:pt>
                <c:pt idx="194">
                  <c:v>3.79</c:v>
                </c:pt>
                <c:pt idx="195">
                  <c:v>3.81</c:v>
                </c:pt>
                <c:pt idx="196">
                  <c:v>3.83</c:v>
                </c:pt>
                <c:pt idx="197">
                  <c:v>3.85</c:v>
                </c:pt>
                <c:pt idx="198">
                  <c:v>3.87</c:v>
                </c:pt>
                <c:pt idx="199">
                  <c:v>3.89</c:v>
                </c:pt>
                <c:pt idx="200">
                  <c:v>3.91</c:v>
                </c:pt>
                <c:pt idx="201">
                  <c:v>3.93</c:v>
                </c:pt>
                <c:pt idx="202">
                  <c:v>3.95</c:v>
                </c:pt>
                <c:pt idx="203">
                  <c:v>3.96</c:v>
                </c:pt>
                <c:pt idx="204">
                  <c:v>3.98</c:v>
                </c:pt>
                <c:pt idx="205">
                  <c:v>4</c:v>
                </c:pt>
                <c:pt idx="206">
                  <c:v>4.0199999999999996</c:v>
                </c:pt>
                <c:pt idx="207">
                  <c:v>4.04</c:v>
                </c:pt>
                <c:pt idx="208">
                  <c:v>4.0599999999999996</c:v>
                </c:pt>
                <c:pt idx="209">
                  <c:v>4.08</c:v>
                </c:pt>
                <c:pt idx="210">
                  <c:v>4.0999999999999996</c:v>
                </c:pt>
                <c:pt idx="211">
                  <c:v>4.12</c:v>
                </c:pt>
                <c:pt idx="212">
                  <c:v>4.1399999999999997</c:v>
                </c:pt>
                <c:pt idx="213">
                  <c:v>4.16</c:v>
                </c:pt>
                <c:pt idx="214">
                  <c:v>4.18</c:v>
                </c:pt>
                <c:pt idx="215">
                  <c:v>4.2</c:v>
                </c:pt>
                <c:pt idx="216">
                  <c:v>4.22</c:v>
                </c:pt>
                <c:pt idx="217">
                  <c:v>4.24</c:v>
                </c:pt>
                <c:pt idx="218">
                  <c:v>4.26</c:v>
                </c:pt>
                <c:pt idx="219">
                  <c:v>4.28</c:v>
                </c:pt>
                <c:pt idx="220">
                  <c:v>4.3</c:v>
                </c:pt>
                <c:pt idx="221">
                  <c:v>4.32</c:v>
                </c:pt>
                <c:pt idx="222">
                  <c:v>4.34</c:v>
                </c:pt>
                <c:pt idx="223">
                  <c:v>4.3600000000000003</c:v>
                </c:pt>
                <c:pt idx="224">
                  <c:v>4.37</c:v>
                </c:pt>
                <c:pt idx="225">
                  <c:v>4.3899999999999997</c:v>
                </c:pt>
                <c:pt idx="226">
                  <c:v>4.41</c:v>
                </c:pt>
                <c:pt idx="227">
                  <c:v>4.43</c:v>
                </c:pt>
                <c:pt idx="228">
                  <c:v>4.45</c:v>
                </c:pt>
                <c:pt idx="229">
                  <c:v>4.47</c:v>
                </c:pt>
                <c:pt idx="230">
                  <c:v>4.49</c:v>
                </c:pt>
                <c:pt idx="231">
                  <c:v>4.51</c:v>
                </c:pt>
                <c:pt idx="232">
                  <c:v>4.53</c:v>
                </c:pt>
                <c:pt idx="233">
                  <c:v>4.55</c:v>
                </c:pt>
                <c:pt idx="234">
                  <c:v>4.57</c:v>
                </c:pt>
                <c:pt idx="235">
                  <c:v>4.59</c:v>
                </c:pt>
                <c:pt idx="236">
                  <c:v>4.6100000000000003</c:v>
                </c:pt>
                <c:pt idx="237">
                  <c:v>4.63</c:v>
                </c:pt>
                <c:pt idx="238">
                  <c:v>4.6500000000000004</c:v>
                </c:pt>
                <c:pt idx="239">
                  <c:v>4.67</c:v>
                </c:pt>
                <c:pt idx="240">
                  <c:v>4.6900000000000004</c:v>
                </c:pt>
                <c:pt idx="241">
                  <c:v>4.71</c:v>
                </c:pt>
                <c:pt idx="242">
                  <c:v>4.7300000000000004</c:v>
                </c:pt>
                <c:pt idx="243">
                  <c:v>4.75</c:v>
                </c:pt>
                <c:pt idx="244">
                  <c:v>4.7699999999999996</c:v>
                </c:pt>
                <c:pt idx="245">
                  <c:v>4.79</c:v>
                </c:pt>
                <c:pt idx="246">
                  <c:v>4.8</c:v>
                </c:pt>
                <c:pt idx="247">
                  <c:v>4.82</c:v>
                </c:pt>
                <c:pt idx="248">
                  <c:v>4.84</c:v>
                </c:pt>
                <c:pt idx="249">
                  <c:v>4.8600000000000003</c:v>
                </c:pt>
                <c:pt idx="250">
                  <c:v>4.88</c:v>
                </c:pt>
                <c:pt idx="251">
                  <c:v>4.9000000000000004</c:v>
                </c:pt>
                <c:pt idx="252">
                  <c:v>4.92</c:v>
                </c:pt>
                <c:pt idx="253">
                  <c:v>4.9400000000000004</c:v>
                </c:pt>
                <c:pt idx="254">
                  <c:v>4.96</c:v>
                </c:pt>
                <c:pt idx="255">
                  <c:v>4.9800000000000004</c:v>
                </c:pt>
              </c:numCache>
            </c:numRef>
          </c:cat>
          <c:val>
            <c:numRef>
              <c:f>'MAF Scaling'!$Z$53:$Z$308</c:f>
              <c:numCache>
                <c:formatCode>General</c:formatCode>
                <c:ptCount val="25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0.04</c:v>
                </c:pt>
                <c:pt idx="11">
                  <c:v>0.14000000000000001</c:v>
                </c:pt>
                <c:pt idx="12">
                  <c:v>0.24</c:v>
                </c:pt>
                <c:pt idx="13">
                  <c:v>0.38</c:v>
                </c:pt>
                <c:pt idx="14">
                  <c:v>0.49</c:v>
                </c:pt>
                <c:pt idx="15">
                  <c:v>0.63</c:v>
                </c:pt>
                <c:pt idx="16">
                  <c:v>0.73</c:v>
                </c:pt>
                <c:pt idx="17">
                  <c:v>0.83</c:v>
                </c:pt>
                <c:pt idx="18">
                  <c:v>0.97</c:v>
                </c:pt>
                <c:pt idx="19">
                  <c:v>1.08</c:v>
                </c:pt>
                <c:pt idx="20">
                  <c:v>1.18</c:v>
                </c:pt>
                <c:pt idx="21">
                  <c:v>1.32</c:v>
                </c:pt>
                <c:pt idx="22">
                  <c:v>1.43</c:v>
                </c:pt>
                <c:pt idx="23">
                  <c:v>1.53</c:v>
                </c:pt>
                <c:pt idx="24">
                  <c:v>1.67</c:v>
                </c:pt>
                <c:pt idx="25">
                  <c:v>1.77</c:v>
                </c:pt>
                <c:pt idx="26">
                  <c:v>1.91</c:v>
                </c:pt>
                <c:pt idx="27">
                  <c:v>2.0099999999999998</c:v>
                </c:pt>
                <c:pt idx="28">
                  <c:v>2.15</c:v>
                </c:pt>
                <c:pt idx="29">
                  <c:v>2.29</c:v>
                </c:pt>
                <c:pt idx="30">
                  <c:v>2.4300000000000002</c:v>
                </c:pt>
                <c:pt idx="31">
                  <c:v>2.61</c:v>
                </c:pt>
                <c:pt idx="32">
                  <c:v>2.74</c:v>
                </c:pt>
                <c:pt idx="33">
                  <c:v>2.92</c:v>
                </c:pt>
                <c:pt idx="34">
                  <c:v>3.09</c:v>
                </c:pt>
                <c:pt idx="35">
                  <c:v>3.26</c:v>
                </c:pt>
                <c:pt idx="36">
                  <c:v>3.47</c:v>
                </c:pt>
                <c:pt idx="37">
                  <c:v>3.68</c:v>
                </c:pt>
                <c:pt idx="38">
                  <c:v>3.89</c:v>
                </c:pt>
                <c:pt idx="39">
                  <c:v>4.0999999999999996</c:v>
                </c:pt>
                <c:pt idx="40">
                  <c:v>4.3099999999999996</c:v>
                </c:pt>
                <c:pt idx="41">
                  <c:v>4.51</c:v>
                </c:pt>
                <c:pt idx="42">
                  <c:v>4.72</c:v>
                </c:pt>
                <c:pt idx="43">
                  <c:v>4.97</c:v>
                </c:pt>
                <c:pt idx="44">
                  <c:v>5.21</c:v>
                </c:pt>
                <c:pt idx="45">
                  <c:v>5.42</c:v>
                </c:pt>
                <c:pt idx="46">
                  <c:v>5.69</c:v>
                </c:pt>
                <c:pt idx="47">
                  <c:v>5.94</c:v>
                </c:pt>
                <c:pt idx="48">
                  <c:v>6.18</c:v>
                </c:pt>
                <c:pt idx="49">
                  <c:v>6.46</c:v>
                </c:pt>
                <c:pt idx="50">
                  <c:v>6.74</c:v>
                </c:pt>
                <c:pt idx="51">
                  <c:v>7.01</c:v>
                </c:pt>
                <c:pt idx="52">
                  <c:v>7.29</c:v>
                </c:pt>
                <c:pt idx="53">
                  <c:v>7.61</c:v>
                </c:pt>
                <c:pt idx="54">
                  <c:v>7.92</c:v>
                </c:pt>
                <c:pt idx="55">
                  <c:v>8.19</c:v>
                </c:pt>
                <c:pt idx="56">
                  <c:v>8.51</c:v>
                </c:pt>
                <c:pt idx="57">
                  <c:v>8.86</c:v>
                </c:pt>
                <c:pt idx="58">
                  <c:v>9.17</c:v>
                </c:pt>
                <c:pt idx="59">
                  <c:v>9.51</c:v>
                </c:pt>
                <c:pt idx="60">
                  <c:v>9.83</c:v>
                </c:pt>
                <c:pt idx="61">
                  <c:v>10.18</c:v>
                </c:pt>
                <c:pt idx="62">
                  <c:v>10.52</c:v>
                </c:pt>
                <c:pt idx="63">
                  <c:v>10.9</c:v>
                </c:pt>
                <c:pt idx="64">
                  <c:v>11.25</c:v>
                </c:pt>
                <c:pt idx="65">
                  <c:v>11.63</c:v>
                </c:pt>
                <c:pt idx="66">
                  <c:v>12.01</c:v>
                </c:pt>
                <c:pt idx="67">
                  <c:v>12.43</c:v>
                </c:pt>
                <c:pt idx="68">
                  <c:v>12.81</c:v>
                </c:pt>
                <c:pt idx="69">
                  <c:v>13.23</c:v>
                </c:pt>
                <c:pt idx="70">
                  <c:v>13.65</c:v>
                </c:pt>
                <c:pt idx="71">
                  <c:v>14.1</c:v>
                </c:pt>
                <c:pt idx="72">
                  <c:v>14.51</c:v>
                </c:pt>
                <c:pt idx="73">
                  <c:v>14.97</c:v>
                </c:pt>
                <c:pt idx="74">
                  <c:v>15.38</c:v>
                </c:pt>
                <c:pt idx="75">
                  <c:v>15.83</c:v>
                </c:pt>
                <c:pt idx="76">
                  <c:v>16.32</c:v>
                </c:pt>
                <c:pt idx="77">
                  <c:v>16.77</c:v>
                </c:pt>
                <c:pt idx="78">
                  <c:v>17.260000000000002</c:v>
                </c:pt>
                <c:pt idx="79">
                  <c:v>17.739999999999998</c:v>
                </c:pt>
                <c:pt idx="80">
                  <c:v>18.23</c:v>
                </c:pt>
                <c:pt idx="81">
                  <c:v>18.75</c:v>
                </c:pt>
                <c:pt idx="82">
                  <c:v>19.239999999999998</c:v>
                </c:pt>
                <c:pt idx="83">
                  <c:v>19.79</c:v>
                </c:pt>
                <c:pt idx="84">
                  <c:v>20.309999999999999</c:v>
                </c:pt>
                <c:pt idx="85">
                  <c:v>20.87</c:v>
                </c:pt>
                <c:pt idx="86">
                  <c:v>21.39</c:v>
                </c:pt>
                <c:pt idx="87">
                  <c:v>21.98</c:v>
                </c:pt>
                <c:pt idx="88">
                  <c:v>22.54</c:v>
                </c:pt>
                <c:pt idx="89">
                  <c:v>23.13</c:v>
                </c:pt>
                <c:pt idx="90">
                  <c:v>23.72</c:v>
                </c:pt>
                <c:pt idx="91">
                  <c:v>24.31</c:v>
                </c:pt>
                <c:pt idx="92">
                  <c:v>24.9</c:v>
                </c:pt>
                <c:pt idx="93">
                  <c:v>25.52</c:v>
                </c:pt>
                <c:pt idx="94">
                  <c:v>26.15</c:v>
                </c:pt>
                <c:pt idx="95">
                  <c:v>26.77</c:v>
                </c:pt>
                <c:pt idx="96">
                  <c:v>27.43</c:v>
                </c:pt>
                <c:pt idx="97">
                  <c:v>28.06</c:v>
                </c:pt>
                <c:pt idx="98">
                  <c:v>28.72</c:v>
                </c:pt>
                <c:pt idx="99">
                  <c:v>29.38</c:v>
                </c:pt>
                <c:pt idx="100">
                  <c:v>30.07</c:v>
                </c:pt>
                <c:pt idx="101">
                  <c:v>30.76</c:v>
                </c:pt>
                <c:pt idx="102">
                  <c:v>31.46</c:v>
                </c:pt>
                <c:pt idx="103">
                  <c:v>32.15</c:v>
                </c:pt>
                <c:pt idx="104">
                  <c:v>32.85</c:v>
                </c:pt>
                <c:pt idx="105">
                  <c:v>33.54</c:v>
                </c:pt>
                <c:pt idx="106">
                  <c:v>34.270000000000003</c:v>
                </c:pt>
                <c:pt idx="107">
                  <c:v>35</c:v>
                </c:pt>
                <c:pt idx="108">
                  <c:v>35.69</c:v>
                </c:pt>
                <c:pt idx="109">
                  <c:v>36.46</c:v>
                </c:pt>
                <c:pt idx="110">
                  <c:v>37.22</c:v>
                </c:pt>
                <c:pt idx="111">
                  <c:v>37.99</c:v>
                </c:pt>
                <c:pt idx="112">
                  <c:v>38.75</c:v>
                </c:pt>
                <c:pt idx="113">
                  <c:v>39.58</c:v>
                </c:pt>
                <c:pt idx="114">
                  <c:v>40.42</c:v>
                </c:pt>
                <c:pt idx="115">
                  <c:v>41.25</c:v>
                </c:pt>
                <c:pt idx="116">
                  <c:v>42.12</c:v>
                </c:pt>
                <c:pt idx="117">
                  <c:v>42.99</c:v>
                </c:pt>
                <c:pt idx="118">
                  <c:v>43.89</c:v>
                </c:pt>
                <c:pt idx="119">
                  <c:v>44.76</c:v>
                </c:pt>
                <c:pt idx="120">
                  <c:v>45.69</c:v>
                </c:pt>
                <c:pt idx="121">
                  <c:v>46.6</c:v>
                </c:pt>
                <c:pt idx="122">
                  <c:v>47.54</c:v>
                </c:pt>
                <c:pt idx="123">
                  <c:v>48.47</c:v>
                </c:pt>
                <c:pt idx="124">
                  <c:v>49.44</c:v>
                </c:pt>
                <c:pt idx="125">
                  <c:v>50.38</c:v>
                </c:pt>
                <c:pt idx="126">
                  <c:v>51.36</c:v>
                </c:pt>
                <c:pt idx="127">
                  <c:v>52.36</c:v>
                </c:pt>
                <c:pt idx="128">
                  <c:v>53.37</c:v>
                </c:pt>
                <c:pt idx="129">
                  <c:v>54.38</c:v>
                </c:pt>
                <c:pt idx="130">
                  <c:v>55.42</c:v>
                </c:pt>
                <c:pt idx="131">
                  <c:v>56.46</c:v>
                </c:pt>
                <c:pt idx="132">
                  <c:v>57.54</c:v>
                </c:pt>
                <c:pt idx="133">
                  <c:v>58.61</c:v>
                </c:pt>
                <c:pt idx="134">
                  <c:v>59.69</c:v>
                </c:pt>
                <c:pt idx="135">
                  <c:v>60.8</c:v>
                </c:pt>
                <c:pt idx="136">
                  <c:v>61.91</c:v>
                </c:pt>
                <c:pt idx="137">
                  <c:v>63.02</c:v>
                </c:pt>
                <c:pt idx="138">
                  <c:v>64.17</c:v>
                </c:pt>
                <c:pt idx="139">
                  <c:v>65.31</c:v>
                </c:pt>
                <c:pt idx="140">
                  <c:v>66.459999999999994</c:v>
                </c:pt>
                <c:pt idx="141">
                  <c:v>67.64</c:v>
                </c:pt>
                <c:pt idx="142">
                  <c:v>68.819999999999993</c:v>
                </c:pt>
                <c:pt idx="143">
                  <c:v>70.040000000000006</c:v>
                </c:pt>
                <c:pt idx="144">
                  <c:v>71.25</c:v>
                </c:pt>
                <c:pt idx="145">
                  <c:v>72.5</c:v>
                </c:pt>
                <c:pt idx="146">
                  <c:v>73.72</c:v>
                </c:pt>
                <c:pt idx="147">
                  <c:v>75</c:v>
                </c:pt>
                <c:pt idx="148">
                  <c:v>76.25</c:v>
                </c:pt>
                <c:pt idx="149">
                  <c:v>77.540000000000006</c:v>
                </c:pt>
                <c:pt idx="150">
                  <c:v>78.819999999999993</c:v>
                </c:pt>
                <c:pt idx="151">
                  <c:v>80.11</c:v>
                </c:pt>
                <c:pt idx="152">
                  <c:v>81.39</c:v>
                </c:pt>
                <c:pt idx="153">
                  <c:v>82.71</c:v>
                </c:pt>
                <c:pt idx="154">
                  <c:v>84.03</c:v>
                </c:pt>
                <c:pt idx="155">
                  <c:v>85.35</c:v>
                </c:pt>
                <c:pt idx="156">
                  <c:v>86.7</c:v>
                </c:pt>
                <c:pt idx="157">
                  <c:v>88.02</c:v>
                </c:pt>
                <c:pt idx="158">
                  <c:v>89.41</c:v>
                </c:pt>
                <c:pt idx="159">
                  <c:v>90.76</c:v>
                </c:pt>
                <c:pt idx="160">
                  <c:v>92.15</c:v>
                </c:pt>
                <c:pt idx="161">
                  <c:v>93.54</c:v>
                </c:pt>
                <c:pt idx="162">
                  <c:v>94.93</c:v>
                </c:pt>
                <c:pt idx="163">
                  <c:v>96.36</c:v>
                </c:pt>
                <c:pt idx="164">
                  <c:v>97.81</c:v>
                </c:pt>
                <c:pt idx="165">
                  <c:v>99.24</c:v>
                </c:pt>
                <c:pt idx="166">
                  <c:v>100.69</c:v>
                </c:pt>
                <c:pt idx="167">
                  <c:v>102.19</c:v>
                </c:pt>
                <c:pt idx="168">
                  <c:v>103.68</c:v>
                </c:pt>
                <c:pt idx="169">
                  <c:v>105.18</c:v>
                </c:pt>
                <c:pt idx="170">
                  <c:v>106.67</c:v>
                </c:pt>
                <c:pt idx="171">
                  <c:v>108.19</c:v>
                </c:pt>
                <c:pt idx="172">
                  <c:v>109.72</c:v>
                </c:pt>
                <c:pt idx="173">
                  <c:v>111.25</c:v>
                </c:pt>
                <c:pt idx="174">
                  <c:v>112.81</c:v>
                </c:pt>
                <c:pt idx="175">
                  <c:v>114.38</c:v>
                </c:pt>
                <c:pt idx="176">
                  <c:v>115.94</c:v>
                </c:pt>
                <c:pt idx="177">
                  <c:v>117.54</c:v>
                </c:pt>
                <c:pt idx="178">
                  <c:v>119.1</c:v>
                </c:pt>
                <c:pt idx="179">
                  <c:v>120.69</c:v>
                </c:pt>
                <c:pt idx="180">
                  <c:v>122.33</c:v>
                </c:pt>
                <c:pt idx="181">
                  <c:v>123.96</c:v>
                </c:pt>
                <c:pt idx="182">
                  <c:v>125.59</c:v>
                </c:pt>
                <c:pt idx="183">
                  <c:v>127.22</c:v>
                </c:pt>
                <c:pt idx="184">
                  <c:v>128.88999999999999</c:v>
                </c:pt>
                <c:pt idx="185">
                  <c:v>130.56</c:v>
                </c:pt>
                <c:pt idx="186">
                  <c:v>132.26</c:v>
                </c:pt>
                <c:pt idx="187">
                  <c:v>133.93</c:v>
                </c:pt>
                <c:pt idx="188">
                  <c:v>135.63</c:v>
                </c:pt>
                <c:pt idx="189">
                  <c:v>137.33000000000001</c:v>
                </c:pt>
                <c:pt idx="190">
                  <c:v>139.03</c:v>
                </c:pt>
                <c:pt idx="191">
                  <c:v>140.72999999999999</c:v>
                </c:pt>
                <c:pt idx="192">
                  <c:v>142.43</c:v>
                </c:pt>
                <c:pt idx="193">
                  <c:v>144.16999999999999</c:v>
                </c:pt>
                <c:pt idx="194">
                  <c:v>145.9</c:v>
                </c:pt>
                <c:pt idx="195">
                  <c:v>147.63999999999999</c:v>
                </c:pt>
                <c:pt idx="196">
                  <c:v>149.38</c:v>
                </c:pt>
                <c:pt idx="197">
                  <c:v>151.11000000000001</c:v>
                </c:pt>
                <c:pt idx="198">
                  <c:v>152.85</c:v>
                </c:pt>
                <c:pt idx="199">
                  <c:v>154.58000000000001</c:v>
                </c:pt>
                <c:pt idx="200">
                  <c:v>156.36000000000001</c:v>
                </c:pt>
                <c:pt idx="201">
                  <c:v>158.13</c:v>
                </c:pt>
                <c:pt idx="202">
                  <c:v>159.86000000000001</c:v>
                </c:pt>
                <c:pt idx="203">
                  <c:v>161.66999999999999</c:v>
                </c:pt>
                <c:pt idx="204">
                  <c:v>163.44</c:v>
                </c:pt>
                <c:pt idx="205">
                  <c:v>165.24</c:v>
                </c:pt>
                <c:pt idx="206">
                  <c:v>167.05</c:v>
                </c:pt>
                <c:pt idx="207">
                  <c:v>168.86</c:v>
                </c:pt>
                <c:pt idx="208">
                  <c:v>170.69</c:v>
                </c:pt>
                <c:pt idx="209">
                  <c:v>172.57</c:v>
                </c:pt>
                <c:pt idx="210">
                  <c:v>174.44</c:v>
                </c:pt>
                <c:pt idx="211">
                  <c:v>176.36</c:v>
                </c:pt>
                <c:pt idx="212">
                  <c:v>178.3</c:v>
                </c:pt>
                <c:pt idx="213">
                  <c:v>180.24</c:v>
                </c:pt>
                <c:pt idx="214">
                  <c:v>182.22</c:v>
                </c:pt>
                <c:pt idx="215">
                  <c:v>184.24</c:v>
                </c:pt>
                <c:pt idx="216">
                  <c:v>186.25</c:v>
                </c:pt>
                <c:pt idx="217">
                  <c:v>188.33</c:v>
                </c:pt>
                <c:pt idx="218">
                  <c:v>190.38</c:v>
                </c:pt>
                <c:pt idx="219">
                  <c:v>192.47</c:v>
                </c:pt>
                <c:pt idx="220">
                  <c:v>194.58</c:v>
                </c:pt>
                <c:pt idx="221">
                  <c:v>196.74</c:v>
                </c:pt>
                <c:pt idx="222">
                  <c:v>198.86</c:v>
                </c:pt>
                <c:pt idx="223">
                  <c:v>201.04</c:v>
                </c:pt>
                <c:pt idx="224">
                  <c:v>203.19</c:v>
                </c:pt>
                <c:pt idx="225">
                  <c:v>205.42</c:v>
                </c:pt>
                <c:pt idx="226">
                  <c:v>207.61</c:v>
                </c:pt>
                <c:pt idx="227">
                  <c:v>209.83</c:v>
                </c:pt>
                <c:pt idx="228">
                  <c:v>212.05</c:v>
                </c:pt>
                <c:pt idx="229">
                  <c:v>214.31</c:v>
                </c:pt>
                <c:pt idx="230">
                  <c:v>216.56</c:v>
                </c:pt>
                <c:pt idx="231">
                  <c:v>218.82</c:v>
                </c:pt>
                <c:pt idx="232">
                  <c:v>221.08</c:v>
                </c:pt>
                <c:pt idx="233">
                  <c:v>223.37</c:v>
                </c:pt>
                <c:pt idx="234">
                  <c:v>225.66</c:v>
                </c:pt>
                <c:pt idx="235">
                  <c:v>227.95</c:v>
                </c:pt>
                <c:pt idx="236">
                  <c:v>230.24</c:v>
                </c:pt>
                <c:pt idx="237">
                  <c:v>232.54</c:v>
                </c:pt>
                <c:pt idx="238">
                  <c:v>234.86</c:v>
                </c:pt>
                <c:pt idx="239">
                  <c:v>237.19</c:v>
                </c:pt>
                <c:pt idx="240">
                  <c:v>239.48</c:v>
                </c:pt>
                <c:pt idx="241">
                  <c:v>241.81</c:v>
                </c:pt>
                <c:pt idx="242">
                  <c:v>244.13</c:v>
                </c:pt>
                <c:pt idx="243">
                  <c:v>246.46</c:v>
                </c:pt>
                <c:pt idx="244">
                  <c:v>248.82</c:v>
                </c:pt>
                <c:pt idx="245">
                  <c:v>251.15</c:v>
                </c:pt>
                <c:pt idx="246">
                  <c:v>253.47</c:v>
                </c:pt>
                <c:pt idx="247">
                  <c:v>255.83</c:v>
                </c:pt>
                <c:pt idx="248">
                  <c:v>258.16000000000003</c:v>
                </c:pt>
                <c:pt idx="249">
                  <c:v>260.52</c:v>
                </c:pt>
                <c:pt idx="250">
                  <c:v>262.85000000000002</c:v>
                </c:pt>
                <c:pt idx="251">
                  <c:v>265.20999999999998</c:v>
                </c:pt>
                <c:pt idx="252">
                  <c:v>267.57</c:v>
                </c:pt>
                <c:pt idx="253">
                  <c:v>269.89999999999998</c:v>
                </c:pt>
                <c:pt idx="254">
                  <c:v>272.26</c:v>
                </c:pt>
                <c:pt idx="255">
                  <c:v>274.62</c:v>
                </c:pt>
              </c:numCache>
            </c:numRef>
          </c:val>
        </c:ser>
        <c:ser>
          <c:idx val="2"/>
          <c:order val="2"/>
          <c:tx>
            <c:strRef>
              <c:f>'MAF Scaling'!$AB$52</c:f>
              <c:strCache>
                <c:ptCount val="1"/>
                <c:pt idx="0">
                  <c:v>VR6 Housing + 
OEM Sensor
Scaled (gr/sec)</c:v>
                </c:pt>
              </c:strCache>
            </c:strRef>
          </c:tx>
          <c:marker>
            <c:symbol val="none"/>
          </c:marker>
          <c:cat>
            <c:numRef>
              <c:f>'MAF Scaling'!$X$53:$X$308</c:f>
              <c:numCache>
                <c:formatCode>General</c:formatCode>
                <c:ptCount val="256"/>
                <c:pt idx="0">
                  <c:v>0</c:v>
                </c:pt>
                <c:pt idx="1">
                  <c:v>0.02</c:v>
                </c:pt>
                <c:pt idx="2">
                  <c:v>0.04</c:v>
                </c:pt>
                <c:pt idx="3">
                  <c:v>0.06</c:v>
                </c:pt>
                <c:pt idx="4">
                  <c:v>0.08</c:v>
                </c:pt>
                <c:pt idx="5">
                  <c:v>0.1</c:v>
                </c:pt>
                <c:pt idx="6">
                  <c:v>0.12</c:v>
                </c:pt>
                <c:pt idx="7">
                  <c:v>0.14000000000000001</c:v>
                </c:pt>
                <c:pt idx="8">
                  <c:v>0.16</c:v>
                </c:pt>
                <c:pt idx="9">
                  <c:v>0.18</c:v>
                </c:pt>
                <c:pt idx="10">
                  <c:v>0.2</c:v>
                </c:pt>
                <c:pt idx="11">
                  <c:v>0.21</c:v>
                </c:pt>
                <c:pt idx="12">
                  <c:v>0.23</c:v>
                </c:pt>
                <c:pt idx="13">
                  <c:v>0.25</c:v>
                </c:pt>
                <c:pt idx="14">
                  <c:v>0.27</c:v>
                </c:pt>
                <c:pt idx="15">
                  <c:v>0.28999999999999998</c:v>
                </c:pt>
                <c:pt idx="16">
                  <c:v>0.31</c:v>
                </c:pt>
                <c:pt idx="17">
                  <c:v>0.33</c:v>
                </c:pt>
                <c:pt idx="18">
                  <c:v>0.35</c:v>
                </c:pt>
                <c:pt idx="19">
                  <c:v>0.37</c:v>
                </c:pt>
                <c:pt idx="20">
                  <c:v>0.39</c:v>
                </c:pt>
                <c:pt idx="21">
                  <c:v>0.41</c:v>
                </c:pt>
                <c:pt idx="22">
                  <c:v>0.43</c:v>
                </c:pt>
                <c:pt idx="23">
                  <c:v>0.45</c:v>
                </c:pt>
                <c:pt idx="24">
                  <c:v>0.47</c:v>
                </c:pt>
                <c:pt idx="25">
                  <c:v>0.49</c:v>
                </c:pt>
                <c:pt idx="26">
                  <c:v>0.51</c:v>
                </c:pt>
                <c:pt idx="27">
                  <c:v>0.53</c:v>
                </c:pt>
                <c:pt idx="28">
                  <c:v>0.55000000000000004</c:v>
                </c:pt>
                <c:pt idx="29">
                  <c:v>0.56999999999999995</c:v>
                </c:pt>
                <c:pt idx="30">
                  <c:v>0.59</c:v>
                </c:pt>
                <c:pt idx="31">
                  <c:v>0.61</c:v>
                </c:pt>
                <c:pt idx="32">
                  <c:v>0.62</c:v>
                </c:pt>
                <c:pt idx="33">
                  <c:v>0.64</c:v>
                </c:pt>
                <c:pt idx="34">
                  <c:v>0.66</c:v>
                </c:pt>
                <c:pt idx="35">
                  <c:v>0.68</c:v>
                </c:pt>
                <c:pt idx="36">
                  <c:v>0.7</c:v>
                </c:pt>
                <c:pt idx="37">
                  <c:v>0.72</c:v>
                </c:pt>
                <c:pt idx="38">
                  <c:v>0.74</c:v>
                </c:pt>
                <c:pt idx="39">
                  <c:v>0.76</c:v>
                </c:pt>
                <c:pt idx="40">
                  <c:v>0.78</c:v>
                </c:pt>
                <c:pt idx="41">
                  <c:v>0.8</c:v>
                </c:pt>
                <c:pt idx="42">
                  <c:v>0.82</c:v>
                </c:pt>
                <c:pt idx="43">
                  <c:v>0.84</c:v>
                </c:pt>
                <c:pt idx="44">
                  <c:v>0.86</c:v>
                </c:pt>
                <c:pt idx="45">
                  <c:v>0.88</c:v>
                </c:pt>
                <c:pt idx="46">
                  <c:v>0.9</c:v>
                </c:pt>
                <c:pt idx="47">
                  <c:v>0.92</c:v>
                </c:pt>
                <c:pt idx="48">
                  <c:v>0.94</c:v>
                </c:pt>
                <c:pt idx="49">
                  <c:v>0.96</c:v>
                </c:pt>
                <c:pt idx="50">
                  <c:v>0.98</c:v>
                </c:pt>
                <c:pt idx="51">
                  <c:v>1</c:v>
                </c:pt>
                <c:pt idx="52">
                  <c:v>1.02</c:v>
                </c:pt>
                <c:pt idx="53">
                  <c:v>1.04</c:v>
                </c:pt>
                <c:pt idx="54">
                  <c:v>1.05</c:v>
                </c:pt>
                <c:pt idx="55">
                  <c:v>1.07</c:v>
                </c:pt>
                <c:pt idx="56">
                  <c:v>1.0900000000000001</c:v>
                </c:pt>
                <c:pt idx="57">
                  <c:v>1.1100000000000001</c:v>
                </c:pt>
                <c:pt idx="58">
                  <c:v>1.1299999999999999</c:v>
                </c:pt>
                <c:pt idx="59">
                  <c:v>1.1499999999999999</c:v>
                </c:pt>
                <c:pt idx="60">
                  <c:v>1.17</c:v>
                </c:pt>
                <c:pt idx="61">
                  <c:v>1.19</c:v>
                </c:pt>
                <c:pt idx="62">
                  <c:v>1.21</c:v>
                </c:pt>
                <c:pt idx="63">
                  <c:v>1.23</c:v>
                </c:pt>
                <c:pt idx="64">
                  <c:v>1.25</c:v>
                </c:pt>
                <c:pt idx="65">
                  <c:v>1.27</c:v>
                </c:pt>
                <c:pt idx="66">
                  <c:v>1.29</c:v>
                </c:pt>
                <c:pt idx="67">
                  <c:v>1.31</c:v>
                </c:pt>
                <c:pt idx="68">
                  <c:v>1.33</c:v>
                </c:pt>
                <c:pt idx="69">
                  <c:v>1.35</c:v>
                </c:pt>
                <c:pt idx="70">
                  <c:v>1.37</c:v>
                </c:pt>
                <c:pt idx="71">
                  <c:v>1.39</c:v>
                </c:pt>
                <c:pt idx="72">
                  <c:v>1.41</c:v>
                </c:pt>
                <c:pt idx="73">
                  <c:v>1.43</c:v>
                </c:pt>
                <c:pt idx="74">
                  <c:v>1.45</c:v>
                </c:pt>
                <c:pt idx="75">
                  <c:v>1.46</c:v>
                </c:pt>
                <c:pt idx="76">
                  <c:v>1.48</c:v>
                </c:pt>
                <c:pt idx="77">
                  <c:v>1.5</c:v>
                </c:pt>
                <c:pt idx="78">
                  <c:v>1.52</c:v>
                </c:pt>
                <c:pt idx="79">
                  <c:v>1.54</c:v>
                </c:pt>
                <c:pt idx="80">
                  <c:v>1.56</c:v>
                </c:pt>
                <c:pt idx="81">
                  <c:v>1.58</c:v>
                </c:pt>
                <c:pt idx="82">
                  <c:v>1.6</c:v>
                </c:pt>
                <c:pt idx="83">
                  <c:v>1.62</c:v>
                </c:pt>
                <c:pt idx="84">
                  <c:v>1.64</c:v>
                </c:pt>
                <c:pt idx="85">
                  <c:v>1.66</c:v>
                </c:pt>
                <c:pt idx="86">
                  <c:v>1.68</c:v>
                </c:pt>
                <c:pt idx="87">
                  <c:v>1.7</c:v>
                </c:pt>
                <c:pt idx="88">
                  <c:v>1.72</c:v>
                </c:pt>
                <c:pt idx="89">
                  <c:v>1.74</c:v>
                </c:pt>
                <c:pt idx="90">
                  <c:v>1.76</c:v>
                </c:pt>
                <c:pt idx="91">
                  <c:v>1.78</c:v>
                </c:pt>
                <c:pt idx="92">
                  <c:v>1.8</c:v>
                </c:pt>
                <c:pt idx="93">
                  <c:v>1.82</c:v>
                </c:pt>
                <c:pt idx="94">
                  <c:v>1.84</c:v>
                </c:pt>
                <c:pt idx="95">
                  <c:v>1.86</c:v>
                </c:pt>
                <c:pt idx="96">
                  <c:v>1.87</c:v>
                </c:pt>
                <c:pt idx="97">
                  <c:v>1.89</c:v>
                </c:pt>
                <c:pt idx="98">
                  <c:v>1.91</c:v>
                </c:pt>
                <c:pt idx="99">
                  <c:v>1.93</c:v>
                </c:pt>
                <c:pt idx="100">
                  <c:v>1.95</c:v>
                </c:pt>
                <c:pt idx="101">
                  <c:v>1.97</c:v>
                </c:pt>
                <c:pt idx="102">
                  <c:v>1.99</c:v>
                </c:pt>
                <c:pt idx="103">
                  <c:v>2.0099999999999998</c:v>
                </c:pt>
                <c:pt idx="104">
                  <c:v>2.0299999999999998</c:v>
                </c:pt>
                <c:pt idx="105">
                  <c:v>2.0499999999999998</c:v>
                </c:pt>
                <c:pt idx="106">
                  <c:v>2.0699999999999998</c:v>
                </c:pt>
                <c:pt idx="107">
                  <c:v>2.09</c:v>
                </c:pt>
                <c:pt idx="108">
                  <c:v>2.11</c:v>
                </c:pt>
                <c:pt idx="109">
                  <c:v>2.13</c:v>
                </c:pt>
                <c:pt idx="110">
                  <c:v>2.15</c:v>
                </c:pt>
                <c:pt idx="111">
                  <c:v>2.17</c:v>
                </c:pt>
                <c:pt idx="112">
                  <c:v>2.19</c:v>
                </c:pt>
                <c:pt idx="113">
                  <c:v>2.21</c:v>
                </c:pt>
                <c:pt idx="114">
                  <c:v>2.23</c:v>
                </c:pt>
                <c:pt idx="115">
                  <c:v>2.25</c:v>
                </c:pt>
                <c:pt idx="116">
                  <c:v>2.27</c:v>
                </c:pt>
                <c:pt idx="117">
                  <c:v>2.29</c:v>
                </c:pt>
                <c:pt idx="118">
                  <c:v>2.2999999999999998</c:v>
                </c:pt>
                <c:pt idx="119">
                  <c:v>2.3199999999999998</c:v>
                </c:pt>
                <c:pt idx="120">
                  <c:v>2.34</c:v>
                </c:pt>
                <c:pt idx="121">
                  <c:v>2.36</c:v>
                </c:pt>
                <c:pt idx="122">
                  <c:v>2.38</c:v>
                </c:pt>
                <c:pt idx="123">
                  <c:v>2.4</c:v>
                </c:pt>
                <c:pt idx="124">
                  <c:v>2.42</c:v>
                </c:pt>
                <c:pt idx="125">
                  <c:v>2.44</c:v>
                </c:pt>
                <c:pt idx="126">
                  <c:v>2.46</c:v>
                </c:pt>
                <c:pt idx="127">
                  <c:v>2.48</c:v>
                </c:pt>
                <c:pt idx="128">
                  <c:v>2.5</c:v>
                </c:pt>
                <c:pt idx="129">
                  <c:v>2.52</c:v>
                </c:pt>
                <c:pt idx="130">
                  <c:v>2.54</c:v>
                </c:pt>
                <c:pt idx="131">
                  <c:v>2.56</c:v>
                </c:pt>
                <c:pt idx="132">
                  <c:v>2.58</c:v>
                </c:pt>
                <c:pt idx="133">
                  <c:v>2.6</c:v>
                </c:pt>
                <c:pt idx="134">
                  <c:v>2.62</c:v>
                </c:pt>
                <c:pt idx="135">
                  <c:v>2.64</c:v>
                </c:pt>
                <c:pt idx="136">
                  <c:v>2.66</c:v>
                </c:pt>
                <c:pt idx="137">
                  <c:v>2.68</c:v>
                </c:pt>
                <c:pt idx="138">
                  <c:v>2.7</c:v>
                </c:pt>
                <c:pt idx="139">
                  <c:v>2.71</c:v>
                </c:pt>
                <c:pt idx="140">
                  <c:v>2.73</c:v>
                </c:pt>
                <c:pt idx="141">
                  <c:v>2.75</c:v>
                </c:pt>
                <c:pt idx="142">
                  <c:v>2.77</c:v>
                </c:pt>
                <c:pt idx="143">
                  <c:v>2.79</c:v>
                </c:pt>
                <c:pt idx="144">
                  <c:v>2.81</c:v>
                </c:pt>
                <c:pt idx="145">
                  <c:v>2.83</c:v>
                </c:pt>
                <c:pt idx="146">
                  <c:v>2.85</c:v>
                </c:pt>
                <c:pt idx="147">
                  <c:v>2.87</c:v>
                </c:pt>
                <c:pt idx="148">
                  <c:v>2.89</c:v>
                </c:pt>
                <c:pt idx="149">
                  <c:v>2.91</c:v>
                </c:pt>
                <c:pt idx="150">
                  <c:v>2.93</c:v>
                </c:pt>
                <c:pt idx="151">
                  <c:v>2.95</c:v>
                </c:pt>
                <c:pt idx="152">
                  <c:v>2.97</c:v>
                </c:pt>
                <c:pt idx="153">
                  <c:v>2.99</c:v>
                </c:pt>
                <c:pt idx="154">
                  <c:v>3.01</c:v>
                </c:pt>
                <c:pt idx="155">
                  <c:v>3.03</c:v>
                </c:pt>
                <c:pt idx="156">
                  <c:v>3.05</c:v>
                </c:pt>
                <c:pt idx="157">
                  <c:v>3.07</c:v>
                </c:pt>
                <c:pt idx="158">
                  <c:v>3.09</c:v>
                </c:pt>
                <c:pt idx="159">
                  <c:v>3.11</c:v>
                </c:pt>
                <c:pt idx="160">
                  <c:v>3.12</c:v>
                </c:pt>
                <c:pt idx="161">
                  <c:v>3.14</c:v>
                </c:pt>
                <c:pt idx="162">
                  <c:v>3.16</c:v>
                </c:pt>
                <c:pt idx="163">
                  <c:v>3.18</c:v>
                </c:pt>
                <c:pt idx="164">
                  <c:v>3.2</c:v>
                </c:pt>
                <c:pt idx="165">
                  <c:v>3.22</c:v>
                </c:pt>
                <c:pt idx="166">
                  <c:v>3.24</c:v>
                </c:pt>
                <c:pt idx="167">
                  <c:v>3.26</c:v>
                </c:pt>
                <c:pt idx="168">
                  <c:v>3.28</c:v>
                </c:pt>
                <c:pt idx="169">
                  <c:v>3.3</c:v>
                </c:pt>
                <c:pt idx="170">
                  <c:v>3.32</c:v>
                </c:pt>
                <c:pt idx="171">
                  <c:v>3.34</c:v>
                </c:pt>
                <c:pt idx="172">
                  <c:v>3.36</c:v>
                </c:pt>
                <c:pt idx="173">
                  <c:v>3.38</c:v>
                </c:pt>
                <c:pt idx="174">
                  <c:v>3.4</c:v>
                </c:pt>
                <c:pt idx="175">
                  <c:v>3.42</c:v>
                </c:pt>
                <c:pt idx="176">
                  <c:v>3.44</c:v>
                </c:pt>
                <c:pt idx="177">
                  <c:v>3.46</c:v>
                </c:pt>
                <c:pt idx="178">
                  <c:v>3.48</c:v>
                </c:pt>
                <c:pt idx="179">
                  <c:v>3.5</c:v>
                </c:pt>
                <c:pt idx="180">
                  <c:v>3.52</c:v>
                </c:pt>
                <c:pt idx="181">
                  <c:v>3.54</c:v>
                </c:pt>
                <c:pt idx="182">
                  <c:v>3.55</c:v>
                </c:pt>
                <c:pt idx="183">
                  <c:v>3.57</c:v>
                </c:pt>
                <c:pt idx="184">
                  <c:v>3.59</c:v>
                </c:pt>
                <c:pt idx="185">
                  <c:v>3.61</c:v>
                </c:pt>
                <c:pt idx="186">
                  <c:v>3.63</c:v>
                </c:pt>
                <c:pt idx="187">
                  <c:v>3.65</c:v>
                </c:pt>
                <c:pt idx="188">
                  <c:v>3.67</c:v>
                </c:pt>
                <c:pt idx="189">
                  <c:v>3.69</c:v>
                </c:pt>
                <c:pt idx="190">
                  <c:v>3.71</c:v>
                </c:pt>
                <c:pt idx="191">
                  <c:v>3.73</c:v>
                </c:pt>
                <c:pt idx="192">
                  <c:v>3.75</c:v>
                </c:pt>
                <c:pt idx="193">
                  <c:v>3.77</c:v>
                </c:pt>
                <c:pt idx="194">
                  <c:v>3.79</c:v>
                </c:pt>
                <c:pt idx="195">
                  <c:v>3.81</c:v>
                </c:pt>
                <c:pt idx="196">
                  <c:v>3.83</c:v>
                </c:pt>
                <c:pt idx="197">
                  <c:v>3.85</c:v>
                </c:pt>
                <c:pt idx="198">
                  <c:v>3.87</c:v>
                </c:pt>
                <c:pt idx="199">
                  <c:v>3.89</c:v>
                </c:pt>
                <c:pt idx="200">
                  <c:v>3.91</c:v>
                </c:pt>
                <c:pt idx="201">
                  <c:v>3.93</c:v>
                </c:pt>
                <c:pt idx="202">
                  <c:v>3.95</c:v>
                </c:pt>
                <c:pt idx="203">
                  <c:v>3.96</c:v>
                </c:pt>
                <c:pt idx="204">
                  <c:v>3.98</c:v>
                </c:pt>
                <c:pt idx="205">
                  <c:v>4</c:v>
                </c:pt>
                <c:pt idx="206">
                  <c:v>4.0199999999999996</c:v>
                </c:pt>
                <c:pt idx="207">
                  <c:v>4.04</c:v>
                </c:pt>
                <c:pt idx="208">
                  <c:v>4.0599999999999996</c:v>
                </c:pt>
                <c:pt idx="209">
                  <c:v>4.08</c:v>
                </c:pt>
                <c:pt idx="210">
                  <c:v>4.0999999999999996</c:v>
                </c:pt>
                <c:pt idx="211">
                  <c:v>4.12</c:v>
                </c:pt>
                <c:pt idx="212">
                  <c:v>4.1399999999999997</c:v>
                </c:pt>
                <c:pt idx="213">
                  <c:v>4.16</c:v>
                </c:pt>
                <c:pt idx="214">
                  <c:v>4.18</c:v>
                </c:pt>
                <c:pt idx="215">
                  <c:v>4.2</c:v>
                </c:pt>
                <c:pt idx="216">
                  <c:v>4.22</c:v>
                </c:pt>
                <c:pt idx="217">
                  <c:v>4.24</c:v>
                </c:pt>
                <c:pt idx="218">
                  <c:v>4.26</c:v>
                </c:pt>
                <c:pt idx="219">
                  <c:v>4.28</c:v>
                </c:pt>
                <c:pt idx="220">
                  <c:v>4.3</c:v>
                </c:pt>
                <c:pt idx="221">
                  <c:v>4.32</c:v>
                </c:pt>
                <c:pt idx="222">
                  <c:v>4.34</c:v>
                </c:pt>
                <c:pt idx="223">
                  <c:v>4.3600000000000003</c:v>
                </c:pt>
                <c:pt idx="224">
                  <c:v>4.37</c:v>
                </c:pt>
                <c:pt idx="225">
                  <c:v>4.3899999999999997</c:v>
                </c:pt>
                <c:pt idx="226">
                  <c:v>4.41</c:v>
                </c:pt>
                <c:pt idx="227">
                  <c:v>4.43</c:v>
                </c:pt>
                <c:pt idx="228">
                  <c:v>4.45</c:v>
                </c:pt>
                <c:pt idx="229">
                  <c:v>4.47</c:v>
                </c:pt>
                <c:pt idx="230">
                  <c:v>4.49</c:v>
                </c:pt>
                <c:pt idx="231">
                  <c:v>4.51</c:v>
                </c:pt>
                <c:pt idx="232">
                  <c:v>4.53</c:v>
                </c:pt>
                <c:pt idx="233">
                  <c:v>4.55</c:v>
                </c:pt>
                <c:pt idx="234">
                  <c:v>4.57</c:v>
                </c:pt>
                <c:pt idx="235">
                  <c:v>4.59</c:v>
                </c:pt>
                <c:pt idx="236">
                  <c:v>4.6100000000000003</c:v>
                </c:pt>
                <c:pt idx="237">
                  <c:v>4.63</c:v>
                </c:pt>
                <c:pt idx="238">
                  <c:v>4.6500000000000004</c:v>
                </c:pt>
                <c:pt idx="239">
                  <c:v>4.67</c:v>
                </c:pt>
                <c:pt idx="240">
                  <c:v>4.6900000000000004</c:v>
                </c:pt>
                <c:pt idx="241">
                  <c:v>4.71</c:v>
                </c:pt>
                <c:pt idx="242">
                  <c:v>4.7300000000000004</c:v>
                </c:pt>
                <c:pt idx="243">
                  <c:v>4.75</c:v>
                </c:pt>
                <c:pt idx="244">
                  <c:v>4.7699999999999996</c:v>
                </c:pt>
                <c:pt idx="245">
                  <c:v>4.79</c:v>
                </c:pt>
                <c:pt idx="246">
                  <c:v>4.8</c:v>
                </c:pt>
                <c:pt idx="247">
                  <c:v>4.82</c:v>
                </c:pt>
                <c:pt idx="248">
                  <c:v>4.84</c:v>
                </c:pt>
                <c:pt idx="249">
                  <c:v>4.8600000000000003</c:v>
                </c:pt>
                <c:pt idx="250">
                  <c:v>4.88</c:v>
                </c:pt>
                <c:pt idx="251">
                  <c:v>4.9000000000000004</c:v>
                </c:pt>
                <c:pt idx="252">
                  <c:v>4.92</c:v>
                </c:pt>
                <c:pt idx="253">
                  <c:v>4.9400000000000004</c:v>
                </c:pt>
                <c:pt idx="254">
                  <c:v>4.96</c:v>
                </c:pt>
                <c:pt idx="255">
                  <c:v>4.9800000000000004</c:v>
                </c:pt>
              </c:numCache>
            </c:numRef>
          </c:cat>
          <c:val>
            <c:numRef>
              <c:f>'MAF Scaling'!$AB$53:$AB$308</c:f>
              <c:numCache>
                <c:formatCode>General</c:formatCode>
                <c:ptCount val="25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0.09</c:v>
                </c:pt>
                <c:pt idx="13">
                  <c:v>0.18</c:v>
                </c:pt>
                <c:pt idx="14">
                  <c:v>0.31</c:v>
                </c:pt>
                <c:pt idx="15">
                  <c:v>0.44</c:v>
                </c:pt>
                <c:pt idx="16">
                  <c:v>0.57999999999999996</c:v>
                </c:pt>
                <c:pt idx="17">
                  <c:v>0.71</c:v>
                </c:pt>
                <c:pt idx="18">
                  <c:v>0.84</c:v>
                </c:pt>
                <c:pt idx="19">
                  <c:v>0.98</c:v>
                </c:pt>
                <c:pt idx="20">
                  <c:v>1.06</c:v>
                </c:pt>
                <c:pt idx="21">
                  <c:v>1.2</c:v>
                </c:pt>
                <c:pt idx="22">
                  <c:v>1.33</c:v>
                </c:pt>
                <c:pt idx="23">
                  <c:v>1.46</c:v>
                </c:pt>
                <c:pt idx="24">
                  <c:v>1.59</c:v>
                </c:pt>
                <c:pt idx="25">
                  <c:v>1.73</c:v>
                </c:pt>
                <c:pt idx="26">
                  <c:v>1.82</c:v>
                </c:pt>
                <c:pt idx="27">
                  <c:v>1.95</c:v>
                </c:pt>
                <c:pt idx="28">
                  <c:v>2.08</c:v>
                </c:pt>
                <c:pt idx="29">
                  <c:v>2.2200000000000002</c:v>
                </c:pt>
                <c:pt idx="30">
                  <c:v>2.35</c:v>
                </c:pt>
                <c:pt idx="31">
                  <c:v>2.48</c:v>
                </c:pt>
                <c:pt idx="32">
                  <c:v>2.62</c:v>
                </c:pt>
                <c:pt idx="33">
                  <c:v>2.79</c:v>
                </c:pt>
                <c:pt idx="34">
                  <c:v>2.93</c:v>
                </c:pt>
                <c:pt idx="35">
                  <c:v>3.1</c:v>
                </c:pt>
                <c:pt idx="36">
                  <c:v>3.24</c:v>
                </c:pt>
                <c:pt idx="37">
                  <c:v>3.41</c:v>
                </c:pt>
                <c:pt idx="38">
                  <c:v>3.59</c:v>
                </c:pt>
                <c:pt idx="39">
                  <c:v>3.77</c:v>
                </c:pt>
                <c:pt idx="40">
                  <c:v>3.94</c:v>
                </c:pt>
                <c:pt idx="41">
                  <c:v>4.16</c:v>
                </c:pt>
                <c:pt idx="42">
                  <c:v>4.34</c:v>
                </c:pt>
                <c:pt idx="43">
                  <c:v>4.57</c:v>
                </c:pt>
                <c:pt idx="44">
                  <c:v>4.74</c:v>
                </c:pt>
                <c:pt idx="45">
                  <c:v>4.96</c:v>
                </c:pt>
                <c:pt idx="46">
                  <c:v>5.19</c:v>
                </c:pt>
                <c:pt idx="47">
                  <c:v>5.45</c:v>
                </c:pt>
                <c:pt idx="48">
                  <c:v>5.67</c:v>
                </c:pt>
                <c:pt idx="49">
                  <c:v>5.89</c:v>
                </c:pt>
                <c:pt idx="50">
                  <c:v>6.16</c:v>
                </c:pt>
                <c:pt idx="51">
                  <c:v>6.38</c:v>
                </c:pt>
                <c:pt idx="52">
                  <c:v>6.65</c:v>
                </c:pt>
                <c:pt idx="53">
                  <c:v>6.91</c:v>
                </c:pt>
                <c:pt idx="54">
                  <c:v>7.18</c:v>
                </c:pt>
                <c:pt idx="55">
                  <c:v>7.44</c:v>
                </c:pt>
                <c:pt idx="56">
                  <c:v>7.71</c:v>
                </c:pt>
                <c:pt idx="57">
                  <c:v>8.02</c:v>
                </c:pt>
                <c:pt idx="58">
                  <c:v>8.2899999999999991</c:v>
                </c:pt>
                <c:pt idx="59">
                  <c:v>8.6</c:v>
                </c:pt>
                <c:pt idx="60">
                  <c:v>8.91</c:v>
                </c:pt>
                <c:pt idx="61">
                  <c:v>9.2200000000000006</c:v>
                </c:pt>
                <c:pt idx="62">
                  <c:v>9.5299999999999994</c:v>
                </c:pt>
                <c:pt idx="63">
                  <c:v>9.8800000000000008</c:v>
                </c:pt>
                <c:pt idx="64">
                  <c:v>10.19</c:v>
                </c:pt>
                <c:pt idx="65">
                  <c:v>10.54</c:v>
                </c:pt>
                <c:pt idx="66">
                  <c:v>10.9</c:v>
                </c:pt>
                <c:pt idx="67">
                  <c:v>11.26</c:v>
                </c:pt>
                <c:pt idx="68">
                  <c:v>11.66</c:v>
                </c:pt>
                <c:pt idx="69">
                  <c:v>12.01</c:v>
                </c:pt>
                <c:pt idx="70">
                  <c:v>12.41</c:v>
                </c:pt>
                <c:pt idx="71">
                  <c:v>12.81</c:v>
                </c:pt>
                <c:pt idx="72">
                  <c:v>13.21</c:v>
                </c:pt>
                <c:pt idx="73">
                  <c:v>13.61</c:v>
                </c:pt>
                <c:pt idx="74">
                  <c:v>14</c:v>
                </c:pt>
                <c:pt idx="75">
                  <c:v>14.44</c:v>
                </c:pt>
                <c:pt idx="76">
                  <c:v>14.89</c:v>
                </c:pt>
                <c:pt idx="77">
                  <c:v>15.33</c:v>
                </c:pt>
                <c:pt idx="78">
                  <c:v>15.78</c:v>
                </c:pt>
                <c:pt idx="79">
                  <c:v>16.22</c:v>
                </c:pt>
                <c:pt idx="80">
                  <c:v>16.66</c:v>
                </c:pt>
                <c:pt idx="81">
                  <c:v>17.149999999999999</c:v>
                </c:pt>
                <c:pt idx="82">
                  <c:v>17.64</c:v>
                </c:pt>
                <c:pt idx="83">
                  <c:v>18.079999999999998</c:v>
                </c:pt>
                <c:pt idx="84">
                  <c:v>18.61</c:v>
                </c:pt>
                <c:pt idx="85">
                  <c:v>19.100000000000001</c:v>
                </c:pt>
                <c:pt idx="86">
                  <c:v>19.59</c:v>
                </c:pt>
                <c:pt idx="87">
                  <c:v>20.12</c:v>
                </c:pt>
                <c:pt idx="88">
                  <c:v>20.65</c:v>
                </c:pt>
                <c:pt idx="89">
                  <c:v>21.18</c:v>
                </c:pt>
                <c:pt idx="90">
                  <c:v>21.71</c:v>
                </c:pt>
                <c:pt idx="91">
                  <c:v>22.29</c:v>
                </c:pt>
                <c:pt idx="92">
                  <c:v>22.86</c:v>
                </c:pt>
                <c:pt idx="93">
                  <c:v>23.44</c:v>
                </c:pt>
                <c:pt idx="94">
                  <c:v>24.02</c:v>
                </c:pt>
                <c:pt idx="95">
                  <c:v>24.59</c:v>
                </c:pt>
                <c:pt idx="96">
                  <c:v>25.21</c:v>
                </c:pt>
                <c:pt idx="97">
                  <c:v>25.83</c:v>
                </c:pt>
                <c:pt idx="98">
                  <c:v>26.46</c:v>
                </c:pt>
                <c:pt idx="99">
                  <c:v>27.08</c:v>
                </c:pt>
                <c:pt idx="100">
                  <c:v>27.74</c:v>
                </c:pt>
                <c:pt idx="101">
                  <c:v>28.36</c:v>
                </c:pt>
                <c:pt idx="102">
                  <c:v>29.03</c:v>
                </c:pt>
                <c:pt idx="103">
                  <c:v>29.69</c:v>
                </c:pt>
                <c:pt idx="104">
                  <c:v>30.36</c:v>
                </c:pt>
                <c:pt idx="105">
                  <c:v>31.06</c:v>
                </c:pt>
                <c:pt idx="106">
                  <c:v>31.77</c:v>
                </c:pt>
                <c:pt idx="107">
                  <c:v>32.44</c:v>
                </c:pt>
                <c:pt idx="108">
                  <c:v>33.14</c:v>
                </c:pt>
                <c:pt idx="109">
                  <c:v>33.9</c:v>
                </c:pt>
                <c:pt idx="110">
                  <c:v>34.61</c:v>
                </c:pt>
                <c:pt idx="111">
                  <c:v>35.36</c:v>
                </c:pt>
                <c:pt idx="112">
                  <c:v>36.07</c:v>
                </c:pt>
                <c:pt idx="113">
                  <c:v>36.82</c:v>
                </c:pt>
                <c:pt idx="114">
                  <c:v>37.58</c:v>
                </c:pt>
                <c:pt idx="115">
                  <c:v>38.369999999999997</c:v>
                </c:pt>
                <c:pt idx="116">
                  <c:v>39.130000000000003</c:v>
                </c:pt>
                <c:pt idx="117">
                  <c:v>39.880000000000003</c:v>
                </c:pt>
                <c:pt idx="118">
                  <c:v>40.68</c:v>
                </c:pt>
                <c:pt idx="119">
                  <c:v>41.43</c:v>
                </c:pt>
                <c:pt idx="120">
                  <c:v>42.23</c:v>
                </c:pt>
                <c:pt idx="121">
                  <c:v>43.07</c:v>
                </c:pt>
                <c:pt idx="122">
                  <c:v>43.87</c:v>
                </c:pt>
                <c:pt idx="123">
                  <c:v>44.71</c:v>
                </c:pt>
                <c:pt idx="124">
                  <c:v>45.55</c:v>
                </c:pt>
                <c:pt idx="125">
                  <c:v>46.39</c:v>
                </c:pt>
                <c:pt idx="126">
                  <c:v>47.28</c:v>
                </c:pt>
                <c:pt idx="127">
                  <c:v>48.12</c:v>
                </c:pt>
                <c:pt idx="128">
                  <c:v>49.01</c:v>
                </c:pt>
                <c:pt idx="129">
                  <c:v>49.94</c:v>
                </c:pt>
                <c:pt idx="130">
                  <c:v>50.83</c:v>
                </c:pt>
                <c:pt idx="131">
                  <c:v>51.76</c:v>
                </c:pt>
                <c:pt idx="132">
                  <c:v>52.73</c:v>
                </c:pt>
                <c:pt idx="133">
                  <c:v>53.7</c:v>
                </c:pt>
                <c:pt idx="134">
                  <c:v>54.64</c:v>
                </c:pt>
                <c:pt idx="135">
                  <c:v>55.65</c:v>
                </c:pt>
                <c:pt idx="136">
                  <c:v>56.63</c:v>
                </c:pt>
                <c:pt idx="137">
                  <c:v>57.65</c:v>
                </c:pt>
                <c:pt idx="138">
                  <c:v>58.67</c:v>
                </c:pt>
                <c:pt idx="139">
                  <c:v>59.69</c:v>
                </c:pt>
                <c:pt idx="140">
                  <c:v>60.71</c:v>
                </c:pt>
                <c:pt idx="141">
                  <c:v>61.77</c:v>
                </c:pt>
                <c:pt idx="142">
                  <c:v>62.83</c:v>
                </c:pt>
                <c:pt idx="143">
                  <c:v>63.89</c:v>
                </c:pt>
                <c:pt idx="144">
                  <c:v>65.010000000000005</c:v>
                </c:pt>
                <c:pt idx="145">
                  <c:v>66.069999999999993</c:v>
                </c:pt>
                <c:pt idx="146">
                  <c:v>67.180000000000007</c:v>
                </c:pt>
                <c:pt idx="147">
                  <c:v>68.28</c:v>
                </c:pt>
                <c:pt idx="148">
                  <c:v>69.44</c:v>
                </c:pt>
                <c:pt idx="149">
                  <c:v>70.540000000000006</c:v>
                </c:pt>
                <c:pt idx="150">
                  <c:v>71.69</c:v>
                </c:pt>
                <c:pt idx="151">
                  <c:v>72.89</c:v>
                </c:pt>
                <c:pt idx="152">
                  <c:v>74.040000000000006</c:v>
                </c:pt>
                <c:pt idx="153">
                  <c:v>75.239999999999995</c:v>
                </c:pt>
                <c:pt idx="154">
                  <c:v>76.44</c:v>
                </c:pt>
                <c:pt idx="155">
                  <c:v>77.63</c:v>
                </c:pt>
                <c:pt idx="156">
                  <c:v>78.87</c:v>
                </c:pt>
                <c:pt idx="157">
                  <c:v>80.069999999999993</c:v>
                </c:pt>
                <c:pt idx="158">
                  <c:v>81.31</c:v>
                </c:pt>
                <c:pt idx="159">
                  <c:v>82.55</c:v>
                </c:pt>
                <c:pt idx="160">
                  <c:v>83.79</c:v>
                </c:pt>
                <c:pt idx="161">
                  <c:v>85.08</c:v>
                </c:pt>
                <c:pt idx="162">
                  <c:v>86.32</c:v>
                </c:pt>
                <c:pt idx="163">
                  <c:v>87.6</c:v>
                </c:pt>
                <c:pt idx="164">
                  <c:v>88.93</c:v>
                </c:pt>
                <c:pt idx="165">
                  <c:v>90.22</c:v>
                </c:pt>
                <c:pt idx="166">
                  <c:v>91.54</c:v>
                </c:pt>
                <c:pt idx="167">
                  <c:v>92.88</c:v>
                </c:pt>
                <c:pt idx="168">
                  <c:v>94.2</c:v>
                </c:pt>
                <c:pt idx="169">
                  <c:v>95.58</c:v>
                </c:pt>
                <c:pt idx="170">
                  <c:v>96.91</c:v>
                </c:pt>
                <c:pt idx="171">
                  <c:v>98.28</c:v>
                </c:pt>
                <c:pt idx="172">
                  <c:v>99.66</c:v>
                </c:pt>
                <c:pt idx="173">
                  <c:v>101.07</c:v>
                </c:pt>
                <c:pt idx="174">
                  <c:v>102.44</c:v>
                </c:pt>
                <c:pt idx="175">
                  <c:v>103.86</c:v>
                </c:pt>
                <c:pt idx="176">
                  <c:v>105.28</c:v>
                </c:pt>
                <c:pt idx="177">
                  <c:v>106.7</c:v>
                </c:pt>
                <c:pt idx="178">
                  <c:v>108.12</c:v>
                </c:pt>
                <c:pt idx="179">
                  <c:v>109.53</c:v>
                </c:pt>
                <c:pt idx="180">
                  <c:v>111</c:v>
                </c:pt>
                <c:pt idx="181">
                  <c:v>112.46</c:v>
                </c:pt>
                <c:pt idx="182">
                  <c:v>113.92</c:v>
                </c:pt>
                <c:pt idx="183">
                  <c:v>115.38</c:v>
                </c:pt>
                <c:pt idx="184">
                  <c:v>116.89</c:v>
                </c:pt>
                <c:pt idx="185">
                  <c:v>118.4</c:v>
                </c:pt>
                <c:pt idx="186">
                  <c:v>119.9</c:v>
                </c:pt>
                <c:pt idx="187">
                  <c:v>121.41</c:v>
                </c:pt>
                <c:pt idx="188">
                  <c:v>122.92</c:v>
                </c:pt>
                <c:pt idx="189">
                  <c:v>124.42</c:v>
                </c:pt>
                <c:pt idx="190">
                  <c:v>125.98</c:v>
                </c:pt>
                <c:pt idx="191">
                  <c:v>127.48</c:v>
                </c:pt>
                <c:pt idx="192">
                  <c:v>129.03</c:v>
                </c:pt>
                <c:pt idx="193">
                  <c:v>130.58000000000001</c:v>
                </c:pt>
                <c:pt idx="194">
                  <c:v>132.18</c:v>
                </c:pt>
                <c:pt idx="195">
                  <c:v>133.72999999999999</c:v>
                </c:pt>
                <c:pt idx="196">
                  <c:v>135.32</c:v>
                </c:pt>
                <c:pt idx="197">
                  <c:v>136.91999999999999</c:v>
                </c:pt>
                <c:pt idx="198">
                  <c:v>138.51</c:v>
                </c:pt>
                <c:pt idx="199">
                  <c:v>140.11000000000001</c:v>
                </c:pt>
                <c:pt idx="200">
                  <c:v>141.69999999999999</c:v>
                </c:pt>
                <c:pt idx="201">
                  <c:v>143.34</c:v>
                </c:pt>
                <c:pt idx="202">
                  <c:v>144.94</c:v>
                </c:pt>
                <c:pt idx="203">
                  <c:v>146.58000000000001</c:v>
                </c:pt>
                <c:pt idx="204">
                  <c:v>148.16999999999999</c:v>
                </c:pt>
                <c:pt idx="205">
                  <c:v>149.81</c:v>
                </c:pt>
                <c:pt idx="206">
                  <c:v>151.44999999999999</c:v>
                </c:pt>
                <c:pt idx="207">
                  <c:v>153.09</c:v>
                </c:pt>
                <c:pt idx="208">
                  <c:v>154.72999999999999</c:v>
                </c:pt>
                <c:pt idx="209">
                  <c:v>156.37</c:v>
                </c:pt>
                <c:pt idx="210">
                  <c:v>158.06</c:v>
                </c:pt>
                <c:pt idx="211">
                  <c:v>159.69</c:v>
                </c:pt>
                <c:pt idx="212">
                  <c:v>161.38</c:v>
                </c:pt>
                <c:pt idx="213">
                  <c:v>163.06</c:v>
                </c:pt>
                <c:pt idx="214">
                  <c:v>164.74</c:v>
                </c:pt>
                <c:pt idx="215">
                  <c:v>166.43</c:v>
                </c:pt>
                <c:pt idx="216">
                  <c:v>168.11</c:v>
                </c:pt>
                <c:pt idx="217">
                  <c:v>169.84</c:v>
                </c:pt>
                <c:pt idx="218">
                  <c:v>171.53</c:v>
                </c:pt>
                <c:pt idx="219">
                  <c:v>173.25</c:v>
                </c:pt>
                <c:pt idx="220">
                  <c:v>174.98</c:v>
                </c:pt>
                <c:pt idx="221">
                  <c:v>176.71</c:v>
                </c:pt>
                <c:pt idx="222">
                  <c:v>178.44</c:v>
                </c:pt>
                <c:pt idx="223">
                  <c:v>180.16</c:v>
                </c:pt>
                <c:pt idx="224">
                  <c:v>181.94</c:v>
                </c:pt>
                <c:pt idx="225">
                  <c:v>183.67</c:v>
                </c:pt>
                <c:pt idx="226">
                  <c:v>185.44</c:v>
                </c:pt>
                <c:pt idx="227">
                  <c:v>187.21</c:v>
                </c:pt>
                <c:pt idx="228">
                  <c:v>188.98</c:v>
                </c:pt>
                <c:pt idx="229">
                  <c:v>190.76</c:v>
                </c:pt>
                <c:pt idx="230">
                  <c:v>192.53</c:v>
                </c:pt>
                <c:pt idx="231">
                  <c:v>194.34</c:v>
                </c:pt>
                <c:pt idx="232">
                  <c:v>196.12</c:v>
                </c:pt>
                <c:pt idx="233">
                  <c:v>197.94</c:v>
                </c:pt>
                <c:pt idx="234">
                  <c:v>199.75</c:v>
                </c:pt>
                <c:pt idx="235">
                  <c:v>201.52</c:v>
                </c:pt>
                <c:pt idx="236">
                  <c:v>203.34</c:v>
                </c:pt>
                <c:pt idx="237">
                  <c:v>205.16</c:v>
                </c:pt>
                <c:pt idx="238">
                  <c:v>206.98</c:v>
                </c:pt>
                <c:pt idx="239">
                  <c:v>208.84</c:v>
                </c:pt>
                <c:pt idx="240">
                  <c:v>210.65</c:v>
                </c:pt>
                <c:pt idx="241">
                  <c:v>212.47</c:v>
                </c:pt>
                <c:pt idx="242">
                  <c:v>214.33</c:v>
                </c:pt>
                <c:pt idx="243">
                  <c:v>216.19</c:v>
                </c:pt>
                <c:pt idx="244">
                  <c:v>218.01</c:v>
                </c:pt>
                <c:pt idx="245">
                  <c:v>219.87</c:v>
                </c:pt>
                <c:pt idx="246">
                  <c:v>221.73</c:v>
                </c:pt>
                <c:pt idx="247">
                  <c:v>223.64</c:v>
                </c:pt>
                <c:pt idx="248">
                  <c:v>225.49</c:v>
                </c:pt>
                <c:pt idx="249">
                  <c:v>227.36</c:v>
                </c:pt>
                <c:pt idx="250">
                  <c:v>229.26</c:v>
                </c:pt>
                <c:pt idx="251">
                  <c:v>231.12</c:v>
                </c:pt>
                <c:pt idx="252">
                  <c:v>233.03</c:v>
                </c:pt>
                <c:pt idx="253">
                  <c:v>234.93</c:v>
                </c:pt>
                <c:pt idx="254">
                  <c:v>236.79</c:v>
                </c:pt>
                <c:pt idx="255">
                  <c:v>238.7</c:v>
                </c:pt>
              </c:numCache>
            </c:numRef>
          </c:val>
        </c:ser>
        <c:ser>
          <c:idx val="3"/>
          <c:order val="3"/>
          <c:tx>
            <c:strRef>
              <c:f>'MAF Scaling'!$AA$52</c:f>
              <c:strCache>
                <c:ptCount val="1"/>
                <c:pt idx="0">
                  <c:v>MAF Flow (gr/sec) 
1.8T AGU GT28 MAF</c:v>
                </c:pt>
              </c:strCache>
            </c:strRef>
          </c:tx>
          <c:marker>
            <c:symbol val="none"/>
          </c:marker>
          <c:cat>
            <c:numRef>
              <c:f>'MAF Scaling'!$X$53:$X$308</c:f>
              <c:numCache>
                <c:formatCode>General</c:formatCode>
                <c:ptCount val="256"/>
                <c:pt idx="0">
                  <c:v>0</c:v>
                </c:pt>
                <c:pt idx="1">
                  <c:v>0.02</c:v>
                </c:pt>
                <c:pt idx="2">
                  <c:v>0.04</c:v>
                </c:pt>
                <c:pt idx="3">
                  <c:v>0.06</c:v>
                </c:pt>
                <c:pt idx="4">
                  <c:v>0.08</c:v>
                </c:pt>
                <c:pt idx="5">
                  <c:v>0.1</c:v>
                </c:pt>
                <c:pt idx="6">
                  <c:v>0.12</c:v>
                </c:pt>
                <c:pt idx="7">
                  <c:v>0.14000000000000001</c:v>
                </c:pt>
                <c:pt idx="8">
                  <c:v>0.16</c:v>
                </c:pt>
                <c:pt idx="9">
                  <c:v>0.18</c:v>
                </c:pt>
                <c:pt idx="10">
                  <c:v>0.2</c:v>
                </c:pt>
                <c:pt idx="11">
                  <c:v>0.21</c:v>
                </c:pt>
                <c:pt idx="12">
                  <c:v>0.23</c:v>
                </c:pt>
                <c:pt idx="13">
                  <c:v>0.25</c:v>
                </c:pt>
                <c:pt idx="14">
                  <c:v>0.27</c:v>
                </c:pt>
                <c:pt idx="15">
                  <c:v>0.28999999999999998</c:v>
                </c:pt>
                <c:pt idx="16">
                  <c:v>0.31</c:v>
                </c:pt>
                <c:pt idx="17">
                  <c:v>0.33</c:v>
                </c:pt>
                <c:pt idx="18">
                  <c:v>0.35</c:v>
                </c:pt>
                <c:pt idx="19">
                  <c:v>0.37</c:v>
                </c:pt>
                <c:pt idx="20">
                  <c:v>0.39</c:v>
                </c:pt>
                <c:pt idx="21">
                  <c:v>0.41</c:v>
                </c:pt>
                <c:pt idx="22">
                  <c:v>0.43</c:v>
                </c:pt>
                <c:pt idx="23">
                  <c:v>0.45</c:v>
                </c:pt>
                <c:pt idx="24">
                  <c:v>0.47</c:v>
                </c:pt>
                <c:pt idx="25">
                  <c:v>0.49</c:v>
                </c:pt>
                <c:pt idx="26">
                  <c:v>0.51</c:v>
                </c:pt>
                <c:pt idx="27">
                  <c:v>0.53</c:v>
                </c:pt>
                <c:pt idx="28">
                  <c:v>0.55000000000000004</c:v>
                </c:pt>
                <c:pt idx="29">
                  <c:v>0.56999999999999995</c:v>
                </c:pt>
                <c:pt idx="30">
                  <c:v>0.59</c:v>
                </c:pt>
                <c:pt idx="31">
                  <c:v>0.61</c:v>
                </c:pt>
                <c:pt idx="32">
                  <c:v>0.62</c:v>
                </c:pt>
                <c:pt idx="33">
                  <c:v>0.64</c:v>
                </c:pt>
                <c:pt idx="34">
                  <c:v>0.66</c:v>
                </c:pt>
                <c:pt idx="35">
                  <c:v>0.68</c:v>
                </c:pt>
                <c:pt idx="36">
                  <c:v>0.7</c:v>
                </c:pt>
                <c:pt idx="37">
                  <c:v>0.72</c:v>
                </c:pt>
                <c:pt idx="38">
                  <c:v>0.74</c:v>
                </c:pt>
                <c:pt idx="39">
                  <c:v>0.76</c:v>
                </c:pt>
                <c:pt idx="40">
                  <c:v>0.78</c:v>
                </c:pt>
                <c:pt idx="41">
                  <c:v>0.8</c:v>
                </c:pt>
                <c:pt idx="42">
                  <c:v>0.82</c:v>
                </c:pt>
                <c:pt idx="43">
                  <c:v>0.84</c:v>
                </c:pt>
                <c:pt idx="44">
                  <c:v>0.86</c:v>
                </c:pt>
                <c:pt idx="45">
                  <c:v>0.88</c:v>
                </c:pt>
                <c:pt idx="46">
                  <c:v>0.9</c:v>
                </c:pt>
                <c:pt idx="47">
                  <c:v>0.92</c:v>
                </c:pt>
                <c:pt idx="48">
                  <c:v>0.94</c:v>
                </c:pt>
                <c:pt idx="49">
                  <c:v>0.96</c:v>
                </c:pt>
                <c:pt idx="50">
                  <c:v>0.98</c:v>
                </c:pt>
                <c:pt idx="51">
                  <c:v>1</c:v>
                </c:pt>
                <c:pt idx="52">
                  <c:v>1.02</c:v>
                </c:pt>
                <c:pt idx="53">
                  <c:v>1.04</c:v>
                </c:pt>
                <c:pt idx="54">
                  <c:v>1.05</c:v>
                </c:pt>
                <c:pt idx="55">
                  <c:v>1.07</c:v>
                </c:pt>
                <c:pt idx="56">
                  <c:v>1.0900000000000001</c:v>
                </c:pt>
                <c:pt idx="57">
                  <c:v>1.1100000000000001</c:v>
                </c:pt>
                <c:pt idx="58">
                  <c:v>1.1299999999999999</c:v>
                </c:pt>
                <c:pt idx="59">
                  <c:v>1.1499999999999999</c:v>
                </c:pt>
                <c:pt idx="60">
                  <c:v>1.17</c:v>
                </c:pt>
                <c:pt idx="61">
                  <c:v>1.19</c:v>
                </c:pt>
                <c:pt idx="62">
                  <c:v>1.21</c:v>
                </c:pt>
                <c:pt idx="63">
                  <c:v>1.23</c:v>
                </c:pt>
                <c:pt idx="64">
                  <c:v>1.25</c:v>
                </c:pt>
                <c:pt idx="65">
                  <c:v>1.27</c:v>
                </c:pt>
                <c:pt idx="66">
                  <c:v>1.29</c:v>
                </c:pt>
                <c:pt idx="67">
                  <c:v>1.31</c:v>
                </c:pt>
                <c:pt idx="68">
                  <c:v>1.33</c:v>
                </c:pt>
                <c:pt idx="69">
                  <c:v>1.35</c:v>
                </c:pt>
                <c:pt idx="70">
                  <c:v>1.37</c:v>
                </c:pt>
                <c:pt idx="71">
                  <c:v>1.39</c:v>
                </c:pt>
                <c:pt idx="72">
                  <c:v>1.41</c:v>
                </c:pt>
                <c:pt idx="73">
                  <c:v>1.43</c:v>
                </c:pt>
                <c:pt idx="74">
                  <c:v>1.45</c:v>
                </c:pt>
                <c:pt idx="75">
                  <c:v>1.46</c:v>
                </c:pt>
                <c:pt idx="76">
                  <c:v>1.48</c:v>
                </c:pt>
                <c:pt idx="77">
                  <c:v>1.5</c:v>
                </c:pt>
                <c:pt idx="78">
                  <c:v>1.52</c:v>
                </c:pt>
                <c:pt idx="79">
                  <c:v>1.54</c:v>
                </c:pt>
                <c:pt idx="80">
                  <c:v>1.56</c:v>
                </c:pt>
                <c:pt idx="81">
                  <c:v>1.58</c:v>
                </c:pt>
                <c:pt idx="82">
                  <c:v>1.6</c:v>
                </c:pt>
                <c:pt idx="83">
                  <c:v>1.62</c:v>
                </c:pt>
                <c:pt idx="84">
                  <c:v>1.64</c:v>
                </c:pt>
                <c:pt idx="85">
                  <c:v>1.66</c:v>
                </c:pt>
                <c:pt idx="86">
                  <c:v>1.68</c:v>
                </c:pt>
                <c:pt idx="87">
                  <c:v>1.7</c:v>
                </c:pt>
                <c:pt idx="88">
                  <c:v>1.72</c:v>
                </c:pt>
                <c:pt idx="89">
                  <c:v>1.74</c:v>
                </c:pt>
                <c:pt idx="90">
                  <c:v>1.76</c:v>
                </c:pt>
                <c:pt idx="91">
                  <c:v>1.78</c:v>
                </c:pt>
                <c:pt idx="92">
                  <c:v>1.8</c:v>
                </c:pt>
                <c:pt idx="93">
                  <c:v>1.82</c:v>
                </c:pt>
                <c:pt idx="94">
                  <c:v>1.84</c:v>
                </c:pt>
                <c:pt idx="95">
                  <c:v>1.86</c:v>
                </c:pt>
                <c:pt idx="96">
                  <c:v>1.87</c:v>
                </c:pt>
                <c:pt idx="97">
                  <c:v>1.89</c:v>
                </c:pt>
                <c:pt idx="98">
                  <c:v>1.91</c:v>
                </c:pt>
                <c:pt idx="99">
                  <c:v>1.93</c:v>
                </c:pt>
                <c:pt idx="100">
                  <c:v>1.95</c:v>
                </c:pt>
                <c:pt idx="101">
                  <c:v>1.97</c:v>
                </c:pt>
                <c:pt idx="102">
                  <c:v>1.99</c:v>
                </c:pt>
                <c:pt idx="103">
                  <c:v>2.0099999999999998</c:v>
                </c:pt>
                <c:pt idx="104">
                  <c:v>2.0299999999999998</c:v>
                </c:pt>
                <c:pt idx="105">
                  <c:v>2.0499999999999998</c:v>
                </c:pt>
                <c:pt idx="106">
                  <c:v>2.0699999999999998</c:v>
                </c:pt>
                <c:pt idx="107">
                  <c:v>2.09</c:v>
                </c:pt>
                <c:pt idx="108">
                  <c:v>2.11</c:v>
                </c:pt>
                <c:pt idx="109">
                  <c:v>2.13</c:v>
                </c:pt>
                <c:pt idx="110">
                  <c:v>2.15</c:v>
                </c:pt>
                <c:pt idx="111">
                  <c:v>2.17</c:v>
                </c:pt>
                <c:pt idx="112">
                  <c:v>2.19</c:v>
                </c:pt>
                <c:pt idx="113">
                  <c:v>2.21</c:v>
                </c:pt>
                <c:pt idx="114">
                  <c:v>2.23</c:v>
                </c:pt>
                <c:pt idx="115">
                  <c:v>2.25</c:v>
                </c:pt>
                <c:pt idx="116">
                  <c:v>2.27</c:v>
                </c:pt>
                <c:pt idx="117">
                  <c:v>2.29</c:v>
                </c:pt>
                <c:pt idx="118">
                  <c:v>2.2999999999999998</c:v>
                </c:pt>
                <c:pt idx="119">
                  <c:v>2.3199999999999998</c:v>
                </c:pt>
                <c:pt idx="120">
                  <c:v>2.34</c:v>
                </c:pt>
                <c:pt idx="121">
                  <c:v>2.36</c:v>
                </c:pt>
                <c:pt idx="122">
                  <c:v>2.38</c:v>
                </c:pt>
                <c:pt idx="123">
                  <c:v>2.4</c:v>
                </c:pt>
                <c:pt idx="124">
                  <c:v>2.42</c:v>
                </c:pt>
                <c:pt idx="125">
                  <c:v>2.44</c:v>
                </c:pt>
                <c:pt idx="126">
                  <c:v>2.46</c:v>
                </c:pt>
                <c:pt idx="127">
                  <c:v>2.48</c:v>
                </c:pt>
                <c:pt idx="128">
                  <c:v>2.5</c:v>
                </c:pt>
                <c:pt idx="129">
                  <c:v>2.52</c:v>
                </c:pt>
                <c:pt idx="130">
                  <c:v>2.54</c:v>
                </c:pt>
                <c:pt idx="131">
                  <c:v>2.56</c:v>
                </c:pt>
                <c:pt idx="132">
                  <c:v>2.58</c:v>
                </c:pt>
                <c:pt idx="133">
                  <c:v>2.6</c:v>
                </c:pt>
                <c:pt idx="134">
                  <c:v>2.62</c:v>
                </c:pt>
                <c:pt idx="135">
                  <c:v>2.64</c:v>
                </c:pt>
                <c:pt idx="136">
                  <c:v>2.66</c:v>
                </c:pt>
                <c:pt idx="137">
                  <c:v>2.68</c:v>
                </c:pt>
                <c:pt idx="138">
                  <c:v>2.7</c:v>
                </c:pt>
                <c:pt idx="139">
                  <c:v>2.71</c:v>
                </c:pt>
                <c:pt idx="140">
                  <c:v>2.73</c:v>
                </c:pt>
                <c:pt idx="141">
                  <c:v>2.75</c:v>
                </c:pt>
                <c:pt idx="142">
                  <c:v>2.77</c:v>
                </c:pt>
                <c:pt idx="143">
                  <c:v>2.79</c:v>
                </c:pt>
                <c:pt idx="144">
                  <c:v>2.81</c:v>
                </c:pt>
                <c:pt idx="145">
                  <c:v>2.83</c:v>
                </c:pt>
                <c:pt idx="146">
                  <c:v>2.85</c:v>
                </c:pt>
                <c:pt idx="147">
                  <c:v>2.87</c:v>
                </c:pt>
                <c:pt idx="148">
                  <c:v>2.89</c:v>
                </c:pt>
                <c:pt idx="149">
                  <c:v>2.91</c:v>
                </c:pt>
                <c:pt idx="150">
                  <c:v>2.93</c:v>
                </c:pt>
                <c:pt idx="151">
                  <c:v>2.95</c:v>
                </c:pt>
                <c:pt idx="152">
                  <c:v>2.97</c:v>
                </c:pt>
                <c:pt idx="153">
                  <c:v>2.99</c:v>
                </c:pt>
                <c:pt idx="154">
                  <c:v>3.01</c:v>
                </c:pt>
                <c:pt idx="155">
                  <c:v>3.03</c:v>
                </c:pt>
                <c:pt idx="156">
                  <c:v>3.05</c:v>
                </c:pt>
                <c:pt idx="157">
                  <c:v>3.07</c:v>
                </c:pt>
                <c:pt idx="158">
                  <c:v>3.09</c:v>
                </c:pt>
                <c:pt idx="159">
                  <c:v>3.11</c:v>
                </c:pt>
                <c:pt idx="160">
                  <c:v>3.12</c:v>
                </c:pt>
                <c:pt idx="161">
                  <c:v>3.14</c:v>
                </c:pt>
                <c:pt idx="162">
                  <c:v>3.16</c:v>
                </c:pt>
                <c:pt idx="163">
                  <c:v>3.18</c:v>
                </c:pt>
                <c:pt idx="164">
                  <c:v>3.2</c:v>
                </c:pt>
                <c:pt idx="165">
                  <c:v>3.22</c:v>
                </c:pt>
                <c:pt idx="166">
                  <c:v>3.24</c:v>
                </c:pt>
                <c:pt idx="167">
                  <c:v>3.26</c:v>
                </c:pt>
                <c:pt idx="168">
                  <c:v>3.28</c:v>
                </c:pt>
                <c:pt idx="169">
                  <c:v>3.3</c:v>
                </c:pt>
                <c:pt idx="170">
                  <c:v>3.32</c:v>
                </c:pt>
                <c:pt idx="171">
                  <c:v>3.34</c:v>
                </c:pt>
                <c:pt idx="172">
                  <c:v>3.36</c:v>
                </c:pt>
                <c:pt idx="173">
                  <c:v>3.38</c:v>
                </c:pt>
                <c:pt idx="174">
                  <c:v>3.4</c:v>
                </c:pt>
                <c:pt idx="175">
                  <c:v>3.42</c:v>
                </c:pt>
                <c:pt idx="176">
                  <c:v>3.44</c:v>
                </c:pt>
                <c:pt idx="177">
                  <c:v>3.46</c:v>
                </c:pt>
                <c:pt idx="178">
                  <c:v>3.48</c:v>
                </c:pt>
                <c:pt idx="179">
                  <c:v>3.5</c:v>
                </c:pt>
                <c:pt idx="180">
                  <c:v>3.52</c:v>
                </c:pt>
                <c:pt idx="181">
                  <c:v>3.54</c:v>
                </c:pt>
                <c:pt idx="182">
                  <c:v>3.55</c:v>
                </c:pt>
                <c:pt idx="183">
                  <c:v>3.57</c:v>
                </c:pt>
                <c:pt idx="184">
                  <c:v>3.59</c:v>
                </c:pt>
                <c:pt idx="185">
                  <c:v>3.61</c:v>
                </c:pt>
                <c:pt idx="186">
                  <c:v>3.63</c:v>
                </c:pt>
                <c:pt idx="187">
                  <c:v>3.65</c:v>
                </c:pt>
                <c:pt idx="188">
                  <c:v>3.67</c:v>
                </c:pt>
                <c:pt idx="189">
                  <c:v>3.69</c:v>
                </c:pt>
                <c:pt idx="190">
                  <c:v>3.71</c:v>
                </c:pt>
                <c:pt idx="191">
                  <c:v>3.73</c:v>
                </c:pt>
                <c:pt idx="192">
                  <c:v>3.75</c:v>
                </c:pt>
                <c:pt idx="193">
                  <c:v>3.77</c:v>
                </c:pt>
                <c:pt idx="194">
                  <c:v>3.79</c:v>
                </c:pt>
                <c:pt idx="195">
                  <c:v>3.81</c:v>
                </c:pt>
                <c:pt idx="196">
                  <c:v>3.83</c:v>
                </c:pt>
                <c:pt idx="197">
                  <c:v>3.85</c:v>
                </c:pt>
                <c:pt idx="198">
                  <c:v>3.87</c:v>
                </c:pt>
                <c:pt idx="199">
                  <c:v>3.89</c:v>
                </c:pt>
                <c:pt idx="200">
                  <c:v>3.91</c:v>
                </c:pt>
                <c:pt idx="201">
                  <c:v>3.93</c:v>
                </c:pt>
                <c:pt idx="202">
                  <c:v>3.95</c:v>
                </c:pt>
                <c:pt idx="203">
                  <c:v>3.96</c:v>
                </c:pt>
                <c:pt idx="204">
                  <c:v>3.98</c:v>
                </c:pt>
                <c:pt idx="205">
                  <c:v>4</c:v>
                </c:pt>
                <c:pt idx="206">
                  <c:v>4.0199999999999996</c:v>
                </c:pt>
                <c:pt idx="207">
                  <c:v>4.04</c:v>
                </c:pt>
                <c:pt idx="208">
                  <c:v>4.0599999999999996</c:v>
                </c:pt>
                <c:pt idx="209">
                  <c:v>4.08</c:v>
                </c:pt>
                <c:pt idx="210">
                  <c:v>4.0999999999999996</c:v>
                </c:pt>
                <c:pt idx="211">
                  <c:v>4.12</c:v>
                </c:pt>
                <c:pt idx="212">
                  <c:v>4.1399999999999997</c:v>
                </c:pt>
                <c:pt idx="213">
                  <c:v>4.16</c:v>
                </c:pt>
                <c:pt idx="214">
                  <c:v>4.18</c:v>
                </c:pt>
                <c:pt idx="215">
                  <c:v>4.2</c:v>
                </c:pt>
                <c:pt idx="216">
                  <c:v>4.22</c:v>
                </c:pt>
                <c:pt idx="217">
                  <c:v>4.24</c:v>
                </c:pt>
                <c:pt idx="218">
                  <c:v>4.26</c:v>
                </c:pt>
                <c:pt idx="219">
                  <c:v>4.28</c:v>
                </c:pt>
                <c:pt idx="220">
                  <c:v>4.3</c:v>
                </c:pt>
                <c:pt idx="221">
                  <c:v>4.32</c:v>
                </c:pt>
                <c:pt idx="222">
                  <c:v>4.34</c:v>
                </c:pt>
                <c:pt idx="223">
                  <c:v>4.3600000000000003</c:v>
                </c:pt>
                <c:pt idx="224">
                  <c:v>4.37</c:v>
                </c:pt>
                <c:pt idx="225">
                  <c:v>4.3899999999999997</c:v>
                </c:pt>
                <c:pt idx="226">
                  <c:v>4.41</c:v>
                </c:pt>
                <c:pt idx="227">
                  <c:v>4.43</c:v>
                </c:pt>
                <c:pt idx="228">
                  <c:v>4.45</c:v>
                </c:pt>
                <c:pt idx="229">
                  <c:v>4.47</c:v>
                </c:pt>
                <c:pt idx="230">
                  <c:v>4.49</c:v>
                </c:pt>
                <c:pt idx="231">
                  <c:v>4.51</c:v>
                </c:pt>
                <c:pt idx="232">
                  <c:v>4.53</c:v>
                </c:pt>
                <c:pt idx="233">
                  <c:v>4.55</c:v>
                </c:pt>
                <c:pt idx="234">
                  <c:v>4.57</c:v>
                </c:pt>
                <c:pt idx="235">
                  <c:v>4.59</c:v>
                </c:pt>
                <c:pt idx="236">
                  <c:v>4.6100000000000003</c:v>
                </c:pt>
                <c:pt idx="237">
                  <c:v>4.63</c:v>
                </c:pt>
                <c:pt idx="238">
                  <c:v>4.6500000000000004</c:v>
                </c:pt>
                <c:pt idx="239">
                  <c:v>4.67</c:v>
                </c:pt>
                <c:pt idx="240">
                  <c:v>4.6900000000000004</c:v>
                </c:pt>
                <c:pt idx="241">
                  <c:v>4.71</c:v>
                </c:pt>
                <c:pt idx="242">
                  <c:v>4.7300000000000004</c:v>
                </c:pt>
                <c:pt idx="243">
                  <c:v>4.75</c:v>
                </c:pt>
                <c:pt idx="244">
                  <c:v>4.7699999999999996</c:v>
                </c:pt>
                <c:pt idx="245">
                  <c:v>4.79</c:v>
                </c:pt>
                <c:pt idx="246">
                  <c:v>4.8</c:v>
                </c:pt>
                <c:pt idx="247">
                  <c:v>4.82</c:v>
                </c:pt>
                <c:pt idx="248">
                  <c:v>4.84</c:v>
                </c:pt>
                <c:pt idx="249">
                  <c:v>4.8600000000000003</c:v>
                </c:pt>
                <c:pt idx="250">
                  <c:v>4.88</c:v>
                </c:pt>
                <c:pt idx="251">
                  <c:v>4.9000000000000004</c:v>
                </c:pt>
                <c:pt idx="252">
                  <c:v>4.92</c:v>
                </c:pt>
                <c:pt idx="253">
                  <c:v>4.9400000000000004</c:v>
                </c:pt>
                <c:pt idx="254">
                  <c:v>4.96</c:v>
                </c:pt>
                <c:pt idx="255">
                  <c:v>4.9800000000000004</c:v>
                </c:pt>
              </c:numCache>
            </c:numRef>
          </c:cat>
          <c:val>
            <c:numRef>
              <c:f>'MAF Scaling'!$AA$53:$AA$308</c:f>
              <c:numCache>
                <c:formatCode>General</c:formatCode>
                <c:ptCount val="25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0.04</c:v>
                </c:pt>
                <c:pt idx="11">
                  <c:v>0.14000000000000001</c:v>
                </c:pt>
                <c:pt idx="12">
                  <c:v>0.24</c:v>
                </c:pt>
                <c:pt idx="13">
                  <c:v>0.38</c:v>
                </c:pt>
                <c:pt idx="14">
                  <c:v>0.49</c:v>
                </c:pt>
                <c:pt idx="15">
                  <c:v>0.63</c:v>
                </c:pt>
                <c:pt idx="16">
                  <c:v>0.73</c:v>
                </c:pt>
                <c:pt idx="17">
                  <c:v>0.83</c:v>
                </c:pt>
                <c:pt idx="18">
                  <c:v>0.97</c:v>
                </c:pt>
                <c:pt idx="19">
                  <c:v>1.08</c:v>
                </c:pt>
                <c:pt idx="20">
                  <c:v>1.18</c:v>
                </c:pt>
                <c:pt idx="21">
                  <c:v>1.32</c:v>
                </c:pt>
                <c:pt idx="22">
                  <c:v>1.43</c:v>
                </c:pt>
                <c:pt idx="23">
                  <c:v>1.53</c:v>
                </c:pt>
                <c:pt idx="24">
                  <c:v>1.67</c:v>
                </c:pt>
                <c:pt idx="25">
                  <c:v>1.77</c:v>
                </c:pt>
                <c:pt idx="26">
                  <c:v>1.91</c:v>
                </c:pt>
                <c:pt idx="27">
                  <c:v>2.0099999999999998</c:v>
                </c:pt>
                <c:pt idx="28">
                  <c:v>2.15</c:v>
                </c:pt>
                <c:pt idx="29">
                  <c:v>2.29</c:v>
                </c:pt>
                <c:pt idx="30">
                  <c:v>2.4300000000000002</c:v>
                </c:pt>
                <c:pt idx="31">
                  <c:v>2.61</c:v>
                </c:pt>
                <c:pt idx="32">
                  <c:v>2.74</c:v>
                </c:pt>
                <c:pt idx="33">
                  <c:v>2.92</c:v>
                </c:pt>
                <c:pt idx="34">
                  <c:v>3.09</c:v>
                </c:pt>
                <c:pt idx="35">
                  <c:v>3.26</c:v>
                </c:pt>
                <c:pt idx="36">
                  <c:v>3.47</c:v>
                </c:pt>
                <c:pt idx="37">
                  <c:v>3.68</c:v>
                </c:pt>
                <c:pt idx="38">
                  <c:v>3.89</c:v>
                </c:pt>
                <c:pt idx="39">
                  <c:v>4.0999999999999996</c:v>
                </c:pt>
                <c:pt idx="40">
                  <c:v>4.3099999999999996</c:v>
                </c:pt>
                <c:pt idx="41">
                  <c:v>4.51</c:v>
                </c:pt>
                <c:pt idx="42">
                  <c:v>4.72</c:v>
                </c:pt>
                <c:pt idx="43">
                  <c:v>4.97</c:v>
                </c:pt>
                <c:pt idx="44">
                  <c:v>5.21</c:v>
                </c:pt>
                <c:pt idx="45">
                  <c:v>5.42</c:v>
                </c:pt>
                <c:pt idx="46">
                  <c:v>5.69</c:v>
                </c:pt>
                <c:pt idx="47">
                  <c:v>5.94</c:v>
                </c:pt>
                <c:pt idx="48">
                  <c:v>6.18</c:v>
                </c:pt>
                <c:pt idx="49">
                  <c:v>6.46</c:v>
                </c:pt>
                <c:pt idx="50">
                  <c:v>6.74</c:v>
                </c:pt>
                <c:pt idx="51">
                  <c:v>7.01</c:v>
                </c:pt>
                <c:pt idx="52">
                  <c:v>7.29</c:v>
                </c:pt>
                <c:pt idx="53">
                  <c:v>7.61</c:v>
                </c:pt>
                <c:pt idx="54">
                  <c:v>7.92</c:v>
                </c:pt>
                <c:pt idx="55">
                  <c:v>8.19</c:v>
                </c:pt>
                <c:pt idx="56">
                  <c:v>8.51</c:v>
                </c:pt>
                <c:pt idx="57">
                  <c:v>8.86</c:v>
                </c:pt>
                <c:pt idx="58">
                  <c:v>9.17</c:v>
                </c:pt>
                <c:pt idx="59">
                  <c:v>9.51</c:v>
                </c:pt>
                <c:pt idx="60">
                  <c:v>9.83</c:v>
                </c:pt>
                <c:pt idx="61">
                  <c:v>10.18</c:v>
                </c:pt>
                <c:pt idx="62">
                  <c:v>10.52</c:v>
                </c:pt>
                <c:pt idx="63">
                  <c:v>10.9</c:v>
                </c:pt>
                <c:pt idx="64">
                  <c:v>11.25</c:v>
                </c:pt>
                <c:pt idx="65">
                  <c:v>11.63</c:v>
                </c:pt>
                <c:pt idx="66">
                  <c:v>12.01</c:v>
                </c:pt>
                <c:pt idx="67">
                  <c:v>12.43</c:v>
                </c:pt>
                <c:pt idx="68">
                  <c:v>12.81</c:v>
                </c:pt>
                <c:pt idx="69">
                  <c:v>13.23</c:v>
                </c:pt>
                <c:pt idx="70">
                  <c:v>13.65</c:v>
                </c:pt>
                <c:pt idx="71">
                  <c:v>14.1</c:v>
                </c:pt>
                <c:pt idx="72">
                  <c:v>14.51</c:v>
                </c:pt>
                <c:pt idx="73">
                  <c:v>14.97</c:v>
                </c:pt>
                <c:pt idx="74">
                  <c:v>15.38</c:v>
                </c:pt>
                <c:pt idx="75">
                  <c:v>15.83</c:v>
                </c:pt>
                <c:pt idx="76">
                  <c:v>16.32</c:v>
                </c:pt>
                <c:pt idx="77">
                  <c:v>16.77</c:v>
                </c:pt>
                <c:pt idx="78">
                  <c:v>17.260000000000002</c:v>
                </c:pt>
                <c:pt idx="79">
                  <c:v>17.739999999999998</c:v>
                </c:pt>
                <c:pt idx="80">
                  <c:v>18.23</c:v>
                </c:pt>
                <c:pt idx="81">
                  <c:v>18.75</c:v>
                </c:pt>
                <c:pt idx="82">
                  <c:v>19.239999999999998</c:v>
                </c:pt>
                <c:pt idx="83">
                  <c:v>19.79</c:v>
                </c:pt>
                <c:pt idx="84">
                  <c:v>20.309999999999999</c:v>
                </c:pt>
                <c:pt idx="85">
                  <c:v>20.87</c:v>
                </c:pt>
                <c:pt idx="86">
                  <c:v>21.39</c:v>
                </c:pt>
                <c:pt idx="87">
                  <c:v>21.98</c:v>
                </c:pt>
                <c:pt idx="88">
                  <c:v>22.54</c:v>
                </c:pt>
                <c:pt idx="89">
                  <c:v>23.13</c:v>
                </c:pt>
                <c:pt idx="90">
                  <c:v>23.72</c:v>
                </c:pt>
                <c:pt idx="91">
                  <c:v>24.31</c:v>
                </c:pt>
                <c:pt idx="92">
                  <c:v>24.9</c:v>
                </c:pt>
                <c:pt idx="93">
                  <c:v>25.52</c:v>
                </c:pt>
                <c:pt idx="94">
                  <c:v>26.15</c:v>
                </c:pt>
                <c:pt idx="95">
                  <c:v>26.77</c:v>
                </c:pt>
                <c:pt idx="96">
                  <c:v>27.43</c:v>
                </c:pt>
                <c:pt idx="97">
                  <c:v>28.06</c:v>
                </c:pt>
                <c:pt idx="98">
                  <c:v>28.72</c:v>
                </c:pt>
                <c:pt idx="99">
                  <c:v>29.38</c:v>
                </c:pt>
                <c:pt idx="100">
                  <c:v>30.07</c:v>
                </c:pt>
                <c:pt idx="101">
                  <c:v>30.76</c:v>
                </c:pt>
                <c:pt idx="102">
                  <c:v>31.46</c:v>
                </c:pt>
                <c:pt idx="103">
                  <c:v>32.15</c:v>
                </c:pt>
                <c:pt idx="104">
                  <c:v>32.85</c:v>
                </c:pt>
                <c:pt idx="105">
                  <c:v>33.54</c:v>
                </c:pt>
                <c:pt idx="106">
                  <c:v>34.270000000000003</c:v>
                </c:pt>
                <c:pt idx="107">
                  <c:v>35</c:v>
                </c:pt>
                <c:pt idx="108">
                  <c:v>35.69</c:v>
                </c:pt>
                <c:pt idx="109">
                  <c:v>36.46</c:v>
                </c:pt>
                <c:pt idx="110">
                  <c:v>37.22</c:v>
                </c:pt>
                <c:pt idx="111">
                  <c:v>37.99</c:v>
                </c:pt>
                <c:pt idx="112">
                  <c:v>38.75</c:v>
                </c:pt>
                <c:pt idx="113">
                  <c:v>39.58</c:v>
                </c:pt>
                <c:pt idx="114">
                  <c:v>40.42</c:v>
                </c:pt>
                <c:pt idx="115">
                  <c:v>41.25</c:v>
                </c:pt>
                <c:pt idx="116">
                  <c:v>42.12</c:v>
                </c:pt>
                <c:pt idx="117">
                  <c:v>42.99</c:v>
                </c:pt>
                <c:pt idx="118">
                  <c:v>43.89</c:v>
                </c:pt>
                <c:pt idx="119">
                  <c:v>44.76</c:v>
                </c:pt>
                <c:pt idx="120">
                  <c:v>45.69</c:v>
                </c:pt>
                <c:pt idx="121">
                  <c:v>46.6</c:v>
                </c:pt>
                <c:pt idx="122">
                  <c:v>47.54</c:v>
                </c:pt>
                <c:pt idx="123">
                  <c:v>48.47</c:v>
                </c:pt>
                <c:pt idx="124">
                  <c:v>49.44</c:v>
                </c:pt>
                <c:pt idx="125">
                  <c:v>50.38</c:v>
                </c:pt>
                <c:pt idx="126">
                  <c:v>51.36</c:v>
                </c:pt>
                <c:pt idx="127">
                  <c:v>52.36</c:v>
                </c:pt>
                <c:pt idx="128">
                  <c:v>53.37</c:v>
                </c:pt>
                <c:pt idx="129">
                  <c:v>54.38</c:v>
                </c:pt>
                <c:pt idx="130">
                  <c:v>55.42</c:v>
                </c:pt>
                <c:pt idx="131">
                  <c:v>56.46</c:v>
                </c:pt>
                <c:pt idx="132">
                  <c:v>57.54</c:v>
                </c:pt>
                <c:pt idx="133">
                  <c:v>58.61</c:v>
                </c:pt>
                <c:pt idx="134">
                  <c:v>59.69</c:v>
                </c:pt>
                <c:pt idx="135">
                  <c:v>60.8</c:v>
                </c:pt>
                <c:pt idx="136">
                  <c:v>61.91</c:v>
                </c:pt>
                <c:pt idx="137">
                  <c:v>63.02</c:v>
                </c:pt>
                <c:pt idx="138">
                  <c:v>64.17</c:v>
                </c:pt>
                <c:pt idx="139">
                  <c:v>65.31</c:v>
                </c:pt>
                <c:pt idx="140">
                  <c:v>66.459999999999994</c:v>
                </c:pt>
                <c:pt idx="141">
                  <c:v>67.64</c:v>
                </c:pt>
                <c:pt idx="142">
                  <c:v>68.819999999999993</c:v>
                </c:pt>
                <c:pt idx="143">
                  <c:v>70.040000000000006</c:v>
                </c:pt>
                <c:pt idx="144">
                  <c:v>71.25</c:v>
                </c:pt>
                <c:pt idx="145">
                  <c:v>72.5</c:v>
                </c:pt>
                <c:pt idx="146">
                  <c:v>73.72</c:v>
                </c:pt>
                <c:pt idx="147">
                  <c:v>75</c:v>
                </c:pt>
                <c:pt idx="148">
                  <c:v>76.25</c:v>
                </c:pt>
                <c:pt idx="149">
                  <c:v>77.540000000000006</c:v>
                </c:pt>
                <c:pt idx="150">
                  <c:v>78.819999999999993</c:v>
                </c:pt>
                <c:pt idx="151">
                  <c:v>80.11</c:v>
                </c:pt>
                <c:pt idx="152">
                  <c:v>81.39</c:v>
                </c:pt>
                <c:pt idx="153">
                  <c:v>82.71</c:v>
                </c:pt>
                <c:pt idx="154">
                  <c:v>84.03</c:v>
                </c:pt>
                <c:pt idx="155">
                  <c:v>85.35</c:v>
                </c:pt>
                <c:pt idx="156">
                  <c:v>86.7</c:v>
                </c:pt>
                <c:pt idx="157">
                  <c:v>88.02</c:v>
                </c:pt>
                <c:pt idx="158">
                  <c:v>89.41</c:v>
                </c:pt>
                <c:pt idx="159">
                  <c:v>90.76</c:v>
                </c:pt>
                <c:pt idx="160">
                  <c:v>92.15</c:v>
                </c:pt>
                <c:pt idx="161">
                  <c:v>93.54</c:v>
                </c:pt>
                <c:pt idx="162">
                  <c:v>94.93</c:v>
                </c:pt>
                <c:pt idx="163">
                  <c:v>96.36</c:v>
                </c:pt>
                <c:pt idx="164">
                  <c:v>97.81</c:v>
                </c:pt>
                <c:pt idx="165">
                  <c:v>99.24</c:v>
                </c:pt>
                <c:pt idx="166">
                  <c:v>100.69</c:v>
                </c:pt>
                <c:pt idx="167">
                  <c:v>102.19</c:v>
                </c:pt>
                <c:pt idx="168">
                  <c:v>103.68</c:v>
                </c:pt>
                <c:pt idx="169">
                  <c:v>105.18</c:v>
                </c:pt>
                <c:pt idx="170">
                  <c:v>106.67</c:v>
                </c:pt>
                <c:pt idx="171">
                  <c:v>108.19</c:v>
                </c:pt>
                <c:pt idx="172">
                  <c:v>109.72</c:v>
                </c:pt>
                <c:pt idx="173">
                  <c:v>111.25</c:v>
                </c:pt>
                <c:pt idx="174">
                  <c:v>112.81</c:v>
                </c:pt>
                <c:pt idx="175">
                  <c:v>114.38</c:v>
                </c:pt>
                <c:pt idx="176">
                  <c:v>115.94</c:v>
                </c:pt>
                <c:pt idx="177">
                  <c:v>117.54</c:v>
                </c:pt>
                <c:pt idx="178">
                  <c:v>119.1</c:v>
                </c:pt>
                <c:pt idx="179">
                  <c:v>120.69</c:v>
                </c:pt>
                <c:pt idx="180">
                  <c:v>122.33</c:v>
                </c:pt>
                <c:pt idx="181">
                  <c:v>123.96</c:v>
                </c:pt>
                <c:pt idx="182">
                  <c:v>125.59</c:v>
                </c:pt>
                <c:pt idx="183">
                  <c:v>127.22</c:v>
                </c:pt>
                <c:pt idx="184">
                  <c:v>128.88999999999999</c:v>
                </c:pt>
                <c:pt idx="185">
                  <c:v>130.56</c:v>
                </c:pt>
                <c:pt idx="186">
                  <c:v>132.26</c:v>
                </c:pt>
                <c:pt idx="187">
                  <c:v>133.93</c:v>
                </c:pt>
                <c:pt idx="188">
                  <c:v>135.63</c:v>
                </c:pt>
                <c:pt idx="189">
                  <c:v>137.33000000000001</c:v>
                </c:pt>
                <c:pt idx="190">
                  <c:v>139.03</c:v>
                </c:pt>
                <c:pt idx="191">
                  <c:v>140.72999999999999</c:v>
                </c:pt>
                <c:pt idx="192">
                  <c:v>142.43</c:v>
                </c:pt>
                <c:pt idx="193">
                  <c:v>144.16999999999999</c:v>
                </c:pt>
                <c:pt idx="194">
                  <c:v>145.9</c:v>
                </c:pt>
                <c:pt idx="195">
                  <c:v>147.63999999999999</c:v>
                </c:pt>
                <c:pt idx="196">
                  <c:v>149.38</c:v>
                </c:pt>
                <c:pt idx="197">
                  <c:v>151.11000000000001</c:v>
                </c:pt>
                <c:pt idx="198">
                  <c:v>152.85</c:v>
                </c:pt>
                <c:pt idx="199">
                  <c:v>154.58000000000001</c:v>
                </c:pt>
                <c:pt idx="200">
                  <c:v>156.36000000000001</c:v>
                </c:pt>
                <c:pt idx="201">
                  <c:v>158.13</c:v>
                </c:pt>
                <c:pt idx="202">
                  <c:v>159.86000000000001</c:v>
                </c:pt>
                <c:pt idx="203">
                  <c:v>161.66999999999999</c:v>
                </c:pt>
                <c:pt idx="204">
                  <c:v>163.44</c:v>
                </c:pt>
                <c:pt idx="205">
                  <c:v>165.24</c:v>
                </c:pt>
                <c:pt idx="206">
                  <c:v>167.05</c:v>
                </c:pt>
                <c:pt idx="207">
                  <c:v>168.86</c:v>
                </c:pt>
                <c:pt idx="208">
                  <c:v>170.69</c:v>
                </c:pt>
                <c:pt idx="209">
                  <c:v>172.57</c:v>
                </c:pt>
                <c:pt idx="210">
                  <c:v>174.44</c:v>
                </c:pt>
                <c:pt idx="211">
                  <c:v>176.36</c:v>
                </c:pt>
                <c:pt idx="212">
                  <c:v>178.3</c:v>
                </c:pt>
                <c:pt idx="213">
                  <c:v>180.24</c:v>
                </c:pt>
                <c:pt idx="214">
                  <c:v>182.22</c:v>
                </c:pt>
                <c:pt idx="215">
                  <c:v>184.24</c:v>
                </c:pt>
                <c:pt idx="216">
                  <c:v>186.25</c:v>
                </c:pt>
                <c:pt idx="217">
                  <c:v>188.33</c:v>
                </c:pt>
                <c:pt idx="218">
                  <c:v>190.38</c:v>
                </c:pt>
                <c:pt idx="219">
                  <c:v>192.47</c:v>
                </c:pt>
                <c:pt idx="220">
                  <c:v>194.58</c:v>
                </c:pt>
                <c:pt idx="221">
                  <c:v>196.74</c:v>
                </c:pt>
                <c:pt idx="222">
                  <c:v>198.86</c:v>
                </c:pt>
                <c:pt idx="223">
                  <c:v>201.04</c:v>
                </c:pt>
                <c:pt idx="224">
                  <c:v>203.19</c:v>
                </c:pt>
                <c:pt idx="225">
                  <c:v>205.42</c:v>
                </c:pt>
                <c:pt idx="226">
                  <c:v>207.61</c:v>
                </c:pt>
                <c:pt idx="227">
                  <c:v>209.83</c:v>
                </c:pt>
                <c:pt idx="228">
                  <c:v>212.05</c:v>
                </c:pt>
                <c:pt idx="229">
                  <c:v>214.31</c:v>
                </c:pt>
                <c:pt idx="230">
                  <c:v>216.56</c:v>
                </c:pt>
                <c:pt idx="231">
                  <c:v>218.82</c:v>
                </c:pt>
                <c:pt idx="232">
                  <c:v>221.08</c:v>
                </c:pt>
                <c:pt idx="233">
                  <c:v>223.37</c:v>
                </c:pt>
                <c:pt idx="234">
                  <c:v>225.66</c:v>
                </c:pt>
                <c:pt idx="235">
                  <c:v>227.95</c:v>
                </c:pt>
                <c:pt idx="236">
                  <c:v>230.24</c:v>
                </c:pt>
                <c:pt idx="237">
                  <c:v>232.54</c:v>
                </c:pt>
                <c:pt idx="238">
                  <c:v>234.86</c:v>
                </c:pt>
                <c:pt idx="239">
                  <c:v>237.19</c:v>
                </c:pt>
                <c:pt idx="240">
                  <c:v>239.48</c:v>
                </c:pt>
                <c:pt idx="241">
                  <c:v>241.81</c:v>
                </c:pt>
                <c:pt idx="242">
                  <c:v>244.13</c:v>
                </c:pt>
                <c:pt idx="243">
                  <c:v>246.46</c:v>
                </c:pt>
                <c:pt idx="244">
                  <c:v>248.82</c:v>
                </c:pt>
                <c:pt idx="245">
                  <c:v>251.15</c:v>
                </c:pt>
                <c:pt idx="246">
                  <c:v>253.47</c:v>
                </c:pt>
                <c:pt idx="247">
                  <c:v>255.83</c:v>
                </c:pt>
                <c:pt idx="248">
                  <c:v>258.16000000000003</c:v>
                </c:pt>
                <c:pt idx="249">
                  <c:v>260.52</c:v>
                </c:pt>
                <c:pt idx="250">
                  <c:v>262.85000000000002</c:v>
                </c:pt>
                <c:pt idx="251">
                  <c:v>265.20999999999998</c:v>
                </c:pt>
                <c:pt idx="252">
                  <c:v>267.57</c:v>
                </c:pt>
                <c:pt idx="253">
                  <c:v>269.89999999999998</c:v>
                </c:pt>
                <c:pt idx="254">
                  <c:v>272.26</c:v>
                </c:pt>
                <c:pt idx="255">
                  <c:v>274.62</c:v>
                </c:pt>
              </c:numCache>
            </c:numRef>
          </c:val>
        </c:ser>
        <c:marker val="1"/>
        <c:axId val="134824320"/>
        <c:axId val="134825856"/>
      </c:lineChart>
      <c:catAx>
        <c:axId val="134824320"/>
        <c:scaling>
          <c:orientation val="minMax"/>
        </c:scaling>
        <c:axPos val="b"/>
        <c:numFmt formatCode="General" sourceLinked="1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134825856"/>
        <c:crosses val="autoZero"/>
        <c:auto val="1"/>
        <c:lblAlgn val="ctr"/>
        <c:lblOffset val="100"/>
      </c:catAx>
      <c:valAx>
        <c:axId val="134825856"/>
        <c:scaling>
          <c:orientation val="minMax"/>
        </c:scaling>
        <c:axPos val="l"/>
        <c:majorGridlines/>
        <c:numFmt formatCode="General" sourceLinked="1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134824320"/>
        <c:crosses val="autoZero"/>
        <c:crossBetween val="between"/>
      </c:valAx>
    </c:plotArea>
    <c:legend>
      <c:legendPos val="r"/>
      <c:layout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gap"/>
  </c:chart>
  <c:printSettings>
    <c:headerFooter/>
    <c:pageMargins b="0.750000000000002" l="0.70000000000000062" r="0.70000000000000062" t="0.750000000000002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plotArea>
      <c:layout/>
      <c:lineChart>
        <c:grouping val="standard"/>
        <c:ser>
          <c:idx val="1"/>
          <c:order val="0"/>
          <c:tx>
            <c:strRef>
              <c:f>'MAF Scaling'!$AC$52</c:f>
              <c:strCache>
                <c:ptCount val="1"/>
                <c:pt idx="0">
                  <c:v>HP Calc by Flow
1.8T AGU</c:v>
                </c:pt>
              </c:strCache>
            </c:strRef>
          </c:tx>
          <c:marker>
            <c:symbol val="none"/>
          </c:marker>
          <c:cat>
            <c:numRef>
              <c:f>'MAF Scaling'!$X$53:$X$308</c:f>
              <c:numCache>
                <c:formatCode>General</c:formatCode>
                <c:ptCount val="256"/>
                <c:pt idx="0">
                  <c:v>0</c:v>
                </c:pt>
                <c:pt idx="1">
                  <c:v>0.02</c:v>
                </c:pt>
                <c:pt idx="2">
                  <c:v>0.04</c:v>
                </c:pt>
                <c:pt idx="3">
                  <c:v>0.06</c:v>
                </c:pt>
                <c:pt idx="4">
                  <c:v>0.08</c:v>
                </c:pt>
                <c:pt idx="5">
                  <c:v>0.1</c:v>
                </c:pt>
                <c:pt idx="6">
                  <c:v>0.12</c:v>
                </c:pt>
                <c:pt idx="7">
                  <c:v>0.14000000000000001</c:v>
                </c:pt>
                <c:pt idx="8">
                  <c:v>0.16</c:v>
                </c:pt>
                <c:pt idx="9">
                  <c:v>0.18</c:v>
                </c:pt>
                <c:pt idx="10">
                  <c:v>0.2</c:v>
                </c:pt>
                <c:pt idx="11">
                  <c:v>0.21</c:v>
                </c:pt>
                <c:pt idx="12">
                  <c:v>0.23</c:v>
                </c:pt>
                <c:pt idx="13">
                  <c:v>0.25</c:v>
                </c:pt>
                <c:pt idx="14">
                  <c:v>0.27</c:v>
                </c:pt>
                <c:pt idx="15">
                  <c:v>0.28999999999999998</c:v>
                </c:pt>
                <c:pt idx="16">
                  <c:v>0.31</c:v>
                </c:pt>
                <c:pt idx="17">
                  <c:v>0.33</c:v>
                </c:pt>
                <c:pt idx="18">
                  <c:v>0.35</c:v>
                </c:pt>
                <c:pt idx="19">
                  <c:v>0.37</c:v>
                </c:pt>
                <c:pt idx="20">
                  <c:v>0.39</c:v>
                </c:pt>
                <c:pt idx="21">
                  <c:v>0.41</c:v>
                </c:pt>
                <c:pt idx="22">
                  <c:v>0.43</c:v>
                </c:pt>
                <c:pt idx="23">
                  <c:v>0.45</c:v>
                </c:pt>
                <c:pt idx="24">
                  <c:v>0.47</c:v>
                </c:pt>
                <c:pt idx="25">
                  <c:v>0.49</c:v>
                </c:pt>
                <c:pt idx="26">
                  <c:v>0.51</c:v>
                </c:pt>
                <c:pt idx="27">
                  <c:v>0.53</c:v>
                </c:pt>
                <c:pt idx="28">
                  <c:v>0.55000000000000004</c:v>
                </c:pt>
                <c:pt idx="29">
                  <c:v>0.56999999999999995</c:v>
                </c:pt>
                <c:pt idx="30">
                  <c:v>0.59</c:v>
                </c:pt>
                <c:pt idx="31">
                  <c:v>0.61</c:v>
                </c:pt>
                <c:pt idx="32">
                  <c:v>0.62</c:v>
                </c:pt>
                <c:pt idx="33">
                  <c:v>0.64</c:v>
                </c:pt>
                <c:pt idx="34">
                  <c:v>0.66</c:v>
                </c:pt>
                <c:pt idx="35">
                  <c:v>0.68</c:v>
                </c:pt>
                <c:pt idx="36">
                  <c:v>0.7</c:v>
                </c:pt>
                <c:pt idx="37">
                  <c:v>0.72</c:v>
                </c:pt>
                <c:pt idx="38">
                  <c:v>0.74</c:v>
                </c:pt>
                <c:pt idx="39">
                  <c:v>0.76</c:v>
                </c:pt>
                <c:pt idx="40">
                  <c:v>0.78</c:v>
                </c:pt>
                <c:pt idx="41">
                  <c:v>0.8</c:v>
                </c:pt>
                <c:pt idx="42">
                  <c:v>0.82</c:v>
                </c:pt>
                <c:pt idx="43">
                  <c:v>0.84</c:v>
                </c:pt>
                <c:pt idx="44">
                  <c:v>0.86</c:v>
                </c:pt>
                <c:pt idx="45">
                  <c:v>0.88</c:v>
                </c:pt>
                <c:pt idx="46">
                  <c:v>0.9</c:v>
                </c:pt>
                <c:pt idx="47">
                  <c:v>0.92</c:v>
                </c:pt>
                <c:pt idx="48">
                  <c:v>0.94</c:v>
                </c:pt>
                <c:pt idx="49">
                  <c:v>0.96</c:v>
                </c:pt>
                <c:pt idx="50">
                  <c:v>0.98</c:v>
                </c:pt>
                <c:pt idx="51">
                  <c:v>1</c:v>
                </c:pt>
                <c:pt idx="52">
                  <c:v>1.02</c:v>
                </c:pt>
                <c:pt idx="53">
                  <c:v>1.04</c:v>
                </c:pt>
                <c:pt idx="54">
                  <c:v>1.05</c:v>
                </c:pt>
                <c:pt idx="55">
                  <c:v>1.07</c:v>
                </c:pt>
                <c:pt idx="56">
                  <c:v>1.0900000000000001</c:v>
                </c:pt>
                <c:pt idx="57">
                  <c:v>1.1100000000000001</c:v>
                </c:pt>
                <c:pt idx="58">
                  <c:v>1.1299999999999999</c:v>
                </c:pt>
                <c:pt idx="59">
                  <c:v>1.1499999999999999</c:v>
                </c:pt>
                <c:pt idx="60">
                  <c:v>1.17</c:v>
                </c:pt>
                <c:pt idx="61">
                  <c:v>1.19</c:v>
                </c:pt>
                <c:pt idx="62">
                  <c:v>1.21</c:v>
                </c:pt>
                <c:pt idx="63">
                  <c:v>1.23</c:v>
                </c:pt>
                <c:pt idx="64">
                  <c:v>1.25</c:v>
                </c:pt>
                <c:pt idx="65">
                  <c:v>1.27</c:v>
                </c:pt>
                <c:pt idx="66">
                  <c:v>1.29</c:v>
                </c:pt>
                <c:pt idx="67">
                  <c:v>1.31</c:v>
                </c:pt>
                <c:pt idx="68">
                  <c:v>1.33</c:v>
                </c:pt>
                <c:pt idx="69">
                  <c:v>1.35</c:v>
                </c:pt>
                <c:pt idx="70">
                  <c:v>1.37</c:v>
                </c:pt>
                <c:pt idx="71">
                  <c:v>1.39</c:v>
                </c:pt>
                <c:pt idx="72">
                  <c:v>1.41</c:v>
                </c:pt>
                <c:pt idx="73">
                  <c:v>1.43</c:v>
                </c:pt>
                <c:pt idx="74">
                  <c:v>1.45</c:v>
                </c:pt>
                <c:pt idx="75">
                  <c:v>1.46</c:v>
                </c:pt>
                <c:pt idx="76">
                  <c:v>1.48</c:v>
                </c:pt>
                <c:pt idx="77">
                  <c:v>1.5</c:v>
                </c:pt>
                <c:pt idx="78">
                  <c:v>1.52</c:v>
                </c:pt>
                <c:pt idx="79">
                  <c:v>1.54</c:v>
                </c:pt>
                <c:pt idx="80">
                  <c:v>1.56</c:v>
                </c:pt>
                <c:pt idx="81">
                  <c:v>1.58</c:v>
                </c:pt>
                <c:pt idx="82">
                  <c:v>1.6</c:v>
                </c:pt>
                <c:pt idx="83">
                  <c:v>1.62</c:v>
                </c:pt>
                <c:pt idx="84">
                  <c:v>1.64</c:v>
                </c:pt>
                <c:pt idx="85">
                  <c:v>1.66</c:v>
                </c:pt>
                <c:pt idx="86">
                  <c:v>1.68</c:v>
                </c:pt>
                <c:pt idx="87">
                  <c:v>1.7</c:v>
                </c:pt>
                <c:pt idx="88">
                  <c:v>1.72</c:v>
                </c:pt>
                <c:pt idx="89">
                  <c:v>1.74</c:v>
                </c:pt>
                <c:pt idx="90">
                  <c:v>1.76</c:v>
                </c:pt>
                <c:pt idx="91">
                  <c:v>1.78</c:v>
                </c:pt>
                <c:pt idx="92">
                  <c:v>1.8</c:v>
                </c:pt>
                <c:pt idx="93">
                  <c:v>1.82</c:v>
                </c:pt>
                <c:pt idx="94">
                  <c:v>1.84</c:v>
                </c:pt>
                <c:pt idx="95">
                  <c:v>1.86</c:v>
                </c:pt>
                <c:pt idx="96">
                  <c:v>1.87</c:v>
                </c:pt>
                <c:pt idx="97">
                  <c:v>1.89</c:v>
                </c:pt>
                <c:pt idx="98">
                  <c:v>1.91</c:v>
                </c:pt>
                <c:pt idx="99">
                  <c:v>1.93</c:v>
                </c:pt>
                <c:pt idx="100">
                  <c:v>1.95</c:v>
                </c:pt>
                <c:pt idx="101">
                  <c:v>1.97</c:v>
                </c:pt>
                <c:pt idx="102">
                  <c:v>1.99</c:v>
                </c:pt>
                <c:pt idx="103">
                  <c:v>2.0099999999999998</c:v>
                </c:pt>
                <c:pt idx="104">
                  <c:v>2.0299999999999998</c:v>
                </c:pt>
                <c:pt idx="105">
                  <c:v>2.0499999999999998</c:v>
                </c:pt>
                <c:pt idx="106">
                  <c:v>2.0699999999999998</c:v>
                </c:pt>
                <c:pt idx="107">
                  <c:v>2.09</c:v>
                </c:pt>
                <c:pt idx="108">
                  <c:v>2.11</c:v>
                </c:pt>
                <c:pt idx="109">
                  <c:v>2.13</c:v>
                </c:pt>
                <c:pt idx="110">
                  <c:v>2.15</c:v>
                </c:pt>
                <c:pt idx="111">
                  <c:v>2.17</c:v>
                </c:pt>
                <c:pt idx="112">
                  <c:v>2.19</c:v>
                </c:pt>
                <c:pt idx="113">
                  <c:v>2.21</c:v>
                </c:pt>
                <c:pt idx="114">
                  <c:v>2.23</c:v>
                </c:pt>
                <c:pt idx="115">
                  <c:v>2.25</c:v>
                </c:pt>
                <c:pt idx="116">
                  <c:v>2.27</c:v>
                </c:pt>
                <c:pt idx="117">
                  <c:v>2.29</c:v>
                </c:pt>
                <c:pt idx="118">
                  <c:v>2.2999999999999998</c:v>
                </c:pt>
                <c:pt idx="119">
                  <c:v>2.3199999999999998</c:v>
                </c:pt>
                <c:pt idx="120">
                  <c:v>2.34</c:v>
                </c:pt>
                <c:pt idx="121">
                  <c:v>2.36</c:v>
                </c:pt>
                <c:pt idx="122">
                  <c:v>2.38</c:v>
                </c:pt>
                <c:pt idx="123">
                  <c:v>2.4</c:v>
                </c:pt>
                <c:pt idx="124">
                  <c:v>2.42</c:v>
                </c:pt>
                <c:pt idx="125">
                  <c:v>2.44</c:v>
                </c:pt>
                <c:pt idx="126">
                  <c:v>2.46</c:v>
                </c:pt>
                <c:pt idx="127">
                  <c:v>2.48</c:v>
                </c:pt>
                <c:pt idx="128">
                  <c:v>2.5</c:v>
                </c:pt>
                <c:pt idx="129">
                  <c:v>2.52</c:v>
                </c:pt>
                <c:pt idx="130">
                  <c:v>2.54</c:v>
                </c:pt>
                <c:pt idx="131">
                  <c:v>2.56</c:v>
                </c:pt>
                <c:pt idx="132">
                  <c:v>2.58</c:v>
                </c:pt>
                <c:pt idx="133">
                  <c:v>2.6</c:v>
                </c:pt>
                <c:pt idx="134">
                  <c:v>2.62</c:v>
                </c:pt>
                <c:pt idx="135">
                  <c:v>2.64</c:v>
                </c:pt>
                <c:pt idx="136">
                  <c:v>2.66</c:v>
                </c:pt>
                <c:pt idx="137">
                  <c:v>2.68</c:v>
                </c:pt>
                <c:pt idx="138">
                  <c:v>2.7</c:v>
                </c:pt>
                <c:pt idx="139">
                  <c:v>2.71</c:v>
                </c:pt>
                <c:pt idx="140">
                  <c:v>2.73</c:v>
                </c:pt>
                <c:pt idx="141">
                  <c:v>2.75</c:v>
                </c:pt>
                <c:pt idx="142">
                  <c:v>2.77</c:v>
                </c:pt>
                <c:pt idx="143">
                  <c:v>2.79</c:v>
                </c:pt>
                <c:pt idx="144">
                  <c:v>2.81</c:v>
                </c:pt>
                <c:pt idx="145">
                  <c:v>2.83</c:v>
                </c:pt>
                <c:pt idx="146">
                  <c:v>2.85</c:v>
                </c:pt>
                <c:pt idx="147">
                  <c:v>2.87</c:v>
                </c:pt>
                <c:pt idx="148">
                  <c:v>2.89</c:v>
                </c:pt>
                <c:pt idx="149">
                  <c:v>2.91</c:v>
                </c:pt>
                <c:pt idx="150">
                  <c:v>2.93</c:v>
                </c:pt>
                <c:pt idx="151">
                  <c:v>2.95</c:v>
                </c:pt>
                <c:pt idx="152">
                  <c:v>2.97</c:v>
                </c:pt>
                <c:pt idx="153">
                  <c:v>2.99</c:v>
                </c:pt>
                <c:pt idx="154">
                  <c:v>3.01</c:v>
                </c:pt>
                <c:pt idx="155">
                  <c:v>3.03</c:v>
                </c:pt>
                <c:pt idx="156">
                  <c:v>3.05</c:v>
                </c:pt>
                <c:pt idx="157">
                  <c:v>3.07</c:v>
                </c:pt>
                <c:pt idx="158">
                  <c:v>3.09</c:v>
                </c:pt>
                <c:pt idx="159">
                  <c:v>3.11</c:v>
                </c:pt>
                <c:pt idx="160">
                  <c:v>3.12</c:v>
                </c:pt>
                <c:pt idx="161">
                  <c:v>3.14</c:v>
                </c:pt>
                <c:pt idx="162">
                  <c:v>3.16</c:v>
                </c:pt>
                <c:pt idx="163">
                  <c:v>3.18</c:v>
                </c:pt>
                <c:pt idx="164">
                  <c:v>3.2</c:v>
                </c:pt>
                <c:pt idx="165">
                  <c:v>3.22</c:v>
                </c:pt>
                <c:pt idx="166">
                  <c:v>3.24</c:v>
                </c:pt>
                <c:pt idx="167">
                  <c:v>3.26</c:v>
                </c:pt>
                <c:pt idx="168">
                  <c:v>3.28</c:v>
                </c:pt>
                <c:pt idx="169">
                  <c:v>3.3</c:v>
                </c:pt>
                <c:pt idx="170">
                  <c:v>3.32</c:v>
                </c:pt>
                <c:pt idx="171">
                  <c:v>3.34</c:v>
                </c:pt>
                <c:pt idx="172">
                  <c:v>3.36</c:v>
                </c:pt>
                <c:pt idx="173">
                  <c:v>3.38</c:v>
                </c:pt>
                <c:pt idx="174">
                  <c:v>3.4</c:v>
                </c:pt>
                <c:pt idx="175">
                  <c:v>3.42</c:v>
                </c:pt>
                <c:pt idx="176">
                  <c:v>3.44</c:v>
                </c:pt>
                <c:pt idx="177">
                  <c:v>3.46</c:v>
                </c:pt>
                <c:pt idx="178">
                  <c:v>3.48</c:v>
                </c:pt>
                <c:pt idx="179">
                  <c:v>3.5</c:v>
                </c:pt>
                <c:pt idx="180">
                  <c:v>3.52</c:v>
                </c:pt>
                <c:pt idx="181">
                  <c:v>3.54</c:v>
                </c:pt>
                <c:pt idx="182">
                  <c:v>3.55</c:v>
                </c:pt>
                <c:pt idx="183">
                  <c:v>3.57</c:v>
                </c:pt>
                <c:pt idx="184">
                  <c:v>3.59</c:v>
                </c:pt>
                <c:pt idx="185">
                  <c:v>3.61</c:v>
                </c:pt>
                <c:pt idx="186">
                  <c:v>3.63</c:v>
                </c:pt>
                <c:pt idx="187">
                  <c:v>3.65</c:v>
                </c:pt>
                <c:pt idx="188">
                  <c:v>3.67</c:v>
                </c:pt>
                <c:pt idx="189">
                  <c:v>3.69</c:v>
                </c:pt>
                <c:pt idx="190">
                  <c:v>3.71</c:v>
                </c:pt>
                <c:pt idx="191">
                  <c:v>3.73</c:v>
                </c:pt>
                <c:pt idx="192">
                  <c:v>3.75</c:v>
                </c:pt>
                <c:pt idx="193">
                  <c:v>3.77</c:v>
                </c:pt>
                <c:pt idx="194">
                  <c:v>3.79</c:v>
                </c:pt>
                <c:pt idx="195">
                  <c:v>3.81</c:v>
                </c:pt>
                <c:pt idx="196">
                  <c:v>3.83</c:v>
                </c:pt>
                <c:pt idx="197">
                  <c:v>3.85</c:v>
                </c:pt>
                <c:pt idx="198">
                  <c:v>3.87</c:v>
                </c:pt>
                <c:pt idx="199">
                  <c:v>3.89</c:v>
                </c:pt>
                <c:pt idx="200">
                  <c:v>3.91</c:v>
                </c:pt>
                <c:pt idx="201">
                  <c:v>3.93</c:v>
                </c:pt>
                <c:pt idx="202">
                  <c:v>3.95</c:v>
                </c:pt>
                <c:pt idx="203">
                  <c:v>3.96</c:v>
                </c:pt>
                <c:pt idx="204">
                  <c:v>3.98</c:v>
                </c:pt>
                <c:pt idx="205">
                  <c:v>4</c:v>
                </c:pt>
                <c:pt idx="206">
                  <c:v>4.0199999999999996</c:v>
                </c:pt>
                <c:pt idx="207">
                  <c:v>4.04</c:v>
                </c:pt>
                <c:pt idx="208">
                  <c:v>4.0599999999999996</c:v>
                </c:pt>
                <c:pt idx="209">
                  <c:v>4.08</c:v>
                </c:pt>
                <c:pt idx="210">
                  <c:v>4.0999999999999996</c:v>
                </c:pt>
                <c:pt idx="211">
                  <c:v>4.12</c:v>
                </c:pt>
                <c:pt idx="212">
                  <c:v>4.1399999999999997</c:v>
                </c:pt>
                <c:pt idx="213">
                  <c:v>4.16</c:v>
                </c:pt>
                <c:pt idx="214">
                  <c:v>4.18</c:v>
                </c:pt>
                <c:pt idx="215">
                  <c:v>4.2</c:v>
                </c:pt>
                <c:pt idx="216">
                  <c:v>4.22</c:v>
                </c:pt>
                <c:pt idx="217">
                  <c:v>4.24</c:v>
                </c:pt>
                <c:pt idx="218">
                  <c:v>4.26</c:v>
                </c:pt>
                <c:pt idx="219">
                  <c:v>4.28</c:v>
                </c:pt>
                <c:pt idx="220">
                  <c:v>4.3</c:v>
                </c:pt>
                <c:pt idx="221">
                  <c:v>4.32</c:v>
                </c:pt>
                <c:pt idx="222">
                  <c:v>4.34</c:v>
                </c:pt>
                <c:pt idx="223">
                  <c:v>4.3600000000000003</c:v>
                </c:pt>
                <c:pt idx="224">
                  <c:v>4.37</c:v>
                </c:pt>
                <c:pt idx="225">
                  <c:v>4.3899999999999997</c:v>
                </c:pt>
                <c:pt idx="226">
                  <c:v>4.41</c:v>
                </c:pt>
                <c:pt idx="227">
                  <c:v>4.43</c:v>
                </c:pt>
                <c:pt idx="228">
                  <c:v>4.45</c:v>
                </c:pt>
                <c:pt idx="229">
                  <c:v>4.47</c:v>
                </c:pt>
                <c:pt idx="230">
                  <c:v>4.49</c:v>
                </c:pt>
                <c:pt idx="231">
                  <c:v>4.51</c:v>
                </c:pt>
                <c:pt idx="232">
                  <c:v>4.53</c:v>
                </c:pt>
                <c:pt idx="233">
                  <c:v>4.55</c:v>
                </c:pt>
                <c:pt idx="234">
                  <c:v>4.57</c:v>
                </c:pt>
                <c:pt idx="235">
                  <c:v>4.59</c:v>
                </c:pt>
                <c:pt idx="236">
                  <c:v>4.6100000000000003</c:v>
                </c:pt>
                <c:pt idx="237">
                  <c:v>4.63</c:v>
                </c:pt>
                <c:pt idx="238">
                  <c:v>4.6500000000000004</c:v>
                </c:pt>
                <c:pt idx="239">
                  <c:v>4.67</c:v>
                </c:pt>
                <c:pt idx="240">
                  <c:v>4.6900000000000004</c:v>
                </c:pt>
                <c:pt idx="241">
                  <c:v>4.71</c:v>
                </c:pt>
                <c:pt idx="242">
                  <c:v>4.7300000000000004</c:v>
                </c:pt>
                <c:pt idx="243">
                  <c:v>4.75</c:v>
                </c:pt>
                <c:pt idx="244">
                  <c:v>4.7699999999999996</c:v>
                </c:pt>
                <c:pt idx="245">
                  <c:v>4.79</c:v>
                </c:pt>
                <c:pt idx="246">
                  <c:v>4.8</c:v>
                </c:pt>
                <c:pt idx="247">
                  <c:v>4.82</c:v>
                </c:pt>
                <c:pt idx="248">
                  <c:v>4.84</c:v>
                </c:pt>
                <c:pt idx="249">
                  <c:v>4.8600000000000003</c:v>
                </c:pt>
                <c:pt idx="250">
                  <c:v>4.88</c:v>
                </c:pt>
                <c:pt idx="251">
                  <c:v>4.9000000000000004</c:v>
                </c:pt>
                <c:pt idx="252">
                  <c:v>4.92</c:v>
                </c:pt>
                <c:pt idx="253">
                  <c:v>4.9400000000000004</c:v>
                </c:pt>
                <c:pt idx="254">
                  <c:v>4.96</c:v>
                </c:pt>
                <c:pt idx="255">
                  <c:v>4.9800000000000004</c:v>
                </c:pt>
              </c:numCache>
            </c:numRef>
          </c:cat>
          <c:val>
            <c:numRef>
              <c:f>'MAF Scaling'!$AC$53:$AC$308</c:f>
              <c:numCache>
                <c:formatCode>General</c:formatCode>
                <c:ptCount val="25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0.09</c:v>
                </c:pt>
                <c:pt idx="13">
                  <c:v>0.18</c:v>
                </c:pt>
                <c:pt idx="14">
                  <c:v>0.3</c:v>
                </c:pt>
                <c:pt idx="15">
                  <c:v>0.44</c:v>
                </c:pt>
                <c:pt idx="16">
                  <c:v>0.56000000000000005</c:v>
                </c:pt>
                <c:pt idx="17">
                  <c:v>0.7</c:v>
                </c:pt>
                <c:pt idx="18">
                  <c:v>0.83</c:v>
                </c:pt>
                <c:pt idx="19">
                  <c:v>0.95</c:v>
                </c:pt>
                <c:pt idx="20">
                  <c:v>1.04</c:v>
                </c:pt>
                <c:pt idx="21">
                  <c:v>1.18</c:v>
                </c:pt>
                <c:pt idx="22">
                  <c:v>1.3</c:v>
                </c:pt>
                <c:pt idx="23">
                  <c:v>1.44</c:v>
                </c:pt>
                <c:pt idx="24">
                  <c:v>1.56</c:v>
                </c:pt>
                <c:pt idx="25">
                  <c:v>1.7</c:v>
                </c:pt>
                <c:pt idx="26">
                  <c:v>1.79</c:v>
                </c:pt>
                <c:pt idx="27">
                  <c:v>1.91</c:v>
                </c:pt>
                <c:pt idx="28">
                  <c:v>2.04</c:v>
                </c:pt>
                <c:pt idx="29">
                  <c:v>2.1800000000000002</c:v>
                </c:pt>
                <c:pt idx="30">
                  <c:v>2.2999999999999998</c:v>
                </c:pt>
                <c:pt idx="31">
                  <c:v>2.4300000000000002</c:v>
                </c:pt>
                <c:pt idx="32">
                  <c:v>2.56</c:v>
                </c:pt>
                <c:pt idx="33">
                  <c:v>2.74</c:v>
                </c:pt>
                <c:pt idx="34">
                  <c:v>2.86</c:v>
                </c:pt>
                <c:pt idx="35">
                  <c:v>3.04</c:v>
                </c:pt>
                <c:pt idx="36">
                  <c:v>3.18</c:v>
                </c:pt>
                <c:pt idx="37">
                  <c:v>3.35</c:v>
                </c:pt>
                <c:pt idx="38">
                  <c:v>3.51</c:v>
                </c:pt>
                <c:pt idx="39">
                  <c:v>3.69</c:v>
                </c:pt>
                <c:pt idx="40">
                  <c:v>3.86</c:v>
                </c:pt>
                <c:pt idx="41">
                  <c:v>4.08</c:v>
                </c:pt>
                <c:pt idx="42">
                  <c:v>4.25</c:v>
                </c:pt>
                <c:pt idx="43">
                  <c:v>4.4800000000000004</c:v>
                </c:pt>
                <c:pt idx="44">
                  <c:v>4.6500000000000004</c:v>
                </c:pt>
                <c:pt idx="45">
                  <c:v>4.8600000000000003</c:v>
                </c:pt>
                <c:pt idx="46">
                  <c:v>5.08</c:v>
                </c:pt>
                <c:pt idx="47">
                  <c:v>5.34</c:v>
                </c:pt>
                <c:pt idx="48">
                  <c:v>5.55</c:v>
                </c:pt>
                <c:pt idx="49">
                  <c:v>5.78</c:v>
                </c:pt>
                <c:pt idx="50">
                  <c:v>6.04</c:v>
                </c:pt>
                <c:pt idx="51">
                  <c:v>6.25</c:v>
                </c:pt>
                <c:pt idx="52">
                  <c:v>6.51</c:v>
                </c:pt>
                <c:pt idx="53">
                  <c:v>6.78</c:v>
                </c:pt>
                <c:pt idx="54">
                  <c:v>7.04</c:v>
                </c:pt>
                <c:pt idx="55">
                  <c:v>7.29</c:v>
                </c:pt>
                <c:pt idx="56">
                  <c:v>7.55</c:v>
                </c:pt>
                <c:pt idx="57">
                  <c:v>7.86</c:v>
                </c:pt>
                <c:pt idx="58">
                  <c:v>8.11</c:v>
                </c:pt>
                <c:pt idx="59">
                  <c:v>8.43</c:v>
                </c:pt>
                <c:pt idx="60">
                  <c:v>8.73</c:v>
                </c:pt>
                <c:pt idx="61">
                  <c:v>9.0299999999999994</c:v>
                </c:pt>
                <c:pt idx="62">
                  <c:v>9.34</c:v>
                </c:pt>
                <c:pt idx="63">
                  <c:v>9.68</c:v>
                </c:pt>
                <c:pt idx="64">
                  <c:v>9.99</c:v>
                </c:pt>
                <c:pt idx="65">
                  <c:v>10.33</c:v>
                </c:pt>
                <c:pt idx="66">
                  <c:v>10.68</c:v>
                </c:pt>
                <c:pt idx="67">
                  <c:v>11.03</c:v>
                </c:pt>
                <c:pt idx="68">
                  <c:v>11.41</c:v>
                </c:pt>
                <c:pt idx="69">
                  <c:v>11.76</c:v>
                </c:pt>
                <c:pt idx="70">
                  <c:v>12.15</c:v>
                </c:pt>
                <c:pt idx="71">
                  <c:v>12.55</c:v>
                </c:pt>
                <c:pt idx="72">
                  <c:v>12.94</c:v>
                </c:pt>
                <c:pt idx="73">
                  <c:v>13.33</c:v>
                </c:pt>
                <c:pt idx="74">
                  <c:v>13.71</c:v>
                </c:pt>
                <c:pt idx="75">
                  <c:v>14.15</c:v>
                </c:pt>
                <c:pt idx="76">
                  <c:v>14.59</c:v>
                </c:pt>
                <c:pt idx="77">
                  <c:v>15.01</c:v>
                </c:pt>
                <c:pt idx="78">
                  <c:v>15.45</c:v>
                </c:pt>
                <c:pt idx="79">
                  <c:v>15.89</c:v>
                </c:pt>
                <c:pt idx="80">
                  <c:v>16.329999999999998</c:v>
                </c:pt>
                <c:pt idx="81">
                  <c:v>16.8</c:v>
                </c:pt>
                <c:pt idx="82">
                  <c:v>17.28</c:v>
                </c:pt>
                <c:pt idx="83">
                  <c:v>17.71</c:v>
                </c:pt>
                <c:pt idx="84">
                  <c:v>18.23</c:v>
                </c:pt>
                <c:pt idx="85">
                  <c:v>18.71</c:v>
                </c:pt>
                <c:pt idx="86">
                  <c:v>19.190000000000001</c:v>
                </c:pt>
                <c:pt idx="87">
                  <c:v>19.7</c:v>
                </c:pt>
                <c:pt idx="88">
                  <c:v>20.23</c:v>
                </c:pt>
                <c:pt idx="89">
                  <c:v>20.75</c:v>
                </c:pt>
                <c:pt idx="90">
                  <c:v>21.26</c:v>
                </c:pt>
                <c:pt idx="91">
                  <c:v>21.84</c:v>
                </c:pt>
                <c:pt idx="92">
                  <c:v>22.4</c:v>
                </c:pt>
                <c:pt idx="93">
                  <c:v>22.96</c:v>
                </c:pt>
                <c:pt idx="94">
                  <c:v>23.53</c:v>
                </c:pt>
                <c:pt idx="95">
                  <c:v>24.09</c:v>
                </c:pt>
                <c:pt idx="96">
                  <c:v>24.7</c:v>
                </c:pt>
                <c:pt idx="97">
                  <c:v>25.3</c:v>
                </c:pt>
                <c:pt idx="98">
                  <c:v>25.91</c:v>
                </c:pt>
                <c:pt idx="99">
                  <c:v>26.53</c:v>
                </c:pt>
                <c:pt idx="100">
                  <c:v>27.18</c:v>
                </c:pt>
                <c:pt idx="101">
                  <c:v>27.78</c:v>
                </c:pt>
                <c:pt idx="102">
                  <c:v>28.43</c:v>
                </c:pt>
                <c:pt idx="103">
                  <c:v>29.08</c:v>
                </c:pt>
                <c:pt idx="104">
                  <c:v>29.74</c:v>
                </c:pt>
                <c:pt idx="105">
                  <c:v>30.43</c:v>
                </c:pt>
                <c:pt idx="106">
                  <c:v>31.13</c:v>
                </c:pt>
                <c:pt idx="107">
                  <c:v>31.78</c:v>
                </c:pt>
                <c:pt idx="108">
                  <c:v>32.46</c:v>
                </c:pt>
                <c:pt idx="109">
                  <c:v>33.200000000000003</c:v>
                </c:pt>
                <c:pt idx="110">
                  <c:v>33.9</c:v>
                </c:pt>
                <c:pt idx="111">
                  <c:v>34.64</c:v>
                </c:pt>
                <c:pt idx="112">
                  <c:v>35.33</c:v>
                </c:pt>
                <c:pt idx="113">
                  <c:v>36.08</c:v>
                </c:pt>
                <c:pt idx="114">
                  <c:v>36.799999999999997</c:v>
                </c:pt>
                <c:pt idx="115">
                  <c:v>37.590000000000003</c:v>
                </c:pt>
                <c:pt idx="116">
                  <c:v>38.33</c:v>
                </c:pt>
                <c:pt idx="117">
                  <c:v>39.06</c:v>
                </c:pt>
                <c:pt idx="118">
                  <c:v>39.85</c:v>
                </c:pt>
                <c:pt idx="119">
                  <c:v>40.590000000000003</c:v>
                </c:pt>
                <c:pt idx="120">
                  <c:v>41.36</c:v>
                </c:pt>
                <c:pt idx="121">
                  <c:v>42.19</c:v>
                </c:pt>
                <c:pt idx="122">
                  <c:v>42.98</c:v>
                </c:pt>
                <c:pt idx="123">
                  <c:v>43.8</c:v>
                </c:pt>
                <c:pt idx="124">
                  <c:v>44.61</c:v>
                </c:pt>
                <c:pt idx="125">
                  <c:v>45.45</c:v>
                </c:pt>
                <c:pt idx="126">
                  <c:v>46.31</c:v>
                </c:pt>
                <c:pt idx="127">
                  <c:v>47.14</c:v>
                </c:pt>
                <c:pt idx="128">
                  <c:v>48</c:v>
                </c:pt>
                <c:pt idx="129">
                  <c:v>48.91</c:v>
                </c:pt>
                <c:pt idx="130">
                  <c:v>49.79</c:v>
                </c:pt>
                <c:pt idx="131">
                  <c:v>50.7</c:v>
                </c:pt>
                <c:pt idx="132">
                  <c:v>51.65</c:v>
                </c:pt>
                <c:pt idx="133">
                  <c:v>52.6</c:v>
                </c:pt>
                <c:pt idx="134">
                  <c:v>53.51</c:v>
                </c:pt>
                <c:pt idx="135">
                  <c:v>54.51</c:v>
                </c:pt>
                <c:pt idx="136">
                  <c:v>55.48</c:v>
                </c:pt>
                <c:pt idx="137">
                  <c:v>56.48</c:v>
                </c:pt>
                <c:pt idx="138">
                  <c:v>57.46</c:v>
                </c:pt>
                <c:pt idx="139">
                  <c:v>58.46</c:v>
                </c:pt>
                <c:pt idx="140">
                  <c:v>59.46</c:v>
                </c:pt>
                <c:pt idx="141">
                  <c:v>60.5</c:v>
                </c:pt>
                <c:pt idx="142">
                  <c:v>61.55</c:v>
                </c:pt>
                <c:pt idx="143">
                  <c:v>62.59</c:v>
                </c:pt>
                <c:pt idx="144">
                  <c:v>63.68</c:v>
                </c:pt>
                <c:pt idx="145">
                  <c:v>64.709999999999994</c:v>
                </c:pt>
                <c:pt idx="146">
                  <c:v>65.8</c:v>
                </c:pt>
                <c:pt idx="147">
                  <c:v>66.89</c:v>
                </c:pt>
                <c:pt idx="148">
                  <c:v>68.010000000000005</c:v>
                </c:pt>
                <c:pt idx="149">
                  <c:v>69.099999999999994</c:v>
                </c:pt>
                <c:pt idx="150">
                  <c:v>70.23</c:v>
                </c:pt>
                <c:pt idx="151">
                  <c:v>71.400000000000006</c:v>
                </c:pt>
                <c:pt idx="152">
                  <c:v>72.53</c:v>
                </c:pt>
                <c:pt idx="153">
                  <c:v>73.7</c:v>
                </c:pt>
                <c:pt idx="154">
                  <c:v>74.88</c:v>
                </c:pt>
                <c:pt idx="155">
                  <c:v>76.040000000000006</c:v>
                </c:pt>
                <c:pt idx="156">
                  <c:v>77.260000000000005</c:v>
                </c:pt>
                <c:pt idx="157">
                  <c:v>78.430000000000007</c:v>
                </c:pt>
                <c:pt idx="158">
                  <c:v>79.650000000000006</c:v>
                </c:pt>
                <c:pt idx="159">
                  <c:v>80.86</c:v>
                </c:pt>
                <c:pt idx="160">
                  <c:v>82.08</c:v>
                </c:pt>
                <c:pt idx="161">
                  <c:v>83.34</c:v>
                </c:pt>
                <c:pt idx="162">
                  <c:v>84.55</c:v>
                </c:pt>
                <c:pt idx="163">
                  <c:v>85.81</c:v>
                </c:pt>
                <c:pt idx="164">
                  <c:v>87.11</c:v>
                </c:pt>
                <c:pt idx="165">
                  <c:v>88.36</c:v>
                </c:pt>
                <c:pt idx="166">
                  <c:v>89.68</c:v>
                </c:pt>
                <c:pt idx="167">
                  <c:v>90.98</c:v>
                </c:pt>
                <c:pt idx="168">
                  <c:v>92.28</c:v>
                </c:pt>
                <c:pt idx="169">
                  <c:v>93.63</c:v>
                </c:pt>
                <c:pt idx="170">
                  <c:v>94.93</c:v>
                </c:pt>
                <c:pt idx="171">
                  <c:v>96.26</c:v>
                </c:pt>
                <c:pt idx="172">
                  <c:v>97.61</c:v>
                </c:pt>
                <c:pt idx="173">
                  <c:v>99</c:v>
                </c:pt>
                <c:pt idx="174">
                  <c:v>100.35</c:v>
                </c:pt>
                <c:pt idx="175">
                  <c:v>101.74</c:v>
                </c:pt>
                <c:pt idx="176">
                  <c:v>103.13</c:v>
                </c:pt>
                <c:pt idx="177">
                  <c:v>104.51</c:v>
                </c:pt>
                <c:pt idx="178">
                  <c:v>105.9</c:v>
                </c:pt>
                <c:pt idx="179">
                  <c:v>107.29</c:v>
                </c:pt>
                <c:pt idx="180">
                  <c:v>108.73</c:v>
                </c:pt>
                <c:pt idx="181">
                  <c:v>110.16</c:v>
                </c:pt>
                <c:pt idx="182">
                  <c:v>111.59</c:v>
                </c:pt>
                <c:pt idx="183">
                  <c:v>113.03</c:v>
                </c:pt>
                <c:pt idx="184">
                  <c:v>114.5</c:v>
                </c:pt>
                <c:pt idx="185">
                  <c:v>115.98</c:v>
                </c:pt>
                <c:pt idx="186">
                  <c:v>117.45</c:v>
                </c:pt>
                <c:pt idx="187">
                  <c:v>118.93</c:v>
                </c:pt>
                <c:pt idx="188">
                  <c:v>120.4</c:v>
                </c:pt>
                <c:pt idx="189">
                  <c:v>121.88</c:v>
                </c:pt>
                <c:pt idx="190">
                  <c:v>123.4</c:v>
                </c:pt>
                <c:pt idx="191">
                  <c:v>124.88</c:v>
                </c:pt>
                <c:pt idx="192">
                  <c:v>126.39</c:v>
                </c:pt>
                <c:pt idx="193">
                  <c:v>127.91</c:v>
                </c:pt>
                <c:pt idx="194">
                  <c:v>129.47999999999999</c:v>
                </c:pt>
                <c:pt idx="195">
                  <c:v>130.99</c:v>
                </c:pt>
                <c:pt idx="196">
                  <c:v>132.55000000000001</c:v>
                </c:pt>
                <c:pt idx="197">
                  <c:v>134.11000000000001</c:v>
                </c:pt>
                <c:pt idx="198">
                  <c:v>135.68</c:v>
                </c:pt>
                <c:pt idx="199">
                  <c:v>137.24</c:v>
                </c:pt>
                <c:pt idx="200">
                  <c:v>138.80000000000001</c:v>
                </c:pt>
                <c:pt idx="201">
                  <c:v>140.41</c:v>
                </c:pt>
                <c:pt idx="202">
                  <c:v>141.97999999999999</c:v>
                </c:pt>
                <c:pt idx="203">
                  <c:v>143.58000000000001</c:v>
                </c:pt>
                <c:pt idx="204">
                  <c:v>145.13999999999999</c:v>
                </c:pt>
                <c:pt idx="205">
                  <c:v>146.75</c:v>
                </c:pt>
                <c:pt idx="206">
                  <c:v>148.35</c:v>
                </c:pt>
                <c:pt idx="207">
                  <c:v>149.96</c:v>
                </c:pt>
                <c:pt idx="208">
                  <c:v>151.56</c:v>
                </c:pt>
                <c:pt idx="209">
                  <c:v>153.18</c:v>
                </c:pt>
                <c:pt idx="210">
                  <c:v>154.83000000000001</c:v>
                </c:pt>
                <c:pt idx="211">
                  <c:v>156.43</c:v>
                </c:pt>
                <c:pt idx="212">
                  <c:v>158.08000000000001</c:v>
                </c:pt>
                <c:pt idx="213">
                  <c:v>159.72999999999999</c:v>
                </c:pt>
                <c:pt idx="214">
                  <c:v>161.38</c:v>
                </c:pt>
                <c:pt idx="215">
                  <c:v>163.03</c:v>
                </c:pt>
                <c:pt idx="216">
                  <c:v>164.68</c:v>
                </c:pt>
                <c:pt idx="217">
                  <c:v>166.36</c:v>
                </c:pt>
                <c:pt idx="218">
                  <c:v>168.01</c:v>
                </c:pt>
                <c:pt idx="219">
                  <c:v>169.7</c:v>
                </c:pt>
                <c:pt idx="220">
                  <c:v>171.4</c:v>
                </c:pt>
                <c:pt idx="221">
                  <c:v>173.09</c:v>
                </c:pt>
                <c:pt idx="222">
                  <c:v>174.79</c:v>
                </c:pt>
                <c:pt idx="223">
                  <c:v>176.48</c:v>
                </c:pt>
                <c:pt idx="224">
                  <c:v>178.21</c:v>
                </c:pt>
                <c:pt idx="225">
                  <c:v>179.91</c:v>
                </c:pt>
                <c:pt idx="226">
                  <c:v>181.64</c:v>
                </c:pt>
                <c:pt idx="227">
                  <c:v>183.38</c:v>
                </c:pt>
                <c:pt idx="228">
                  <c:v>185.11</c:v>
                </c:pt>
                <c:pt idx="229">
                  <c:v>186.85</c:v>
                </c:pt>
                <c:pt idx="230">
                  <c:v>188.59</c:v>
                </c:pt>
                <c:pt idx="231">
                  <c:v>190.36</c:v>
                </c:pt>
                <c:pt idx="232">
                  <c:v>192.1</c:v>
                </c:pt>
                <c:pt idx="233">
                  <c:v>193.89</c:v>
                </c:pt>
                <c:pt idx="234">
                  <c:v>195.66</c:v>
                </c:pt>
                <c:pt idx="235">
                  <c:v>197.4</c:v>
                </c:pt>
                <c:pt idx="236">
                  <c:v>199.18</c:v>
                </c:pt>
                <c:pt idx="237">
                  <c:v>200.95</c:v>
                </c:pt>
                <c:pt idx="238">
                  <c:v>202.74</c:v>
                </c:pt>
                <c:pt idx="239">
                  <c:v>204.56</c:v>
                </c:pt>
                <c:pt idx="240">
                  <c:v>206.34</c:v>
                </c:pt>
                <c:pt idx="241">
                  <c:v>208.11</c:v>
                </c:pt>
                <c:pt idx="242">
                  <c:v>209.94</c:v>
                </c:pt>
                <c:pt idx="243">
                  <c:v>211.76</c:v>
                </c:pt>
                <c:pt idx="244">
                  <c:v>213.54</c:v>
                </c:pt>
                <c:pt idx="245">
                  <c:v>215.36</c:v>
                </c:pt>
                <c:pt idx="246">
                  <c:v>217.19</c:v>
                </c:pt>
                <c:pt idx="247">
                  <c:v>219.05</c:v>
                </c:pt>
                <c:pt idx="248">
                  <c:v>220.88</c:v>
                </c:pt>
                <c:pt idx="249">
                  <c:v>222.7</c:v>
                </c:pt>
                <c:pt idx="250">
                  <c:v>224.56</c:v>
                </c:pt>
                <c:pt idx="251">
                  <c:v>226.39</c:v>
                </c:pt>
                <c:pt idx="252">
                  <c:v>228.26</c:v>
                </c:pt>
                <c:pt idx="253">
                  <c:v>230.13</c:v>
                </c:pt>
                <c:pt idx="254">
                  <c:v>231.95</c:v>
                </c:pt>
                <c:pt idx="255">
                  <c:v>233.81</c:v>
                </c:pt>
              </c:numCache>
            </c:numRef>
          </c:val>
        </c:ser>
        <c:ser>
          <c:idx val="0"/>
          <c:order val="1"/>
          <c:tx>
            <c:strRef>
              <c:f>'MAF Scaling'!$AD$52</c:f>
              <c:strCache>
                <c:ptCount val="1"/>
                <c:pt idx="0">
                  <c:v>HP Calc by Flow
2.8L VR6</c:v>
                </c:pt>
              </c:strCache>
            </c:strRef>
          </c:tx>
          <c:marker>
            <c:symbol val="none"/>
          </c:marker>
          <c:cat>
            <c:numRef>
              <c:f>'MAF Scaling'!$X$53:$X$308</c:f>
              <c:numCache>
                <c:formatCode>General</c:formatCode>
                <c:ptCount val="256"/>
                <c:pt idx="0">
                  <c:v>0</c:v>
                </c:pt>
                <c:pt idx="1">
                  <c:v>0.02</c:v>
                </c:pt>
                <c:pt idx="2">
                  <c:v>0.04</c:v>
                </c:pt>
                <c:pt idx="3">
                  <c:v>0.06</c:v>
                </c:pt>
                <c:pt idx="4">
                  <c:v>0.08</c:v>
                </c:pt>
                <c:pt idx="5">
                  <c:v>0.1</c:v>
                </c:pt>
                <c:pt idx="6">
                  <c:v>0.12</c:v>
                </c:pt>
                <c:pt idx="7">
                  <c:v>0.14000000000000001</c:v>
                </c:pt>
                <c:pt idx="8">
                  <c:v>0.16</c:v>
                </c:pt>
                <c:pt idx="9">
                  <c:v>0.18</c:v>
                </c:pt>
                <c:pt idx="10">
                  <c:v>0.2</c:v>
                </c:pt>
                <c:pt idx="11">
                  <c:v>0.21</c:v>
                </c:pt>
                <c:pt idx="12">
                  <c:v>0.23</c:v>
                </c:pt>
                <c:pt idx="13">
                  <c:v>0.25</c:v>
                </c:pt>
                <c:pt idx="14">
                  <c:v>0.27</c:v>
                </c:pt>
                <c:pt idx="15">
                  <c:v>0.28999999999999998</c:v>
                </c:pt>
                <c:pt idx="16">
                  <c:v>0.31</c:v>
                </c:pt>
                <c:pt idx="17">
                  <c:v>0.33</c:v>
                </c:pt>
                <c:pt idx="18">
                  <c:v>0.35</c:v>
                </c:pt>
                <c:pt idx="19">
                  <c:v>0.37</c:v>
                </c:pt>
                <c:pt idx="20">
                  <c:v>0.39</c:v>
                </c:pt>
                <c:pt idx="21">
                  <c:v>0.41</c:v>
                </c:pt>
                <c:pt idx="22">
                  <c:v>0.43</c:v>
                </c:pt>
                <c:pt idx="23">
                  <c:v>0.45</c:v>
                </c:pt>
                <c:pt idx="24">
                  <c:v>0.47</c:v>
                </c:pt>
                <c:pt idx="25">
                  <c:v>0.49</c:v>
                </c:pt>
                <c:pt idx="26">
                  <c:v>0.51</c:v>
                </c:pt>
                <c:pt idx="27">
                  <c:v>0.53</c:v>
                </c:pt>
                <c:pt idx="28">
                  <c:v>0.55000000000000004</c:v>
                </c:pt>
                <c:pt idx="29">
                  <c:v>0.56999999999999995</c:v>
                </c:pt>
                <c:pt idx="30">
                  <c:v>0.59</c:v>
                </c:pt>
                <c:pt idx="31">
                  <c:v>0.61</c:v>
                </c:pt>
                <c:pt idx="32">
                  <c:v>0.62</c:v>
                </c:pt>
                <c:pt idx="33">
                  <c:v>0.64</c:v>
                </c:pt>
                <c:pt idx="34">
                  <c:v>0.66</c:v>
                </c:pt>
                <c:pt idx="35">
                  <c:v>0.68</c:v>
                </c:pt>
                <c:pt idx="36">
                  <c:v>0.7</c:v>
                </c:pt>
                <c:pt idx="37">
                  <c:v>0.72</c:v>
                </c:pt>
                <c:pt idx="38">
                  <c:v>0.74</c:v>
                </c:pt>
                <c:pt idx="39">
                  <c:v>0.76</c:v>
                </c:pt>
                <c:pt idx="40">
                  <c:v>0.78</c:v>
                </c:pt>
                <c:pt idx="41">
                  <c:v>0.8</c:v>
                </c:pt>
                <c:pt idx="42">
                  <c:v>0.82</c:v>
                </c:pt>
                <c:pt idx="43">
                  <c:v>0.84</c:v>
                </c:pt>
                <c:pt idx="44">
                  <c:v>0.86</c:v>
                </c:pt>
                <c:pt idx="45">
                  <c:v>0.88</c:v>
                </c:pt>
                <c:pt idx="46">
                  <c:v>0.9</c:v>
                </c:pt>
                <c:pt idx="47">
                  <c:v>0.92</c:v>
                </c:pt>
                <c:pt idx="48">
                  <c:v>0.94</c:v>
                </c:pt>
                <c:pt idx="49">
                  <c:v>0.96</c:v>
                </c:pt>
                <c:pt idx="50">
                  <c:v>0.98</c:v>
                </c:pt>
                <c:pt idx="51">
                  <c:v>1</c:v>
                </c:pt>
                <c:pt idx="52">
                  <c:v>1.02</c:v>
                </c:pt>
                <c:pt idx="53">
                  <c:v>1.04</c:v>
                </c:pt>
                <c:pt idx="54">
                  <c:v>1.05</c:v>
                </c:pt>
                <c:pt idx="55">
                  <c:v>1.07</c:v>
                </c:pt>
                <c:pt idx="56">
                  <c:v>1.0900000000000001</c:v>
                </c:pt>
                <c:pt idx="57">
                  <c:v>1.1100000000000001</c:v>
                </c:pt>
                <c:pt idx="58">
                  <c:v>1.1299999999999999</c:v>
                </c:pt>
                <c:pt idx="59">
                  <c:v>1.1499999999999999</c:v>
                </c:pt>
                <c:pt idx="60">
                  <c:v>1.17</c:v>
                </c:pt>
                <c:pt idx="61">
                  <c:v>1.19</c:v>
                </c:pt>
                <c:pt idx="62">
                  <c:v>1.21</c:v>
                </c:pt>
                <c:pt idx="63">
                  <c:v>1.23</c:v>
                </c:pt>
                <c:pt idx="64">
                  <c:v>1.25</c:v>
                </c:pt>
                <c:pt idx="65">
                  <c:v>1.27</c:v>
                </c:pt>
                <c:pt idx="66">
                  <c:v>1.29</c:v>
                </c:pt>
                <c:pt idx="67">
                  <c:v>1.31</c:v>
                </c:pt>
                <c:pt idx="68">
                  <c:v>1.33</c:v>
                </c:pt>
                <c:pt idx="69">
                  <c:v>1.35</c:v>
                </c:pt>
                <c:pt idx="70">
                  <c:v>1.37</c:v>
                </c:pt>
                <c:pt idx="71">
                  <c:v>1.39</c:v>
                </c:pt>
                <c:pt idx="72">
                  <c:v>1.41</c:v>
                </c:pt>
                <c:pt idx="73">
                  <c:v>1.43</c:v>
                </c:pt>
                <c:pt idx="74">
                  <c:v>1.45</c:v>
                </c:pt>
                <c:pt idx="75">
                  <c:v>1.46</c:v>
                </c:pt>
                <c:pt idx="76">
                  <c:v>1.48</c:v>
                </c:pt>
                <c:pt idx="77">
                  <c:v>1.5</c:v>
                </c:pt>
                <c:pt idx="78">
                  <c:v>1.52</c:v>
                </c:pt>
                <c:pt idx="79">
                  <c:v>1.54</c:v>
                </c:pt>
                <c:pt idx="80">
                  <c:v>1.56</c:v>
                </c:pt>
                <c:pt idx="81">
                  <c:v>1.58</c:v>
                </c:pt>
                <c:pt idx="82">
                  <c:v>1.6</c:v>
                </c:pt>
                <c:pt idx="83">
                  <c:v>1.62</c:v>
                </c:pt>
                <c:pt idx="84">
                  <c:v>1.64</c:v>
                </c:pt>
                <c:pt idx="85">
                  <c:v>1.66</c:v>
                </c:pt>
                <c:pt idx="86">
                  <c:v>1.68</c:v>
                </c:pt>
                <c:pt idx="87">
                  <c:v>1.7</c:v>
                </c:pt>
                <c:pt idx="88">
                  <c:v>1.72</c:v>
                </c:pt>
                <c:pt idx="89">
                  <c:v>1.74</c:v>
                </c:pt>
                <c:pt idx="90">
                  <c:v>1.76</c:v>
                </c:pt>
                <c:pt idx="91">
                  <c:v>1.78</c:v>
                </c:pt>
                <c:pt idx="92">
                  <c:v>1.8</c:v>
                </c:pt>
                <c:pt idx="93">
                  <c:v>1.82</c:v>
                </c:pt>
                <c:pt idx="94">
                  <c:v>1.84</c:v>
                </c:pt>
                <c:pt idx="95">
                  <c:v>1.86</c:v>
                </c:pt>
                <c:pt idx="96">
                  <c:v>1.87</c:v>
                </c:pt>
                <c:pt idx="97">
                  <c:v>1.89</c:v>
                </c:pt>
                <c:pt idx="98">
                  <c:v>1.91</c:v>
                </c:pt>
                <c:pt idx="99">
                  <c:v>1.93</c:v>
                </c:pt>
                <c:pt idx="100">
                  <c:v>1.95</c:v>
                </c:pt>
                <c:pt idx="101">
                  <c:v>1.97</c:v>
                </c:pt>
                <c:pt idx="102">
                  <c:v>1.99</c:v>
                </c:pt>
                <c:pt idx="103">
                  <c:v>2.0099999999999998</c:v>
                </c:pt>
                <c:pt idx="104">
                  <c:v>2.0299999999999998</c:v>
                </c:pt>
                <c:pt idx="105">
                  <c:v>2.0499999999999998</c:v>
                </c:pt>
                <c:pt idx="106">
                  <c:v>2.0699999999999998</c:v>
                </c:pt>
                <c:pt idx="107">
                  <c:v>2.09</c:v>
                </c:pt>
                <c:pt idx="108">
                  <c:v>2.11</c:v>
                </c:pt>
                <c:pt idx="109">
                  <c:v>2.13</c:v>
                </c:pt>
                <c:pt idx="110">
                  <c:v>2.15</c:v>
                </c:pt>
                <c:pt idx="111">
                  <c:v>2.17</c:v>
                </c:pt>
                <c:pt idx="112">
                  <c:v>2.19</c:v>
                </c:pt>
                <c:pt idx="113">
                  <c:v>2.21</c:v>
                </c:pt>
                <c:pt idx="114">
                  <c:v>2.23</c:v>
                </c:pt>
                <c:pt idx="115">
                  <c:v>2.25</c:v>
                </c:pt>
                <c:pt idx="116">
                  <c:v>2.27</c:v>
                </c:pt>
                <c:pt idx="117">
                  <c:v>2.29</c:v>
                </c:pt>
                <c:pt idx="118">
                  <c:v>2.2999999999999998</c:v>
                </c:pt>
                <c:pt idx="119">
                  <c:v>2.3199999999999998</c:v>
                </c:pt>
                <c:pt idx="120">
                  <c:v>2.34</c:v>
                </c:pt>
                <c:pt idx="121">
                  <c:v>2.36</c:v>
                </c:pt>
                <c:pt idx="122">
                  <c:v>2.38</c:v>
                </c:pt>
                <c:pt idx="123">
                  <c:v>2.4</c:v>
                </c:pt>
                <c:pt idx="124">
                  <c:v>2.42</c:v>
                </c:pt>
                <c:pt idx="125">
                  <c:v>2.44</c:v>
                </c:pt>
                <c:pt idx="126">
                  <c:v>2.46</c:v>
                </c:pt>
                <c:pt idx="127">
                  <c:v>2.48</c:v>
                </c:pt>
                <c:pt idx="128">
                  <c:v>2.5</c:v>
                </c:pt>
                <c:pt idx="129">
                  <c:v>2.52</c:v>
                </c:pt>
                <c:pt idx="130">
                  <c:v>2.54</c:v>
                </c:pt>
                <c:pt idx="131">
                  <c:v>2.56</c:v>
                </c:pt>
                <c:pt idx="132">
                  <c:v>2.58</c:v>
                </c:pt>
                <c:pt idx="133">
                  <c:v>2.6</c:v>
                </c:pt>
                <c:pt idx="134">
                  <c:v>2.62</c:v>
                </c:pt>
                <c:pt idx="135">
                  <c:v>2.64</c:v>
                </c:pt>
                <c:pt idx="136">
                  <c:v>2.66</c:v>
                </c:pt>
                <c:pt idx="137">
                  <c:v>2.68</c:v>
                </c:pt>
                <c:pt idx="138">
                  <c:v>2.7</c:v>
                </c:pt>
                <c:pt idx="139">
                  <c:v>2.71</c:v>
                </c:pt>
                <c:pt idx="140">
                  <c:v>2.73</c:v>
                </c:pt>
                <c:pt idx="141">
                  <c:v>2.75</c:v>
                </c:pt>
                <c:pt idx="142">
                  <c:v>2.77</c:v>
                </c:pt>
                <c:pt idx="143">
                  <c:v>2.79</c:v>
                </c:pt>
                <c:pt idx="144">
                  <c:v>2.81</c:v>
                </c:pt>
                <c:pt idx="145">
                  <c:v>2.83</c:v>
                </c:pt>
                <c:pt idx="146">
                  <c:v>2.85</c:v>
                </c:pt>
                <c:pt idx="147">
                  <c:v>2.87</c:v>
                </c:pt>
                <c:pt idx="148">
                  <c:v>2.89</c:v>
                </c:pt>
                <c:pt idx="149">
                  <c:v>2.91</c:v>
                </c:pt>
                <c:pt idx="150">
                  <c:v>2.93</c:v>
                </c:pt>
                <c:pt idx="151">
                  <c:v>2.95</c:v>
                </c:pt>
                <c:pt idx="152">
                  <c:v>2.97</c:v>
                </c:pt>
                <c:pt idx="153">
                  <c:v>2.99</c:v>
                </c:pt>
                <c:pt idx="154">
                  <c:v>3.01</c:v>
                </c:pt>
                <c:pt idx="155">
                  <c:v>3.03</c:v>
                </c:pt>
                <c:pt idx="156">
                  <c:v>3.05</c:v>
                </c:pt>
                <c:pt idx="157">
                  <c:v>3.07</c:v>
                </c:pt>
                <c:pt idx="158">
                  <c:v>3.09</c:v>
                </c:pt>
                <c:pt idx="159">
                  <c:v>3.11</c:v>
                </c:pt>
                <c:pt idx="160">
                  <c:v>3.12</c:v>
                </c:pt>
                <c:pt idx="161">
                  <c:v>3.14</c:v>
                </c:pt>
                <c:pt idx="162">
                  <c:v>3.16</c:v>
                </c:pt>
                <c:pt idx="163">
                  <c:v>3.18</c:v>
                </c:pt>
                <c:pt idx="164">
                  <c:v>3.2</c:v>
                </c:pt>
                <c:pt idx="165">
                  <c:v>3.22</c:v>
                </c:pt>
                <c:pt idx="166">
                  <c:v>3.24</c:v>
                </c:pt>
                <c:pt idx="167">
                  <c:v>3.26</c:v>
                </c:pt>
                <c:pt idx="168">
                  <c:v>3.28</c:v>
                </c:pt>
                <c:pt idx="169">
                  <c:v>3.3</c:v>
                </c:pt>
                <c:pt idx="170">
                  <c:v>3.32</c:v>
                </c:pt>
                <c:pt idx="171">
                  <c:v>3.34</c:v>
                </c:pt>
                <c:pt idx="172">
                  <c:v>3.36</c:v>
                </c:pt>
                <c:pt idx="173">
                  <c:v>3.38</c:v>
                </c:pt>
                <c:pt idx="174">
                  <c:v>3.4</c:v>
                </c:pt>
                <c:pt idx="175">
                  <c:v>3.42</c:v>
                </c:pt>
                <c:pt idx="176">
                  <c:v>3.44</c:v>
                </c:pt>
                <c:pt idx="177">
                  <c:v>3.46</c:v>
                </c:pt>
                <c:pt idx="178">
                  <c:v>3.48</c:v>
                </c:pt>
                <c:pt idx="179">
                  <c:v>3.5</c:v>
                </c:pt>
                <c:pt idx="180">
                  <c:v>3.52</c:v>
                </c:pt>
                <c:pt idx="181">
                  <c:v>3.54</c:v>
                </c:pt>
                <c:pt idx="182">
                  <c:v>3.55</c:v>
                </c:pt>
                <c:pt idx="183">
                  <c:v>3.57</c:v>
                </c:pt>
                <c:pt idx="184">
                  <c:v>3.59</c:v>
                </c:pt>
                <c:pt idx="185">
                  <c:v>3.61</c:v>
                </c:pt>
                <c:pt idx="186">
                  <c:v>3.63</c:v>
                </c:pt>
                <c:pt idx="187">
                  <c:v>3.65</c:v>
                </c:pt>
                <c:pt idx="188">
                  <c:v>3.67</c:v>
                </c:pt>
                <c:pt idx="189">
                  <c:v>3.69</c:v>
                </c:pt>
                <c:pt idx="190">
                  <c:v>3.71</c:v>
                </c:pt>
                <c:pt idx="191">
                  <c:v>3.73</c:v>
                </c:pt>
                <c:pt idx="192">
                  <c:v>3.75</c:v>
                </c:pt>
                <c:pt idx="193">
                  <c:v>3.77</c:v>
                </c:pt>
                <c:pt idx="194">
                  <c:v>3.79</c:v>
                </c:pt>
                <c:pt idx="195">
                  <c:v>3.81</c:v>
                </c:pt>
                <c:pt idx="196">
                  <c:v>3.83</c:v>
                </c:pt>
                <c:pt idx="197">
                  <c:v>3.85</c:v>
                </c:pt>
                <c:pt idx="198">
                  <c:v>3.87</c:v>
                </c:pt>
                <c:pt idx="199">
                  <c:v>3.89</c:v>
                </c:pt>
                <c:pt idx="200">
                  <c:v>3.91</c:v>
                </c:pt>
                <c:pt idx="201">
                  <c:v>3.93</c:v>
                </c:pt>
                <c:pt idx="202">
                  <c:v>3.95</c:v>
                </c:pt>
                <c:pt idx="203">
                  <c:v>3.96</c:v>
                </c:pt>
                <c:pt idx="204">
                  <c:v>3.98</c:v>
                </c:pt>
                <c:pt idx="205">
                  <c:v>4</c:v>
                </c:pt>
                <c:pt idx="206">
                  <c:v>4.0199999999999996</c:v>
                </c:pt>
                <c:pt idx="207">
                  <c:v>4.04</c:v>
                </c:pt>
                <c:pt idx="208">
                  <c:v>4.0599999999999996</c:v>
                </c:pt>
                <c:pt idx="209">
                  <c:v>4.08</c:v>
                </c:pt>
                <c:pt idx="210">
                  <c:v>4.0999999999999996</c:v>
                </c:pt>
                <c:pt idx="211">
                  <c:v>4.12</c:v>
                </c:pt>
                <c:pt idx="212">
                  <c:v>4.1399999999999997</c:v>
                </c:pt>
                <c:pt idx="213">
                  <c:v>4.16</c:v>
                </c:pt>
                <c:pt idx="214">
                  <c:v>4.18</c:v>
                </c:pt>
                <c:pt idx="215">
                  <c:v>4.2</c:v>
                </c:pt>
                <c:pt idx="216">
                  <c:v>4.22</c:v>
                </c:pt>
                <c:pt idx="217">
                  <c:v>4.24</c:v>
                </c:pt>
                <c:pt idx="218">
                  <c:v>4.26</c:v>
                </c:pt>
                <c:pt idx="219">
                  <c:v>4.28</c:v>
                </c:pt>
                <c:pt idx="220">
                  <c:v>4.3</c:v>
                </c:pt>
                <c:pt idx="221">
                  <c:v>4.32</c:v>
                </c:pt>
                <c:pt idx="222">
                  <c:v>4.34</c:v>
                </c:pt>
                <c:pt idx="223">
                  <c:v>4.3600000000000003</c:v>
                </c:pt>
                <c:pt idx="224">
                  <c:v>4.37</c:v>
                </c:pt>
                <c:pt idx="225">
                  <c:v>4.3899999999999997</c:v>
                </c:pt>
                <c:pt idx="226">
                  <c:v>4.41</c:v>
                </c:pt>
                <c:pt idx="227">
                  <c:v>4.43</c:v>
                </c:pt>
                <c:pt idx="228">
                  <c:v>4.45</c:v>
                </c:pt>
                <c:pt idx="229">
                  <c:v>4.47</c:v>
                </c:pt>
                <c:pt idx="230">
                  <c:v>4.49</c:v>
                </c:pt>
                <c:pt idx="231">
                  <c:v>4.51</c:v>
                </c:pt>
                <c:pt idx="232">
                  <c:v>4.53</c:v>
                </c:pt>
                <c:pt idx="233">
                  <c:v>4.55</c:v>
                </c:pt>
                <c:pt idx="234">
                  <c:v>4.57</c:v>
                </c:pt>
                <c:pt idx="235">
                  <c:v>4.59</c:v>
                </c:pt>
                <c:pt idx="236">
                  <c:v>4.6100000000000003</c:v>
                </c:pt>
                <c:pt idx="237">
                  <c:v>4.63</c:v>
                </c:pt>
                <c:pt idx="238">
                  <c:v>4.6500000000000004</c:v>
                </c:pt>
                <c:pt idx="239">
                  <c:v>4.67</c:v>
                </c:pt>
                <c:pt idx="240">
                  <c:v>4.6900000000000004</c:v>
                </c:pt>
                <c:pt idx="241">
                  <c:v>4.71</c:v>
                </c:pt>
                <c:pt idx="242">
                  <c:v>4.7300000000000004</c:v>
                </c:pt>
                <c:pt idx="243">
                  <c:v>4.75</c:v>
                </c:pt>
                <c:pt idx="244">
                  <c:v>4.7699999999999996</c:v>
                </c:pt>
                <c:pt idx="245">
                  <c:v>4.79</c:v>
                </c:pt>
                <c:pt idx="246">
                  <c:v>4.8</c:v>
                </c:pt>
                <c:pt idx="247">
                  <c:v>4.82</c:v>
                </c:pt>
                <c:pt idx="248">
                  <c:v>4.84</c:v>
                </c:pt>
                <c:pt idx="249">
                  <c:v>4.8600000000000003</c:v>
                </c:pt>
                <c:pt idx="250">
                  <c:v>4.88</c:v>
                </c:pt>
                <c:pt idx="251">
                  <c:v>4.9000000000000004</c:v>
                </c:pt>
                <c:pt idx="252">
                  <c:v>4.92</c:v>
                </c:pt>
                <c:pt idx="253">
                  <c:v>4.9400000000000004</c:v>
                </c:pt>
                <c:pt idx="254">
                  <c:v>4.96</c:v>
                </c:pt>
                <c:pt idx="255">
                  <c:v>4.9800000000000004</c:v>
                </c:pt>
              </c:numCache>
            </c:numRef>
          </c:cat>
          <c:val>
            <c:numRef>
              <c:f>'MAF Scaling'!$AD$53:$AD$308</c:f>
              <c:numCache>
                <c:formatCode>General</c:formatCode>
                <c:ptCount val="25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0.05</c:v>
                </c:pt>
                <c:pt idx="11">
                  <c:v>0.18</c:v>
                </c:pt>
                <c:pt idx="12">
                  <c:v>0.3</c:v>
                </c:pt>
                <c:pt idx="13">
                  <c:v>0.48</c:v>
                </c:pt>
                <c:pt idx="14">
                  <c:v>0.61</c:v>
                </c:pt>
                <c:pt idx="15">
                  <c:v>0.79</c:v>
                </c:pt>
                <c:pt idx="16">
                  <c:v>0.91</c:v>
                </c:pt>
                <c:pt idx="17">
                  <c:v>1.04</c:v>
                </c:pt>
                <c:pt idx="18">
                  <c:v>1.21</c:v>
                </c:pt>
                <c:pt idx="19">
                  <c:v>1.35</c:v>
                </c:pt>
                <c:pt idx="20">
                  <c:v>1.48</c:v>
                </c:pt>
                <c:pt idx="21">
                  <c:v>1.65</c:v>
                </c:pt>
                <c:pt idx="22">
                  <c:v>1.79</c:v>
                </c:pt>
                <c:pt idx="23">
                  <c:v>1.91</c:v>
                </c:pt>
                <c:pt idx="24">
                  <c:v>2.09</c:v>
                </c:pt>
                <c:pt idx="25">
                  <c:v>2.21</c:v>
                </c:pt>
                <c:pt idx="26">
                  <c:v>2.39</c:v>
                </c:pt>
                <c:pt idx="27">
                  <c:v>2.5099999999999998</c:v>
                </c:pt>
                <c:pt idx="28">
                  <c:v>2.69</c:v>
                </c:pt>
                <c:pt idx="29">
                  <c:v>2.86</c:v>
                </c:pt>
                <c:pt idx="30">
                  <c:v>3.04</c:v>
                </c:pt>
                <c:pt idx="31">
                  <c:v>3.26</c:v>
                </c:pt>
                <c:pt idx="32">
                  <c:v>3.43</c:v>
                </c:pt>
                <c:pt idx="33">
                  <c:v>3.65</c:v>
                </c:pt>
                <c:pt idx="34">
                  <c:v>3.86</c:v>
                </c:pt>
                <c:pt idx="35">
                  <c:v>4.08</c:v>
                </c:pt>
                <c:pt idx="36">
                  <c:v>4.34</c:v>
                </c:pt>
                <c:pt idx="37">
                  <c:v>4.5999999999999996</c:v>
                </c:pt>
                <c:pt idx="38">
                  <c:v>4.8600000000000003</c:v>
                </c:pt>
                <c:pt idx="39">
                  <c:v>5.13</c:v>
                </c:pt>
                <c:pt idx="40">
                  <c:v>5.39</c:v>
                </c:pt>
                <c:pt idx="41">
                  <c:v>5.64</c:v>
                </c:pt>
                <c:pt idx="42">
                  <c:v>5.9</c:v>
                </c:pt>
                <c:pt idx="43">
                  <c:v>6.21</c:v>
                </c:pt>
                <c:pt idx="44">
                  <c:v>6.51</c:v>
                </c:pt>
                <c:pt idx="45">
                  <c:v>6.78</c:v>
                </c:pt>
                <c:pt idx="46">
                  <c:v>7.11</c:v>
                </c:pt>
                <c:pt idx="47">
                  <c:v>7.43</c:v>
                </c:pt>
                <c:pt idx="48">
                  <c:v>7.73</c:v>
                </c:pt>
                <c:pt idx="49">
                  <c:v>8.08</c:v>
                </c:pt>
                <c:pt idx="50">
                  <c:v>8.43</c:v>
                </c:pt>
                <c:pt idx="51">
                  <c:v>8.76</c:v>
                </c:pt>
                <c:pt idx="52">
                  <c:v>9.11</c:v>
                </c:pt>
                <c:pt idx="53">
                  <c:v>9.51</c:v>
                </c:pt>
                <c:pt idx="54">
                  <c:v>9.9</c:v>
                </c:pt>
                <c:pt idx="55">
                  <c:v>10.24</c:v>
                </c:pt>
                <c:pt idx="56">
                  <c:v>10.64</c:v>
                </c:pt>
                <c:pt idx="57">
                  <c:v>11.08</c:v>
                </c:pt>
                <c:pt idx="58">
                  <c:v>11.46</c:v>
                </c:pt>
                <c:pt idx="59">
                  <c:v>11.89</c:v>
                </c:pt>
                <c:pt idx="60">
                  <c:v>12.29</c:v>
                </c:pt>
                <c:pt idx="61">
                  <c:v>12.73</c:v>
                </c:pt>
                <c:pt idx="62">
                  <c:v>13.15</c:v>
                </c:pt>
                <c:pt idx="63">
                  <c:v>13.63</c:v>
                </c:pt>
                <c:pt idx="64">
                  <c:v>14.06</c:v>
                </c:pt>
                <c:pt idx="65">
                  <c:v>14.54</c:v>
                </c:pt>
                <c:pt idx="66">
                  <c:v>15.01</c:v>
                </c:pt>
                <c:pt idx="67">
                  <c:v>15.54</c:v>
                </c:pt>
                <c:pt idx="68">
                  <c:v>16.010000000000002</c:v>
                </c:pt>
                <c:pt idx="69">
                  <c:v>16.54</c:v>
                </c:pt>
                <c:pt idx="70">
                  <c:v>17.059999999999999</c:v>
                </c:pt>
                <c:pt idx="71">
                  <c:v>17.63</c:v>
                </c:pt>
                <c:pt idx="72">
                  <c:v>18.14</c:v>
                </c:pt>
                <c:pt idx="73">
                  <c:v>18.71</c:v>
                </c:pt>
                <c:pt idx="74">
                  <c:v>19.23</c:v>
                </c:pt>
                <c:pt idx="75">
                  <c:v>19.79</c:v>
                </c:pt>
                <c:pt idx="76">
                  <c:v>20.399999999999999</c:v>
                </c:pt>
                <c:pt idx="77">
                  <c:v>20.96</c:v>
                </c:pt>
                <c:pt idx="78">
                  <c:v>21.58</c:v>
                </c:pt>
                <c:pt idx="79">
                  <c:v>22.18</c:v>
                </c:pt>
                <c:pt idx="80">
                  <c:v>22.79</c:v>
                </c:pt>
                <c:pt idx="81">
                  <c:v>23.44</c:v>
                </c:pt>
                <c:pt idx="82">
                  <c:v>24.05</c:v>
                </c:pt>
                <c:pt idx="83">
                  <c:v>24.74</c:v>
                </c:pt>
                <c:pt idx="84">
                  <c:v>25.39</c:v>
                </c:pt>
                <c:pt idx="85">
                  <c:v>26.09</c:v>
                </c:pt>
                <c:pt idx="86">
                  <c:v>26.74</c:v>
                </c:pt>
                <c:pt idx="87">
                  <c:v>27.48</c:v>
                </c:pt>
                <c:pt idx="88">
                  <c:v>28.18</c:v>
                </c:pt>
                <c:pt idx="89">
                  <c:v>28.91</c:v>
                </c:pt>
                <c:pt idx="90">
                  <c:v>29.65</c:v>
                </c:pt>
                <c:pt idx="91">
                  <c:v>30.39</c:v>
                </c:pt>
                <c:pt idx="92">
                  <c:v>31.13</c:v>
                </c:pt>
                <c:pt idx="93">
                  <c:v>31.9</c:v>
                </c:pt>
                <c:pt idx="94">
                  <c:v>32.69</c:v>
                </c:pt>
                <c:pt idx="95">
                  <c:v>33.46</c:v>
                </c:pt>
                <c:pt idx="96">
                  <c:v>34.29</c:v>
                </c:pt>
                <c:pt idx="97">
                  <c:v>35.08</c:v>
                </c:pt>
                <c:pt idx="98">
                  <c:v>35.9</c:v>
                </c:pt>
                <c:pt idx="99">
                  <c:v>36.729999999999997</c:v>
                </c:pt>
                <c:pt idx="100">
                  <c:v>37.590000000000003</c:v>
                </c:pt>
                <c:pt idx="101">
                  <c:v>38.450000000000003</c:v>
                </c:pt>
                <c:pt idx="102">
                  <c:v>39.33</c:v>
                </c:pt>
                <c:pt idx="103">
                  <c:v>40.19</c:v>
                </c:pt>
                <c:pt idx="104">
                  <c:v>41.06</c:v>
                </c:pt>
                <c:pt idx="105">
                  <c:v>41.93</c:v>
                </c:pt>
                <c:pt idx="106">
                  <c:v>42.84</c:v>
                </c:pt>
                <c:pt idx="107">
                  <c:v>43.75</c:v>
                </c:pt>
                <c:pt idx="108">
                  <c:v>44.61</c:v>
                </c:pt>
                <c:pt idx="109">
                  <c:v>45.58</c:v>
                </c:pt>
                <c:pt idx="110">
                  <c:v>46.53</c:v>
                </c:pt>
                <c:pt idx="111">
                  <c:v>47.49</c:v>
                </c:pt>
                <c:pt idx="112">
                  <c:v>48.44</c:v>
                </c:pt>
                <c:pt idx="113">
                  <c:v>49.48</c:v>
                </c:pt>
                <c:pt idx="114">
                  <c:v>50.53</c:v>
                </c:pt>
                <c:pt idx="115">
                  <c:v>51.56</c:v>
                </c:pt>
                <c:pt idx="116">
                  <c:v>52.65</c:v>
                </c:pt>
                <c:pt idx="117">
                  <c:v>53.74</c:v>
                </c:pt>
                <c:pt idx="118">
                  <c:v>54.86</c:v>
                </c:pt>
                <c:pt idx="119">
                  <c:v>55.95</c:v>
                </c:pt>
                <c:pt idx="120">
                  <c:v>57.11</c:v>
                </c:pt>
                <c:pt idx="121">
                  <c:v>58.25</c:v>
                </c:pt>
                <c:pt idx="122">
                  <c:v>59.43</c:v>
                </c:pt>
                <c:pt idx="123">
                  <c:v>60.59</c:v>
                </c:pt>
                <c:pt idx="124">
                  <c:v>61.8</c:v>
                </c:pt>
                <c:pt idx="125">
                  <c:v>62.98</c:v>
                </c:pt>
                <c:pt idx="126">
                  <c:v>64.2</c:v>
                </c:pt>
                <c:pt idx="127">
                  <c:v>65.45</c:v>
                </c:pt>
                <c:pt idx="128">
                  <c:v>66.709999999999994</c:v>
                </c:pt>
                <c:pt idx="129">
                  <c:v>67.98</c:v>
                </c:pt>
                <c:pt idx="130">
                  <c:v>69.28</c:v>
                </c:pt>
                <c:pt idx="131">
                  <c:v>70.58</c:v>
                </c:pt>
                <c:pt idx="132">
                  <c:v>71.930000000000007</c:v>
                </c:pt>
                <c:pt idx="133">
                  <c:v>73.260000000000005</c:v>
                </c:pt>
                <c:pt idx="134">
                  <c:v>74.61</c:v>
                </c:pt>
                <c:pt idx="135">
                  <c:v>76</c:v>
                </c:pt>
                <c:pt idx="136">
                  <c:v>77.39</c:v>
                </c:pt>
                <c:pt idx="137">
                  <c:v>78.78</c:v>
                </c:pt>
                <c:pt idx="138">
                  <c:v>80.209999999999994</c:v>
                </c:pt>
                <c:pt idx="139">
                  <c:v>81.64</c:v>
                </c:pt>
                <c:pt idx="140">
                  <c:v>83.08</c:v>
                </c:pt>
                <c:pt idx="141">
                  <c:v>84.55</c:v>
                </c:pt>
                <c:pt idx="142">
                  <c:v>86.03</c:v>
                </c:pt>
                <c:pt idx="143">
                  <c:v>87.55</c:v>
                </c:pt>
                <c:pt idx="144">
                  <c:v>89.06</c:v>
                </c:pt>
                <c:pt idx="145">
                  <c:v>90.63</c:v>
                </c:pt>
                <c:pt idx="146">
                  <c:v>92.15</c:v>
                </c:pt>
                <c:pt idx="147">
                  <c:v>93.75</c:v>
                </c:pt>
                <c:pt idx="148">
                  <c:v>95.31</c:v>
                </c:pt>
                <c:pt idx="149">
                  <c:v>96.93</c:v>
                </c:pt>
                <c:pt idx="150">
                  <c:v>98.53</c:v>
                </c:pt>
                <c:pt idx="151">
                  <c:v>100.14</c:v>
                </c:pt>
                <c:pt idx="152">
                  <c:v>101.74</c:v>
                </c:pt>
                <c:pt idx="153">
                  <c:v>103.39</c:v>
                </c:pt>
                <c:pt idx="154">
                  <c:v>105.04</c:v>
                </c:pt>
                <c:pt idx="155">
                  <c:v>106.69</c:v>
                </c:pt>
                <c:pt idx="156">
                  <c:v>108.38</c:v>
                </c:pt>
                <c:pt idx="157">
                  <c:v>110.03</c:v>
                </c:pt>
                <c:pt idx="158">
                  <c:v>111.76</c:v>
                </c:pt>
                <c:pt idx="159">
                  <c:v>113.45</c:v>
                </c:pt>
                <c:pt idx="160">
                  <c:v>115.19</c:v>
                </c:pt>
                <c:pt idx="161">
                  <c:v>116.93</c:v>
                </c:pt>
                <c:pt idx="162">
                  <c:v>118.66</c:v>
                </c:pt>
                <c:pt idx="163">
                  <c:v>120.45</c:v>
                </c:pt>
                <c:pt idx="164">
                  <c:v>122.26</c:v>
                </c:pt>
                <c:pt idx="165">
                  <c:v>124.05</c:v>
                </c:pt>
                <c:pt idx="166">
                  <c:v>125.86</c:v>
                </c:pt>
                <c:pt idx="167">
                  <c:v>127.74</c:v>
                </c:pt>
                <c:pt idx="168">
                  <c:v>129.6</c:v>
                </c:pt>
                <c:pt idx="169">
                  <c:v>131.47999999999999</c:v>
                </c:pt>
                <c:pt idx="170">
                  <c:v>133.34</c:v>
                </c:pt>
                <c:pt idx="171">
                  <c:v>135.24</c:v>
                </c:pt>
                <c:pt idx="172">
                  <c:v>137.15</c:v>
                </c:pt>
                <c:pt idx="173">
                  <c:v>139.06</c:v>
                </c:pt>
                <c:pt idx="174">
                  <c:v>141.01</c:v>
                </c:pt>
                <c:pt idx="175">
                  <c:v>142.97999999999999</c:v>
                </c:pt>
                <c:pt idx="176">
                  <c:v>144.93</c:v>
                </c:pt>
                <c:pt idx="177">
                  <c:v>146.93</c:v>
                </c:pt>
                <c:pt idx="178">
                  <c:v>148.88</c:v>
                </c:pt>
                <c:pt idx="179">
                  <c:v>150.86000000000001</c:v>
                </c:pt>
                <c:pt idx="180">
                  <c:v>152.91</c:v>
                </c:pt>
                <c:pt idx="181">
                  <c:v>154.94999999999999</c:v>
                </c:pt>
                <c:pt idx="182">
                  <c:v>156.99</c:v>
                </c:pt>
                <c:pt idx="183">
                  <c:v>159.03</c:v>
                </c:pt>
                <c:pt idx="184">
                  <c:v>161.11000000000001</c:v>
                </c:pt>
                <c:pt idx="185">
                  <c:v>163.19999999999999</c:v>
                </c:pt>
                <c:pt idx="186">
                  <c:v>165.33</c:v>
                </c:pt>
                <c:pt idx="187">
                  <c:v>167.41</c:v>
                </c:pt>
                <c:pt idx="188">
                  <c:v>169.54</c:v>
                </c:pt>
                <c:pt idx="189">
                  <c:v>171.66</c:v>
                </c:pt>
                <c:pt idx="190">
                  <c:v>173.79</c:v>
                </c:pt>
                <c:pt idx="191">
                  <c:v>175.91</c:v>
                </c:pt>
                <c:pt idx="192">
                  <c:v>178.04</c:v>
                </c:pt>
                <c:pt idx="193">
                  <c:v>180.21</c:v>
                </c:pt>
                <c:pt idx="194">
                  <c:v>182.38</c:v>
                </c:pt>
                <c:pt idx="195">
                  <c:v>184.55</c:v>
                </c:pt>
                <c:pt idx="196">
                  <c:v>186.73</c:v>
                </c:pt>
                <c:pt idx="197">
                  <c:v>188.89</c:v>
                </c:pt>
                <c:pt idx="198">
                  <c:v>191.06</c:v>
                </c:pt>
                <c:pt idx="199">
                  <c:v>193.23</c:v>
                </c:pt>
                <c:pt idx="200">
                  <c:v>195.45</c:v>
                </c:pt>
                <c:pt idx="201">
                  <c:v>197.66</c:v>
                </c:pt>
                <c:pt idx="202">
                  <c:v>199.83</c:v>
                </c:pt>
                <c:pt idx="203">
                  <c:v>202.09</c:v>
                </c:pt>
                <c:pt idx="204">
                  <c:v>204.3</c:v>
                </c:pt>
                <c:pt idx="205">
                  <c:v>206.55</c:v>
                </c:pt>
                <c:pt idx="206">
                  <c:v>208.81</c:v>
                </c:pt>
                <c:pt idx="207">
                  <c:v>211.08</c:v>
                </c:pt>
                <c:pt idx="208">
                  <c:v>213.36</c:v>
                </c:pt>
                <c:pt idx="209">
                  <c:v>215.71</c:v>
                </c:pt>
                <c:pt idx="210">
                  <c:v>218.05</c:v>
                </c:pt>
                <c:pt idx="211">
                  <c:v>220.45</c:v>
                </c:pt>
                <c:pt idx="212">
                  <c:v>222.88</c:v>
                </c:pt>
                <c:pt idx="213">
                  <c:v>225.3</c:v>
                </c:pt>
                <c:pt idx="214">
                  <c:v>227.78</c:v>
                </c:pt>
                <c:pt idx="215">
                  <c:v>230.3</c:v>
                </c:pt>
                <c:pt idx="216">
                  <c:v>232.81</c:v>
                </c:pt>
                <c:pt idx="217">
                  <c:v>235.41</c:v>
                </c:pt>
                <c:pt idx="218">
                  <c:v>237.98</c:v>
                </c:pt>
                <c:pt idx="219">
                  <c:v>240.59</c:v>
                </c:pt>
                <c:pt idx="220">
                  <c:v>243.23</c:v>
                </c:pt>
                <c:pt idx="221">
                  <c:v>245.93</c:v>
                </c:pt>
                <c:pt idx="222">
                  <c:v>248.58</c:v>
                </c:pt>
                <c:pt idx="223">
                  <c:v>251.3</c:v>
                </c:pt>
                <c:pt idx="224">
                  <c:v>253.99</c:v>
                </c:pt>
                <c:pt idx="225">
                  <c:v>256.77999999999997</c:v>
                </c:pt>
                <c:pt idx="226">
                  <c:v>259.51</c:v>
                </c:pt>
                <c:pt idx="227">
                  <c:v>262.29000000000002</c:v>
                </c:pt>
                <c:pt idx="228">
                  <c:v>265.06</c:v>
                </c:pt>
                <c:pt idx="229">
                  <c:v>267.89</c:v>
                </c:pt>
                <c:pt idx="230">
                  <c:v>270.7</c:v>
                </c:pt>
                <c:pt idx="231">
                  <c:v>273.52999999999997</c:v>
                </c:pt>
                <c:pt idx="232">
                  <c:v>276.35000000000002</c:v>
                </c:pt>
                <c:pt idx="233">
                  <c:v>279.20999999999998</c:v>
                </c:pt>
                <c:pt idx="234">
                  <c:v>282.08</c:v>
                </c:pt>
                <c:pt idx="235">
                  <c:v>284.94</c:v>
                </c:pt>
                <c:pt idx="236">
                  <c:v>287.8</c:v>
                </c:pt>
                <c:pt idx="237">
                  <c:v>290.68</c:v>
                </c:pt>
                <c:pt idx="238">
                  <c:v>293.58</c:v>
                </c:pt>
                <c:pt idx="239">
                  <c:v>296.49</c:v>
                </c:pt>
                <c:pt idx="240">
                  <c:v>299.35000000000002</c:v>
                </c:pt>
                <c:pt idx="241">
                  <c:v>302.26</c:v>
                </c:pt>
                <c:pt idx="242">
                  <c:v>305.16000000000003</c:v>
                </c:pt>
                <c:pt idx="243">
                  <c:v>308.08</c:v>
                </c:pt>
                <c:pt idx="244">
                  <c:v>311.02999999999997</c:v>
                </c:pt>
                <c:pt idx="245">
                  <c:v>313.94</c:v>
                </c:pt>
                <c:pt idx="246">
                  <c:v>316.83999999999997</c:v>
                </c:pt>
                <c:pt idx="247">
                  <c:v>319.79000000000002</c:v>
                </c:pt>
                <c:pt idx="248">
                  <c:v>322.7</c:v>
                </c:pt>
                <c:pt idx="249">
                  <c:v>325.64999999999998</c:v>
                </c:pt>
                <c:pt idx="250">
                  <c:v>328.56</c:v>
                </c:pt>
                <c:pt idx="251">
                  <c:v>331.51</c:v>
                </c:pt>
                <c:pt idx="252">
                  <c:v>334.46</c:v>
                </c:pt>
                <c:pt idx="253">
                  <c:v>337.38</c:v>
                </c:pt>
                <c:pt idx="254">
                  <c:v>340.33</c:v>
                </c:pt>
                <c:pt idx="255">
                  <c:v>343.28</c:v>
                </c:pt>
              </c:numCache>
            </c:numRef>
          </c:val>
        </c:ser>
        <c:ser>
          <c:idx val="2"/>
          <c:order val="2"/>
          <c:tx>
            <c:strRef>
              <c:f>'MAF Scaling'!$AF$52</c:f>
              <c:strCache>
                <c:ptCount val="1"/>
                <c:pt idx="0">
                  <c:v>HP Calc by
VR6 Housing + 
OEM Sensor
Scaled </c:v>
                </c:pt>
              </c:strCache>
            </c:strRef>
          </c:tx>
          <c:marker>
            <c:symbol val="none"/>
          </c:marker>
          <c:cat>
            <c:numRef>
              <c:f>'MAF Scaling'!$X$53:$X$308</c:f>
              <c:numCache>
                <c:formatCode>General</c:formatCode>
                <c:ptCount val="256"/>
                <c:pt idx="0">
                  <c:v>0</c:v>
                </c:pt>
                <c:pt idx="1">
                  <c:v>0.02</c:v>
                </c:pt>
                <c:pt idx="2">
                  <c:v>0.04</c:v>
                </c:pt>
                <c:pt idx="3">
                  <c:v>0.06</c:v>
                </c:pt>
                <c:pt idx="4">
                  <c:v>0.08</c:v>
                </c:pt>
                <c:pt idx="5">
                  <c:v>0.1</c:v>
                </c:pt>
                <c:pt idx="6">
                  <c:v>0.12</c:v>
                </c:pt>
                <c:pt idx="7">
                  <c:v>0.14000000000000001</c:v>
                </c:pt>
                <c:pt idx="8">
                  <c:v>0.16</c:v>
                </c:pt>
                <c:pt idx="9">
                  <c:v>0.18</c:v>
                </c:pt>
                <c:pt idx="10">
                  <c:v>0.2</c:v>
                </c:pt>
                <c:pt idx="11">
                  <c:v>0.21</c:v>
                </c:pt>
                <c:pt idx="12">
                  <c:v>0.23</c:v>
                </c:pt>
                <c:pt idx="13">
                  <c:v>0.25</c:v>
                </c:pt>
                <c:pt idx="14">
                  <c:v>0.27</c:v>
                </c:pt>
                <c:pt idx="15">
                  <c:v>0.28999999999999998</c:v>
                </c:pt>
                <c:pt idx="16">
                  <c:v>0.31</c:v>
                </c:pt>
                <c:pt idx="17">
                  <c:v>0.33</c:v>
                </c:pt>
                <c:pt idx="18">
                  <c:v>0.35</c:v>
                </c:pt>
                <c:pt idx="19">
                  <c:v>0.37</c:v>
                </c:pt>
                <c:pt idx="20">
                  <c:v>0.39</c:v>
                </c:pt>
                <c:pt idx="21">
                  <c:v>0.41</c:v>
                </c:pt>
                <c:pt idx="22">
                  <c:v>0.43</c:v>
                </c:pt>
                <c:pt idx="23">
                  <c:v>0.45</c:v>
                </c:pt>
                <c:pt idx="24">
                  <c:v>0.47</c:v>
                </c:pt>
                <c:pt idx="25">
                  <c:v>0.49</c:v>
                </c:pt>
                <c:pt idx="26">
                  <c:v>0.51</c:v>
                </c:pt>
                <c:pt idx="27">
                  <c:v>0.53</c:v>
                </c:pt>
                <c:pt idx="28">
                  <c:v>0.55000000000000004</c:v>
                </c:pt>
                <c:pt idx="29">
                  <c:v>0.56999999999999995</c:v>
                </c:pt>
                <c:pt idx="30">
                  <c:v>0.59</c:v>
                </c:pt>
                <c:pt idx="31">
                  <c:v>0.61</c:v>
                </c:pt>
                <c:pt idx="32">
                  <c:v>0.62</c:v>
                </c:pt>
                <c:pt idx="33">
                  <c:v>0.64</c:v>
                </c:pt>
                <c:pt idx="34">
                  <c:v>0.66</c:v>
                </c:pt>
                <c:pt idx="35">
                  <c:v>0.68</c:v>
                </c:pt>
                <c:pt idx="36">
                  <c:v>0.7</c:v>
                </c:pt>
                <c:pt idx="37">
                  <c:v>0.72</c:v>
                </c:pt>
                <c:pt idx="38">
                  <c:v>0.74</c:v>
                </c:pt>
                <c:pt idx="39">
                  <c:v>0.76</c:v>
                </c:pt>
                <c:pt idx="40">
                  <c:v>0.78</c:v>
                </c:pt>
                <c:pt idx="41">
                  <c:v>0.8</c:v>
                </c:pt>
                <c:pt idx="42">
                  <c:v>0.82</c:v>
                </c:pt>
                <c:pt idx="43">
                  <c:v>0.84</c:v>
                </c:pt>
                <c:pt idx="44">
                  <c:v>0.86</c:v>
                </c:pt>
                <c:pt idx="45">
                  <c:v>0.88</c:v>
                </c:pt>
                <c:pt idx="46">
                  <c:v>0.9</c:v>
                </c:pt>
                <c:pt idx="47">
                  <c:v>0.92</c:v>
                </c:pt>
                <c:pt idx="48">
                  <c:v>0.94</c:v>
                </c:pt>
                <c:pt idx="49">
                  <c:v>0.96</c:v>
                </c:pt>
                <c:pt idx="50">
                  <c:v>0.98</c:v>
                </c:pt>
                <c:pt idx="51">
                  <c:v>1</c:v>
                </c:pt>
                <c:pt idx="52">
                  <c:v>1.02</c:v>
                </c:pt>
                <c:pt idx="53">
                  <c:v>1.04</c:v>
                </c:pt>
                <c:pt idx="54">
                  <c:v>1.05</c:v>
                </c:pt>
                <c:pt idx="55">
                  <c:v>1.07</c:v>
                </c:pt>
                <c:pt idx="56">
                  <c:v>1.0900000000000001</c:v>
                </c:pt>
                <c:pt idx="57">
                  <c:v>1.1100000000000001</c:v>
                </c:pt>
                <c:pt idx="58">
                  <c:v>1.1299999999999999</c:v>
                </c:pt>
                <c:pt idx="59">
                  <c:v>1.1499999999999999</c:v>
                </c:pt>
                <c:pt idx="60">
                  <c:v>1.17</c:v>
                </c:pt>
                <c:pt idx="61">
                  <c:v>1.19</c:v>
                </c:pt>
                <c:pt idx="62">
                  <c:v>1.21</c:v>
                </c:pt>
                <c:pt idx="63">
                  <c:v>1.23</c:v>
                </c:pt>
                <c:pt idx="64">
                  <c:v>1.25</c:v>
                </c:pt>
                <c:pt idx="65">
                  <c:v>1.27</c:v>
                </c:pt>
                <c:pt idx="66">
                  <c:v>1.29</c:v>
                </c:pt>
                <c:pt idx="67">
                  <c:v>1.31</c:v>
                </c:pt>
                <c:pt idx="68">
                  <c:v>1.33</c:v>
                </c:pt>
                <c:pt idx="69">
                  <c:v>1.35</c:v>
                </c:pt>
                <c:pt idx="70">
                  <c:v>1.37</c:v>
                </c:pt>
                <c:pt idx="71">
                  <c:v>1.39</c:v>
                </c:pt>
                <c:pt idx="72">
                  <c:v>1.41</c:v>
                </c:pt>
                <c:pt idx="73">
                  <c:v>1.43</c:v>
                </c:pt>
                <c:pt idx="74">
                  <c:v>1.45</c:v>
                </c:pt>
                <c:pt idx="75">
                  <c:v>1.46</c:v>
                </c:pt>
                <c:pt idx="76">
                  <c:v>1.48</c:v>
                </c:pt>
                <c:pt idx="77">
                  <c:v>1.5</c:v>
                </c:pt>
                <c:pt idx="78">
                  <c:v>1.52</c:v>
                </c:pt>
                <c:pt idx="79">
                  <c:v>1.54</c:v>
                </c:pt>
                <c:pt idx="80">
                  <c:v>1.56</c:v>
                </c:pt>
                <c:pt idx="81">
                  <c:v>1.58</c:v>
                </c:pt>
                <c:pt idx="82">
                  <c:v>1.6</c:v>
                </c:pt>
                <c:pt idx="83">
                  <c:v>1.62</c:v>
                </c:pt>
                <c:pt idx="84">
                  <c:v>1.64</c:v>
                </c:pt>
                <c:pt idx="85">
                  <c:v>1.66</c:v>
                </c:pt>
                <c:pt idx="86">
                  <c:v>1.68</c:v>
                </c:pt>
                <c:pt idx="87">
                  <c:v>1.7</c:v>
                </c:pt>
                <c:pt idx="88">
                  <c:v>1.72</c:v>
                </c:pt>
                <c:pt idx="89">
                  <c:v>1.74</c:v>
                </c:pt>
                <c:pt idx="90">
                  <c:v>1.76</c:v>
                </c:pt>
                <c:pt idx="91">
                  <c:v>1.78</c:v>
                </c:pt>
                <c:pt idx="92">
                  <c:v>1.8</c:v>
                </c:pt>
                <c:pt idx="93">
                  <c:v>1.82</c:v>
                </c:pt>
                <c:pt idx="94">
                  <c:v>1.84</c:v>
                </c:pt>
                <c:pt idx="95">
                  <c:v>1.86</c:v>
                </c:pt>
                <c:pt idx="96">
                  <c:v>1.87</c:v>
                </c:pt>
                <c:pt idx="97">
                  <c:v>1.89</c:v>
                </c:pt>
                <c:pt idx="98">
                  <c:v>1.91</c:v>
                </c:pt>
                <c:pt idx="99">
                  <c:v>1.93</c:v>
                </c:pt>
                <c:pt idx="100">
                  <c:v>1.95</c:v>
                </c:pt>
                <c:pt idx="101">
                  <c:v>1.97</c:v>
                </c:pt>
                <c:pt idx="102">
                  <c:v>1.99</c:v>
                </c:pt>
                <c:pt idx="103">
                  <c:v>2.0099999999999998</c:v>
                </c:pt>
                <c:pt idx="104">
                  <c:v>2.0299999999999998</c:v>
                </c:pt>
                <c:pt idx="105">
                  <c:v>2.0499999999999998</c:v>
                </c:pt>
                <c:pt idx="106">
                  <c:v>2.0699999999999998</c:v>
                </c:pt>
                <c:pt idx="107">
                  <c:v>2.09</c:v>
                </c:pt>
                <c:pt idx="108">
                  <c:v>2.11</c:v>
                </c:pt>
                <c:pt idx="109">
                  <c:v>2.13</c:v>
                </c:pt>
                <c:pt idx="110">
                  <c:v>2.15</c:v>
                </c:pt>
                <c:pt idx="111">
                  <c:v>2.17</c:v>
                </c:pt>
                <c:pt idx="112">
                  <c:v>2.19</c:v>
                </c:pt>
                <c:pt idx="113">
                  <c:v>2.21</c:v>
                </c:pt>
                <c:pt idx="114">
                  <c:v>2.23</c:v>
                </c:pt>
                <c:pt idx="115">
                  <c:v>2.25</c:v>
                </c:pt>
                <c:pt idx="116">
                  <c:v>2.27</c:v>
                </c:pt>
                <c:pt idx="117">
                  <c:v>2.29</c:v>
                </c:pt>
                <c:pt idx="118">
                  <c:v>2.2999999999999998</c:v>
                </c:pt>
                <c:pt idx="119">
                  <c:v>2.3199999999999998</c:v>
                </c:pt>
                <c:pt idx="120">
                  <c:v>2.34</c:v>
                </c:pt>
                <c:pt idx="121">
                  <c:v>2.36</c:v>
                </c:pt>
                <c:pt idx="122">
                  <c:v>2.38</c:v>
                </c:pt>
                <c:pt idx="123">
                  <c:v>2.4</c:v>
                </c:pt>
                <c:pt idx="124">
                  <c:v>2.42</c:v>
                </c:pt>
                <c:pt idx="125">
                  <c:v>2.44</c:v>
                </c:pt>
                <c:pt idx="126">
                  <c:v>2.46</c:v>
                </c:pt>
                <c:pt idx="127">
                  <c:v>2.48</c:v>
                </c:pt>
                <c:pt idx="128">
                  <c:v>2.5</c:v>
                </c:pt>
                <c:pt idx="129">
                  <c:v>2.52</c:v>
                </c:pt>
                <c:pt idx="130">
                  <c:v>2.54</c:v>
                </c:pt>
                <c:pt idx="131">
                  <c:v>2.56</c:v>
                </c:pt>
                <c:pt idx="132">
                  <c:v>2.58</c:v>
                </c:pt>
                <c:pt idx="133">
                  <c:v>2.6</c:v>
                </c:pt>
                <c:pt idx="134">
                  <c:v>2.62</c:v>
                </c:pt>
                <c:pt idx="135">
                  <c:v>2.64</c:v>
                </c:pt>
                <c:pt idx="136">
                  <c:v>2.66</c:v>
                </c:pt>
                <c:pt idx="137">
                  <c:v>2.68</c:v>
                </c:pt>
                <c:pt idx="138">
                  <c:v>2.7</c:v>
                </c:pt>
                <c:pt idx="139">
                  <c:v>2.71</c:v>
                </c:pt>
                <c:pt idx="140">
                  <c:v>2.73</c:v>
                </c:pt>
                <c:pt idx="141">
                  <c:v>2.75</c:v>
                </c:pt>
                <c:pt idx="142">
                  <c:v>2.77</c:v>
                </c:pt>
                <c:pt idx="143">
                  <c:v>2.79</c:v>
                </c:pt>
                <c:pt idx="144">
                  <c:v>2.81</c:v>
                </c:pt>
                <c:pt idx="145">
                  <c:v>2.83</c:v>
                </c:pt>
                <c:pt idx="146">
                  <c:v>2.85</c:v>
                </c:pt>
                <c:pt idx="147">
                  <c:v>2.87</c:v>
                </c:pt>
                <c:pt idx="148">
                  <c:v>2.89</c:v>
                </c:pt>
                <c:pt idx="149">
                  <c:v>2.91</c:v>
                </c:pt>
                <c:pt idx="150">
                  <c:v>2.93</c:v>
                </c:pt>
                <c:pt idx="151">
                  <c:v>2.95</c:v>
                </c:pt>
                <c:pt idx="152">
                  <c:v>2.97</c:v>
                </c:pt>
                <c:pt idx="153">
                  <c:v>2.99</c:v>
                </c:pt>
                <c:pt idx="154">
                  <c:v>3.01</c:v>
                </c:pt>
                <c:pt idx="155">
                  <c:v>3.03</c:v>
                </c:pt>
                <c:pt idx="156">
                  <c:v>3.05</c:v>
                </c:pt>
                <c:pt idx="157">
                  <c:v>3.07</c:v>
                </c:pt>
                <c:pt idx="158">
                  <c:v>3.09</c:v>
                </c:pt>
                <c:pt idx="159">
                  <c:v>3.11</c:v>
                </c:pt>
                <c:pt idx="160">
                  <c:v>3.12</c:v>
                </c:pt>
                <c:pt idx="161">
                  <c:v>3.14</c:v>
                </c:pt>
                <c:pt idx="162">
                  <c:v>3.16</c:v>
                </c:pt>
                <c:pt idx="163">
                  <c:v>3.18</c:v>
                </c:pt>
                <c:pt idx="164">
                  <c:v>3.2</c:v>
                </c:pt>
                <c:pt idx="165">
                  <c:v>3.22</c:v>
                </c:pt>
                <c:pt idx="166">
                  <c:v>3.24</c:v>
                </c:pt>
                <c:pt idx="167">
                  <c:v>3.26</c:v>
                </c:pt>
                <c:pt idx="168">
                  <c:v>3.28</c:v>
                </c:pt>
                <c:pt idx="169">
                  <c:v>3.3</c:v>
                </c:pt>
                <c:pt idx="170">
                  <c:v>3.32</c:v>
                </c:pt>
                <c:pt idx="171">
                  <c:v>3.34</c:v>
                </c:pt>
                <c:pt idx="172">
                  <c:v>3.36</c:v>
                </c:pt>
                <c:pt idx="173">
                  <c:v>3.38</c:v>
                </c:pt>
                <c:pt idx="174">
                  <c:v>3.4</c:v>
                </c:pt>
                <c:pt idx="175">
                  <c:v>3.42</c:v>
                </c:pt>
                <c:pt idx="176">
                  <c:v>3.44</c:v>
                </c:pt>
                <c:pt idx="177">
                  <c:v>3.46</c:v>
                </c:pt>
                <c:pt idx="178">
                  <c:v>3.48</c:v>
                </c:pt>
                <c:pt idx="179">
                  <c:v>3.5</c:v>
                </c:pt>
                <c:pt idx="180">
                  <c:v>3.52</c:v>
                </c:pt>
                <c:pt idx="181">
                  <c:v>3.54</c:v>
                </c:pt>
                <c:pt idx="182">
                  <c:v>3.55</c:v>
                </c:pt>
                <c:pt idx="183">
                  <c:v>3.57</c:v>
                </c:pt>
                <c:pt idx="184">
                  <c:v>3.59</c:v>
                </c:pt>
                <c:pt idx="185">
                  <c:v>3.61</c:v>
                </c:pt>
                <c:pt idx="186">
                  <c:v>3.63</c:v>
                </c:pt>
                <c:pt idx="187">
                  <c:v>3.65</c:v>
                </c:pt>
                <c:pt idx="188">
                  <c:v>3.67</c:v>
                </c:pt>
                <c:pt idx="189">
                  <c:v>3.69</c:v>
                </c:pt>
                <c:pt idx="190">
                  <c:v>3.71</c:v>
                </c:pt>
                <c:pt idx="191">
                  <c:v>3.73</c:v>
                </c:pt>
                <c:pt idx="192">
                  <c:v>3.75</c:v>
                </c:pt>
                <c:pt idx="193">
                  <c:v>3.77</c:v>
                </c:pt>
                <c:pt idx="194">
                  <c:v>3.79</c:v>
                </c:pt>
                <c:pt idx="195">
                  <c:v>3.81</c:v>
                </c:pt>
                <c:pt idx="196">
                  <c:v>3.83</c:v>
                </c:pt>
                <c:pt idx="197">
                  <c:v>3.85</c:v>
                </c:pt>
                <c:pt idx="198">
                  <c:v>3.87</c:v>
                </c:pt>
                <c:pt idx="199">
                  <c:v>3.89</c:v>
                </c:pt>
                <c:pt idx="200">
                  <c:v>3.91</c:v>
                </c:pt>
                <c:pt idx="201">
                  <c:v>3.93</c:v>
                </c:pt>
                <c:pt idx="202">
                  <c:v>3.95</c:v>
                </c:pt>
                <c:pt idx="203">
                  <c:v>3.96</c:v>
                </c:pt>
                <c:pt idx="204">
                  <c:v>3.98</c:v>
                </c:pt>
                <c:pt idx="205">
                  <c:v>4</c:v>
                </c:pt>
                <c:pt idx="206">
                  <c:v>4.0199999999999996</c:v>
                </c:pt>
                <c:pt idx="207">
                  <c:v>4.04</c:v>
                </c:pt>
                <c:pt idx="208">
                  <c:v>4.0599999999999996</c:v>
                </c:pt>
                <c:pt idx="209">
                  <c:v>4.08</c:v>
                </c:pt>
                <c:pt idx="210">
                  <c:v>4.0999999999999996</c:v>
                </c:pt>
                <c:pt idx="211">
                  <c:v>4.12</c:v>
                </c:pt>
                <c:pt idx="212">
                  <c:v>4.1399999999999997</c:v>
                </c:pt>
                <c:pt idx="213">
                  <c:v>4.16</c:v>
                </c:pt>
                <c:pt idx="214">
                  <c:v>4.18</c:v>
                </c:pt>
                <c:pt idx="215">
                  <c:v>4.2</c:v>
                </c:pt>
                <c:pt idx="216">
                  <c:v>4.22</c:v>
                </c:pt>
                <c:pt idx="217">
                  <c:v>4.24</c:v>
                </c:pt>
                <c:pt idx="218">
                  <c:v>4.26</c:v>
                </c:pt>
                <c:pt idx="219">
                  <c:v>4.28</c:v>
                </c:pt>
                <c:pt idx="220">
                  <c:v>4.3</c:v>
                </c:pt>
                <c:pt idx="221">
                  <c:v>4.32</c:v>
                </c:pt>
                <c:pt idx="222">
                  <c:v>4.34</c:v>
                </c:pt>
                <c:pt idx="223">
                  <c:v>4.3600000000000003</c:v>
                </c:pt>
                <c:pt idx="224">
                  <c:v>4.37</c:v>
                </c:pt>
                <c:pt idx="225">
                  <c:v>4.3899999999999997</c:v>
                </c:pt>
                <c:pt idx="226">
                  <c:v>4.41</c:v>
                </c:pt>
                <c:pt idx="227">
                  <c:v>4.43</c:v>
                </c:pt>
                <c:pt idx="228">
                  <c:v>4.45</c:v>
                </c:pt>
                <c:pt idx="229">
                  <c:v>4.47</c:v>
                </c:pt>
                <c:pt idx="230">
                  <c:v>4.49</c:v>
                </c:pt>
                <c:pt idx="231">
                  <c:v>4.51</c:v>
                </c:pt>
                <c:pt idx="232">
                  <c:v>4.53</c:v>
                </c:pt>
                <c:pt idx="233">
                  <c:v>4.55</c:v>
                </c:pt>
                <c:pt idx="234">
                  <c:v>4.57</c:v>
                </c:pt>
                <c:pt idx="235">
                  <c:v>4.59</c:v>
                </c:pt>
                <c:pt idx="236">
                  <c:v>4.6100000000000003</c:v>
                </c:pt>
                <c:pt idx="237">
                  <c:v>4.63</c:v>
                </c:pt>
                <c:pt idx="238">
                  <c:v>4.6500000000000004</c:v>
                </c:pt>
                <c:pt idx="239">
                  <c:v>4.67</c:v>
                </c:pt>
                <c:pt idx="240">
                  <c:v>4.6900000000000004</c:v>
                </c:pt>
                <c:pt idx="241">
                  <c:v>4.71</c:v>
                </c:pt>
                <c:pt idx="242">
                  <c:v>4.7300000000000004</c:v>
                </c:pt>
                <c:pt idx="243">
                  <c:v>4.75</c:v>
                </c:pt>
                <c:pt idx="244">
                  <c:v>4.7699999999999996</c:v>
                </c:pt>
                <c:pt idx="245">
                  <c:v>4.79</c:v>
                </c:pt>
                <c:pt idx="246">
                  <c:v>4.8</c:v>
                </c:pt>
                <c:pt idx="247">
                  <c:v>4.82</c:v>
                </c:pt>
                <c:pt idx="248">
                  <c:v>4.84</c:v>
                </c:pt>
                <c:pt idx="249">
                  <c:v>4.8600000000000003</c:v>
                </c:pt>
                <c:pt idx="250">
                  <c:v>4.88</c:v>
                </c:pt>
                <c:pt idx="251">
                  <c:v>4.9000000000000004</c:v>
                </c:pt>
                <c:pt idx="252">
                  <c:v>4.92</c:v>
                </c:pt>
                <c:pt idx="253">
                  <c:v>4.9400000000000004</c:v>
                </c:pt>
                <c:pt idx="254">
                  <c:v>4.96</c:v>
                </c:pt>
                <c:pt idx="255">
                  <c:v>4.9800000000000004</c:v>
                </c:pt>
              </c:numCache>
            </c:numRef>
          </c:cat>
          <c:val>
            <c:numRef>
              <c:f>'MAF Scaling'!$AF$53:$AF$308</c:f>
              <c:numCache>
                <c:formatCode>General</c:formatCode>
                <c:ptCount val="25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0.11</c:v>
                </c:pt>
                <c:pt idx="13">
                  <c:v>0.23</c:v>
                </c:pt>
                <c:pt idx="14">
                  <c:v>0.39</c:v>
                </c:pt>
                <c:pt idx="15">
                  <c:v>0.55000000000000004</c:v>
                </c:pt>
                <c:pt idx="16">
                  <c:v>0.73</c:v>
                </c:pt>
                <c:pt idx="17">
                  <c:v>0.89</c:v>
                </c:pt>
                <c:pt idx="18">
                  <c:v>1.05</c:v>
                </c:pt>
                <c:pt idx="19">
                  <c:v>1.23</c:v>
                </c:pt>
                <c:pt idx="20">
                  <c:v>1.33</c:v>
                </c:pt>
                <c:pt idx="21">
                  <c:v>1.5</c:v>
                </c:pt>
                <c:pt idx="22">
                  <c:v>1.66</c:v>
                </c:pt>
                <c:pt idx="23">
                  <c:v>1.83</c:v>
                </c:pt>
                <c:pt idx="24">
                  <c:v>1.99</c:v>
                </c:pt>
                <c:pt idx="25">
                  <c:v>2.16</c:v>
                </c:pt>
                <c:pt idx="26">
                  <c:v>2.2799999999999998</c:v>
                </c:pt>
                <c:pt idx="27">
                  <c:v>2.44</c:v>
                </c:pt>
                <c:pt idx="28">
                  <c:v>2.6</c:v>
                </c:pt>
                <c:pt idx="29">
                  <c:v>2.78</c:v>
                </c:pt>
                <c:pt idx="30">
                  <c:v>2.94</c:v>
                </c:pt>
                <c:pt idx="31">
                  <c:v>3.1</c:v>
                </c:pt>
                <c:pt idx="32">
                  <c:v>3.28</c:v>
                </c:pt>
                <c:pt idx="33">
                  <c:v>3.49</c:v>
                </c:pt>
                <c:pt idx="34">
                  <c:v>3.66</c:v>
                </c:pt>
                <c:pt idx="35">
                  <c:v>3.88</c:v>
                </c:pt>
                <c:pt idx="36">
                  <c:v>4.05</c:v>
                </c:pt>
                <c:pt idx="37">
                  <c:v>4.26</c:v>
                </c:pt>
                <c:pt idx="38">
                  <c:v>4.49</c:v>
                </c:pt>
                <c:pt idx="39">
                  <c:v>4.71</c:v>
                </c:pt>
                <c:pt idx="40">
                  <c:v>4.93</c:v>
                </c:pt>
                <c:pt idx="41">
                  <c:v>5.2</c:v>
                </c:pt>
                <c:pt idx="42">
                  <c:v>5.43</c:v>
                </c:pt>
                <c:pt idx="43">
                  <c:v>5.71</c:v>
                </c:pt>
                <c:pt idx="44">
                  <c:v>5.93</c:v>
                </c:pt>
                <c:pt idx="45">
                  <c:v>6.2</c:v>
                </c:pt>
                <c:pt idx="46">
                  <c:v>6.49</c:v>
                </c:pt>
                <c:pt idx="47">
                  <c:v>6.81</c:v>
                </c:pt>
                <c:pt idx="48">
                  <c:v>7.09</c:v>
                </c:pt>
                <c:pt idx="49">
                  <c:v>7.36</c:v>
                </c:pt>
                <c:pt idx="50">
                  <c:v>7.7</c:v>
                </c:pt>
                <c:pt idx="51">
                  <c:v>7.98</c:v>
                </c:pt>
                <c:pt idx="52">
                  <c:v>8.31</c:v>
                </c:pt>
                <c:pt idx="53">
                  <c:v>8.64</c:v>
                </c:pt>
                <c:pt idx="54">
                  <c:v>8.98</c:v>
                </c:pt>
                <c:pt idx="55">
                  <c:v>9.3000000000000007</c:v>
                </c:pt>
                <c:pt idx="56">
                  <c:v>9.64</c:v>
                </c:pt>
                <c:pt idx="57">
                  <c:v>10.029999999999999</c:v>
                </c:pt>
                <c:pt idx="58">
                  <c:v>10.36</c:v>
                </c:pt>
                <c:pt idx="59">
                  <c:v>10.75</c:v>
                </c:pt>
                <c:pt idx="60">
                  <c:v>11.14</c:v>
                </c:pt>
                <c:pt idx="61">
                  <c:v>11.53</c:v>
                </c:pt>
                <c:pt idx="62">
                  <c:v>11.91</c:v>
                </c:pt>
                <c:pt idx="63">
                  <c:v>12.35</c:v>
                </c:pt>
                <c:pt idx="64">
                  <c:v>12.74</c:v>
                </c:pt>
                <c:pt idx="65">
                  <c:v>13.18</c:v>
                </c:pt>
                <c:pt idx="66">
                  <c:v>13.63</c:v>
                </c:pt>
                <c:pt idx="67">
                  <c:v>14.08</c:v>
                </c:pt>
                <c:pt idx="68">
                  <c:v>14.58</c:v>
                </c:pt>
                <c:pt idx="69">
                  <c:v>15.01</c:v>
                </c:pt>
                <c:pt idx="70">
                  <c:v>15.51</c:v>
                </c:pt>
                <c:pt idx="71">
                  <c:v>16.010000000000002</c:v>
                </c:pt>
                <c:pt idx="72">
                  <c:v>16.510000000000002</c:v>
                </c:pt>
                <c:pt idx="73">
                  <c:v>17.010000000000002</c:v>
                </c:pt>
                <c:pt idx="74">
                  <c:v>17.5</c:v>
                </c:pt>
                <c:pt idx="75">
                  <c:v>18.05</c:v>
                </c:pt>
                <c:pt idx="76">
                  <c:v>18.61</c:v>
                </c:pt>
                <c:pt idx="77">
                  <c:v>19.16</c:v>
                </c:pt>
                <c:pt idx="78">
                  <c:v>19.73</c:v>
                </c:pt>
                <c:pt idx="79">
                  <c:v>20.28</c:v>
                </c:pt>
                <c:pt idx="80">
                  <c:v>20.83</c:v>
                </c:pt>
                <c:pt idx="81">
                  <c:v>21.44</c:v>
                </c:pt>
                <c:pt idx="82">
                  <c:v>22.05</c:v>
                </c:pt>
                <c:pt idx="83">
                  <c:v>22.6</c:v>
                </c:pt>
                <c:pt idx="84">
                  <c:v>23.26</c:v>
                </c:pt>
                <c:pt idx="85">
                  <c:v>23.88</c:v>
                </c:pt>
                <c:pt idx="86">
                  <c:v>24.49</c:v>
                </c:pt>
                <c:pt idx="87">
                  <c:v>25.15</c:v>
                </c:pt>
                <c:pt idx="88">
                  <c:v>25.81</c:v>
                </c:pt>
                <c:pt idx="89">
                  <c:v>26.48</c:v>
                </c:pt>
                <c:pt idx="90">
                  <c:v>27.14</c:v>
                </c:pt>
                <c:pt idx="91">
                  <c:v>27.86</c:v>
                </c:pt>
                <c:pt idx="92">
                  <c:v>28.58</c:v>
                </c:pt>
                <c:pt idx="93">
                  <c:v>29.3</c:v>
                </c:pt>
                <c:pt idx="94">
                  <c:v>30.03</c:v>
                </c:pt>
                <c:pt idx="95">
                  <c:v>30.74</c:v>
                </c:pt>
                <c:pt idx="96">
                  <c:v>31.51</c:v>
                </c:pt>
                <c:pt idx="97">
                  <c:v>32.29</c:v>
                </c:pt>
                <c:pt idx="98">
                  <c:v>33.08</c:v>
                </c:pt>
                <c:pt idx="99">
                  <c:v>33.85</c:v>
                </c:pt>
                <c:pt idx="100">
                  <c:v>34.68</c:v>
                </c:pt>
                <c:pt idx="101">
                  <c:v>35.450000000000003</c:v>
                </c:pt>
                <c:pt idx="102">
                  <c:v>36.29</c:v>
                </c:pt>
                <c:pt idx="103">
                  <c:v>37.11</c:v>
                </c:pt>
                <c:pt idx="104">
                  <c:v>37.950000000000003</c:v>
                </c:pt>
                <c:pt idx="105">
                  <c:v>38.83</c:v>
                </c:pt>
                <c:pt idx="106">
                  <c:v>39.71</c:v>
                </c:pt>
                <c:pt idx="107">
                  <c:v>40.549999999999997</c:v>
                </c:pt>
                <c:pt idx="108">
                  <c:v>41.43</c:v>
                </c:pt>
                <c:pt idx="109">
                  <c:v>42.38</c:v>
                </c:pt>
                <c:pt idx="110">
                  <c:v>43.26</c:v>
                </c:pt>
                <c:pt idx="111">
                  <c:v>44.2</c:v>
                </c:pt>
                <c:pt idx="112">
                  <c:v>45.09</c:v>
                </c:pt>
                <c:pt idx="113">
                  <c:v>46.03</c:v>
                </c:pt>
                <c:pt idx="114">
                  <c:v>46.98</c:v>
                </c:pt>
                <c:pt idx="115">
                  <c:v>47.96</c:v>
                </c:pt>
                <c:pt idx="116">
                  <c:v>48.91</c:v>
                </c:pt>
                <c:pt idx="117">
                  <c:v>49.85</c:v>
                </c:pt>
                <c:pt idx="118">
                  <c:v>50.85</c:v>
                </c:pt>
                <c:pt idx="119">
                  <c:v>51.79</c:v>
                </c:pt>
                <c:pt idx="120">
                  <c:v>52.79</c:v>
                </c:pt>
                <c:pt idx="121">
                  <c:v>53.84</c:v>
                </c:pt>
                <c:pt idx="122">
                  <c:v>54.84</c:v>
                </c:pt>
                <c:pt idx="123">
                  <c:v>55.89</c:v>
                </c:pt>
                <c:pt idx="124">
                  <c:v>56.94</c:v>
                </c:pt>
                <c:pt idx="125">
                  <c:v>57.99</c:v>
                </c:pt>
                <c:pt idx="126">
                  <c:v>59.1</c:v>
                </c:pt>
                <c:pt idx="127">
                  <c:v>60.15</c:v>
                </c:pt>
                <c:pt idx="128">
                  <c:v>61.26</c:v>
                </c:pt>
                <c:pt idx="129">
                  <c:v>62.43</c:v>
                </c:pt>
                <c:pt idx="130">
                  <c:v>63.54</c:v>
                </c:pt>
                <c:pt idx="131">
                  <c:v>64.7</c:v>
                </c:pt>
                <c:pt idx="132">
                  <c:v>65.91</c:v>
                </c:pt>
                <c:pt idx="133">
                  <c:v>67.13</c:v>
                </c:pt>
                <c:pt idx="134">
                  <c:v>68.3</c:v>
                </c:pt>
                <c:pt idx="135">
                  <c:v>69.56</c:v>
                </c:pt>
                <c:pt idx="136">
                  <c:v>70.790000000000006</c:v>
                </c:pt>
                <c:pt idx="137">
                  <c:v>72.06</c:v>
                </c:pt>
                <c:pt idx="138">
                  <c:v>73.34</c:v>
                </c:pt>
                <c:pt idx="139">
                  <c:v>74.61</c:v>
                </c:pt>
                <c:pt idx="140">
                  <c:v>75.89</c:v>
                </c:pt>
                <c:pt idx="141">
                  <c:v>77.209999999999994</c:v>
                </c:pt>
                <c:pt idx="142">
                  <c:v>78.540000000000006</c:v>
                </c:pt>
                <c:pt idx="143">
                  <c:v>79.86</c:v>
                </c:pt>
                <c:pt idx="144">
                  <c:v>81.260000000000005</c:v>
                </c:pt>
                <c:pt idx="145">
                  <c:v>82.59</c:v>
                </c:pt>
                <c:pt idx="146">
                  <c:v>83.98</c:v>
                </c:pt>
                <c:pt idx="147">
                  <c:v>85.35</c:v>
                </c:pt>
                <c:pt idx="148">
                  <c:v>86.8</c:v>
                </c:pt>
                <c:pt idx="149">
                  <c:v>88.18</c:v>
                </c:pt>
                <c:pt idx="150">
                  <c:v>89.61</c:v>
                </c:pt>
                <c:pt idx="151">
                  <c:v>91.11</c:v>
                </c:pt>
                <c:pt idx="152">
                  <c:v>92.55</c:v>
                </c:pt>
                <c:pt idx="153">
                  <c:v>94.05</c:v>
                </c:pt>
                <c:pt idx="154">
                  <c:v>95.55</c:v>
                </c:pt>
                <c:pt idx="155">
                  <c:v>97.04</c:v>
                </c:pt>
                <c:pt idx="156">
                  <c:v>98.59</c:v>
                </c:pt>
                <c:pt idx="157">
                  <c:v>100.09</c:v>
                </c:pt>
                <c:pt idx="158">
                  <c:v>101.64</c:v>
                </c:pt>
                <c:pt idx="159">
                  <c:v>103.19</c:v>
                </c:pt>
                <c:pt idx="160">
                  <c:v>104.74</c:v>
                </c:pt>
                <c:pt idx="161">
                  <c:v>106.35</c:v>
                </c:pt>
                <c:pt idx="162">
                  <c:v>107.9</c:v>
                </c:pt>
                <c:pt idx="163">
                  <c:v>109.5</c:v>
                </c:pt>
                <c:pt idx="164">
                  <c:v>111.16</c:v>
                </c:pt>
                <c:pt idx="165">
                  <c:v>112.78</c:v>
                </c:pt>
                <c:pt idx="166">
                  <c:v>114.43</c:v>
                </c:pt>
                <c:pt idx="167">
                  <c:v>116.1</c:v>
                </c:pt>
                <c:pt idx="168">
                  <c:v>117.75</c:v>
                </c:pt>
                <c:pt idx="169">
                  <c:v>119.48</c:v>
                </c:pt>
                <c:pt idx="170">
                  <c:v>121.14</c:v>
                </c:pt>
                <c:pt idx="171">
                  <c:v>122.85</c:v>
                </c:pt>
                <c:pt idx="172">
                  <c:v>124.58</c:v>
                </c:pt>
                <c:pt idx="173">
                  <c:v>126.34</c:v>
                </c:pt>
                <c:pt idx="174">
                  <c:v>128.05000000000001</c:v>
                </c:pt>
                <c:pt idx="175">
                  <c:v>129.83000000000001</c:v>
                </c:pt>
                <c:pt idx="176">
                  <c:v>131.6</c:v>
                </c:pt>
                <c:pt idx="177">
                  <c:v>133.38</c:v>
                </c:pt>
                <c:pt idx="178">
                  <c:v>135.15</c:v>
                </c:pt>
                <c:pt idx="179">
                  <c:v>136.91</c:v>
                </c:pt>
                <c:pt idx="180">
                  <c:v>138.75</c:v>
                </c:pt>
                <c:pt idx="181">
                  <c:v>140.58000000000001</c:v>
                </c:pt>
                <c:pt idx="182">
                  <c:v>142.4</c:v>
                </c:pt>
                <c:pt idx="183">
                  <c:v>144.22999999999999</c:v>
                </c:pt>
                <c:pt idx="184">
                  <c:v>146.11000000000001</c:v>
                </c:pt>
                <c:pt idx="185">
                  <c:v>148</c:v>
                </c:pt>
                <c:pt idx="186">
                  <c:v>149.88</c:v>
                </c:pt>
                <c:pt idx="187">
                  <c:v>151.76</c:v>
                </c:pt>
                <c:pt idx="188">
                  <c:v>153.65</c:v>
                </c:pt>
                <c:pt idx="189">
                  <c:v>155.53</c:v>
                </c:pt>
                <c:pt idx="190">
                  <c:v>157.47999999999999</c:v>
                </c:pt>
                <c:pt idx="191">
                  <c:v>159.35</c:v>
                </c:pt>
                <c:pt idx="192">
                  <c:v>161.29</c:v>
                </c:pt>
                <c:pt idx="193">
                  <c:v>163.22999999999999</c:v>
                </c:pt>
                <c:pt idx="194">
                  <c:v>165.23</c:v>
                </c:pt>
                <c:pt idx="195">
                  <c:v>167.16</c:v>
                </c:pt>
                <c:pt idx="196">
                  <c:v>169.15</c:v>
                </c:pt>
                <c:pt idx="197">
                  <c:v>171.15</c:v>
                </c:pt>
                <c:pt idx="198">
                  <c:v>173.14</c:v>
                </c:pt>
                <c:pt idx="199">
                  <c:v>175.14</c:v>
                </c:pt>
                <c:pt idx="200">
                  <c:v>177.13</c:v>
                </c:pt>
                <c:pt idx="201">
                  <c:v>179.18</c:v>
                </c:pt>
                <c:pt idx="202">
                  <c:v>181.18</c:v>
                </c:pt>
                <c:pt idx="203">
                  <c:v>183.23</c:v>
                </c:pt>
                <c:pt idx="204">
                  <c:v>185.21</c:v>
                </c:pt>
                <c:pt idx="205">
                  <c:v>187.26</c:v>
                </c:pt>
                <c:pt idx="206">
                  <c:v>189.31</c:v>
                </c:pt>
                <c:pt idx="207">
                  <c:v>191.36</c:v>
                </c:pt>
                <c:pt idx="208">
                  <c:v>193.41</c:v>
                </c:pt>
                <c:pt idx="209">
                  <c:v>195.46</c:v>
                </c:pt>
                <c:pt idx="210">
                  <c:v>197.58</c:v>
                </c:pt>
                <c:pt idx="211">
                  <c:v>199.61</c:v>
                </c:pt>
                <c:pt idx="212">
                  <c:v>201.73</c:v>
                </c:pt>
                <c:pt idx="213">
                  <c:v>203.83</c:v>
                </c:pt>
                <c:pt idx="214">
                  <c:v>205.93</c:v>
                </c:pt>
                <c:pt idx="215">
                  <c:v>208.04</c:v>
                </c:pt>
                <c:pt idx="216">
                  <c:v>210.14</c:v>
                </c:pt>
                <c:pt idx="217">
                  <c:v>212.3</c:v>
                </c:pt>
                <c:pt idx="218">
                  <c:v>214.41</c:v>
                </c:pt>
                <c:pt idx="219">
                  <c:v>216.56</c:v>
                </c:pt>
                <c:pt idx="220">
                  <c:v>218.73</c:v>
                </c:pt>
                <c:pt idx="221">
                  <c:v>220.89</c:v>
                </c:pt>
                <c:pt idx="222">
                  <c:v>223.05</c:v>
                </c:pt>
                <c:pt idx="223">
                  <c:v>225.2</c:v>
                </c:pt>
                <c:pt idx="224">
                  <c:v>227.43</c:v>
                </c:pt>
                <c:pt idx="225">
                  <c:v>229.59</c:v>
                </c:pt>
                <c:pt idx="226">
                  <c:v>231.8</c:v>
                </c:pt>
                <c:pt idx="227">
                  <c:v>234.01</c:v>
                </c:pt>
                <c:pt idx="228">
                  <c:v>236.23</c:v>
                </c:pt>
                <c:pt idx="229">
                  <c:v>238.45</c:v>
                </c:pt>
                <c:pt idx="230">
                  <c:v>240.66</c:v>
                </c:pt>
                <c:pt idx="231">
                  <c:v>242.93</c:v>
                </c:pt>
                <c:pt idx="232">
                  <c:v>245.15</c:v>
                </c:pt>
                <c:pt idx="233">
                  <c:v>247.43</c:v>
                </c:pt>
                <c:pt idx="234">
                  <c:v>249.69</c:v>
                </c:pt>
                <c:pt idx="235">
                  <c:v>251.9</c:v>
                </c:pt>
                <c:pt idx="236">
                  <c:v>254.18</c:v>
                </c:pt>
                <c:pt idx="237">
                  <c:v>256.45</c:v>
                </c:pt>
                <c:pt idx="238">
                  <c:v>258.73</c:v>
                </c:pt>
                <c:pt idx="239">
                  <c:v>261.05</c:v>
                </c:pt>
                <c:pt idx="240">
                  <c:v>263.31</c:v>
                </c:pt>
                <c:pt idx="241">
                  <c:v>265.58999999999997</c:v>
                </c:pt>
                <c:pt idx="242">
                  <c:v>267.91000000000003</c:v>
                </c:pt>
                <c:pt idx="243">
                  <c:v>270.24</c:v>
                </c:pt>
                <c:pt idx="244">
                  <c:v>272.51</c:v>
                </c:pt>
                <c:pt idx="245">
                  <c:v>274.83999999999997</c:v>
                </c:pt>
                <c:pt idx="246">
                  <c:v>277.16000000000003</c:v>
                </c:pt>
                <c:pt idx="247">
                  <c:v>279.55</c:v>
                </c:pt>
                <c:pt idx="248">
                  <c:v>281.86</c:v>
                </c:pt>
                <c:pt idx="249">
                  <c:v>284.2</c:v>
                </c:pt>
                <c:pt idx="250">
                  <c:v>286.58</c:v>
                </c:pt>
                <c:pt idx="251">
                  <c:v>288.89999999999998</c:v>
                </c:pt>
                <c:pt idx="252">
                  <c:v>291.29000000000002</c:v>
                </c:pt>
                <c:pt idx="253">
                  <c:v>293.66000000000003</c:v>
                </c:pt>
                <c:pt idx="254">
                  <c:v>295.99</c:v>
                </c:pt>
                <c:pt idx="255">
                  <c:v>298.38</c:v>
                </c:pt>
              </c:numCache>
            </c:numRef>
          </c:val>
        </c:ser>
        <c:ser>
          <c:idx val="3"/>
          <c:order val="3"/>
          <c:tx>
            <c:strRef>
              <c:f>'MAF Scaling'!$AE$52</c:f>
              <c:strCache>
                <c:ptCount val="1"/>
                <c:pt idx="0">
                  <c:v>HP Calc by Flow
1.8T AGU GT28 MAF</c:v>
                </c:pt>
              </c:strCache>
            </c:strRef>
          </c:tx>
          <c:marker>
            <c:symbol val="none"/>
          </c:marker>
          <c:cat>
            <c:numRef>
              <c:f>'MAF Scaling'!$X$53:$X$308</c:f>
              <c:numCache>
                <c:formatCode>General</c:formatCode>
                <c:ptCount val="256"/>
                <c:pt idx="0">
                  <c:v>0</c:v>
                </c:pt>
                <c:pt idx="1">
                  <c:v>0.02</c:v>
                </c:pt>
                <c:pt idx="2">
                  <c:v>0.04</c:v>
                </c:pt>
                <c:pt idx="3">
                  <c:v>0.06</c:v>
                </c:pt>
                <c:pt idx="4">
                  <c:v>0.08</c:v>
                </c:pt>
                <c:pt idx="5">
                  <c:v>0.1</c:v>
                </c:pt>
                <c:pt idx="6">
                  <c:v>0.12</c:v>
                </c:pt>
                <c:pt idx="7">
                  <c:v>0.14000000000000001</c:v>
                </c:pt>
                <c:pt idx="8">
                  <c:v>0.16</c:v>
                </c:pt>
                <c:pt idx="9">
                  <c:v>0.18</c:v>
                </c:pt>
                <c:pt idx="10">
                  <c:v>0.2</c:v>
                </c:pt>
                <c:pt idx="11">
                  <c:v>0.21</c:v>
                </c:pt>
                <c:pt idx="12">
                  <c:v>0.23</c:v>
                </c:pt>
                <c:pt idx="13">
                  <c:v>0.25</c:v>
                </c:pt>
                <c:pt idx="14">
                  <c:v>0.27</c:v>
                </c:pt>
                <c:pt idx="15">
                  <c:v>0.28999999999999998</c:v>
                </c:pt>
                <c:pt idx="16">
                  <c:v>0.31</c:v>
                </c:pt>
                <c:pt idx="17">
                  <c:v>0.33</c:v>
                </c:pt>
                <c:pt idx="18">
                  <c:v>0.35</c:v>
                </c:pt>
                <c:pt idx="19">
                  <c:v>0.37</c:v>
                </c:pt>
                <c:pt idx="20">
                  <c:v>0.39</c:v>
                </c:pt>
                <c:pt idx="21">
                  <c:v>0.41</c:v>
                </c:pt>
                <c:pt idx="22">
                  <c:v>0.43</c:v>
                </c:pt>
                <c:pt idx="23">
                  <c:v>0.45</c:v>
                </c:pt>
                <c:pt idx="24">
                  <c:v>0.47</c:v>
                </c:pt>
                <c:pt idx="25">
                  <c:v>0.49</c:v>
                </c:pt>
                <c:pt idx="26">
                  <c:v>0.51</c:v>
                </c:pt>
                <c:pt idx="27">
                  <c:v>0.53</c:v>
                </c:pt>
                <c:pt idx="28">
                  <c:v>0.55000000000000004</c:v>
                </c:pt>
                <c:pt idx="29">
                  <c:v>0.56999999999999995</c:v>
                </c:pt>
                <c:pt idx="30">
                  <c:v>0.59</c:v>
                </c:pt>
                <c:pt idx="31">
                  <c:v>0.61</c:v>
                </c:pt>
                <c:pt idx="32">
                  <c:v>0.62</c:v>
                </c:pt>
                <c:pt idx="33">
                  <c:v>0.64</c:v>
                </c:pt>
                <c:pt idx="34">
                  <c:v>0.66</c:v>
                </c:pt>
                <c:pt idx="35">
                  <c:v>0.68</c:v>
                </c:pt>
                <c:pt idx="36">
                  <c:v>0.7</c:v>
                </c:pt>
                <c:pt idx="37">
                  <c:v>0.72</c:v>
                </c:pt>
                <c:pt idx="38">
                  <c:v>0.74</c:v>
                </c:pt>
                <c:pt idx="39">
                  <c:v>0.76</c:v>
                </c:pt>
                <c:pt idx="40">
                  <c:v>0.78</c:v>
                </c:pt>
                <c:pt idx="41">
                  <c:v>0.8</c:v>
                </c:pt>
                <c:pt idx="42">
                  <c:v>0.82</c:v>
                </c:pt>
                <c:pt idx="43">
                  <c:v>0.84</c:v>
                </c:pt>
                <c:pt idx="44">
                  <c:v>0.86</c:v>
                </c:pt>
                <c:pt idx="45">
                  <c:v>0.88</c:v>
                </c:pt>
                <c:pt idx="46">
                  <c:v>0.9</c:v>
                </c:pt>
                <c:pt idx="47">
                  <c:v>0.92</c:v>
                </c:pt>
                <c:pt idx="48">
                  <c:v>0.94</c:v>
                </c:pt>
                <c:pt idx="49">
                  <c:v>0.96</c:v>
                </c:pt>
                <c:pt idx="50">
                  <c:v>0.98</c:v>
                </c:pt>
                <c:pt idx="51">
                  <c:v>1</c:v>
                </c:pt>
                <c:pt idx="52">
                  <c:v>1.02</c:v>
                </c:pt>
                <c:pt idx="53">
                  <c:v>1.04</c:v>
                </c:pt>
                <c:pt idx="54">
                  <c:v>1.05</c:v>
                </c:pt>
                <c:pt idx="55">
                  <c:v>1.07</c:v>
                </c:pt>
                <c:pt idx="56">
                  <c:v>1.0900000000000001</c:v>
                </c:pt>
                <c:pt idx="57">
                  <c:v>1.1100000000000001</c:v>
                </c:pt>
                <c:pt idx="58">
                  <c:v>1.1299999999999999</c:v>
                </c:pt>
                <c:pt idx="59">
                  <c:v>1.1499999999999999</c:v>
                </c:pt>
                <c:pt idx="60">
                  <c:v>1.17</c:v>
                </c:pt>
                <c:pt idx="61">
                  <c:v>1.19</c:v>
                </c:pt>
                <c:pt idx="62">
                  <c:v>1.21</c:v>
                </c:pt>
                <c:pt idx="63">
                  <c:v>1.23</c:v>
                </c:pt>
                <c:pt idx="64">
                  <c:v>1.25</c:v>
                </c:pt>
                <c:pt idx="65">
                  <c:v>1.27</c:v>
                </c:pt>
                <c:pt idx="66">
                  <c:v>1.29</c:v>
                </c:pt>
                <c:pt idx="67">
                  <c:v>1.31</c:v>
                </c:pt>
                <c:pt idx="68">
                  <c:v>1.33</c:v>
                </c:pt>
                <c:pt idx="69">
                  <c:v>1.35</c:v>
                </c:pt>
                <c:pt idx="70">
                  <c:v>1.37</c:v>
                </c:pt>
                <c:pt idx="71">
                  <c:v>1.39</c:v>
                </c:pt>
                <c:pt idx="72">
                  <c:v>1.41</c:v>
                </c:pt>
                <c:pt idx="73">
                  <c:v>1.43</c:v>
                </c:pt>
                <c:pt idx="74">
                  <c:v>1.45</c:v>
                </c:pt>
                <c:pt idx="75">
                  <c:v>1.46</c:v>
                </c:pt>
                <c:pt idx="76">
                  <c:v>1.48</c:v>
                </c:pt>
                <c:pt idx="77">
                  <c:v>1.5</c:v>
                </c:pt>
                <c:pt idx="78">
                  <c:v>1.52</c:v>
                </c:pt>
                <c:pt idx="79">
                  <c:v>1.54</c:v>
                </c:pt>
                <c:pt idx="80">
                  <c:v>1.56</c:v>
                </c:pt>
                <c:pt idx="81">
                  <c:v>1.58</c:v>
                </c:pt>
                <c:pt idx="82">
                  <c:v>1.6</c:v>
                </c:pt>
                <c:pt idx="83">
                  <c:v>1.62</c:v>
                </c:pt>
                <c:pt idx="84">
                  <c:v>1.64</c:v>
                </c:pt>
                <c:pt idx="85">
                  <c:v>1.66</c:v>
                </c:pt>
                <c:pt idx="86">
                  <c:v>1.68</c:v>
                </c:pt>
                <c:pt idx="87">
                  <c:v>1.7</c:v>
                </c:pt>
                <c:pt idx="88">
                  <c:v>1.72</c:v>
                </c:pt>
                <c:pt idx="89">
                  <c:v>1.74</c:v>
                </c:pt>
                <c:pt idx="90">
                  <c:v>1.76</c:v>
                </c:pt>
                <c:pt idx="91">
                  <c:v>1.78</c:v>
                </c:pt>
                <c:pt idx="92">
                  <c:v>1.8</c:v>
                </c:pt>
                <c:pt idx="93">
                  <c:v>1.82</c:v>
                </c:pt>
                <c:pt idx="94">
                  <c:v>1.84</c:v>
                </c:pt>
                <c:pt idx="95">
                  <c:v>1.86</c:v>
                </c:pt>
                <c:pt idx="96">
                  <c:v>1.87</c:v>
                </c:pt>
                <c:pt idx="97">
                  <c:v>1.89</c:v>
                </c:pt>
                <c:pt idx="98">
                  <c:v>1.91</c:v>
                </c:pt>
                <c:pt idx="99">
                  <c:v>1.93</c:v>
                </c:pt>
                <c:pt idx="100">
                  <c:v>1.95</c:v>
                </c:pt>
                <c:pt idx="101">
                  <c:v>1.97</c:v>
                </c:pt>
                <c:pt idx="102">
                  <c:v>1.99</c:v>
                </c:pt>
                <c:pt idx="103">
                  <c:v>2.0099999999999998</c:v>
                </c:pt>
                <c:pt idx="104">
                  <c:v>2.0299999999999998</c:v>
                </c:pt>
                <c:pt idx="105">
                  <c:v>2.0499999999999998</c:v>
                </c:pt>
                <c:pt idx="106">
                  <c:v>2.0699999999999998</c:v>
                </c:pt>
                <c:pt idx="107">
                  <c:v>2.09</c:v>
                </c:pt>
                <c:pt idx="108">
                  <c:v>2.11</c:v>
                </c:pt>
                <c:pt idx="109">
                  <c:v>2.13</c:v>
                </c:pt>
                <c:pt idx="110">
                  <c:v>2.15</c:v>
                </c:pt>
                <c:pt idx="111">
                  <c:v>2.17</c:v>
                </c:pt>
                <c:pt idx="112">
                  <c:v>2.19</c:v>
                </c:pt>
                <c:pt idx="113">
                  <c:v>2.21</c:v>
                </c:pt>
                <c:pt idx="114">
                  <c:v>2.23</c:v>
                </c:pt>
                <c:pt idx="115">
                  <c:v>2.25</c:v>
                </c:pt>
                <c:pt idx="116">
                  <c:v>2.27</c:v>
                </c:pt>
                <c:pt idx="117">
                  <c:v>2.29</c:v>
                </c:pt>
                <c:pt idx="118">
                  <c:v>2.2999999999999998</c:v>
                </c:pt>
                <c:pt idx="119">
                  <c:v>2.3199999999999998</c:v>
                </c:pt>
                <c:pt idx="120">
                  <c:v>2.34</c:v>
                </c:pt>
                <c:pt idx="121">
                  <c:v>2.36</c:v>
                </c:pt>
                <c:pt idx="122">
                  <c:v>2.38</c:v>
                </c:pt>
                <c:pt idx="123">
                  <c:v>2.4</c:v>
                </c:pt>
                <c:pt idx="124">
                  <c:v>2.42</c:v>
                </c:pt>
                <c:pt idx="125">
                  <c:v>2.44</c:v>
                </c:pt>
                <c:pt idx="126">
                  <c:v>2.46</c:v>
                </c:pt>
                <c:pt idx="127">
                  <c:v>2.48</c:v>
                </c:pt>
                <c:pt idx="128">
                  <c:v>2.5</c:v>
                </c:pt>
                <c:pt idx="129">
                  <c:v>2.52</c:v>
                </c:pt>
                <c:pt idx="130">
                  <c:v>2.54</c:v>
                </c:pt>
                <c:pt idx="131">
                  <c:v>2.56</c:v>
                </c:pt>
                <c:pt idx="132">
                  <c:v>2.58</c:v>
                </c:pt>
                <c:pt idx="133">
                  <c:v>2.6</c:v>
                </c:pt>
                <c:pt idx="134">
                  <c:v>2.62</c:v>
                </c:pt>
                <c:pt idx="135">
                  <c:v>2.64</c:v>
                </c:pt>
                <c:pt idx="136">
                  <c:v>2.66</c:v>
                </c:pt>
                <c:pt idx="137">
                  <c:v>2.68</c:v>
                </c:pt>
                <c:pt idx="138">
                  <c:v>2.7</c:v>
                </c:pt>
                <c:pt idx="139">
                  <c:v>2.71</c:v>
                </c:pt>
                <c:pt idx="140">
                  <c:v>2.73</c:v>
                </c:pt>
                <c:pt idx="141">
                  <c:v>2.75</c:v>
                </c:pt>
                <c:pt idx="142">
                  <c:v>2.77</c:v>
                </c:pt>
                <c:pt idx="143">
                  <c:v>2.79</c:v>
                </c:pt>
                <c:pt idx="144">
                  <c:v>2.81</c:v>
                </c:pt>
                <c:pt idx="145">
                  <c:v>2.83</c:v>
                </c:pt>
                <c:pt idx="146">
                  <c:v>2.85</c:v>
                </c:pt>
                <c:pt idx="147">
                  <c:v>2.87</c:v>
                </c:pt>
                <c:pt idx="148">
                  <c:v>2.89</c:v>
                </c:pt>
                <c:pt idx="149">
                  <c:v>2.91</c:v>
                </c:pt>
                <c:pt idx="150">
                  <c:v>2.93</c:v>
                </c:pt>
                <c:pt idx="151">
                  <c:v>2.95</c:v>
                </c:pt>
                <c:pt idx="152">
                  <c:v>2.97</c:v>
                </c:pt>
                <c:pt idx="153">
                  <c:v>2.99</c:v>
                </c:pt>
                <c:pt idx="154">
                  <c:v>3.01</c:v>
                </c:pt>
                <c:pt idx="155">
                  <c:v>3.03</c:v>
                </c:pt>
                <c:pt idx="156">
                  <c:v>3.05</c:v>
                </c:pt>
                <c:pt idx="157">
                  <c:v>3.07</c:v>
                </c:pt>
                <c:pt idx="158">
                  <c:v>3.09</c:v>
                </c:pt>
                <c:pt idx="159">
                  <c:v>3.11</c:v>
                </c:pt>
                <c:pt idx="160">
                  <c:v>3.12</c:v>
                </c:pt>
                <c:pt idx="161">
                  <c:v>3.14</c:v>
                </c:pt>
                <c:pt idx="162">
                  <c:v>3.16</c:v>
                </c:pt>
                <c:pt idx="163">
                  <c:v>3.18</c:v>
                </c:pt>
                <c:pt idx="164">
                  <c:v>3.2</c:v>
                </c:pt>
                <c:pt idx="165">
                  <c:v>3.22</c:v>
                </c:pt>
                <c:pt idx="166">
                  <c:v>3.24</c:v>
                </c:pt>
                <c:pt idx="167">
                  <c:v>3.26</c:v>
                </c:pt>
                <c:pt idx="168">
                  <c:v>3.28</c:v>
                </c:pt>
                <c:pt idx="169">
                  <c:v>3.3</c:v>
                </c:pt>
                <c:pt idx="170">
                  <c:v>3.32</c:v>
                </c:pt>
                <c:pt idx="171">
                  <c:v>3.34</c:v>
                </c:pt>
                <c:pt idx="172">
                  <c:v>3.36</c:v>
                </c:pt>
                <c:pt idx="173">
                  <c:v>3.38</c:v>
                </c:pt>
                <c:pt idx="174">
                  <c:v>3.4</c:v>
                </c:pt>
                <c:pt idx="175">
                  <c:v>3.42</c:v>
                </c:pt>
                <c:pt idx="176">
                  <c:v>3.44</c:v>
                </c:pt>
                <c:pt idx="177">
                  <c:v>3.46</c:v>
                </c:pt>
                <c:pt idx="178">
                  <c:v>3.48</c:v>
                </c:pt>
                <c:pt idx="179">
                  <c:v>3.5</c:v>
                </c:pt>
                <c:pt idx="180">
                  <c:v>3.52</c:v>
                </c:pt>
                <c:pt idx="181">
                  <c:v>3.54</c:v>
                </c:pt>
                <c:pt idx="182">
                  <c:v>3.55</c:v>
                </c:pt>
                <c:pt idx="183">
                  <c:v>3.57</c:v>
                </c:pt>
                <c:pt idx="184">
                  <c:v>3.59</c:v>
                </c:pt>
                <c:pt idx="185">
                  <c:v>3.61</c:v>
                </c:pt>
                <c:pt idx="186">
                  <c:v>3.63</c:v>
                </c:pt>
                <c:pt idx="187">
                  <c:v>3.65</c:v>
                </c:pt>
                <c:pt idx="188">
                  <c:v>3.67</c:v>
                </c:pt>
                <c:pt idx="189">
                  <c:v>3.69</c:v>
                </c:pt>
                <c:pt idx="190">
                  <c:v>3.71</c:v>
                </c:pt>
                <c:pt idx="191">
                  <c:v>3.73</c:v>
                </c:pt>
                <c:pt idx="192">
                  <c:v>3.75</c:v>
                </c:pt>
                <c:pt idx="193">
                  <c:v>3.77</c:v>
                </c:pt>
                <c:pt idx="194">
                  <c:v>3.79</c:v>
                </c:pt>
                <c:pt idx="195">
                  <c:v>3.81</c:v>
                </c:pt>
                <c:pt idx="196">
                  <c:v>3.83</c:v>
                </c:pt>
                <c:pt idx="197">
                  <c:v>3.85</c:v>
                </c:pt>
                <c:pt idx="198">
                  <c:v>3.87</c:v>
                </c:pt>
                <c:pt idx="199">
                  <c:v>3.89</c:v>
                </c:pt>
                <c:pt idx="200">
                  <c:v>3.91</c:v>
                </c:pt>
                <c:pt idx="201">
                  <c:v>3.93</c:v>
                </c:pt>
                <c:pt idx="202">
                  <c:v>3.95</c:v>
                </c:pt>
                <c:pt idx="203">
                  <c:v>3.96</c:v>
                </c:pt>
                <c:pt idx="204">
                  <c:v>3.98</c:v>
                </c:pt>
                <c:pt idx="205">
                  <c:v>4</c:v>
                </c:pt>
                <c:pt idx="206">
                  <c:v>4.0199999999999996</c:v>
                </c:pt>
                <c:pt idx="207">
                  <c:v>4.04</c:v>
                </c:pt>
                <c:pt idx="208">
                  <c:v>4.0599999999999996</c:v>
                </c:pt>
                <c:pt idx="209">
                  <c:v>4.08</c:v>
                </c:pt>
                <c:pt idx="210">
                  <c:v>4.0999999999999996</c:v>
                </c:pt>
                <c:pt idx="211">
                  <c:v>4.12</c:v>
                </c:pt>
                <c:pt idx="212">
                  <c:v>4.1399999999999997</c:v>
                </c:pt>
                <c:pt idx="213">
                  <c:v>4.16</c:v>
                </c:pt>
                <c:pt idx="214">
                  <c:v>4.18</c:v>
                </c:pt>
                <c:pt idx="215">
                  <c:v>4.2</c:v>
                </c:pt>
                <c:pt idx="216">
                  <c:v>4.22</c:v>
                </c:pt>
                <c:pt idx="217">
                  <c:v>4.24</c:v>
                </c:pt>
                <c:pt idx="218">
                  <c:v>4.26</c:v>
                </c:pt>
                <c:pt idx="219">
                  <c:v>4.28</c:v>
                </c:pt>
                <c:pt idx="220">
                  <c:v>4.3</c:v>
                </c:pt>
                <c:pt idx="221">
                  <c:v>4.32</c:v>
                </c:pt>
                <c:pt idx="222">
                  <c:v>4.34</c:v>
                </c:pt>
                <c:pt idx="223">
                  <c:v>4.3600000000000003</c:v>
                </c:pt>
                <c:pt idx="224">
                  <c:v>4.37</c:v>
                </c:pt>
                <c:pt idx="225">
                  <c:v>4.3899999999999997</c:v>
                </c:pt>
                <c:pt idx="226">
                  <c:v>4.41</c:v>
                </c:pt>
                <c:pt idx="227">
                  <c:v>4.43</c:v>
                </c:pt>
                <c:pt idx="228">
                  <c:v>4.45</c:v>
                </c:pt>
                <c:pt idx="229">
                  <c:v>4.47</c:v>
                </c:pt>
                <c:pt idx="230">
                  <c:v>4.49</c:v>
                </c:pt>
                <c:pt idx="231">
                  <c:v>4.51</c:v>
                </c:pt>
                <c:pt idx="232">
                  <c:v>4.53</c:v>
                </c:pt>
                <c:pt idx="233">
                  <c:v>4.55</c:v>
                </c:pt>
                <c:pt idx="234">
                  <c:v>4.57</c:v>
                </c:pt>
                <c:pt idx="235">
                  <c:v>4.59</c:v>
                </c:pt>
                <c:pt idx="236">
                  <c:v>4.6100000000000003</c:v>
                </c:pt>
                <c:pt idx="237">
                  <c:v>4.63</c:v>
                </c:pt>
                <c:pt idx="238">
                  <c:v>4.6500000000000004</c:v>
                </c:pt>
                <c:pt idx="239">
                  <c:v>4.67</c:v>
                </c:pt>
                <c:pt idx="240">
                  <c:v>4.6900000000000004</c:v>
                </c:pt>
                <c:pt idx="241">
                  <c:v>4.71</c:v>
                </c:pt>
                <c:pt idx="242">
                  <c:v>4.7300000000000004</c:v>
                </c:pt>
                <c:pt idx="243">
                  <c:v>4.75</c:v>
                </c:pt>
                <c:pt idx="244">
                  <c:v>4.7699999999999996</c:v>
                </c:pt>
                <c:pt idx="245">
                  <c:v>4.79</c:v>
                </c:pt>
                <c:pt idx="246">
                  <c:v>4.8</c:v>
                </c:pt>
                <c:pt idx="247">
                  <c:v>4.82</c:v>
                </c:pt>
                <c:pt idx="248">
                  <c:v>4.84</c:v>
                </c:pt>
                <c:pt idx="249">
                  <c:v>4.8600000000000003</c:v>
                </c:pt>
                <c:pt idx="250">
                  <c:v>4.88</c:v>
                </c:pt>
                <c:pt idx="251">
                  <c:v>4.9000000000000004</c:v>
                </c:pt>
                <c:pt idx="252">
                  <c:v>4.92</c:v>
                </c:pt>
                <c:pt idx="253">
                  <c:v>4.9400000000000004</c:v>
                </c:pt>
                <c:pt idx="254">
                  <c:v>4.96</c:v>
                </c:pt>
                <c:pt idx="255">
                  <c:v>4.9800000000000004</c:v>
                </c:pt>
              </c:numCache>
            </c:numRef>
          </c:cat>
          <c:val>
            <c:numRef>
              <c:f>'MAF Scaling'!$AE$53:$AE$308</c:f>
              <c:numCache>
                <c:formatCode>General</c:formatCode>
                <c:ptCount val="25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0.05</c:v>
                </c:pt>
                <c:pt idx="11">
                  <c:v>0.18</c:v>
                </c:pt>
                <c:pt idx="12">
                  <c:v>0.3</c:v>
                </c:pt>
                <c:pt idx="13">
                  <c:v>0.48</c:v>
                </c:pt>
                <c:pt idx="14">
                  <c:v>0.61</c:v>
                </c:pt>
                <c:pt idx="15">
                  <c:v>0.79</c:v>
                </c:pt>
                <c:pt idx="16">
                  <c:v>0.91</c:v>
                </c:pt>
                <c:pt idx="17">
                  <c:v>1.04</c:v>
                </c:pt>
                <c:pt idx="18">
                  <c:v>1.21</c:v>
                </c:pt>
                <c:pt idx="19">
                  <c:v>1.35</c:v>
                </c:pt>
                <c:pt idx="20">
                  <c:v>1.48</c:v>
                </c:pt>
                <c:pt idx="21">
                  <c:v>1.65</c:v>
                </c:pt>
                <c:pt idx="22">
                  <c:v>1.79</c:v>
                </c:pt>
                <c:pt idx="23">
                  <c:v>1.91</c:v>
                </c:pt>
                <c:pt idx="24">
                  <c:v>2.09</c:v>
                </c:pt>
                <c:pt idx="25">
                  <c:v>2.21</c:v>
                </c:pt>
                <c:pt idx="26">
                  <c:v>2.39</c:v>
                </c:pt>
                <c:pt idx="27">
                  <c:v>2.5099999999999998</c:v>
                </c:pt>
                <c:pt idx="28">
                  <c:v>2.69</c:v>
                </c:pt>
                <c:pt idx="29">
                  <c:v>2.86</c:v>
                </c:pt>
                <c:pt idx="30">
                  <c:v>3.04</c:v>
                </c:pt>
                <c:pt idx="31">
                  <c:v>3.26</c:v>
                </c:pt>
                <c:pt idx="32">
                  <c:v>3.43</c:v>
                </c:pt>
                <c:pt idx="33">
                  <c:v>3.65</c:v>
                </c:pt>
                <c:pt idx="34">
                  <c:v>3.86</c:v>
                </c:pt>
                <c:pt idx="35">
                  <c:v>4.08</c:v>
                </c:pt>
                <c:pt idx="36">
                  <c:v>4.34</c:v>
                </c:pt>
                <c:pt idx="37">
                  <c:v>4.5999999999999996</c:v>
                </c:pt>
                <c:pt idx="38">
                  <c:v>4.8600000000000003</c:v>
                </c:pt>
                <c:pt idx="39">
                  <c:v>5.13</c:v>
                </c:pt>
                <c:pt idx="40">
                  <c:v>5.39</c:v>
                </c:pt>
                <c:pt idx="41">
                  <c:v>5.64</c:v>
                </c:pt>
                <c:pt idx="42">
                  <c:v>5.9</c:v>
                </c:pt>
                <c:pt idx="43">
                  <c:v>6.21</c:v>
                </c:pt>
                <c:pt idx="44">
                  <c:v>6.51</c:v>
                </c:pt>
                <c:pt idx="45">
                  <c:v>6.78</c:v>
                </c:pt>
                <c:pt idx="46">
                  <c:v>7.11</c:v>
                </c:pt>
                <c:pt idx="47">
                  <c:v>7.43</c:v>
                </c:pt>
                <c:pt idx="48">
                  <c:v>7.73</c:v>
                </c:pt>
                <c:pt idx="49">
                  <c:v>8.08</c:v>
                </c:pt>
                <c:pt idx="50">
                  <c:v>8.43</c:v>
                </c:pt>
                <c:pt idx="51">
                  <c:v>8.76</c:v>
                </c:pt>
                <c:pt idx="52">
                  <c:v>9.11</c:v>
                </c:pt>
                <c:pt idx="53">
                  <c:v>9.51</c:v>
                </c:pt>
                <c:pt idx="54">
                  <c:v>9.9</c:v>
                </c:pt>
                <c:pt idx="55">
                  <c:v>10.24</c:v>
                </c:pt>
                <c:pt idx="56">
                  <c:v>10.64</c:v>
                </c:pt>
                <c:pt idx="57">
                  <c:v>11.08</c:v>
                </c:pt>
                <c:pt idx="58">
                  <c:v>11.46</c:v>
                </c:pt>
                <c:pt idx="59">
                  <c:v>11.89</c:v>
                </c:pt>
                <c:pt idx="60">
                  <c:v>12.29</c:v>
                </c:pt>
                <c:pt idx="61">
                  <c:v>12.73</c:v>
                </c:pt>
                <c:pt idx="62">
                  <c:v>13.15</c:v>
                </c:pt>
                <c:pt idx="63">
                  <c:v>13.63</c:v>
                </c:pt>
                <c:pt idx="64">
                  <c:v>14.06</c:v>
                </c:pt>
                <c:pt idx="65">
                  <c:v>14.54</c:v>
                </c:pt>
                <c:pt idx="66">
                  <c:v>15.01</c:v>
                </c:pt>
                <c:pt idx="67">
                  <c:v>15.54</c:v>
                </c:pt>
                <c:pt idx="68">
                  <c:v>16.010000000000002</c:v>
                </c:pt>
                <c:pt idx="69">
                  <c:v>16.54</c:v>
                </c:pt>
                <c:pt idx="70">
                  <c:v>17.059999999999999</c:v>
                </c:pt>
                <c:pt idx="71">
                  <c:v>17.63</c:v>
                </c:pt>
                <c:pt idx="72">
                  <c:v>18.14</c:v>
                </c:pt>
                <c:pt idx="73">
                  <c:v>18.71</c:v>
                </c:pt>
                <c:pt idx="74">
                  <c:v>19.23</c:v>
                </c:pt>
                <c:pt idx="75">
                  <c:v>19.79</c:v>
                </c:pt>
                <c:pt idx="76">
                  <c:v>20.399999999999999</c:v>
                </c:pt>
                <c:pt idx="77">
                  <c:v>20.96</c:v>
                </c:pt>
                <c:pt idx="78">
                  <c:v>21.58</c:v>
                </c:pt>
                <c:pt idx="79">
                  <c:v>22.18</c:v>
                </c:pt>
                <c:pt idx="80">
                  <c:v>22.79</c:v>
                </c:pt>
                <c:pt idx="81">
                  <c:v>23.44</c:v>
                </c:pt>
                <c:pt idx="82">
                  <c:v>24.05</c:v>
                </c:pt>
                <c:pt idx="83">
                  <c:v>24.74</c:v>
                </c:pt>
                <c:pt idx="84">
                  <c:v>25.39</c:v>
                </c:pt>
                <c:pt idx="85">
                  <c:v>26.09</c:v>
                </c:pt>
                <c:pt idx="86">
                  <c:v>26.74</c:v>
                </c:pt>
                <c:pt idx="87">
                  <c:v>27.48</c:v>
                </c:pt>
                <c:pt idx="88">
                  <c:v>28.18</c:v>
                </c:pt>
                <c:pt idx="89">
                  <c:v>28.91</c:v>
                </c:pt>
                <c:pt idx="90">
                  <c:v>29.65</c:v>
                </c:pt>
                <c:pt idx="91">
                  <c:v>30.39</c:v>
                </c:pt>
                <c:pt idx="92">
                  <c:v>31.13</c:v>
                </c:pt>
                <c:pt idx="93">
                  <c:v>31.9</c:v>
                </c:pt>
                <c:pt idx="94">
                  <c:v>32.69</c:v>
                </c:pt>
                <c:pt idx="95">
                  <c:v>33.46</c:v>
                </c:pt>
                <c:pt idx="96">
                  <c:v>34.29</c:v>
                </c:pt>
                <c:pt idx="97">
                  <c:v>35.08</c:v>
                </c:pt>
                <c:pt idx="98">
                  <c:v>35.9</c:v>
                </c:pt>
                <c:pt idx="99">
                  <c:v>36.729999999999997</c:v>
                </c:pt>
                <c:pt idx="100">
                  <c:v>37.590000000000003</c:v>
                </c:pt>
                <c:pt idx="101">
                  <c:v>38.450000000000003</c:v>
                </c:pt>
                <c:pt idx="102">
                  <c:v>39.33</c:v>
                </c:pt>
                <c:pt idx="103">
                  <c:v>40.19</c:v>
                </c:pt>
                <c:pt idx="104">
                  <c:v>41.06</c:v>
                </c:pt>
                <c:pt idx="105">
                  <c:v>41.93</c:v>
                </c:pt>
                <c:pt idx="106">
                  <c:v>42.84</c:v>
                </c:pt>
                <c:pt idx="107">
                  <c:v>43.75</c:v>
                </c:pt>
                <c:pt idx="108">
                  <c:v>44.61</c:v>
                </c:pt>
                <c:pt idx="109">
                  <c:v>45.58</c:v>
                </c:pt>
                <c:pt idx="110">
                  <c:v>46.53</c:v>
                </c:pt>
                <c:pt idx="111">
                  <c:v>47.49</c:v>
                </c:pt>
                <c:pt idx="112">
                  <c:v>48.44</c:v>
                </c:pt>
                <c:pt idx="113">
                  <c:v>49.48</c:v>
                </c:pt>
                <c:pt idx="114">
                  <c:v>50.53</c:v>
                </c:pt>
                <c:pt idx="115">
                  <c:v>51.56</c:v>
                </c:pt>
                <c:pt idx="116">
                  <c:v>52.65</c:v>
                </c:pt>
                <c:pt idx="117">
                  <c:v>53.74</c:v>
                </c:pt>
                <c:pt idx="118">
                  <c:v>54.86</c:v>
                </c:pt>
                <c:pt idx="119">
                  <c:v>55.95</c:v>
                </c:pt>
                <c:pt idx="120">
                  <c:v>57.11</c:v>
                </c:pt>
                <c:pt idx="121">
                  <c:v>58.25</c:v>
                </c:pt>
                <c:pt idx="122">
                  <c:v>59.43</c:v>
                </c:pt>
                <c:pt idx="123">
                  <c:v>60.59</c:v>
                </c:pt>
                <c:pt idx="124">
                  <c:v>61.8</c:v>
                </c:pt>
                <c:pt idx="125">
                  <c:v>62.98</c:v>
                </c:pt>
                <c:pt idx="126">
                  <c:v>64.2</c:v>
                </c:pt>
                <c:pt idx="127">
                  <c:v>65.45</c:v>
                </c:pt>
                <c:pt idx="128">
                  <c:v>66.709999999999994</c:v>
                </c:pt>
                <c:pt idx="129">
                  <c:v>67.98</c:v>
                </c:pt>
                <c:pt idx="130">
                  <c:v>69.28</c:v>
                </c:pt>
                <c:pt idx="131">
                  <c:v>70.58</c:v>
                </c:pt>
                <c:pt idx="132">
                  <c:v>71.930000000000007</c:v>
                </c:pt>
                <c:pt idx="133">
                  <c:v>73.260000000000005</c:v>
                </c:pt>
                <c:pt idx="134">
                  <c:v>74.61</c:v>
                </c:pt>
                <c:pt idx="135">
                  <c:v>76</c:v>
                </c:pt>
                <c:pt idx="136">
                  <c:v>77.39</c:v>
                </c:pt>
                <c:pt idx="137">
                  <c:v>78.78</c:v>
                </c:pt>
                <c:pt idx="138">
                  <c:v>80.209999999999994</c:v>
                </c:pt>
                <c:pt idx="139">
                  <c:v>81.64</c:v>
                </c:pt>
                <c:pt idx="140">
                  <c:v>83.08</c:v>
                </c:pt>
                <c:pt idx="141">
                  <c:v>84.55</c:v>
                </c:pt>
                <c:pt idx="142">
                  <c:v>86.03</c:v>
                </c:pt>
                <c:pt idx="143">
                  <c:v>87.55</c:v>
                </c:pt>
                <c:pt idx="144">
                  <c:v>89.06</c:v>
                </c:pt>
                <c:pt idx="145">
                  <c:v>90.63</c:v>
                </c:pt>
                <c:pt idx="146">
                  <c:v>92.15</c:v>
                </c:pt>
                <c:pt idx="147">
                  <c:v>93.75</c:v>
                </c:pt>
                <c:pt idx="148">
                  <c:v>95.31</c:v>
                </c:pt>
                <c:pt idx="149">
                  <c:v>96.93</c:v>
                </c:pt>
                <c:pt idx="150">
                  <c:v>98.53</c:v>
                </c:pt>
                <c:pt idx="151">
                  <c:v>100.14</c:v>
                </c:pt>
                <c:pt idx="152">
                  <c:v>101.74</c:v>
                </c:pt>
                <c:pt idx="153">
                  <c:v>103.39</c:v>
                </c:pt>
                <c:pt idx="154">
                  <c:v>105.04</c:v>
                </c:pt>
                <c:pt idx="155">
                  <c:v>106.69</c:v>
                </c:pt>
                <c:pt idx="156">
                  <c:v>108.38</c:v>
                </c:pt>
                <c:pt idx="157">
                  <c:v>110.03</c:v>
                </c:pt>
                <c:pt idx="158">
                  <c:v>111.76</c:v>
                </c:pt>
                <c:pt idx="159">
                  <c:v>113.45</c:v>
                </c:pt>
                <c:pt idx="160">
                  <c:v>115.19</c:v>
                </c:pt>
                <c:pt idx="161">
                  <c:v>116.93</c:v>
                </c:pt>
                <c:pt idx="162">
                  <c:v>118.66</c:v>
                </c:pt>
                <c:pt idx="163">
                  <c:v>120.45</c:v>
                </c:pt>
                <c:pt idx="164">
                  <c:v>122.26</c:v>
                </c:pt>
                <c:pt idx="165">
                  <c:v>124.05</c:v>
                </c:pt>
                <c:pt idx="166">
                  <c:v>125.86</c:v>
                </c:pt>
                <c:pt idx="167">
                  <c:v>127.74</c:v>
                </c:pt>
                <c:pt idx="168">
                  <c:v>129.6</c:v>
                </c:pt>
                <c:pt idx="169">
                  <c:v>131.47999999999999</c:v>
                </c:pt>
                <c:pt idx="170">
                  <c:v>133.34</c:v>
                </c:pt>
                <c:pt idx="171">
                  <c:v>135.24</c:v>
                </c:pt>
                <c:pt idx="172">
                  <c:v>137.15</c:v>
                </c:pt>
                <c:pt idx="173">
                  <c:v>139.06</c:v>
                </c:pt>
                <c:pt idx="174">
                  <c:v>141.01</c:v>
                </c:pt>
                <c:pt idx="175">
                  <c:v>142.97999999999999</c:v>
                </c:pt>
                <c:pt idx="176">
                  <c:v>144.93</c:v>
                </c:pt>
                <c:pt idx="177">
                  <c:v>146.93</c:v>
                </c:pt>
                <c:pt idx="178">
                  <c:v>148.88</c:v>
                </c:pt>
                <c:pt idx="179">
                  <c:v>150.86000000000001</c:v>
                </c:pt>
                <c:pt idx="180">
                  <c:v>152.91</c:v>
                </c:pt>
                <c:pt idx="181">
                  <c:v>154.94999999999999</c:v>
                </c:pt>
                <c:pt idx="182">
                  <c:v>156.99</c:v>
                </c:pt>
                <c:pt idx="183">
                  <c:v>159.03</c:v>
                </c:pt>
                <c:pt idx="184">
                  <c:v>161.11000000000001</c:v>
                </c:pt>
                <c:pt idx="185">
                  <c:v>163.19999999999999</c:v>
                </c:pt>
                <c:pt idx="186">
                  <c:v>165.33</c:v>
                </c:pt>
                <c:pt idx="187">
                  <c:v>167.41</c:v>
                </c:pt>
                <c:pt idx="188">
                  <c:v>169.54</c:v>
                </c:pt>
                <c:pt idx="189">
                  <c:v>171.66</c:v>
                </c:pt>
                <c:pt idx="190">
                  <c:v>173.79</c:v>
                </c:pt>
                <c:pt idx="191">
                  <c:v>175.91</c:v>
                </c:pt>
                <c:pt idx="192">
                  <c:v>178.04</c:v>
                </c:pt>
                <c:pt idx="193">
                  <c:v>180.21</c:v>
                </c:pt>
                <c:pt idx="194">
                  <c:v>182.38</c:v>
                </c:pt>
                <c:pt idx="195">
                  <c:v>184.55</c:v>
                </c:pt>
                <c:pt idx="196">
                  <c:v>186.73</c:v>
                </c:pt>
                <c:pt idx="197">
                  <c:v>188.89</c:v>
                </c:pt>
                <c:pt idx="198">
                  <c:v>191.06</c:v>
                </c:pt>
                <c:pt idx="199">
                  <c:v>193.23</c:v>
                </c:pt>
                <c:pt idx="200">
                  <c:v>195.45</c:v>
                </c:pt>
                <c:pt idx="201">
                  <c:v>197.66</c:v>
                </c:pt>
                <c:pt idx="202">
                  <c:v>199.83</c:v>
                </c:pt>
                <c:pt idx="203">
                  <c:v>202.09</c:v>
                </c:pt>
                <c:pt idx="204">
                  <c:v>204.3</c:v>
                </c:pt>
                <c:pt idx="205">
                  <c:v>206.55</c:v>
                </c:pt>
                <c:pt idx="206">
                  <c:v>208.81</c:v>
                </c:pt>
                <c:pt idx="207">
                  <c:v>211.08</c:v>
                </c:pt>
                <c:pt idx="208">
                  <c:v>213.36</c:v>
                </c:pt>
                <c:pt idx="209">
                  <c:v>215.71</c:v>
                </c:pt>
                <c:pt idx="210">
                  <c:v>218.05</c:v>
                </c:pt>
                <c:pt idx="211">
                  <c:v>220.45</c:v>
                </c:pt>
                <c:pt idx="212">
                  <c:v>222.88</c:v>
                </c:pt>
                <c:pt idx="213">
                  <c:v>225.3</c:v>
                </c:pt>
                <c:pt idx="214">
                  <c:v>227.78</c:v>
                </c:pt>
                <c:pt idx="215">
                  <c:v>230.3</c:v>
                </c:pt>
                <c:pt idx="216">
                  <c:v>232.81</c:v>
                </c:pt>
                <c:pt idx="217">
                  <c:v>235.41</c:v>
                </c:pt>
                <c:pt idx="218">
                  <c:v>237.98</c:v>
                </c:pt>
                <c:pt idx="219">
                  <c:v>240.59</c:v>
                </c:pt>
                <c:pt idx="220">
                  <c:v>243.23</c:v>
                </c:pt>
                <c:pt idx="221">
                  <c:v>245.93</c:v>
                </c:pt>
                <c:pt idx="222">
                  <c:v>248.58</c:v>
                </c:pt>
                <c:pt idx="223">
                  <c:v>251.3</c:v>
                </c:pt>
                <c:pt idx="224">
                  <c:v>253.99</c:v>
                </c:pt>
                <c:pt idx="225">
                  <c:v>256.77999999999997</c:v>
                </c:pt>
                <c:pt idx="226">
                  <c:v>259.51</c:v>
                </c:pt>
                <c:pt idx="227">
                  <c:v>262.29000000000002</c:v>
                </c:pt>
                <c:pt idx="228">
                  <c:v>265.06</c:v>
                </c:pt>
                <c:pt idx="229">
                  <c:v>267.89</c:v>
                </c:pt>
                <c:pt idx="230">
                  <c:v>270.7</c:v>
                </c:pt>
                <c:pt idx="231">
                  <c:v>273.52999999999997</c:v>
                </c:pt>
                <c:pt idx="232">
                  <c:v>276.35000000000002</c:v>
                </c:pt>
                <c:pt idx="233">
                  <c:v>279.20999999999998</c:v>
                </c:pt>
                <c:pt idx="234">
                  <c:v>282.08</c:v>
                </c:pt>
                <c:pt idx="235">
                  <c:v>284.94</c:v>
                </c:pt>
                <c:pt idx="236">
                  <c:v>287.8</c:v>
                </c:pt>
                <c:pt idx="237">
                  <c:v>290.68</c:v>
                </c:pt>
                <c:pt idx="238">
                  <c:v>293.58</c:v>
                </c:pt>
                <c:pt idx="239">
                  <c:v>296.49</c:v>
                </c:pt>
                <c:pt idx="240">
                  <c:v>299.35000000000002</c:v>
                </c:pt>
                <c:pt idx="241">
                  <c:v>302.26</c:v>
                </c:pt>
                <c:pt idx="242">
                  <c:v>305.16000000000003</c:v>
                </c:pt>
                <c:pt idx="243">
                  <c:v>308.08</c:v>
                </c:pt>
                <c:pt idx="244">
                  <c:v>311.02999999999997</c:v>
                </c:pt>
                <c:pt idx="245">
                  <c:v>313.94</c:v>
                </c:pt>
                <c:pt idx="246">
                  <c:v>316.83999999999997</c:v>
                </c:pt>
                <c:pt idx="247">
                  <c:v>319.79000000000002</c:v>
                </c:pt>
                <c:pt idx="248">
                  <c:v>322.7</c:v>
                </c:pt>
                <c:pt idx="249">
                  <c:v>325.64999999999998</c:v>
                </c:pt>
                <c:pt idx="250">
                  <c:v>328.56</c:v>
                </c:pt>
                <c:pt idx="251">
                  <c:v>331.51</c:v>
                </c:pt>
                <c:pt idx="252">
                  <c:v>334.46</c:v>
                </c:pt>
                <c:pt idx="253">
                  <c:v>337.38</c:v>
                </c:pt>
                <c:pt idx="254">
                  <c:v>340.33</c:v>
                </c:pt>
                <c:pt idx="255">
                  <c:v>343.28</c:v>
                </c:pt>
              </c:numCache>
            </c:numRef>
          </c:val>
        </c:ser>
        <c:marker val="1"/>
        <c:axId val="106022016"/>
        <c:axId val="106023552"/>
      </c:lineChart>
      <c:catAx>
        <c:axId val="106022016"/>
        <c:scaling>
          <c:orientation val="minMax"/>
        </c:scaling>
        <c:axPos val="b"/>
        <c:numFmt formatCode="General" sourceLinked="1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106023552"/>
        <c:crosses val="autoZero"/>
        <c:auto val="1"/>
        <c:lblAlgn val="ctr"/>
        <c:lblOffset val="100"/>
      </c:catAx>
      <c:valAx>
        <c:axId val="106023552"/>
        <c:scaling>
          <c:orientation val="minMax"/>
        </c:scaling>
        <c:axPos val="l"/>
        <c:majorGridlines/>
        <c:numFmt formatCode="General" sourceLinked="1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106022016"/>
        <c:crosses val="autoZero"/>
        <c:crossBetween val="between"/>
      </c:valAx>
    </c:plotArea>
    <c:legend>
      <c:legendPos val="r"/>
      <c:layout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gap"/>
  </c:chart>
  <c:printSettings>
    <c:headerFooter/>
    <c:pageMargins b="0.75000000000000222" l="0.70000000000000062" r="0.70000000000000062" t="0.75000000000000222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50800</xdr:colOff>
      <xdr:row>52</xdr:row>
      <xdr:rowOff>38100</xdr:rowOff>
    </xdr:from>
    <xdr:to>
      <xdr:col>21</xdr:col>
      <xdr:colOff>38100</xdr:colOff>
      <xdr:row>82</xdr:row>
      <xdr:rowOff>0</xdr:rowOff>
    </xdr:to>
    <xdr:graphicFrame macro="">
      <xdr:nvGraphicFramePr>
        <xdr:cNvPr id="16" name="15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83</xdr:row>
      <xdr:rowOff>0</xdr:rowOff>
    </xdr:from>
    <xdr:to>
      <xdr:col>20</xdr:col>
      <xdr:colOff>749300</xdr:colOff>
      <xdr:row>112</xdr:row>
      <xdr:rowOff>152400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0</xdr:colOff>
      <xdr:row>114</xdr:row>
      <xdr:rowOff>0</xdr:rowOff>
    </xdr:from>
    <xdr:to>
      <xdr:col>20</xdr:col>
      <xdr:colOff>749300</xdr:colOff>
      <xdr:row>143</xdr:row>
      <xdr:rowOff>152400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849"/>
  <sheetViews>
    <sheetView tabSelected="1" zoomScale="75" zoomScaleNormal="75" workbookViewId="0">
      <selection activeCell="D420" sqref="D420"/>
    </sheetView>
  </sheetViews>
  <sheetFormatPr baseColWidth="10" defaultColWidth="11.42578125" defaultRowHeight="15"/>
  <cols>
    <col min="1" max="1" width="12.85546875" bestFit="1" customWidth="1"/>
    <col min="2" max="2" width="6" bestFit="1" customWidth="1"/>
    <col min="3" max="3" width="8.140625" bestFit="1" customWidth="1"/>
    <col min="4" max="4" width="78.85546875" bestFit="1" customWidth="1"/>
  </cols>
  <sheetData>
    <row r="1" spans="1:5">
      <c r="A1" t="s">
        <v>4428</v>
      </c>
    </row>
    <row r="3" spans="1:5">
      <c r="A3" t="s">
        <v>8522</v>
      </c>
      <c r="B3" t="s">
        <v>8523</v>
      </c>
      <c r="C3" t="s">
        <v>8520</v>
      </c>
      <c r="D3" t="s">
        <v>8521</v>
      </c>
    </row>
    <row r="4" spans="1:5">
      <c r="C4" t="s">
        <v>8524</v>
      </c>
      <c r="D4" t="s">
        <v>8525</v>
      </c>
    </row>
    <row r="5" spans="1:5">
      <c r="A5" t="s">
        <v>8528</v>
      </c>
      <c r="B5" t="s">
        <v>8529</v>
      </c>
      <c r="C5" t="s">
        <v>8526</v>
      </c>
      <c r="D5" t="s">
        <v>8527</v>
      </c>
      <c r="E5" t="s">
        <v>1013</v>
      </c>
    </row>
    <row r="6" spans="1:5">
      <c r="A6" t="s">
        <v>8532</v>
      </c>
      <c r="B6" t="s">
        <v>8533</v>
      </c>
      <c r="C6" t="s">
        <v>8530</v>
      </c>
      <c r="D6" t="s">
        <v>8531</v>
      </c>
      <c r="E6" t="s">
        <v>1014</v>
      </c>
    </row>
    <row r="7" spans="1:5">
      <c r="A7" t="s">
        <v>8536</v>
      </c>
      <c r="B7" t="s">
        <v>8533</v>
      </c>
      <c r="C7" t="s">
        <v>8534</v>
      </c>
      <c r="D7" t="s">
        <v>8535</v>
      </c>
      <c r="E7" t="s">
        <v>1015</v>
      </c>
    </row>
    <row r="8" spans="1:5">
      <c r="A8" t="s">
        <v>8539</v>
      </c>
      <c r="B8" t="s">
        <v>8533</v>
      </c>
      <c r="C8" t="s">
        <v>8537</v>
      </c>
      <c r="D8" t="s">
        <v>8538</v>
      </c>
      <c r="E8" t="s">
        <v>1016</v>
      </c>
    </row>
    <row r="9" spans="1:5">
      <c r="A9" t="s">
        <v>8542</v>
      </c>
      <c r="B9" t="s">
        <v>8533</v>
      </c>
      <c r="C9" t="s">
        <v>8540</v>
      </c>
      <c r="D9" t="s">
        <v>8541</v>
      </c>
      <c r="E9" t="s">
        <v>1017</v>
      </c>
    </row>
    <row r="10" spans="1:5">
      <c r="A10" t="s">
        <v>8545</v>
      </c>
      <c r="B10" t="s">
        <v>8533</v>
      </c>
      <c r="C10" t="s">
        <v>8543</v>
      </c>
      <c r="D10" t="s">
        <v>8544</v>
      </c>
      <c r="E10" t="s">
        <v>1018</v>
      </c>
    </row>
    <row r="11" spans="1:5">
      <c r="A11" t="s">
        <v>8548</v>
      </c>
      <c r="B11" t="s">
        <v>8533</v>
      </c>
      <c r="C11" t="s">
        <v>8546</v>
      </c>
      <c r="D11" t="s">
        <v>8547</v>
      </c>
      <c r="E11" t="s">
        <v>1019</v>
      </c>
    </row>
    <row r="12" spans="1:5">
      <c r="A12" t="s">
        <v>8550</v>
      </c>
      <c r="B12" t="s">
        <v>8533</v>
      </c>
      <c r="C12" t="s">
        <v>8549</v>
      </c>
      <c r="D12" t="s">
        <v>8547</v>
      </c>
      <c r="E12" t="s">
        <v>1019</v>
      </c>
    </row>
    <row r="13" spans="1:5">
      <c r="A13" t="s">
        <v>8553</v>
      </c>
      <c r="B13" t="s">
        <v>8533</v>
      </c>
      <c r="C13" t="s">
        <v>8551</v>
      </c>
      <c r="D13" t="s">
        <v>8552</v>
      </c>
      <c r="E13" t="s">
        <v>1020</v>
      </c>
    </row>
    <row r="14" spans="1:5">
      <c r="A14" t="s">
        <v>8556</v>
      </c>
      <c r="B14" t="s">
        <v>8533</v>
      </c>
      <c r="C14" t="s">
        <v>8554</v>
      </c>
      <c r="D14" t="s">
        <v>8555</v>
      </c>
      <c r="E14" t="s">
        <v>1021</v>
      </c>
    </row>
    <row r="15" spans="1:5">
      <c r="A15" t="s">
        <v>8559</v>
      </c>
      <c r="B15" t="s">
        <v>8533</v>
      </c>
      <c r="C15" t="s">
        <v>8557</v>
      </c>
      <c r="D15" t="s">
        <v>8558</v>
      </c>
      <c r="E15" t="s">
        <v>1022</v>
      </c>
    </row>
    <row r="16" spans="1:5">
      <c r="A16" t="s">
        <v>8562</v>
      </c>
      <c r="B16" t="s">
        <v>8563</v>
      </c>
      <c r="C16" t="s">
        <v>8560</v>
      </c>
      <c r="D16" t="s">
        <v>8561</v>
      </c>
      <c r="E16" t="s">
        <v>1023</v>
      </c>
    </row>
    <row r="17" spans="1:5">
      <c r="A17" t="s">
        <v>8566</v>
      </c>
      <c r="B17" t="s">
        <v>8529</v>
      </c>
      <c r="C17" t="s">
        <v>8564</v>
      </c>
      <c r="D17" t="s">
        <v>8565</v>
      </c>
      <c r="E17" t="s">
        <v>1024</v>
      </c>
    </row>
    <row r="18" spans="1:5">
      <c r="A18" t="s">
        <v>8569</v>
      </c>
      <c r="B18" t="s">
        <v>8570</v>
      </c>
      <c r="C18" t="s">
        <v>8567</v>
      </c>
      <c r="D18" t="s">
        <v>8568</v>
      </c>
      <c r="E18" t="s">
        <v>1025</v>
      </c>
    </row>
    <row r="19" spans="1:5">
      <c r="A19" t="s">
        <v>8573</v>
      </c>
      <c r="B19" t="s">
        <v>8533</v>
      </c>
      <c r="C19" t="s">
        <v>8571</v>
      </c>
      <c r="D19" t="s">
        <v>8572</v>
      </c>
      <c r="E19" t="s">
        <v>1026</v>
      </c>
    </row>
    <row r="20" spans="1:5">
      <c r="A20" t="s">
        <v>8576</v>
      </c>
      <c r="B20" t="s">
        <v>8533</v>
      </c>
      <c r="C20" t="s">
        <v>8574</v>
      </c>
      <c r="D20" t="s">
        <v>8575</v>
      </c>
      <c r="E20" t="s">
        <v>1027</v>
      </c>
    </row>
    <row r="21" spans="1:5">
      <c r="A21" t="s">
        <v>8579</v>
      </c>
      <c r="B21" t="s">
        <v>8533</v>
      </c>
      <c r="C21" t="s">
        <v>8577</v>
      </c>
      <c r="D21" t="s">
        <v>8578</v>
      </c>
      <c r="E21" t="s">
        <v>1028</v>
      </c>
    </row>
    <row r="22" spans="1:5">
      <c r="A22" t="s">
        <v>8582</v>
      </c>
      <c r="B22" t="s">
        <v>8533</v>
      </c>
      <c r="C22" t="s">
        <v>8580</v>
      </c>
      <c r="D22" t="s">
        <v>8581</v>
      </c>
      <c r="E22" t="s">
        <v>1029</v>
      </c>
    </row>
    <row r="23" spans="1:5">
      <c r="A23" t="s">
        <v>8585</v>
      </c>
      <c r="B23" t="s">
        <v>8533</v>
      </c>
      <c r="C23" t="s">
        <v>8583</v>
      </c>
      <c r="D23" t="s">
        <v>8584</v>
      </c>
      <c r="E23" t="s">
        <v>1030</v>
      </c>
    </row>
    <row r="24" spans="1:5">
      <c r="A24" t="s">
        <v>8588</v>
      </c>
      <c r="B24" t="s">
        <v>8533</v>
      </c>
      <c r="C24" t="s">
        <v>8586</v>
      </c>
      <c r="D24" t="s">
        <v>8587</v>
      </c>
      <c r="E24" t="s">
        <v>1031</v>
      </c>
    </row>
    <row r="25" spans="1:5">
      <c r="A25" t="s">
        <v>8591</v>
      </c>
      <c r="B25" t="s">
        <v>8533</v>
      </c>
      <c r="C25" t="s">
        <v>8589</v>
      </c>
      <c r="D25" t="s">
        <v>8590</v>
      </c>
      <c r="E25" t="s">
        <v>1032</v>
      </c>
    </row>
    <row r="26" spans="1:5">
      <c r="A26" t="s">
        <v>8594</v>
      </c>
      <c r="B26" t="s">
        <v>8533</v>
      </c>
      <c r="C26" t="s">
        <v>8592</v>
      </c>
      <c r="D26" t="s">
        <v>8593</v>
      </c>
      <c r="E26" t="s">
        <v>1033</v>
      </c>
    </row>
    <row r="27" spans="1:5">
      <c r="A27" t="s">
        <v>8597</v>
      </c>
      <c r="B27" t="s">
        <v>8533</v>
      </c>
      <c r="C27" t="s">
        <v>8595</v>
      </c>
      <c r="D27" t="s">
        <v>8596</v>
      </c>
      <c r="E27" t="s">
        <v>1034</v>
      </c>
    </row>
    <row r="28" spans="1:5">
      <c r="A28" t="s">
        <v>8600</v>
      </c>
      <c r="B28" t="s">
        <v>8533</v>
      </c>
      <c r="C28" t="s">
        <v>8598</v>
      </c>
      <c r="D28" t="s">
        <v>8599</v>
      </c>
      <c r="E28" t="s">
        <v>1035</v>
      </c>
    </row>
    <row r="29" spans="1:5">
      <c r="A29" t="s">
        <v>8603</v>
      </c>
      <c r="B29" t="s">
        <v>8533</v>
      </c>
      <c r="C29" t="s">
        <v>8601</v>
      </c>
      <c r="D29" t="s">
        <v>8602</v>
      </c>
      <c r="E29" t="s">
        <v>1036</v>
      </c>
    </row>
    <row r="30" spans="1:5">
      <c r="A30" t="s">
        <v>8606</v>
      </c>
      <c r="B30" t="s">
        <v>8533</v>
      </c>
      <c r="C30" t="s">
        <v>8604</v>
      </c>
      <c r="D30" t="s">
        <v>8605</v>
      </c>
      <c r="E30" t="s">
        <v>1037</v>
      </c>
    </row>
    <row r="31" spans="1:5">
      <c r="A31" t="s">
        <v>8609</v>
      </c>
      <c r="B31" t="s">
        <v>8533</v>
      </c>
      <c r="C31" t="s">
        <v>8607</v>
      </c>
      <c r="D31" t="s">
        <v>8608</v>
      </c>
      <c r="E31" t="s">
        <v>1038</v>
      </c>
    </row>
    <row r="32" spans="1:5">
      <c r="A32" t="s">
        <v>8612</v>
      </c>
      <c r="B32" t="s">
        <v>8533</v>
      </c>
      <c r="C32" t="s">
        <v>8610</v>
      </c>
      <c r="D32" t="s">
        <v>8611</v>
      </c>
      <c r="E32" t="s">
        <v>1039</v>
      </c>
    </row>
    <row r="33" spans="1:5">
      <c r="A33" t="s">
        <v>8615</v>
      </c>
      <c r="B33" t="s">
        <v>8533</v>
      </c>
      <c r="C33" t="s">
        <v>8613</v>
      </c>
      <c r="D33" t="s">
        <v>8614</v>
      </c>
      <c r="E33" t="s">
        <v>1040</v>
      </c>
    </row>
    <row r="34" spans="1:5">
      <c r="A34" t="s">
        <v>8618</v>
      </c>
      <c r="B34" t="s">
        <v>8533</v>
      </c>
      <c r="C34" t="s">
        <v>8616</v>
      </c>
      <c r="D34" t="s">
        <v>8617</v>
      </c>
      <c r="E34" t="s">
        <v>1041</v>
      </c>
    </row>
    <row r="35" spans="1:5">
      <c r="A35" t="s">
        <v>8621</v>
      </c>
      <c r="B35" t="s">
        <v>8533</v>
      </c>
      <c r="C35" t="s">
        <v>8619</v>
      </c>
      <c r="D35" t="s">
        <v>8620</v>
      </c>
      <c r="E35" t="s">
        <v>1042</v>
      </c>
    </row>
    <row r="36" spans="1:5">
      <c r="A36" t="s">
        <v>8624</v>
      </c>
      <c r="B36" t="s">
        <v>8533</v>
      </c>
      <c r="C36" t="s">
        <v>8622</v>
      </c>
      <c r="D36" t="s">
        <v>8623</v>
      </c>
      <c r="E36" t="s">
        <v>1043</v>
      </c>
    </row>
    <row r="37" spans="1:5">
      <c r="A37" t="s">
        <v>8627</v>
      </c>
      <c r="B37" t="s">
        <v>8533</v>
      </c>
      <c r="C37" t="s">
        <v>8625</v>
      </c>
      <c r="D37" t="s">
        <v>8626</v>
      </c>
      <c r="E37" t="s">
        <v>1044</v>
      </c>
    </row>
    <row r="38" spans="1:5">
      <c r="A38" t="s">
        <v>8630</v>
      </c>
      <c r="B38" t="s">
        <v>8533</v>
      </c>
      <c r="C38" t="s">
        <v>8628</v>
      </c>
      <c r="D38" t="s">
        <v>8629</v>
      </c>
      <c r="E38" t="s">
        <v>1045</v>
      </c>
    </row>
    <row r="39" spans="1:5">
      <c r="A39" t="s">
        <v>8633</v>
      </c>
      <c r="B39" t="s">
        <v>8533</v>
      </c>
      <c r="C39" t="s">
        <v>8631</v>
      </c>
      <c r="D39" t="s">
        <v>8632</v>
      </c>
      <c r="E39" t="s">
        <v>1046</v>
      </c>
    </row>
    <row r="40" spans="1:5">
      <c r="A40" t="s">
        <v>8636</v>
      </c>
      <c r="B40" t="s">
        <v>8533</v>
      </c>
      <c r="C40" t="s">
        <v>8634</v>
      </c>
      <c r="D40" t="s">
        <v>8635</v>
      </c>
      <c r="E40" t="s">
        <v>1047</v>
      </c>
    </row>
    <row r="41" spans="1:5">
      <c r="A41" t="s">
        <v>8636</v>
      </c>
      <c r="B41" t="s">
        <v>8533</v>
      </c>
      <c r="C41" t="s">
        <v>8634</v>
      </c>
      <c r="D41" t="s">
        <v>8635</v>
      </c>
      <c r="E41" t="s">
        <v>1047</v>
      </c>
    </row>
    <row r="42" spans="1:5">
      <c r="A42" t="s">
        <v>8639</v>
      </c>
      <c r="B42" t="s">
        <v>8533</v>
      </c>
      <c r="C42" t="s">
        <v>8637</v>
      </c>
      <c r="D42" t="s">
        <v>8638</v>
      </c>
      <c r="E42" t="s">
        <v>1048</v>
      </c>
    </row>
    <row r="43" spans="1:5">
      <c r="A43" t="s">
        <v>8642</v>
      </c>
      <c r="B43" t="s">
        <v>8533</v>
      </c>
      <c r="C43" t="s">
        <v>8640</v>
      </c>
      <c r="D43" t="s">
        <v>8641</v>
      </c>
      <c r="E43" t="s">
        <v>1049</v>
      </c>
    </row>
    <row r="44" spans="1:5">
      <c r="A44" t="s">
        <v>8645</v>
      </c>
      <c r="B44" t="s">
        <v>8533</v>
      </c>
      <c r="C44" t="s">
        <v>8643</v>
      </c>
      <c r="D44" t="s">
        <v>8644</v>
      </c>
      <c r="E44" t="s">
        <v>1050</v>
      </c>
    </row>
    <row r="45" spans="1:5">
      <c r="A45" t="s">
        <v>8648</v>
      </c>
      <c r="B45" t="s">
        <v>8533</v>
      </c>
      <c r="C45" t="s">
        <v>8646</v>
      </c>
      <c r="D45" t="s">
        <v>8647</v>
      </c>
      <c r="E45" t="s">
        <v>1051</v>
      </c>
    </row>
    <row r="46" spans="1:5">
      <c r="A46" t="s">
        <v>8651</v>
      </c>
      <c r="B46" t="s">
        <v>8533</v>
      </c>
      <c r="C46" t="s">
        <v>8649</v>
      </c>
      <c r="D46" t="s">
        <v>8650</v>
      </c>
      <c r="E46" t="s">
        <v>1052</v>
      </c>
    </row>
    <row r="47" spans="1:5">
      <c r="A47" t="s">
        <v>8654</v>
      </c>
      <c r="B47" t="s">
        <v>8533</v>
      </c>
      <c r="C47" t="s">
        <v>8652</v>
      </c>
      <c r="D47" t="s">
        <v>8653</v>
      </c>
      <c r="E47" t="s">
        <v>1053</v>
      </c>
    </row>
    <row r="48" spans="1:5">
      <c r="A48" t="s">
        <v>8657</v>
      </c>
      <c r="B48" t="s">
        <v>8533</v>
      </c>
      <c r="C48" t="s">
        <v>8655</v>
      </c>
      <c r="D48" t="s">
        <v>8656</v>
      </c>
      <c r="E48" t="s">
        <v>1054</v>
      </c>
    </row>
    <row r="49" spans="1:5">
      <c r="A49" t="s">
        <v>8660</v>
      </c>
      <c r="B49" t="s">
        <v>8533</v>
      </c>
      <c r="C49" t="s">
        <v>8658</v>
      </c>
      <c r="D49" t="s">
        <v>8659</v>
      </c>
      <c r="E49" t="s">
        <v>1055</v>
      </c>
    </row>
    <row r="50" spans="1:5">
      <c r="A50" t="s">
        <v>8663</v>
      </c>
      <c r="B50" t="s">
        <v>8533</v>
      </c>
      <c r="C50" t="s">
        <v>8661</v>
      </c>
      <c r="D50" t="s">
        <v>8662</v>
      </c>
      <c r="E50" t="s">
        <v>1056</v>
      </c>
    </row>
    <row r="51" spans="1:5">
      <c r="A51" t="s">
        <v>8666</v>
      </c>
      <c r="B51" t="s">
        <v>8533</v>
      </c>
      <c r="C51" t="s">
        <v>8664</v>
      </c>
      <c r="D51" t="s">
        <v>8665</v>
      </c>
      <c r="E51" t="s">
        <v>1057</v>
      </c>
    </row>
    <row r="52" spans="1:5">
      <c r="A52" t="s">
        <v>8669</v>
      </c>
      <c r="B52" t="s">
        <v>8533</v>
      </c>
      <c r="C52" t="s">
        <v>8667</v>
      </c>
      <c r="D52" t="s">
        <v>8668</v>
      </c>
      <c r="E52" t="s">
        <v>1058</v>
      </c>
    </row>
    <row r="53" spans="1:5">
      <c r="A53" t="s">
        <v>8672</v>
      </c>
      <c r="B53" t="s">
        <v>8533</v>
      </c>
      <c r="C53" t="s">
        <v>8670</v>
      </c>
      <c r="D53" t="s">
        <v>8671</v>
      </c>
      <c r="E53" t="s">
        <v>1059</v>
      </c>
    </row>
    <row r="54" spans="1:5">
      <c r="A54" t="s">
        <v>8675</v>
      </c>
      <c r="B54" t="s">
        <v>8533</v>
      </c>
      <c r="C54" t="s">
        <v>8673</v>
      </c>
      <c r="D54" t="s">
        <v>8674</v>
      </c>
      <c r="E54" t="s">
        <v>1060</v>
      </c>
    </row>
    <row r="55" spans="1:5">
      <c r="A55" t="s">
        <v>8678</v>
      </c>
      <c r="B55" t="s">
        <v>8533</v>
      </c>
      <c r="C55" t="s">
        <v>8676</v>
      </c>
      <c r="D55" t="s">
        <v>8677</v>
      </c>
      <c r="E55" t="s">
        <v>1061</v>
      </c>
    </row>
    <row r="56" spans="1:5">
      <c r="A56" t="s">
        <v>8681</v>
      </c>
      <c r="B56" t="s">
        <v>8533</v>
      </c>
      <c r="C56" t="s">
        <v>8679</v>
      </c>
      <c r="D56" t="s">
        <v>8680</v>
      </c>
      <c r="E56" t="s">
        <v>1062</v>
      </c>
    </row>
    <row r="57" spans="1:5">
      <c r="A57" t="s">
        <v>8684</v>
      </c>
      <c r="B57" t="s">
        <v>8533</v>
      </c>
      <c r="C57" t="s">
        <v>8682</v>
      </c>
      <c r="D57" t="s">
        <v>8683</v>
      </c>
      <c r="E57" t="s">
        <v>1063</v>
      </c>
    </row>
    <row r="58" spans="1:5">
      <c r="A58" t="s">
        <v>8687</v>
      </c>
      <c r="B58" t="s">
        <v>8533</v>
      </c>
      <c r="C58" t="s">
        <v>8685</v>
      </c>
      <c r="D58" t="s">
        <v>8686</v>
      </c>
      <c r="E58" t="s">
        <v>1064</v>
      </c>
    </row>
    <row r="59" spans="1:5">
      <c r="A59" t="s">
        <v>8690</v>
      </c>
      <c r="B59" t="s">
        <v>8533</v>
      </c>
      <c r="C59" t="s">
        <v>8688</v>
      </c>
      <c r="D59" t="s">
        <v>8689</v>
      </c>
      <c r="E59" t="s">
        <v>1065</v>
      </c>
    </row>
    <row r="60" spans="1:5">
      <c r="A60" t="s">
        <v>8693</v>
      </c>
      <c r="B60" t="s">
        <v>8533</v>
      </c>
      <c r="C60" t="s">
        <v>8691</v>
      </c>
      <c r="D60" t="s">
        <v>8692</v>
      </c>
      <c r="E60" t="s">
        <v>1066</v>
      </c>
    </row>
    <row r="61" spans="1:5">
      <c r="A61" t="s">
        <v>8696</v>
      </c>
      <c r="B61" t="s">
        <v>8533</v>
      </c>
      <c r="C61" t="s">
        <v>8694</v>
      </c>
      <c r="D61" t="s">
        <v>8695</v>
      </c>
      <c r="E61" t="s">
        <v>1067</v>
      </c>
    </row>
    <row r="62" spans="1:5">
      <c r="A62" t="s">
        <v>8699</v>
      </c>
      <c r="B62" t="s">
        <v>8533</v>
      </c>
      <c r="C62" t="s">
        <v>8697</v>
      </c>
      <c r="D62" t="s">
        <v>8698</v>
      </c>
      <c r="E62" t="s">
        <v>1068</v>
      </c>
    </row>
    <row r="63" spans="1:5">
      <c r="A63" t="s">
        <v>8702</v>
      </c>
      <c r="B63" t="s">
        <v>8533</v>
      </c>
      <c r="C63" t="s">
        <v>8700</v>
      </c>
      <c r="D63" t="s">
        <v>8701</v>
      </c>
      <c r="E63" t="s">
        <v>1069</v>
      </c>
    </row>
    <row r="64" spans="1:5">
      <c r="A64" t="s">
        <v>8705</v>
      </c>
      <c r="B64" t="s">
        <v>8533</v>
      </c>
      <c r="C64" t="s">
        <v>8703</v>
      </c>
      <c r="D64" t="s">
        <v>8704</v>
      </c>
      <c r="E64" t="s">
        <v>1070</v>
      </c>
    </row>
    <row r="65" spans="1:5">
      <c r="A65" t="s">
        <v>8708</v>
      </c>
      <c r="B65" t="s">
        <v>8533</v>
      </c>
      <c r="C65" t="s">
        <v>8706</v>
      </c>
      <c r="D65" t="s">
        <v>8707</v>
      </c>
      <c r="E65" t="s">
        <v>1071</v>
      </c>
    </row>
    <row r="66" spans="1:5">
      <c r="A66" t="s">
        <v>8711</v>
      </c>
      <c r="B66" t="s">
        <v>8533</v>
      </c>
      <c r="C66" t="s">
        <v>8709</v>
      </c>
      <c r="D66" t="s">
        <v>8710</v>
      </c>
      <c r="E66" t="s">
        <v>1072</v>
      </c>
    </row>
    <row r="67" spans="1:5">
      <c r="A67" t="s">
        <v>8714</v>
      </c>
      <c r="B67" t="s">
        <v>8533</v>
      </c>
      <c r="C67" t="s">
        <v>8712</v>
      </c>
      <c r="D67" t="s">
        <v>8713</v>
      </c>
      <c r="E67" t="s">
        <v>1073</v>
      </c>
    </row>
    <row r="68" spans="1:5">
      <c r="A68" t="s">
        <v>8717</v>
      </c>
      <c r="B68" t="s">
        <v>8533</v>
      </c>
      <c r="C68" t="s">
        <v>8715</v>
      </c>
      <c r="D68" t="s">
        <v>8716</v>
      </c>
      <c r="E68" t="s">
        <v>1074</v>
      </c>
    </row>
    <row r="69" spans="1:5">
      <c r="A69" t="s">
        <v>8720</v>
      </c>
      <c r="B69" t="s">
        <v>8533</v>
      </c>
      <c r="C69" t="s">
        <v>8718</v>
      </c>
      <c r="D69" t="s">
        <v>8719</v>
      </c>
      <c r="E69" t="s">
        <v>1075</v>
      </c>
    </row>
    <row r="70" spans="1:5">
      <c r="A70" t="s">
        <v>8723</v>
      </c>
      <c r="B70" t="s">
        <v>8533</v>
      </c>
      <c r="C70" t="s">
        <v>8721</v>
      </c>
      <c r="D70" t="s">
        <v>8722</v>
      </c>
      <c r="E70" t="s">
        <v>1076</v>
      </c>
    </row>
    <row r="71" spans="1:5">
      <c r="A71" t="s">
        <v>8726</v>
      </c>
      <c r="B71" t="s">
        <v>8533</v>
      </c>
      <c r="C71" t="s">
        <v>8724</v>
      </c>
      <c r="D71" t="s">
        <v>8725</v>
      </c>
      <c r="E71" t="s">
        <v>1077</v>
      </c>
    </row>
    <row r="72" spans="1:5">
      <c r="A72" t="s">
        <v>8729</v>
      </c>
      <c r="B72" t="s">
        <v>8533</v>
      </c>
      <c r="C72" t="s">
        <v>8727</v>
      </c>
      <c r="D72" t="s">
        <v>8728</v>
      </c>
      <c r="E72" t="s">
        <v>1078</v>
      </c>
    </row>
    <row r="73" spans="1:5">
      <c r="A73" t="s">
        <v>8732</v>
      </c>
      <c r="B73" t="s">
        <v>8533</v>
      </c>
      <c r="C73" t="s">
        <v>8730</v>
      </c>
      <c r="D73" t="s">
        <v>8731</v>
      </c>
      <c r="E73" t="s">
        <v>1079</v>
      </c>
    </row>
    <row r="74" spans="1:5">
      <c r="A74" t="s">
        <v>8735</v>
      </c>
      <c r="B74" t="s">
        <v>8533</v>
      </c>
      <c r="C74" t="s">
        <v>8733</v>
      </c>
      <c r="D74" t="s">
        <v>8734</v>
      </c>
      <c r="E74" t="s">
        <v>1080</v>
      </c>
    </row>
    <row r="75" spans="1:5">
      <c r="A75" t="s">
        <v>8738</v>
      </c>
      <c r="B75" t="s">
        <v>8533</v>
      </c>
      <c r="C75" t="s">
        <v>8736</v>
      </c>
      <c r="D75" t="s">
        <v>8737</v>
      </c>
      <c r="E75" t="s">
        <v>1081</v>
      </c>
    </row>
    <row r="76" spans="1:5">
      <c r="A76" t="s">
        <v>8741</v>
      </c>
      <c r="B76" t="s">
        <v>8533</v>
      </c>
      <c r="C76" t="s">
        <v>8739</v>
      </c>
      <c r="D76" t="s">
        <v>8740</v>
      </c>
      <c r="E76" t="s">
        <v>1082</v>
      </c>
    </row>
    <row r="77" spans="1:5">
      <c r="A77" t="s">
        <v>8744</v>
      </c>
      <c r="B77" t="s">
        <v>8533</v>
      </c>
      <c r="C77" t="s">
        <v>8742</v>
      </c>
      <c r="D77" t="s">
        <v>8743</v>
      </c>
      <c r="E77" t="s">
        <v>1083</v>
      </c>
    </row>
    <row r="78" spans="1:5">
      <c r="A78" t="s">
        <v>8747</v>
      </c>
      <c r="B78" t="s">
        <v>8533</v>
      </c>
      <c r="C78" t="s">
        <v>8745</v>
      </c>
      <c r="D78" t="s">
        <v>8746</v>
      </c>
      <c r="E78" t="s">
        <v>1084</v>
      </c>
    </row>
    <row r="79" spans="1:5">
      <c r="A79" t="s">
        <v>8750</v>
      </c>
      <c r="B79" t="s">
        <v>8533</v>
      </c>
      <c r="C79" t="s">
        <v>8748</v>
      </c>
      <c r="D79" t="s">
        <v>8749</v>
      </c>
      <c r="E79" t="s">
        <v>1085</v>
      </c>
    </row>
    <row r="80" spans="1:5">
      <c r="A80" t="s">
        <v>8753</v>
      </c>
      <c r="B80" t="s">
        <v>8533</v>
      </c>
      <c r="C80" t="s">
        <v>8751</v>
      </c>
      <c r="D80" t="s">
        <v>8752</v>
      </c>
      <c r="E80" t="s">
        <v>1086</v>
      </c>
    </row>
    <row r="81" spans="1:5">
      <c r="A81" t="s">
        <v>8756</v>
      </c>
      <c r="B81" t="s">
        <v>8533</v>
      </c>
      <c r="C81" t="s">
        <v>8754</v>
      </c>
      <c r="D81" t="s">
        <v>8755</v>
      </c>
      <c r="E81" t="s">
        <v>1087</v>
      </c>
    </row>
    <row r="82" spans="1:5">
      <c r="A82" t="s">
        <v>8759</v>
      </c>
      <c r="B82" t="s">
        <v>8533</v>
      </c>
      <c r="C82" t="s">
        <v>8757</v>
      </c>
      <c r="D82" t="s">
        <v>8758</v>
      </c>
      <c r="E82" t="s">
        <v>1088</v>
      </c>
    </row>
    <row r="83" spans="1:5">
      <c r="A83" t="s">
        <v>8762</v>
      </c>
      <c r="B83" t="s">
        <v>8533</v>
      </c>
      <c r="C83" t="s">
        <v>8760</v>
      </c>
      <c r="D83" t="s">
        <v>8761</v>
      </c>
      <c r="E83" t="s">
        <v>1089</v>
      </c>
    </row>
    <row r="84" spans="1:5">
      <c r="A84" t="s">
        <v>8765</v>
      </c>
      <c r="B84" t="s">
        <v>8533</v>
      </c>
      <c r="C84" t="s">
        <v>8763</v>
      </c>
      <c r="D84" t="s">
        <v>8764</v>
      </c>
      <c r="E84" t="s">
        <v>1090</v>
      </c>
    </row>
    <row r="85" spans="1:5">
      <c r="A85" t="s">
        <v>8768</v>
      </c>
      <c r="B85" t="s">
        <v>8533</v>
      </c>
      <c r="C85" t="s">
        <v>8766</v>
      </c>
      <c r="D85" t="s">
        <v>8767</v>
      </c>
      <c r="E85" t="s">
        <v>1091</v>
      </c>
    </row>
    <row r="86" spans="1:5">
      <c r="A86" t="s">
        <v>8771</v>
      </c>
      <c r="B86" t="s">
        <v>8533</v>
      </c>
      <c r="C86" t="s">
        <v>8769</v>
      </c>
      <c r="D86" t="s">
        <v>8770</v>
      </c>
      <c r="E86" t="s">
        <v>1092</v>
      </c>
    </row>
    <row r="87" spans="1:5">
      <c r="A87" t="s">
        <v>8774</v>
      </c>
      <c r="B87" t="s">
        <v>8533</v>
      </c>
      <c r="C87" t="s">
        <v>8772</v>
      </c>
      <c r="D87" t="s">
        <v>8773</v>
      </c>
      <c r="E87" t="s">
        <v>1093</v>
      </c>
    </row>
    <row r="88" spans="1:5">
      <c r="A88" t="s">
        <v>8777</v>
      </c>
      <c r="B88" t="s">
        <v>8533</v>
      </c>
      <c r="C88" t="s">
        <v>8775</v>
      </c>
      <c r="D88" t="s">
        <v>8776</v>
      </c>
      <c r="E88" t="s">
        <v>1094</v>
      </c>
    </row>
    <row r="89" spans="1:5">
      <c r="A89" t="s">
        <v>8780</v>
      </c>
      <c r="B89" t="s">
        <v>8533</v>
      </c>
      <c r="C89" t="s">
        <v>8778</v>
      </c>
      <c r="D89" t="s">
        <v>8779</v>
      </c>
      <c r="E89" t="s">
        <v>1095</v>
      </c>
    </row>
    <row r="90" spans="1:5">
      <c r="A90" t="s">
        <v>8783</v>
      </c>
      <c r="B90" t="s">
        <v>8533</v>
      </c>
      <c r="C90" t="s">
        <v>8781</v>
      </c>
      <c r="D90" t="s">
        <v>8782</v>
      </c>
      <c r="E90" t="s">
        <v>1096</v>
      </c>
    </row>
    <row r="91" spans="1:5">
      <c r="A91" t="s">
        <v>8786</v>
      </c>
      <c r="B91" t="s">
        <v>8533</v>
      </c>
      <c r="C91" t="s">
        <v>8784</v>
      </c>
      <c r="D91" t="s">
        <v>8785</v>
      </c>
      <c r="E91" t="s">
        <v>1097</v>
      </c>
    </row>
    <row r="92" spans="1:5">
      <c r="A92" t="s">
        <v>8789</v>
      </c>
      <c r="B92" t="s">
        <v>8533</v>
      </c>
      <c r="C92" t="s">
        <v>8787</v>
      </c>
      <c r="D92" t="s">
        <v>8788</v>
      </c>
      <c r="E92" t="s">
        <v>1098</v>
      </c>
    </row>
    <row r="93" spans="1:5">
      <c r="A93" t="s">
        <v>8792</v>
      </c>
      <c r="B93" t="s">
        <v>8533</v>
      </c>
      <c r="C93" t="s">
        <v>8790</v>
      </c>
      <c r="D93" t="s">
        <v>8791</v>
      </c>
      <c r="E93" t="s">
        <v>1099</v>
      </c>
    </row>
    <row r="94" spans="1:5">
      <c r="A94" t="s">
        <v>8795</v>
      </c>
      <c r="B94" t="s">
        <v>8533</v>
      </c>
      <c r="C94" t="s">
        <v>8793</v>
      </c>
      <c r="D94" t="s">
        <v>8794</v>
      </c>
      <c r="E94" t="s">
        <v>1100</v>
      </c>
    </row>
    <row r="95" spans="1:5">
      <c r="A95" t="s">
        <v>8798</v>
      </c>
      <c r="B95" t="s">
        <v>8533</v>
      </c>
      <c r="C95" t="s">
        <v>8796</v>
      </c>
      <c r="D95" t="s">
        <v>8797</v>
      </c>
      <c r="E95" t="s">
        <v>1101</v>
      </c>
    </row>
    <row r="96" spans="1:5">
      <c r="A96" t="s">
        <v>8801</v>
      </c>
      <c r="B96" t="s">
        <v>8533</v>
      </c>
      <c r="C96" t="s">
        <v>8799</v>
      </c>
      <c r="D96" t="s">
        <v>8800</v>
      </c>
      <c r="E96" t="s">
        <v>1102</v>
      </c>
    </row>
    <row r="97" spans="1:5">
      <c r="A97" t="s">
        <v>8804</v>
      </c>
      <c r="B97" t="s">
        <v>8533</v>
      </c>
      <c r="C97" t="s">
        <v>8802</v>
      </c>
      <c r="D97" t="s">
        <v>8803</v>
      </c>
      <c r="E97" t="s">
        <v>1103</v>
      </c>
    </row>
    <row r="98" spans="1:5">
      <c r="A98" t="s">
        <v>8807</v>
      </c>
      <c r="B98" t="s">
        <v>8533</v>
      </c>
      <c r="C98" t="s">
        <v>8805</v>
      </c>
      <c r="D98" t="s">
        <v>8806</v>
      </c>
      <c r="E98" t="s">
        <v>1104</v>
      </c>
    </row>
    <row r="99" spans="1:5">
      <c r="A99" t="s">
        <v>8810</v>
      </c>
      <c r="B99" t="s">
        <v>8533</v>
      </c>
      <c r="C99" t="s">
        <v>8808</v>
      </c>
      <c r="D99" t="s">
        <v>8809</v>
      </c>
      <c r="E99" t="s">
        <v>1105</v>
      </c>
    </row>
    <row r="100" spans="1:5">
      <c r="A100" t="s">
        <v>8813</v>
      </c>
      <c r="B100" t="s">
        <v>8533</v>
      </c>
      <c r="C100" t="s">
        <v>8811</v>
      </c>
      <c r="D100" t="s">
        <v>8812</v>
      </c>
      <c r="E100" t="s">
        <v>1106</v>
      </c>
    </row>
    <row r="101" spans="1:5">
      <c r="A101" t="s">
        <v>8816</v>
      </c>
      <c r="B101" t="s">
        <v>8533</v>
      </c>
      <c r="C101" t="s">
        <v>8814</v>
      </c>
      <c r="D101" t="s">
        <v>8815</v>
      </c>
      <c r="E101" t="s">
        <v>1107</v>
      </c>
    </row>
    <row r="102" spans="1:5">
      <c r="A102" t="s">
        <v>8819</v>
      </c>
      <c r="B102" t="s">
        <v>8533</v>
      </c>
      <c r="C102" t="s">
        <v>8817</v>
      </c>
      <c r="D102" t="s">
        <v>8818</v>
      </c>
      <c r="E102" t="s">
        <v>1108</v>
      </c>
    </row>
    <row r="103" spans="1:5">
      <c r="A103" t="s">
        <v>8822</v>
      </c>
      <c r="B103" t="s">
        <v>8533</v>
      </c>
      <c r="C103" t="s">
        <v>8820</v>
      </c>
      <c r="D103" t="s">
        <v>8821</v>
      </c>
      <c r="E103" t="s">
        <v>1109</v>
      </c>
    </row>
    <row r="104" spans="1:5">
      <c r="A104" t="s">
        <v>8822</v>
      </c>
      <c r="B104" t="s">
        <v>8533</v>
      </c>
      <c r="C104" t="s">
        <v>8820</v>
      </c>
      <c r="D104" t="s">
        <v>8821</v>
      </c>
      <c r="E104" t="s">
        <v>1109</v>
      </c>
    </row>
    <row r="105" spans="1:5">
      <c r="A105" t="s">
        <v>8825</v>
      </c>
      <c r="B105" t="s">
        <v>8533</v>
      </c>
      <c r="C105" t="s">
        <v>8823</v>
      </c>
      <c r="D105" t="s">
        <v>8824</v>
      </c>
      <c r="E105" t="s">
        <v>1110</v>
      </c>
    </row>
    <row r="106" spans="1:5">
      <c r="A106" t="s">
        <v>8825</v>
      </c>
      <c r="B106" t="s">
        <v>8533</v>
      </c>
      <c r="C106" t="s">
        <v>8823</v>
      </c>
      <c r="D106" t="s">
        <v>8824</v>
      </c>
      <c r="E106" t="s">
        <v>1110</v>
      </c>
    </row>
    <row r="107" spans="1:5">
      <c r="A107" t="s">
        <v>8828</v>
      </c>
      <c r="B107" t="s">
        <v>8533</v>
      </c>
      <c r="C107" t="s">
        <v>8826</v>
      </c>
      <c r="D107" t="s">
        <v>8827</v>
      </c>
      <c r="E107" t="s">
        <v>1111</v>
      </c>
    </row>
    <row r="108" spans="1:5">
      <c r="A108" t="s">
        <v>8831</v>
      </c>
      <c r="B108" t="s">
        <v>8533</v>
      </c>
      <c r="C108" t="s">
        <v>8829</v>
      </c>
      <c r="D108" t="s">
        <v>8830</v>
      </c>
      <c r="E108" t="s">
        <v>1112</v>
      </c>
    </row>
    <row r="109" spans="1:5">
      <c r="A109" t="s">
        <v>8833</v>
      </c>
      <c r="B109" t="s">
        <v>8533</v>
      </c>
      <c r="C109" t="s">
        <v>8832</v>
      </c>
      <c r="D109" t="s">
        <v>8830</v>
      </c>
      <c r="E109" t="s">
        <v>1112</v>
      </c>
    </row>
    <row r="110" spans="1:5">
      <c r="A110" t="s">
        <v>8835</v>
      </c>
      <c r="B110" t="s">
        <v>8533</v>
      </c>
      <c r="C110" t="s">
        <v>8834</v>
      </c>
      <c r="D110" t="s">
        <v>8830</v>
      </c>
      <c r="E110" t="s">
        <v>1112</v>
      </c>
    </row>
    <row r="111" spans="1:5">
      <c r="A111" t="s">
        <v>8837</v>
      </c>
      <c r="B111" t="s">
        <v>8533</v>
      </c>
      <c r="C111" t="s">
        <v>8836</v>
      </c>
      <c r="D111" t="s">
        <v>8830</v>
      </c>
      <c r="E111" t="s">
        <v>1112</v>
      </c>
    </row>
    <row r="112" spans="1:5">
      <c r="A112" t="s">
        <v>8840</v>
      </c>
      <c r="B112" t="s">
        <v>8533</v>
      </c>
      <c r="C112" t="s">
        <v>8838</v>
      </c>
      <c r="D112" t="s">
        <v>8839</v>
      </c>
      <c r="E112" t="s">
        <v>1113</v>
      </c>
    </row>
    <row r="113" spans="1:5">
      <c r="A113" t="s">
        <v>8843</v>
      </c>
      <c r="B113" t="s">
        <v>8533</v>
      </c>
      <c r="C113" t="s">
        <v>8841</v>
      </c>
      <c r="D113" t="s">
        <v>8842</v>
      </c>
      <c r="E113" t="s">
        <v>1114</v>
      </c>
    </row>
    <row r="114" spans="1:5">
      <c r="A114" t="s">
        <v>8843</v>
      </c>
      <c r="B114" t="s">
        <v>8533</v>
      </c>
      <c r="C114" t="s">
        <v>8841</v>
      </c>
      <c r="D114" t="s">
        <v>8842</v>
      </c>
      <c r="E114" t="s">
        <v>1114</v>
      </c>
    </row>
    <row r="115" spans="1:5">
      <c r="A115" t="s">
        <v>8843</v>
      </c>
      <c r="B115" t="s">
        <v>8533</v>
      </c>
      <c r="C115" t="s">
        <v>8841</v>
      </c>
      <c r="D115" t="s">
        <v>8842</v>
      </c>
      <c r="E115" t="s">
        <v>1114</v>
      </c>
    </row>
    <row r="116" spans="1:5">
      <c r="A116" t="s">
        <v>8845</v>
      </c>
      <c r="B116" t="s">
        <v>8533</v>
      </c>
      <c r="C116" t="s">
        <v>8844</v>
      </c>
      <c r="D116" t="s">
        <v>8842</v>
      </c>
      <c r="E116" t="s">
        <v>1114</v>
      </c>
    </row>
    <row r="117" spans="1:5">
      <c r="A117" t="s">
        <v>8845</v>
      </c>
      <c r="B117" t="s">
        <v>8533</v>
      </c>
      <c r="C117" t="s">
        <v>8844</v>
      </c>
      <c r="D117" t="s">
        <v>8842</v>
      </c>
      <c r="E117" t="s">
        <v>1114</v>
      </c>
    </row>
    <row r="118" spans="1:5">
      <c r="A118" t="s">
        <v>8845</v>
      </c>
      <c r="B118" t="s">
        <v>8533</v>
      </c>
      <c r="C118" t="s">
        <v>8844</v>
      </c>
      <c r="D118" t="s">
        <v>8842</v>
      </c>
      <c r="E118" t="s">
        <v>1114</v>
      </c>
    </row>
    <row r="119" spans="1:5">
      <c r="A119" t="s">
        <v>8847</v>
      </c>
      <c r="B119" t="s">
        <v>8533</v>
      </c>
      <c r="C119" t="s">
        <v>8846</v>
      </c>
      <c r="D119" t="s">
        <v>8842</v>
      </c>
      <c r="E119" t="s">
        <v>1114</v>
      </c>
    </row>
    <row r="120" spans="1:5">
      <c r="A120" t="s">
        <v>8847</v>
      </c>
      <c r="B120" t="s">
        <v>8533</v>
      </c>
      <c r="C120" t="s">
        <v>8846</v>
      </c>
      <c r="D120" t="s">
        <v>8842</v>
      </c>
      <c r="E120" t="s">
        <v>1114</v>
      </c>
    </row>
    <row r="121" spans="1:5">
      <c r="A121" t="s">
        <v>8847</v>
      </c>
      <c r="B121" t="s">
        <v>8533</v>
      </c>
      <c r="C121" t="s">
        <v>8846</v>
      </c>
      <c r="D121" t="s">
        <v>8842</v>
      </c>
      <c r="E121" t="s">
        <v>1114</v>
      </c>
    </row>
    <row r="122" spans="1:5">
      <c r="A122" t="s">
        <v>8849</v>
      </c>
      <c r="B122" t="s">
        <v>8533</v>
      </c>
      <c r="C122" t="s">
        <v>8848</v>
      </c>
      <c r="D122" t="s">
        <v>8842</v>
      </c>
      <c r="E122" t="s">
        <v>1114</v>
      </c>
    </row>
    <row r="123" spans="1:5">
      <c r="A123" t="s">
        <v>8849</v>
      </c>
      <c r="B123" t="s">
        <v>8533</v>
      </c>
      <c r="C123" t="s">
        <v>8848</v>
      </c>
      <c r="D123" t="s">
        <v>8842</v>
      </c>
      <c r="E123" t="s">
        <v>1114</v>
      </c>
    </row>
    <row r="124" spans="1:5">
      <c r="A124" t="s">
        <v>8849</v>
      </c>
      <c r="B124" t="s">
        <v>8533</v>
      </c>
      <c r="C124" t="s">
        <v>8848</v>
      </c>
      <c r="D124" t="s">
        <v>8842</v>
      </c>
      <c r="E124" t="s">
        <v>1114</v>
      </c>
    </row>
    <row r="125" spans="1:5">
      <c r="A125" t="s">
        <v>8852</v>
      </c>
      <c r="B125" t="s">
        <v>8533</v>
      </c>
      <c r="C125" t="s">
        <v>8850</v>
      </c>
      <c r="D125" t="s">
        <v>8851</v>
      </c>
      <c r="E125" t="s">
        <v>1115</v>
      </c>
    </row>
    <row r="126" spans="1:5">
      <c r="A126" t="s">
        <v>8855</v>
      </c>
      <c r="B126" t="s">
        <v>8533</v>
      </c>
      <c r="C126" t="s">
        <v>8853</v>
      </c>
      <c r="D126" t="s">
        <v>8854</v>
      </c>
      <c r="E126" t="s">
        <v>1116</v>
      </c>
    </row>
    <row r="127" spans="1:5">
      <c r="A127" t="s">
        <v>8858</v>
      </c>
      <c r="B127" t="s">
        <v>8533</v>
      </c>
      <c r="C127" t="s">
        <v>8856</v>
      </c>
      <c r="D127" t="s">
        <v>8857</v>
      </c>
      <c r="E127" t="s">
        <v>1117</v>
      </c>
    </row>
    <row r="128" spans="1:5">
      <c r="A128" t="s">
        <v>8860</v>
      </c>
      <c r="B128" t="s">
        <v>8533</v>
      </c>
      <c r="C128" t="s">
        <v>8859</v>
      </c>
      <c r="D128" t="s">
        <v>8857</v>
      </c>
      <c r="E128" t="s">
        <v>1117</v>
      </c>
    </row>
    <row r="129" spans="1:5">
      <c r="A129" t="s">
        <v>8863</v>
      </c>
      <c r="B129" t="s">
        <v>8533</v>
      </c>
      <c r="C129" t="s">
        <v>8861</v>
      </c>
      <c r="D129" t="s">
        <v>8862</v>
      </c>
      <c r="E129" t="s">
        <v>1118</v>
      </c>
    </row>
    <row r="130" spans="1:5">
      <c r="A130" t="s">
        <v>8863</v>
      </c>
      <c r="B130" t="s">
        <v>8533</v>
      </c>
      <c r="C130" t="s">
        <v>8861</v>
      </c>
      <c r="D130" t="s">
        <v>8862</v>
      </c>
      <c r="E130" t="s">
        <v>1118</v>
      </c>
    </row>
    <row r="131" spans="1:5">
      <c r="A131" t="s">
        <v>8865</v>
      </c>
      <c r="B131" t="s">
        <v>8533</v>
      </c>
      <c r="C131" t="s">
        <v>8864</v>
      </c>
      <c r="D131" t="s">
        <v>8862</v>
      </c>
      <c r="E131" t="s">
        <v>1118</v>
      </c>
    </row>
    <row r="132" spans="1:5">
      <c r="A132" t="s">
        <v>8865</v>
      </c>
      <c r="B132" t="s">
        <v>8533</v>
      </c>
      <c r="C132" t="s">
        <v>8864</v>
      </c>
      <c r="D132" t="s">
        <v>8862</v>
      </c>
      <c r="E132" t="s">
        <v>1118</v>
      </c>
    </row>
    <row r="133" spans="1:5">
      <c r="A133" t="s">
        <v>8867</v>
      </c>
      <c r="B133" t="s">
        <v>8533</v>
      </c>
      <c r="C133" t="s">
        <v>8866</v>
      </c>
      <c r="D133" t="s">
        <v>8862</v>
      </c>
      <c r="E133" t="s">
        <v>1118</v>
      </c>
    </row>
    <row r="134" spans="1:5">
      <c r="A134" t="s">
        <v>8867</v>
      </c>
      <c r="B134" t="s">
        <v>8533</v>
      </c>
      <c r="C134" t="s">
        <v>8866</v>
      </c>
      <c r="D134" t="s">
        <v>8862</v>
      </c>
      <c r="E134" t="s">
        <v>1118</v>
      </c>
    </row>
    <row r="135" spans="1:5">
      <c r="A135" t="s">
        <v>8869</v>
      </c>
      <c r="B135" t="s">
        <v>8533</v>
      </c>
      <c r="C135" t="s">
        <v>8868</v>
      </c>
      <c r="D135" t="s">
        <v>8862</v>
      </c>
      <c r="E135" t="s">
        <v>1118</v>
      </c>
    </row>
    <row r="136" spans="1:5">
      <c r="A136" t="s">
        <v>8869</v>
      </c>
      <c r="B136" t="s">
        <v>8533</v>
      </c>
      <c r="C136" t="s">
        <v>8868</v>
      </c>
      <c r="D136" t="s">
        <v>8862</v>
      </c>
      <c r="E136" t="s">
        <v>1118</v>
      </c>
    </row>
    <row r="137" spans="1:5">
      <c r="A137" t="s">
        <v>8872</v>
      </c>
      <c r="B137" t="s">
        <v>8533</v>
      </c>
      <c r="C137" t="s">
        <v>8870</v>
      </c>
      <c r="D137" t="s">
        <v>8871</v>
      </c>
      <c r="E137" t="s">
        <v>1119</v>
      </c>
    </row>
    <row r="138" spans="1:5">
      <c r="A138" t="s">
        <v>8875</v>
      </c>
      <c r="B138" t="s">
        <v>8533</v>
      </c>
      <c r="C138" t="s">
        <v>8873</v>
      </c>
      <c r="D138" t="s">
        <v>8874</v>
      </c>
      <c r="E138" t="s">
        <v>1120</v>
      </c>
    </row>
    <row r="139" spans="1:5">
      <c r="A139" t="s">
        <v>8878</v>
      </c>
      <c r="B139" t="s">
        <v>8533</v>
      </c>
      <c r="C139" t="s">
        <v>8876</v>
      </c>
      <c r="D139" t="s">
        <v>8877</v>
      </c>
      <c r="E139" t="s">
        <v>1121</v>
      </c>
    </row>
    <row r="140" spans="1:5">
      <c r="A140" t="s">
        <v>8880</v>
      </c>
      <c r="B140" t="s">
        <v>8533</v>
      </c>
      <c r="C140" t="s">
        <v>8879</v>
      </c>
      <c r="D140" t="s">
        <v>8877</v>
      </c>
      <c r="E140" t="s">
        <v>1121</v>
      </c>
    </row>
    <row r="141" spans="1:5">
      <c r="A141" t="s">
        <v>8882</v>
      </c>
      <c r="B141" t="s">
        <v>8533</v>
      </c>
      <c r="C141" t="s">
        <v>8881</v>
      </c>
      <c r="D141" t="s">
        <v>8877</v>
      </c>
      <c r="E141" t="s">
        <v>1121</v>
      </c>
    </row>
    <row r="142" spans="1:5">
      <c r="A142" t="s">
        <v>8885</v>
      </c>
      <c r="B142" t="s">
        <v>8533</v>
      </c>
      <c r="C142" t="s">
        <v>8883</v>
      </c>
      <c r="D142" t="s">
        <v>8884</v>
      </c>
      <c r="E142" t="s">
        <v>1122</v>
      </c>
    </row>
    <row r="143" spans="1:5">
      <c r="A143" t="s">
        <v>8885</v>
      </c>
      <c r="B143" t="s">
        <v>8533</v>
      </c>
      <c r="C143" t="s">
        <v>8883</v>
      </c>
      <c r="D143" t="s">
        <v>8884</v>
      </c>
      <c r="E143" t="s">
        <v>1122</v>
      </c>
    </row>
    <row r="144" spans="1:5">
      <c r="A144" t="s">
        <v>8888</v>
      </c>
      <c r="B144" t="s">
        <v>8533</v>
      </c>
      <c r="C144" t="s">
        <v>8886</v>
      </c>
      <c r="D144" t="s">
        <v>8887</v>
      </c>
      <c r="E144" t="s">
        <v>1123</v>
      </c>
    </row>
    <row r="145" spans="1:5">
      <c r="A145" t="s">
        <v>8888</v>
      </c>
      <c r="B145" t="s">
        <v>8533</v>
      </c>
      <c r="C145" t="s">
        <v>8886</v>
      </c>
      <c r="D145" t="s">
        <v>8887</v>
      </c>
      <c r="E145" t="s">
        <v>1123</v>
      </c>
    </row>
    <row r="146" spans="1:5">
      <c r="A146" t="s">
        <v>8888</v>
      </c>
      <c r="B146" t="s">
        <v>8533</v>
      </c>
      <c r="C146" t="s">
        <v>8886</v>
      </c>
      <c r="D146" t="s">
        <v>8887</v>
      </c>
      <c r="E146" t="s">
        <v>1123</v>
      </c>
    </row>
    <row r="147" spans="1:5">
      <c r="A147" t="s">
        <v>8891</v>
      </c>
      <c r="B147" t="s">
        <v>8533</v>
      </c>
      <c r="C147" t="s">
        <v>8889</v>
      </c>
      <c r="D147" t="s">
        <v>8890</v>
      </c>
      <c r="E147" t="s">
        <v>1124</v>
      </c>
    </row>
    <row r="148" spans="1:5">
      <c r="A148" t="s">
        <v>8894</v>
      </c>
      <c r="B148" t="s">
        <v>8533</v>
      </c>
      <c r="C148" t="s">
        <v>8892</v>
      </c>
      <c r="D148" t="s">
        <v>8893</v>
      </c>
      <c r="E148" t="s">
        <v>1125</v>
      </c>
    </row>
    <row r="149" spans="1:5">
      <c r="A149" t="s">
        <v>8897</v>
      </c>
      <c r="B149" t="s">
        <v>8533</v>
      </c>
      <c r="C149" t="s">
        <v>8895</v>
      </c>
      <c r="D149" t="s">
        <v>8896</v>
      </c>
      <c r="E149" t="s">
        <v>1126</v>
      </c>
    </row>
    <row r="150" spans="1:5">
      <c r="A150" t="s">
        <v>8900</v>
      </c>
      <c r="B150" t="s">
        <v>8533</v>
      </c>
      <c r="C150" t="s">
        <v>8898</v>
      </c>
      <c r="D150" t="s">
        <v>8899</v>
      </c>
      <c r="E150" t="s">
        <v>1127</v>
      </c>
    </row>
    <row r="151" spans="1:5">
      <c r="A151" t="s">
        <v>8903</v>
      </c>
      <c r="B151" t="s">
        <v>8533</v>
      </c>
      <c r="C151" t="s">
        <v>8901</v>
      </c>
      <c r="D151" t="s">
        <v>8902</v>
      </c>
      <c r="E151" t="s">
        <v>1128</v>
      </c>
    </row>
    <row r="152" spans="1:5">
      <c r="A152" t="s">
        <v>8903</v>
      </c>
      <c r="B152" t="s">
        <v>8533</v>
      </c>
      <c r="C152" t="s">
        <v>8901</v>
      </c>
      <c r="D152" t="s">
        <v>8902</v>
      </c>
      <c r="E152" t="s">
        <v>1128</v>
      </c>
    </row>
    <row r="153" spans="1:5">
      <c r="A153" t="s">
        <v>8906</v>
      </c>
      <c r="B153" t="s">
        <v>8533</v>
      </c>
      <c r="C153" t="s">
        <v>8904</v>
      </c>
      <c r="D153" t="s">
        <v>8905</v>
      </c>
      <c r="E153" t="s">
        <v>1129</v>
      </c>
    </row>
    <row r="154" spans="1:5">
      <c r="A154" t="s">
        <v>8906</v>
      </c>
      <c r="B154" t="s">
        <v>8533</v>
      </c>
      <c r="C154" t="s">
        <v>8904</v>
      </c>
      <c r="D154" t="s">
        <v>8905</v>
      </c>
      <c r="E154" t="s">
        <v>1129</v>
      </c>
    </row>
    <row r="155" spans="1:5">
      <c r="A155" t="s">
        <v>8909</v>
      </c>
      <c r="B155" t="s">
        <v>8533</v>
      </c>
      <c r="C155" t="s">
        <v>8907</v>
      </c>
      <c r="D155" t="s">
        <v>8908</v>
      </c>
      <c r="E155" t="s">
        <v>1130</v>
      </c>
    </row>
    <row r="156" spans="1:5">
      <c r="A156" t="s">
        <v>8912</v>
      </c>
      <c r="B156" t="s">
        <v>8533</v>
      </c>
      <c r="C156" t="s">
        <v>8910</v>
      </c>
      <c r="D156" t="s">
        <v>8911</v>
      </c>
      <c r="E156" t="s">
        <v>1131</v>
      </c>
    </row>
    <row r="157" spans="1:5">
      <c r="A157" t="s">
        <v>8912</v>
      </c>
      <c r="B157" t="s">
        <v>8533</v>
      </c>
      <c r="C157" t="s">
        <v>8910</v>
      </c>
      <c r="D157" t="s">
        <v>8911</v>
      </c>
      <c r="E157" t="s">
        <v>1131</v>
      </c>
    </row>
    <row r="158" spans="1:5">
      <c r="A158" t="s">
        <v>8915</v>
      </c>
      <c r="B158" t="s">
        <v>8533</v>
      </c>
      <c r="C158" t="s">
        <v>8913</v>
      </c>
      <c r="D158" t="s">
        <v>8914</v>
      </c>
      <c r="E158" t="s">
        <v>1132</v>
      </c>
    </row>
    <row r="159" spans="1:5">
      <c r="A159" t="s">
        <v>8918</v>
      </c>
      <c r="B159" t="s">
        <v>8533</v>
      </c>
      <c r="C159" t="s">
        <v>8916</v>
      </c>
      <c r="D159" t="s">
        <v>8917</v>
      </c>
      <c r="E159" t="s">
        <v>1133</v>
      </c>
    </row>
    <row r="160" spans="1:5">
      <c r="A160" t="s">
        <v>8921</v>
      </c>
      <c r="B160" t="s">
        <v>8533</v>
      </c>
      <c r="C160" t="s">
        <v>8919</v>
      </c>
      <c r="D160" t="s">
        <v>8920</v>
      </c>
      <c r="E160" t="s">
        <v>1134</v>
      </c>
    </row>
    <row r="161" spans="1:5">
      <c r="A161" t="s">
        <v>8924</v>
      </c>
      <c r="B161" t="s">
        <v>8533</v>
      </c>
      <c r="C161" t="s">
        <v>8922</v>
      </c>
      <c r="D161" t="s">
        <v>8923</v>
      </c>
      <c r="E161" t="s">
        <v>1135</v>
      </c>
    </row>
    <row r="162" spans="1:5">
      <c r="A162" t="s">
        <v>8927</v>
      </c>
      <c r="B162" t="s">
        <v>8533</v>
      </c>
      <c r="C162" t="s">
        <v>8925</v>
      </c>
      <c r="D162" t="s">
        <v>8926</v>
      </c>
      <c r="E162" t="s">
        <v>1136</v>
      </c>
    </row>
    <row r="163" spans="1:5">
      <c r="A163" t="s">
        <v>8927</v>
      </c>
      <c r="B163" t="s">
        <v>8533</v>
      </c>
      <c r="C163" t="s">
        <v>8925</v>
      </c>
      <c r="D163" t="s">
        <v>8926</v>
      </c>
      <c r="E163" t="s">
        <v>1136</v>
      </c>
    </row>
    <row r="164" spans="1:5">
      <c r="A164" t="s">
        <v>8930</v>
      </c>
      <c r="B164" t="s">
        <v>8533</v>
      </c>
      <c r="C164" t="s">
        <v>8928</v>
      </c>
      <c r="D164" t="s">
        <v>8929</v>
      </c>
      <c r="E164" t="s">
        <v>1137</v>
      </c>
    </row>
    <row r="165" spans="1:5">
      <c r="A165" t="s">
        <v>8930</v>
      </c>
      <c r="B165" t="s">
        <v>8533</v>
      </c>
      <c r="C165" t="s">
        <v>8928</v>
      </c>
      <c r="D165" t="s">
        <v>8929</v>
      </c>
      <c r="E165" t="s">
        <v>1137</v>
      </c>
    </row>
    <row r="166" spans="1:5">
      <c r="A166" t="s">
        <v>8933</v>
      </c>
      <c r="B166" t="s">
        <v>8533</v>
      </c>
      <c r="C166" t="s">
        <v>8931</v>
      </c>
      <c r="D166" t="s">
        <v>8932</v>
      </c>
      <c r="E166" t="s">
        <v>1138</v>
      </c>
    </row>
    <row r="167" spans="1:5">
      <c r="A167" t="s">
        <v>8936</v>
      </c>
      <c r="B167" t="s">
        <v>8533</v>
      </c>
      <c r="C167" t="s">
        <v>8934</v>
      </c>
      <c r="D167" t="s">
        <v>8935</v>
      </c>
      <c r="E167" t="s">
        <v>1139</v>
      </c>
    </row>
    <row r="168" spans="1:5">
      <c r="A168" t="s">
        <v>8939</v>
      </c>
      <c r="B168" t="s">
        <v>8533</v>
      </c>
      <c r="C168" t="s">
        <v>8937</v>
      </c>
      <c r="D168" t="s">
        <v>8938</v>
      </c>
      <c r="E168" t="s">
        <v>1140</v>
      </c>
    </row>
    <row r="169" spans="1:5">
      <c r="A169" t="s">
        <v>8942</v>
      </c>
      <c r="B169" t="s">
        <v>8533</v>
      </c>
      <c r="C169" t="s">
        <v>8940</v>
      </c>
      <c r="D169" t="s">
        <v>8941</v>
      </c>
      <c r="E169" t="s">
        <v>1141</v>
      </c>
    </row>
    <row r="170" spans="1:5">
      <c r="A170" t="s">
        <v>8945</v>
      </c>
      <c r="B170" t="s">
        <v>8946</v>
      </c>
      <c r="C170" t="s">
        <v>8943</v>
      </c>
      <c r="D170" t="s">
        <v>8944</v>
      </c>
      <c r="E170" t="s">
        <v>1142</v>
      </c>
    </row>
    <row r="171" spans="1:5">
      <c r="A171" t="s">
        <v>8949</v>
      </c>
      <c r="B171" t="s">
        <v>8533</v>
      </c>
      <c r="C171" t="s">
        <v>8947</v>
      </c>
      <c r="D171" t="s">
        <v>8948</v>
      </c>
      <c r="E171" t="s">
        <v>1143</v>
      </c>
    </row>
    <row r="172" spans="1:5">
      <c r="A172" t="s">
        <v>8952</v>
      </c>
      <c r="B172" t="s">
        <v>8533</v>
      </c>
      <c r="C172" t="s">
        <v>8950</v>
      </c>
      <c r="D172" t="s">
        <v>8951</v>
      </c>
      <c r="E172" t="s">
        <v>1144</v>
      </c>
    </row>
    <row r="173" spans="1:5">
      <c r="A173" t="s">
        <v>8955</v>
      </c>
      <c r="B173" t="s">
        <v>8956</v>
      </c>
      <c r="C173" t="s">
        <v>8953</v>
      </c>
      <c r="D173" t="s">
        <v>8954</v>
      </c>
      <c r="E173" t="s">
        <v>8954</v>
      </c>
    </row>
    <row r="174" spans="1:5">
      <c r="A174" t="s">
        <v>8959</v>
      </c>
      <c r="B174" t="s">
        <v>8533</v>
      </c>
      <c r="C174" t="s">
        <v>8957</v>
      </c>
      <c r="D174" t="s">
        <v>8958</v>
      </c>
      <c r="E174" t="s">
        <v>1145</v>
      </c>
    </row>
    <row r="175" spans="1:5">
      <c r="A175" t="s">
        <v>8962</v>
      </c>
      <c r="B175" t="s">
        <v>8963</v>
      </c>
      <c r="C175" t="s">
        <v>8960</v>
      </c>
      <c r="D175" t="s">
        <v>8961</v>
      </c>
      <c r="E175" t="s">
        <v>1146</v>
      </c>
    </row>
    <row r="176" spans="1:5">
      <c r="A176" t="s">
        <v>8962</v>
      </c>
      <c r="B176" t="s">
        <v>8963</v>
      </c>
      <c r="C176" t="s">
        <v>8960</v>
      </c>
      <c r="D176" t="s">
        <v>8961</v>
      </c>
      <c r="E176" t="s">
        <v>1146</v>
      </c>
    </row>
    <row r="177" spans="1:5">
      <c r="A177" t="s">
        <v>8966</v>
      </c>
      <c r="B177" t="s">
        <v>8533</v>
      </c>
      <c r="C177" t="s">
        <v>8964</v>
      </c>
      <c r="D177" t="s">
        <v>8965</v>
      </c>
      <c r="E177" t="s">
        <v>1147</v>
      </c>
    </row>
    <row r="178" spans="1:5">
      <c r="A178" t="s">
        <v>8969</v>
      </c>
      <c r="B178" t="s">
        <v>8533</v>
      </c>
      <c r="C178" t="s">
        <v>8967</v>
      </c>
      <c r="D178" t="s">
        <v>8968</v>
      </c>
      <c r="E178" t="s">
        <v>1148</v>
      </c>
    </row>
    <row r="179" spans="1:5">
      <c r="A179" t="s">
        <v>8969</v>
      </c>
      <c r="B179" t="s">
        <v>8533</v>
      </c>
      <c r="C179" t="s">
        <v>8967</v>
      </c>
      <c r="D179" t="s">
        <v>8968</v>
      </c>
      <c r="E179" t="s">
        <v>1148</v>
      </c>
    </row>
    <row r="180" spans="1:5">
      <c r="A180" t="s">
        <v>8972</v>
      </c>
      <c r="B180" t="s">
        <v>8533</v>
      </c>
      <c r="C180" t="s">
        <v>8970</v>
      </c>
      <c r="D180" t="s">
        <v>8971</v>
      </c>
      <c r="E180" t="s">
        <v>1149</v>
      </c>
    </row>
    <row r="181" spans="1:5">
      <c r="A181" t="s">
        <v>8975</v>
      </c>
      <c r="B181" t="s">
        <v>8533</v>
      </c>
      <c r="C181" t="s">
        <v>8973</v>
      </c>
      <c r="D181" t="s">
        <v>8974</v>
      </c>
      <c r="E181" t="s">
        <v>1150</v>
      </c>
    </row>
    <row r="182" spans="1:5">
      <c r="A182" t="s">
        <v>8978</v>
      </c>
      <c r="B182" t="s">
        <v>8963</v>
      </c>
      <c r="C182" t="s">
        <v>8976</v>
      </c>
      <c r="D182" t="s">
        <v>8977</v>
      </c>
      <c r="E182" t="s">
        <v>1151</v>
      </c>
    </row>
    <row r="183" spans="1:5">
      <c r="A183" t="s">
        <v>8978</v>
      </c>
      <c r="B183" t="s">
        <v>8963</v>
      </c>
      <c r="C183" t="s">
        <v>8976</v>
      </c>
      <c r="D183" t="s">
        <v>8977</v>
      </c>
      <c r="E183" t="s">
        <v>1151</v>
      </c>
    </row>
    <row r="184" spans="1:5">
      <c r="A184" t="s">
        <v>8981</v>
      </c>
      <c r="B184" t="s">
        <v>8963</v>
      </c>
      <c r="C184" t="s">
        <v>8979</v>
      </c>
      <c r="D184" t="s">
        <v>8980</v>
      </c>
      <c r="E184" t="s">
        <v>1152</v>
      </c>
    </row>
    <row r="185" spans="1:5">
      <c r="A185" t="s">
        <v>8981</v>
      </c>
      <c r="B185" t="s">
        <v>8963</v>
      </c>
      <c r="C185" t="s">
        <v>8979</v>
      </c>
      <c r="D185" t="s">
        <v>8980</v>
      </c>
      <c r="E185" t="s">
        <v>1152</v>
      </c>
    </row>
    <row r="186" spans="1:5">
      <c r="A186" t="s">
        <v>8984</v>
      </c>
      <c r="B186" t="s">
        <v>8963</v>
      </c>
      <c r="C186" t="s">
        <v>8982</v>
      </c>
      <c r="D186" t="s">
        <v>8983</v>
      </c>
      <c r="E186" t="s">
        <v>1153</v>
      </c>
    </row>
    <row r="187" spans="1:5">
      <c r="A187" t="s">
        <v>8984</v>
      </c>
      <c r="B187" t="s">
        <v>8963</v>
      </c>
      <c r="C187" t="s">
        <v>8982</v>
      </c>
      <c r="D187" t="s">
        <v>8983</v>
      </c>
      <c r="E187" t="s">
        <v>1153</v>
      </c>
    </row>
    <row r="188" spans="1:5">
      <c r="A188" t="s">
        <v>8987</v>
      </c>
      <c r="B188" t="s">
        <v>8533</v>
      </c>
      <c r="C188" t="s">
        <v>8985</v>
      </c>
      <c r="D188" t="s">
        <v>8986</v>
      </c>
      <c r="E188" t="s">
        <v>1154</v>
      </c>
    </row>
    <row r="189" spans="1:5">
      <c r="A189" t="s">
        <v>8990</v>
      </c>
      <c r="B189" t="s">
        <v>8533</v>
      </c>
      <c r="C189" t="s">
        <v>8988</v>
      </c>
      <c r="D189" t="s">
        <v>8989</v>
      </c>
      <c r="E189" t="s">
        <v>1155</v>
      </c>
    </row>
    <row r="190" spans="1:5">
      <c r="A190" t="s">
        <v>8993</v>
      </c>
      <c r="B190" t="s">
        <v>8533</v>
      </c>
      <c r="C190" t="s">
        <v>8991</v>
      </c>
      <c r="D190" t="s">
        <v>8992</v>
      </c>
      <c r="E190" t="s">
        <v>1156</v>
      </c>
    </row>
    <row r="191" spans="1:5">
      <c r="A191" t="s">
        <v>8996</v>
      </c>
      <c r="B191" t="s">
        <v>8997</v>
      </c>
      <c r="C191" t="s">
        <v>8994</v>
      </c>
      <c r="D191" t="s">
        <v>8995</v>
      </c>
      <c r="E191" t="s">
        <v>1157</v>
      </c>
    </row>
    <row r="192" spans="1:5">
      <c r="A192" t="s">
        <v>9000</v>
      </c>
      <c r="B192" t="s">
        <v>8533</v>
      </c>
      <c r="C192" t="s">
        <v>8998</v>
      </c>
      <c r="D192" t="s">
        <v>8999</v>
      </c>
      <c r="E192" t="s">
        <v>1158</v>
      </c>
    </row>
    <row r="193" spans="1:5">
      <c r="A193" t="s">
        <v>9003</v>
      </c>
      <c r="B193" t="s">
        <v>8533</v>
      </c>
      <c r="C193" t="s">
        <v>9001</v>
      </c>
      <c r="D193" t="s">
        <v>9002</v>
      </c>
      <c r="E193" t="s">
        <v>1159</v>
      </c>
    </row>
    <row r="194" spans="1:5">
      <c r="A194" t="s">
        <v>9006</v>
      </c>
      <c r="B194" t="s">
        <v>8997</v>
      </c>
      <c r="C194" t="s">
        <v>9004</v>
      </c>
      <c r="D194" t="s">
        <v>9005</v>
      </c>
      <c r="E194" t="s">
        <v>1160</v>
      </c>
    </row>
    <row r="195" spans="1:5">
      <c r="A195" t="s">
        <v>9009</v>
      </c>
      <c r="B195" t="s">
        <v>8956</v>
      </c>
      <c r="C195" t="s">
        <v>9007</v>
      </c>
      <c r="D195" t="s">
        <v>9008</v>
      </c>
      <c r="E195" t="s">
        <v>1161</v>
      </c>
    </row>
    <row r="196" spans="1:5">
      <c r="A196" t="s">
        <v>9011</v>
      </c>
      <c r="B196" t="s">
        <v>8956</v>
      </c>
      <c r="C196" t="s">
        <v>9010</v>
      </c>
      <c r="D196" t="s">
        <v>9008</v>
      </c>
      <c r="E196" t="s">
        <v>1161</v>
      </c>
    </row>
    <row r="197" spans="1:5">
      <c r="A197" t="s">
        <v>9014</v>
      </c>
      <c r="B197" t="s">
        <v>8956</v>
      </c>
      <c r="C197" t="s">
        <v>9012</v>
      </c>
      <c r="D197" t="s">
        <v>9013</v>
      </c>
      <c r="E197" t="s">
        <v>1162</v>
      </c>
    </row>
    <row r="198" spans="1:5">
      <c r="A198" t="s">
        <v>9016</v>
      </c>
      <c r="B198" t="s">
        <v>8956</v>
      </c>
      <c r="C198" t="s">
        <v>9015</v>
      </c>
      <c r="D198" t="s">
        <v>9013</v>
      </c>
      <c r="E198" t="s">
        <v>1162</v>
      </c>
    </row>
    <row r="199" spans="1:5">
      <c r="A199" t="s">
        <v>9019</v>
      </c>
      <c r="B199" t="s">
        <v>8956</v>
      </c>
      <c r="C199" t="s">
        <v>9017</v>
      </c>
      <c r="D199" t="s">
        <v>9018</v>
      </c>
      <c r="E199" t="s">
        <v>1163</v>
      </c>
    </row>
    <row r="200" spans="1:5">
      <c r="A200" t="s">
        <v>9021</v>
      </c>
      <c r="B200" t="s">
        <v>8956</v>
      </c>
      <c r="C200" t="s">
        <v>9020</v>
      </c>
      <c r="D200" t="s">
        <v>9018</v>
      </c>
      <c r="E200" t="s">
        <v>1163</v>
      </c>
    </row>
    <row r="201" spans="1:5">
      <c r="A201" t="s">
        <v>9024</v>
      </c>
      <c r="B201" t="s">
        <v>9025</v>
      </c>
      <c r="C201" t="s">
        <v>9022</v>
      </c>
      <c r="D201" t="s">
        <v>9023</v>
      </c>
      <c r="E201" t="s">
        <v>1164</v>
      </c>
    </row>
    <row r="202" spans="1:5">
      <c r="A202" t="s">
        <v>9027</v>
      </c>
      <c r="B202" t="s">
        <v>9025</v>
      </c>
      <c r="C202" t="s">
        <v>9026</v>
      </c>
      <c r="D202" t="s">
        <v>9023</v>
      </c>
      <c r="E202" t="s">
        <v>1164</v>
      </c>
    </row>
    <row r="203" spans="1:5">
      <c r="A203" t="s">
        <v>9030</v>
      </c>
      <c r="B203" t="s">
        <v>8533</v>
      </c>
      <c r="C203" t="s">
        <v>9028</v>
      </c>
      <c r="D203" t="s">
        <v>9029</v>
      </c>
      <c r="E203" t="s">
        <v>1165</v>
      </c>
    </row>
    <row r="204" spans="1:5">
      <c r="A204" t="s">
        <v>9033</v>
      </c>
      <c r="B204" t="s">
        <v>8533</v>
      </c>
      <c r="C204" t="s">
        <v>9031</v>
      </c>
      <c r="D204" t="s">
        <v>9032</v>
      </c>
      <c r="E204" t="s">
        <v>1166</v>
      </c>
    </row>
    <row r="205" spans="1:5">
      <c r="A205" t="s">
        <v>9035</v>
      </c>
      <c r="B205" t="s">
        <v>8533</v>
      </c>
      <c r="C205" t="s">
        <v>9034</v>
      </c>
      <c r="D205" t="s">
        <v>9032</v>
      </c>
      <c r="E205" t="s">
        <v>1166</v>
      </c>
    </row>
    <row r="206" spans="1:5">
      <c r="A206" t="s">
        <v>9037</v>
      </c>
      <c r="B206" t="s">
        <v>8533</v>
      </c>
      <c r="C206" t="s">
        <v>9036</v>
      </c>
      <c r="D206" t="s">
        <v>9032</v>
      </c>
      <c r="E206" t="s">
        <v>1166</v>
      </c>
    </row>
    <row r="207" spans="1:5">
      <c r="A207" t="s">
        <v>9040</v>
      </c>
      <c r="B207" t="s">
        <v>8533</v>
      </c>
      <c r="C207" t="s">
        <v>9038</v>
      </c>
      <c r="D207" t="s">
        <v>9039</v>
      </c>
      <c r="E207" t="s">
        <v>1167</v>
      </c>
    </row>
    <row r="208" spans="1:5">
      <c r="A208" t="s">
        <v>9042</v>
      </c>
      <c r="B208" t="s">
        <v>8533</v>
      </c>
      <c r="C208" t="s">
        <v>9041</v>
      </c>
      <c r="D208" t="s">
        <v>9039</v>
      </c>
      <c r="E208" t="s">
        <v>1167</v>
      </c>
    </row>
    <row r="209" spans="1:5">
      <c r="A209" t="s">
        <v>9044</v>
      </c>
      <c r="B209" t="s">
        <v>8533</v>
      </c>
      <c r="C209" t="s">
        <v>9043</v>
      </c>
      <c r="D209" t="s">
        <v>9039</v>
      </c>
      <c r="E209" t="s">
        <v>1167</v>
      </c>
    </row>
    <row r="210" spans="1:5">
      <c r="A210" t="s">
        <v>9047</v>
      </c>
      <c r="B210" t="s">
        <v>8946</v>
      </c>
      <c r="C210" t="s">
        <v>9045</v>
      </c>
      <c r="D210" t="s">
        <v>9046</v>
      </c>
      <c r="E210" t="s">
        <v>1168</v>
      </c>
    </row>
    <row r="211" spans="1:5">
      <c r="A211" t="s">
        <v>9049</v>
      </c>
      <c r="B211" t="s">
        <v>8946</v>
      </c>
      <c r="C211" t="s">
        <v>9048</v>
      </c>
      <c r="D211" t="s">
        <v>9046</v>
      </c>
      <c r="E211" t="s">
        <v>1168</v>
      </c>
    </row>
    <row r="212" spans="1:5">
      <c r="A212" t="s">
        <v>9051</v>
      </c>
      <c r="B212" t="s">
        <v>8946</v>
      </c>
      <c r="C212" t="s">
        <v>9050</v>
      </c>
      <c r="D212" t="s">
        <v>9046</v>
      </c>
      <c r="E212" t="s">
        <v>1168</v>
      </c>
    </row>
    <row r="213" spans="1:5">
      <c r="A213" t="s">
        <v>9054</v>
      </c>
      <c r="B213" t="s">
        <v>8533</v>
      </c>
      <c r="C213" t="s">
        <v>9052</v>
      </c>
      <c r="D213" t="s">
        <v>9053</v>
      </c>
      <c r="E213" t="s">
        <v>1169</v>
      </c>
    </row>
    <row r="214" spans="1:5">
      <c r="A214" t="s">
        <v>9056</v>
      </c>
      <c r="B214" t="s">
        <v>8533</v>
      </c>
      <c r="C214" t="s">
        <v>9055</v>
      </c>
      <c r="D214" t="s">
        <v>9053</v>
      </c>
      <c r="E214" t="s">
        <v>1169</v>
      </c>
    </row>
    <row r="215" spans="1:5">
      <c r="A215" t="s">
        <v>9058</v>
      </c>
      <c r="B215" t="s">
        <v>8533</v>
      </c>
      <c r="C215" t="s">
        <v>9057</v>
      </c>
      <c r="D215" t="s">
        <v>9053</v>
      </c>
      <c r="E215" t="s">
        <v>1169</v>
      </c>
    </row>
    <row r="216" spans="1:5">
      <c r="A216" t="s">
        <v>9061</v>
      </c>
      <c r="B216" t="s">
        <v>8533</v>
      </c>
      <c r="C216" t="s">
        <v>9059</v>
      </c>
      <c r="D216" t="s">
        <v>9060</v>
      </c>
      <c r="E216" t="s">
        <v>1170</v>
      </c>
    </row>
    <row r="217" spans="1:5">
      <c r="A217" t="s">
        <v>9064</v>
      </c>
      <c r="B217" t="s">
        <v>8533</v>
      </c>
      <c r="C217" t="s">
        <v>9062</v>
      </c>
      <c r="D217" t="s">
        <v>9063</v>
      </c>
      <c r="E217" t="s">
        <v>1171</v>
      </c>
    </row>
    <row r="218" spans="1:5">
      <c r="A218" t="s">
        <v>9067</v>
      </c>
      <c r="B218" t="s">
        <v>8533</v>
      </c>
      <c r="C218" t="s">
        <v>9065</v>
      </c>
      <c r="D218" t="s">
        <v>9066</v>
      </c>
      <c r="E218" t="s">
        <v>1172</v>
      </c>
    </row>
    <row r="219" spans="1:5">
      <c r="A219" t="s">
        <v>9070</v>
      </c>
      <c r="B219" t="s">
        <v>8533</v>
      </c>
      <c r="C219" t="s">
        <v>9068</v>
      </c>
      <c r="D219" t="s">
        <v>9069</v>
      </c>
      <c r="E219" t="s">
        <v>1173</v>
      </c>
    </row>
    <row r="220" spans="1:5">
      <c r="A220" t="s">
        <v>9073</v>
      </c>
      <c r="B220" t="s">
        <v>8533</v>
      </c>
      <c r="C220" t="s">
        <v>9071</v>
      </c>
      <c r="D220" t="s">
        <v>9072</v>
      </c>
      <c r="E220" t="s">
        <v>1174</v>
      </c>
    </row>
    <row r="221" spans="1:5">
      <c r="A221" t="s">
        <v>9076</v>
      </c>
      <c r="B221" t="s">
        <v>9077</v>
      </c>
      <c r="C221" t="s">
        <v>9074</v>
      </c>
      <c r="D221" t="s">
        <v>9075</v>
      </c>
      <c r="E221" t="s">
        <v>1175</v>
      </c>
    </row>
    <row r="222" spans="1:5">
      <c r="A222" t="s">
        <v>9080</v>
      </c>
      <c r="B222" t="s">
        <v>8533</v>
      </c>
      <c r="C222" t="s">
        <v>9078</v>
      </c>
      <c r="D222" t="s">
        <v>9079</v>
      </c>
      <c r="E222" t="s">
        <v>1176</v>
      </c>
    </row>
    <row r="223" spans="1:5">
      <c r="A223" t="s">
        <v>9083</v>
      </c>
      <c r="B223" t="s">
        <v>8533</v>
      </c>
      <c r="C223" t="s">
        <v>9081</v>
      </c>
      <c r="D223" t="s">
        <v>9082</v>
      </c>
      <c r="E223" t="s">
        <v>1177</v>
      </c>
    </row>
    <row r="224" spans="1:5">
      <c r="A224" t="s">
        <v>9086</v>
      </c>
      <c r="B224" t="s">
        <v>8533</v>
      </c>
      <c r="C224" t="s">
        <v>9084</v>
      </c>
      <c r="D224" t="s">
        <v>9085</v>
      </c>
      <c r="E224" t="s">
        <v>1178</v>
      </c>
    </row>
    <row r="225" spans="1:5">
      <c r="A225" t="s">
        <v>9089</v>
      </c>
      <c r="B225" t="s">
        <v>8533</v>
      </c>
      <c r="C225" t="s">
        <v>9087</v>
      </c>
      <c r="D225" t="s">
        <v>9088</v>
      </c>
      <c r="E225" t="s">
        <v>1179</v>
      </c>
    </row>
    <row r="226" spans="1:5">
      <c r="A226" t="s">
        <v>9091</v>
      </c>
      <c r="B226" t="s">
        <v>8533</v>
      </c>
      <c r="C226" t="s">
        <v>9090</v>
      </c>
      <c r="D226" t="s">
        <v>9088</v>
      </c>
      <c r="E226" t="s">
        <v>1179</v>
      </c>
    </row>
    <row r="227" spans="1:5">
      <c r="A227" t="s">
        <v>9094</v>
      </c>
      <c r="B227" t="s">
        <v>9077</v>
      </c>
      <c r="C227" t="s">
        <v>9092</v>
      </c>
      <c r="D227" t="s">
        <v>9093</v>
      </c>
      <c r="E227" t="s">
        <v>1180</v>
      </c>
    </row>
    <row r="228" spans="1:5">
      <c r="A228" t="s">
        <v>9097</v>
      </c>
      <c r="B228" t="s">
        <v>8533</v>
      </c>
      <c r="C228" t="s">
        <v>9095</v>
      </c>
      <c r="D228" t="s">
        <v>9096</v>
      </c>
      <c r="E228" t="s">
        <v>1181</v>
      </c>
    </row>
    <row r="229" spans="1:5">
      <c r="A229" t="s">
        <v>9100</v>
      </c>
      <c r="B229" t="s">
        <v>8533</v>
      </c>
      <c r="C229" t="s">
        <v>9098</v>
      </c>
      <c r="D229" t="s">
        <v>9099</v>
      </c>
      <c r="E229" t="s">
        <v>1182</v>
      </c>
    </row>
    <row r="230" spans="1:5">
      <c r="A230" t="s">
        <v>9102</v>
      </c>
      <c r="B230" t="s">
        <v>8533</v>
      </c>
      <c r="C230" t="s">
        <v>9101</v>
      </c>
      <c r="D230" t="s">
        <v>9099</v>
      </c>
      <c r="E230" t="s">
        <v>1182</v>
      </c>
    </row>
    <row r="231" spans="1:5">
      <c r="A231" t="s">
        <v>9105</v>
      </c>
      <c r="B231" t="s">
        <v>8533</v>
      </c>
      <c r="C231" t="s">
        <v>9103</v>
      </c>
      <c r="D231" t="s">
        <v>9104</v>
      </c>
      <c r="E231" t="s">
        <v>1183</v>
      </c>
    </row>
    <row r="232" spans="1:5">
      <c r="A232" t="s">
        <v>9107</v>
      </c>
      <c r="B232" t="s">
        <v>8533</v>
      </c>
      <c r="C232" t="s">
        <v>9106</v>
      </c>
      <c r="D232" t="s">
        <v>9104</v>
      </c>
      <c r="E232" t="s">
        <v>1183</v>
      </c>
    </row>
    <row r="233" spans="1:5">
      <c r="A233" t="s">
        <v>9110</v>
      </c>
      <c r="B233" t="s">
        <v>8533</v>
      </c>
      <c r="C233" t="s">
        <v>9108</v>
      </c>
      <c r="D233" t="s">
        <v>9109</v>
      </c>
      <c r="E233" t="s">
        <v>1184</v>
      </c>
    </row>
    <row r="234" spans="1:5">
      <c r="A234" t="s">
        <v>9112</v>
      </c>
      <c r="B234" t="s">
        <v>8533</v>
      </c>
      <c r="C234" t="s">
        <v>9111</v>
      </c>
      <c r="D234" t="s">
        <v>9109</v>
      </c>
      <c r="E234" t="s">
        <v>1184</v>
      </c>
    </row>
    <row r="235" spans="1:5">
      <c r="A235" t="s">
        <v>9115</v>
      </c>
      <c r="B235" t="s">
        <v>8533</v>
      </c>
      <c r="C235" t="s">
        <v>9113</v>
      </c>
      <c r="D235" t="s">
        <v>9114</v>
      </c>
      <c r="E235" t="s">
        <v>1185</v>
      </c>
    </row>
    <row r="236" spans="1:5">
      <c r="A236" t="s">
        <v>9118</v>
      </c>
      <c r="B236" t="s">
        <v>8533</v>
      </c>
      <c r="C236" t="s">
        <v>9116</v>
      </c>
      <c r="D236" t="s">
        <v>9117</v>
      </c>
      <c r="E236" t="s">
        <v>1186</v>
      </c>
    </row>
    <row r="237" spans="1:5">
      <c r="A237" t="s">
        <v>9121</v>
      </c>
      <c r="B237" t="s">
        <v>8533</v>
      </c>
      <c r="C237" t="s">
        <v>9119</v>
      </c>
      <c r="D237" t="s">
        <v>9120</v>
      </c>
      <c r="E237" t="s">
        <v>1187</v>
      </c>
    </row>
    <row r="238" spans="1:5">
      <c r="A238" t="s">
        <v>9123</v>
      </c>
      <c r="B238" t="s">
        <v>8533</v>
      </c>
      <c r="C238" t="s">
        <v>9122</v>
      </c>
      <c r="D238" t="s">
        <v>9120</v>
      </c>
      <c r="E238" t="s">
        <v>1187</v>
      </c>
    </row>
    <row r="239" spans="1:5">
      <c r="A239" t="s">
        <v>9126</v>
      </c>
      <c r="B239" t="s">
        <v>8533</v>
      </c>
      <c r="C239" t="s">
        <v>9124</v>
      </c>
      <c r="D239" t="s">
        <v>9125</v>
      </c>
      <c r="E239" t="s">
        <v>1188</v>
      </c>
    </row>
    <row r="240" spans="1:5">
      <c r="A240" t="s">
        <v>9129</v>
      </c>
      <c r="B240" t="s">
        <v>8533</v>
      </c>
      <c r="C240" t="s">
        <v>9127</v>
      </c>
      <c r="D240" t="s">
        <v>9128</v>
      </c>
      <c r="E240" t="s">
        <v>1189</v>
      </c>
    </row>
    <row r="241" spans="1:5">
      <c r="A241" t="s">
        <v>9132</v>
      </c>
      <c r="B241" t="s">
        <v>8533</v>
      </c>
      <c r="C241" t="s">
        <v>9130</v>
      </c>
      <c r="D241" t="s">
        <v>9131</v>
      </c>
      <c r="E241" t="s">
        <v>1190</v>
      </c>
    </row>
    <row r="242" spans="1:5">
      <c r="A242" t="s">
        <v>9132</v>
      </c>
      <c r="B242" t="s">
        <v>8533</v>
      </c>
      <c r="C242" t="s">
        <v>9130</v>
      </c>
      <c r="D242" t="s">
        <v>9131</v>
      </c>
      <c r="E242" t="s">
        <v>1190</v>
      </c>
    </row>
    <row r="243" spans="1:5">
      <c r="A243" t="s">
        <v>9135</v>
      </c>
      <c r="B243" t="s">
        <v>8533</v>
      </c>
      <c r="C243" t="s">
        <v>9133</v>
      </c>
      <c r="D243" t="s">
        <v>9134</v>
      </c>
      <c r="E243" t="s">
        <v>1191</v>
      </c>
    </row>
    <row r="244" spans="1:5">
      <c r="A244" t="s">
        <v>9135</v>
      </c>
      <c r="B244" t="s">
        <v>8533</v>
      </c>
      <c r="C244" t="s">
        <v>9133</v>
      </c>
      <c r="D244" t="s">
        <v>9134</v>
      </c>
      <c r="E244" t="s">
        <v>1191</v>
      </c>
    </row>
    <row r="245" spans="1:5">
      <c r="A245" t="s">
        <v>9138</v>
      </c>
      <c r="B245" t="s">
        <v>8533</v>
      </c>
      <c r="C245" t="s">
        <v>9136</v>
      </c>
      <c r="D245" t="s">
        <v>9137</v>
      </c>
      <c r="E245" t="s">
        <v>1192</v>
      </c>
    </row>
    <row r="246" spans="1:5">
      <c r="A246" t="s">
        <v>9141</v>
      </c>
      <c r="B246" t="s">
        <v>8946</v>
      </c>
      <c r="C246" t="s">
        <v>9139</v>
      </c>
      <c r="D246" t="s">
        <v>9140</v>
      </c>
      <c r="E246" t="s">
        <v>1193</v>
      </c>
    </row>
    <row r="247" spans="1:5">
      <c r="A247" t="s">
        <v>9144</v>
      </c>
      <c r="B247" t="s">
        <v>8946</v>
      </c>
      <c r="C247" t="s">
        <v>9142</v>
      </c>
      <c r="D247" t="s">
        <v>9143</v>
      </c>
      <c r="E247" t="s">
        <v>1194</v>
      </c>
    </row>
    <row r="248" spans="1:5">
      <c r="A248" t="s">
        <v>9147</v>
      </c>
      <c r="B248" t="s">
        <v>9077</v>
      </c>
      <c r="C248" t="s">
        <v>9145</v>
      </c>
      <c r="D248" t="s">
        <v>9146</v>
      </c>
      <c r="E248" t="s">
        <v>1195</v>
      </c>
    </row>
    <row r="249" spans="1:5">
      <c r="A249" t="s">
        <v>9149</v>
      </c>
      <c r="B249" t="s">
        <v>8533</v>
      </c>
      <c r="C249" t="s">
        <v>9148</v>
      </c>
    </row>
    <row r="250" spans="1:5">
      <c r="A250" t="s">
        <v>9152</v>
      </c>
      <c r="B250" t="s">
        <v>9077</v>
      </c>
      <c r="C250" t="s">
        <v>9150</v>
      </c>
      <c r="D250" t="s">
        <v>9151</v>
      </c>
      <c r="E250" t="s">
        <v>1196</v>
      </c>
    </row>
    <row r="251" spans="1:5">
      <c r="A251" t="s">
        <v>9154</v>
      </c>
      <c r="B251" t="s">
        <v>9077</v>
      </c>
      <c r="C251" t="s">
        <v>9153</v>
      </c>
      <c r="D251" t="s">
        <v>9151</v>
      </c>
      <c r="E251" t="s">
        <v>1196</v>
      </c>
    </row>
    <row r="252" spans="1:5">
      <c r="A252" t="s">
        <v>9157</v>
      </c>
      <c r="B252" t="s">
        <v>9158</v>
      </c>
      <c r="C252" t="s">
        <v>9155</v>
      </c>
      <c r="D252" t="s">
        <v>9156</v>
      </c>
      <c r="E252" t="s">
        <v>1197</v>
      </c>
    </row>
    <row r="253" spans="1:5">
      <c r="A253" t="s">
        <v>9161</v>
      </c>
      <c r="B253" t="s">
        <v>9077</v>
      </c>
      <c r="C253" t="s">
        <v>9159</v>
      </c>
      <c r="D253" t="s">
        <v>9160</v>
      </c>
      <c r="E253" t="s">
        <v>1198</v>
      </c>
    </row>
    <row r="254" spans="1:5">
      <c r="A254" t="s">
        <v>9164</v>
      </c>
      <c r="B254" t="s">
        <v>8533</v>
      </c>
      <c r="C254" t="s">
        <v>9162</v>
      </c>
      <c r="D254" t="s">
        <v>9163</v>
      </c>
      <c r="E254" t="s">
        <v>1199</v>
      </c>
    </row>
    <row r="255" spans="1:5">
      <c r="A255" t="s">
        <v>9166</v>
      </c>
      <c r="B255" t="s">
        <v>8533</v>
      </c>
      <c r="C255" t="s">
        <v>9165</v>
      </c>
      <c r="D255" t="s">
        <v>9163</v>
      </c>
      <c r="E255" t="s">
        <v>1199</v>
      </c>
    </row>
    <row r="256" spans="1:5">
      <c r="A256" t="s">
        <v>9169</v>
      </c>
      <c r="B256" t="s">
        <v>8533</v>
      </c>
      <c r="C256" t="s">
        <v>9167</v>
      </c>
      <c r="D256" t="s">
        <v>9168</v>
      </c>
      <c r="E256" t="s">
        <v>1200</v>
      </c>
    </row>
    <row r="257" spans="1:5">
      <c r="A257" t="s">
        <v>9172</v>
      </c>
      <c r="B257" t="s">
        <v>8533</v>
      </c>
      <c r="C257" t="s">
        <v>9170</v>
      </c>
      <c r="D257" t="s">
        <v>9171</v>
      </c>
      <c r="E257" t="s">
        <v>1201</v>
      </c>
    </row>
    <row r="258" spans="1:5">
      <c r="A258" t="s">
        <v>9175</v>
      </c>
      <c r="B258" t="s">
        <v>8533</v>
      </c>
      <c r="C258" t="s">
        <v>9173</v>
      </c>
      <c r="D258" t="s">
        <v>9174</v>
      </c>
      <c r="E258" t="s">
        <v>1202</v>
      </c>
    </row>
    <row r="259" spans="1:5">
      <c r="A259" t="s">
        <v>9175</v>
      </c>
      <c r="B259" t="s">
        <v>8533</v>
      </c>
      <c r="C259" t="s">
        <v>9173</v>
      </c>
      <c r="D259" t="s">
        <v>9174</v>
      </c>
      <c r="E259" t="s">
        <v>1202</v>
      </c>
    </row>
    <row r="260" spans="1:5">
      <c r="A260" t="s">
        <v>9178</v>
      </c>
      <c r="B260" t="s">
        <v>8533</v>
      </c>
      <c r="C260" t="s">
        <v>9176</v>
      </c>
      <c r="D260" t="s">
        <v>9177</v>
      </c>
      <c r="E260" t="s">
        <v>1203</v>
      </c>
    </row>
    <row r="261" spans="1:5">
      <c r="A261" t="s">
        <v>9181</v>
      </c>
      <c r="B261" t="s">
        <v>8533</v>
      </c>
      <c r="C261" t="s">
        <v>9179</v>
      </c>
      <c r="D261" t="s">
        <v>9180</v>
      </c>
      <c r="E261" t="s">
        <v>1204</v>
      </c>
    </row>
    <row r="262" spans="1:5">
      <c r="A262" t="s">
        <v>9184</v>
      </c>
      <c r="B262" t="s">
        <v>8533</v>
      </c>
      <c r="C262" t="s">
        <v>9182</v>
      </c>
      <c r="D262" t="s">
        <v>9183</v>
      </c>
      <c r="E262" t="s">
        <v>1205</v>
      </c>
    </row>
    <row r="263" spans="1:5">
      <c r="A263" t="s">
        <v>9184</v>
      </c>
      <c r="B263" t="s">
        <v>8533</v>
      </c>
      <c r="C263" t="s">
        <v>9182</v>
      </c>
      <c r="D263" t="s">
        <v>9183</v>
      </c>
      <c r="E263" t="s">
        <v>1205</v>
      </c>
    </row>
    <row r="264" spans="1:5">
      <c r="A264" t="s">
        <v>9186</v>
      </c>
      <c r="B264" t="s">
        <v>8533</v>
      </c>
      <c r="C264" t="s">
        <v>9185</v>
      </c>
      <c r="D264" t="s">
        <v>9183</v>
      </c>
      <c r="E264" t="s">
        <v>1205</v>
      </c>
    </row>
    <row r="265" spans="1:5">
      <c r="A265" t="s">
        <v>9186</v>
      </c>
      <c r="B265" t="s">
        <v>8533</v>
      </c>
      <c r="C265" t="s">
        <v>9185</v>
      </c>
      <c r="D265" t="s">
        <v>9183</v>
      </c>
      <c r="E265" t="s">
        <v>1205</v>
      </c>
    </row>
    <row r="266" spans="1:5">
      <c r="A266" t="s">
        <v>9189</v>
      </c>
      <c r="B266" t="s">
        <v>8997</v>
      </c>
      <c r="C266" t="s">
        <v>9187</v>
      </c>
      <c r="D266" t="s">
        <v>9188</v>
      </c>
      <c r="E266" t="s">
        <v>1206</v>
      </c>
    </row>
    <row r="267" spans="1:5">
      <c r="A267" t="s">
        <v>9192</v>
      </c>
      <c r="B267" t="s">
        <v>8533</v>
      </c>
      <c r="C267" t="s">
        <v>9190</v>
      </c>
      <c r="D267" t="s">
        <v>9191</v>
      </c>
      <c r="E267" t="s">
        <v>1207</v>
      </c>
    </row>
    <row r="268" spans="1:5">
      <c r="A268" t="s">
        <v>9195</v>
      </c>
      <c r="B268" t="s">
        <v>8533</v>
      </c>
      <c r="C268" t="s">
        <v>9193</v>
      </c>
      <c r="D268" t="s">
        <v>9194</v>
      </c>
      <c r="E268" t="s">
        <v>1208</v>
      </c>
    </row>
    <row r="269" spans="1:5">
      <c r="A269" t="s">
        <v>9198</v>
      </c>
      <c r="B269" t="s">
        <v>8533</v>
      </c>
      <c r="C269" t="s">
        <v>9196</v>
      </c>
      <c r="D269" t="s">
        <v>9197</v>
      </c>
      <c r="E269" t="s">
        <v>1209</v>
      </c>
    </row>
    <row r="270" spans="1:5">
      <c r="A270" t="s">
        <v>9201</v>
      </c>
      <c r="B270" t="s">
        <v>8533</v>
      </c>
      <c r="C270" t="s">
        <v>9199</v>
      </c>
      <c r="D270" t="s">
        <v>9200</v>
      </c>
      <c r="E270" t="s">
        <v>1210</v>
      </c>
    </row>
    <row r="271" spans="1:5">
      <c r="A271" t="s">
        <v>9204</v>
      </c>
      <c r="B271" t="s">
        <v>8563</v>
      </c>
      <c r="C271" t="s">
        <v>9202</v>
      </c>
      <c r="D271" t="s">
        <v>9203</v>
      </c>
      <c r="E271" t="s">
        <v>1211</v>
      </c>
    </row>
    <row r="272" spans="1:5">
      <c r="A272" t="s">
        <v>9207</v>
      </c>
      <c r="B272" t="s">
        <v>8533</v>
      </c>
      <c r="C272" t="s">
        <v>9205</v>
      </c>
      <c r="D272" t="s">
        <v>9206</v>
      </c>
      <c r="E272" t="s">
        <v>1212</v>
      </c>
    </row>
    <row r="273" spans="1:5">
      <c r="A273" t="s">
        <v>9210</v>
      </c>
      <c r="B273" t="s">
        <v>8533</v>
      </c>
      <c r="C273" t="s">
        <v>9208</v>
      </c>
      <c r="D273" t="s">
        <v>9209</v>
      </c>
      <c r="E273" t="s">
        <v>1213</v>
      </c>
    </row>
    <row r="274" spans="1:5">
      <c r="A274" t="s">
        <v>9213</v>
      </c>
      <c r="B274" t="s">
        <v>8533</v>
      </c>
      <c r="C274" t="s">
        <v>9211</v>
      </c>
      <c r="D274" t="s">
        <v>9212</v>
      </c>
      <c r="E274" t="s">
        <v>1214</v>
      </c>
    </row>
    <row r="275" spans="1:5">
      <c r="A275" t="s">
        <v>9216</v>
      </c>
      <c r="B275" t="s">
        <v>8956</v>
      </c>
      <c r="C275" t="s">
        <v>9214</v>
      </c>
      <c r="D275" t="s">
        <v>9215</v>
      </c>
      <c r="E275" t="s">
        <v>1215</v>
      </c>
    </row>
    <row r="276" spans="1:5">
      <c r="A276" t="s">
        <v>9218</v>
      </c>
      <c r="B276" t="s">
        <v>8956</v>
      </c>
      <c r="C276" t="s">
        <v>9217</v>
      </c>
      <c r="D276" t="s">
        <v>9215</v>
      </c>
      <c r="E276" t="s">
        <v>1215</v>
      </c>
    </row>
    <row r="277" spans="1:5">
      <c r="A277" t="s">
        <v>9221</v>
      </c>
      <c r="B277" t="s">
        <v>8533</v>
      </c>
      <c r="C277" t="s">
        <v>9219</v>
      </c>
      <c r="D277" t="s">
        <v>9220</v>
      </c>
      <c r="E277" t="s">
        <v>1216</v>
      </c>
    </row>
    <row r="278" spans="1:5">
      <c r="A278" t="s">
        <v>9223</v>
      </c>
      <c r="B278" t="s">
        <v>8533</v>
      </c>
      <c r="C278" t="s">
        <v>9222</v>
      </c>
      <c r="D278" t="s">
        <v>9220</v>
      </c>
      <c r="E278" t="s">
        <v>1216</v>
      </c>
    </row>
    <row r="279" spans="1:5">
      <c r="A279" t="s">
        <v>9226</v>
      </c>
      <c r="B279" t="s">
        <v>8533</v>
      </c>
      <c r="C279" t="s">
        <v>9224</v>
      </c>
      <c r="D279" t="s">
        <v>9225</v>
      </c>
      <c r="E279" t="s">
        <v>1217</v>
      </c>
    </row>
    <row r="280" spans="1:5">
      <c r="A280" t="s">
        <v>9229</v>
      </c>
      <c r="B280" t="s">
        <v>8533</v>
      </c>
      <c r="C280" t="s">
        <v>9227</v>
      </c>
      <c r="D280" t="s">
        <v>9228</v>
      </c>
      <c r="E280" t="s">
        <v>1218</v>
      </c>
    </row>
    <row r="281" spans="1:5">
      <c r="A281" t="s">
        <v>9232</v>
      </c>
      <c r="B281" t="s">
        <v>8533</v>
      </c>
      <c r="C281" t="s">
        <v>9230</v>
      </c>
      <c r="D281" t="s">
        <v>9231</v>
      </c>
      <c r="E281" t="s">
        <v>1219</v>
      </c>
    </row>
    <row r="282" spans="1:5">
      <c r="A282" t="s">
        <v>9235</v>
      </c>
      <c r="B282" t="s">
        <v>8997</v>
      </c>
      <c r="C282" t="s">
        <v>9233</v>
      </c>
      <c r="D282" t="s">
        <v>9234</v>
      </c>
      <c r="E282" t="s">
        <v>1220</v>
      </c>
    </row>
    <row r="283" spans="1:5">
      <c r="A283" t="s">
        <v>9238</v>
      </c>
      <c r="B283" t="s">
        <v>8533</v>
      </c>
      <c r="C283" t="s">
        <v>9236</v>
      </c>
      <c r="D283" t="s">
        <v>9237</v>
      </c>
      <c r="E283" t="s">
        <v>1221</v>
      </c>
    </row>
    <row r="284" spans="1:5">
      <c r="A284" t="s">
        <v>9241</v>
      </c>
      <c r="B284" t="s">
        <v>8533</v>
      </c>
      <c r="C284" t="s">
        <v>9239</v>
      </c>
      <c r="D284" t="s">
        <v>9240</v>
      </c>
      <c r="E284" t="s">
        <v>1222</v>
      </c>
    </row>
    <row r="285" spans="1:5">
      <c r="A285" t="s">
        <v>9243</v>
      </c>
      <c r="B285" t="s">
        <v>8533</v>
      </c>
      <c r="C285" t="s">
        <v>9242</v>
      </c>
      <c r="D285" t="s">
        <v>9240</v>
      </c>
      <c r="E285" t="s">
        <v>1222</v>
      </c>
    </row>
    <row r="286" spans="1:5">
      <c r="A286" t="s">
        <v>9246</v>
      </c>
      <c r="B286" t="s">
        <v>8533</v>
      </c>
      <c r="C286" t="s">
        <v>9244</v>
      </c>
      <c r="D286" t="s">
        <v>9245</v>
      </c>
      <c r="E286" t="s">
        <v>1223</v>
      </c>
    </row>
    <row r="287" spans="1:5">
      <c r="A287" t="s">
        <v>9249</v>
      </c>
      <c r="B287" t="s">
        <v>8533</v>
      </c>
      <c r="C287" t="s">
        <v>9247</v>
      </c>
      <c r="D287" t="s">
        <v>9248</v>
      </c>
      <c r="E287" t="s">
        <v>1224</v>
      </c>
    </row>
    <row r="288" spans="1:5">
      <c r="A288" t="s">
        <v>9252</v>
      </c>
      <c r="B288" t="s">
        <v>8533</v>
      </c>
      <c r="C288" t="s">
        <v>9250</v>
      </c>
      <c r="D288" t="s">
        <v>9251</v>
      </c>
      <c r="E288" t="s">
        <v>1225</v>
      </c>
    </row>
    <row r="289" spans="1:5">
      <c r="A289" t="s">
        <v>9255</v>
      </c>
      <c r="B289" t="s">
        <v>8533</v>
      </c>
      <c r="C289" t="s">
        <v>9253</v>
      </c>
      <c r="D289" t="s">
        <v>9254</v>
      </c>
      <c r="E289" t="s">
        <v>1226</v>
      </c>
    </row>
    <row r="290" spans="1:5">
      <c r="A290" t="s">
        <v>9258</v>
      </c>
      <c r="B290" t="s">
        <v>8533</v>
      </c>
      <c r="C290" t="s">
        <v>9256</v>
      </c>
      <c r="D290" t="s">
        <v>9257</v>
      </c>
      <c r="E290" t="s">
        <v>1227</v>
      </c>
    </row>
    <row r="291" spans="1:5">
      <c r="A291" t="s">
        <v>9260</v>
      </c>
      <c r="B291" t="s">
        <v>8533</v>
      </c>
      <c r="C291" t="s">
        <v>9259</v>
      </c>
      <c r="D291" t="s">
        <v>9257</v>
      </c>
      <c r="E291" t="s">
        <v>1227</v>
      </c>
    </row>
    <row r="292" spans="1:5">
      <c r="A292" t="s">
        <v>9263</v>
      </c>
      <c r="B292" t="s">
        <v>8533</v>
      </c>
      <c r="C292" t="s">
        <v>9261</v>
      </c>
      <c r="D292" t="s">
        <v>9262</v>
      </c>
      <c r="E292" t="s">
        <v>1228</v>
      </c>
    </row>
    <row r="293" spans="1:5">
      <c r="A293" t="s">
        <v>9266</v>
      </c>
      <c r="B293" t="s">
        <v>8533</v>
      </c>
      <c r="C293" t="s">
        <v>9264</v>
      </c>
      <c r="D293" t="s">
        <v>9265</v>
      </c>
      <c r="E293" t="s">
        <v>1229</v>
      </c>
    </row>
    <row r="294" spans="1:5">
      <c r="A294" t="s">
        <v>9268</v>
      </c>
      <c r="B294" t="s">
        <v>8533</v>
      </c>
      <c r="C294" t="s">
        <v>9267</v>
      </c>
      <c r="D294" t="s">
        <v>9265</v>
      </c>
      <c r="E294" t="s">
        <v>1229</v>
      </c>
    </row>
    <row r="295" spans="1:5">
      <c r="A295" t="s">
        <v>9271</v>
      </c>
      <c r="B295" t="s">
        <v>8533</v>
      </c>
      <c r="C295" t="s">
        <v>9269</v>
      </c>
      <c r="D295" t="s">
        <v>9270</v>
      </c>
      <c r="E295" t="s">
        <v>1230</v>
      </c>
    </row>
    <row r="296" spans="1:5">
      <c r="A296" t="s">
        <v>9274</v>
      </c>
      <c r="B296" t="s">
        <v>8533</v>
      </c>
      <c r="C296" t="s">
        <v>9272</v>
      </c>
      <c r="D296" t="s">
        <v>9273</v>
      </c>
      <c r="E296" t="s">
        <v>1231</v>
      </c>
    </row>
    <row r="297" spans="1:5">
      <c r="A297" t="s">
        <v>9277</v>
      </c>
      <c r="B297" t="s">
        <v>8533</v>
      </c>
      <c r="C297" t="s">
        <v>9275</v>
      </c>
      <c r="D297" t="s">
        <v>9276</v>
      </c>
      <c r="E297" t="s">
        <v>1232</v>
      </c>
    </row>
    <row r="298" spans="1:5">
      <c r="A298" t="s">
        <v>9280</v>
      </c>
      <c r="B298" t="s">
        <v>8533</v>
      </c>
      <c r="C298" t="s">
        <v>9278</v>
      </c>
      <c r="D298" t="s">
        <v>9279</v>
      </c>
      <c r="E298" t="s">
        <v>1233</v>
      </c>
    </row>
    <row r="299" spans="1:5">
      <c r="A299" t="s">
        <v>9283</v>
      </c>
      <c r="B299" t="s">
        <v>8533</v>
      </c>
      <c r="C299" t="s">
        <v>9281</v>
      </c>
      <c r="D299" t="s">
        <v>9282</v>
      </c>
      <c r="E299" t="s">
        <v>1234</v>
      </c>
    </row>
    <row r="300" spans="1:5">
      <c r="A300" t="s">
        <v>9286</v>
      </c>
      <c r="B300" t="s">
        <v>8533</v>
      </c>
      <c r="C300" t="s">
        <v>9284</v>
      </c>
      <c r="D300" t="s">
        <v>9285</v>
      </c>
      <c r="E300" t="s">
        <v>1235</v>
      </c>
    </row>
    <row r="301" spans="1:5">
      <c r="A301" t="s">
        <v>9289</v>
      </c>
      <c r="B301" t="s">
        <v>8533</v>
      </c>
      <c r="C301" t="s">
        <v>9287</v>
      </c>
      <c r="D301" t="s">
        <v>9288</v>
      </c>
      <c r="E301" t="s">
        <v>1236</v>
      </c>
    </row>
    <row r="302" spans="1:5">
      <c r="A302" t="s">
        <v>9292</v>
      </c>
      <c r="B302" t="s">
        <v>8533</v>
      </c>
      <c r="C302" t="s">
        <v>9290</v>
      </c>
      <c r="D302" t="s">
        <v>9291</v>
      </c>
      <c r="E302" t="s">
        <v>1237</v>
      </c>
    </row>
    <row r="303" spans="1:5">
      <c r="A303" t="s">
        <v>9295</v>
      </c>
      <c r="B303" t="s">
        <v>8533</v>
      </c>
      <c r="C303" t="s">
        <v>9293</v>
      </c>
      <c r="D303" t="s">
        <v>9294</v>
      </c>
      <c r="E303" t="s">
        <v>1238</v>
      </c>
    </row>
    <row r="304" spans="1:5">
      <c r="A304" t="s">
        <v>9298</v>
      </c>
      <c r="B304" t="s">
        <v>8533</v>
      </c>
      <c r="C304" t="s">
        <v>9296</v>
      </c>
      <c r="D304" t="s">
        <v>9297</v>
      </c>
      <c r="E304" t="s">
        <v>1239</v>
      </c>
    </row>
    <row r="305" spans="1:5">
      <c r="A305" t="s">
        <v>9300</v>
      </c>
      <c r="B305" t="s">
        <v>8533</v>
      </c>
      <c r="C305" t="s">
        <v>9299</v>
      </c>
      <c r="D305" t="s">
        <v>9297</v>
      </c>
      <c r="E305" t="s">
        <v>1239</v>
      </c>
    </row>
    <row r="306" spans="1:5">
      <c r="A306" t="s">
        <v>9303</v>
      </c>
      <c r="B306" t="s">
        <v>8533</v>
      </c>
      <c r="C306" t="s">
        <v>9301</v>
      </c>
      <c r="D306" t="s">
        <v>9302</v>
      </c>
      <c r="E306" t="s">
        <v>1240</v>
      </c>
    </row>
    <row r="307" spans="1:5">
      <c r="A307" t="s">
        <v>9306</v>
      </c>
      <c r="B307" t="s">
        <v>8533</v>
      </c>
      <c r="C307" t="s">
        <v>9304</v>
      </c>
      <c r="D307" t="s">
        <v>9305</v>
      </c>
      <c r="E307" t="s">
        <v>1241</v>
      </c>
    </row>
    <row r="308" spans="1:5">
      <c r="A308" t="s">
        <v>9309</v>
      </c>
      <c r="B308" t="s">
        <v>8533</v>
      </c>
      <c r="C308" t="s">
        <v>9307</v>
      </c>
      <c r="D308" t="s">
        <v>9308</v>
      </c>
      <c r="E308" t="s">
        <v>1242</v>
      </c>
    </row>
    <row r="309" spans="1:5">
      <c r="A309" t="s">
        <v>9312</v>
      </c>
      <c r="B309" t="s">
        <v>8533</v>
      </c>
      <c r="C309" t="s">
        <v>9310</v>
      </c>
      <c r="D309" t="s">
        <v>9311</v>
      </c>
      <c r="E309" t="s">
        <v>1243</v>
      </c>
    </row>
    <row r="310" spans="1:5">
      <c r="A310" t="s">
        <v>9315</v>
      </c>
      <c r="B310" t="s">
        <v>8533</v>
      </c>
      <c r="C310" t="s">
        <v>9313</v>
      </c>
      <c r="D310" t="s">
        <v>9314</v>
      </c>
      <c r="E310" t="s">
        <v>1244</v>
      </c>
    </row>
    <row r="311" spans="1:5">
      <c r="A311" t="s">
        <v>9318</v>
      </c>
      <c r="B311" t="s">
        <v>8533</v>
      </c>
      <c r="C311" t="s">
        <v>9316</v>
      </c>
      <c r="D311" t="s">
        <v>9317</v>
      </c>
      <c r="E311" t="s">
        <v>1245</v>
      </c>
    </row>
    <row r="312" spans="1:5">
      <c r="A312" t="s">
        <v>9321</v>
      </c>
      <c r="B312" t="s">
        <v>8533</v>
      </c>
      <c r="C312" t="s">
        <v>9319</v>
      </c>
      <c r="D312" t="s">
        <v>9320</v>
      </c>
      <c r="E312" t="s">
        <v>1246</v>
      </c>
    </row>
    <row r="313" spans="1:5">
      <c r="A313" t="s">
        <v>9324</v>
      </c>
      <c r="B313" t="s">
        <v>8533</v>
      </c>
      <c r="C313" t="s">
        <v>9322</v>
      </c>
      <c r="D313" t="s">
        <v>9323</v>
      </c>
      <c r="E313" t="s">
        <v>1247</v>
      </c>
    </row>
    <row r="314" spans="1:5">
      <c r="A314" t="s">
        <v>9327</v>
      </c>
      <c r="B314" t="s">
        <v>8533</v>
      </c>
      <c r="C314" t="s">
        <v>9325</v>
      </c>
      <c r="D314" t="s">
        <v>9326</v>
      </c>
      <c r="E314" t="s">
        <v>1248</v>
      </c>
    </row>
    <row r="315" spans="1:5">
      <c r="A315" t="s">
        <v>9330</v>
      </c>
      <c r="B315" t="s">
        <v>8533</v>
      </c>
      <c r="C315" t="s">
        <v>9328</v>
      </c>
      <c r="D315" t="s">
        <v>9329</v>
      </c>
      <c r="E315" t="s">
        <v>1249</v>
      </c>
    </row>
    <row r="316" spans="1:5">
      <c r="A316" t="s">
        <v>9332</v>
      </c>
      <c r="B316" t="s">
        <v>8533</v>
      </c>
      <c r="C316" t="s">
        <v>9331</v>
      </c>
      <c r="D316" t="s">
        <v>9329</v>
      </c>
      <c r="E316" t="s">
        <v>1249</v>
      </c>
    </row>
    <row r="317" spans="1:5">
      <c r="A317" t="s">
        <v>9335</v>
      </c>
      <c r="B317" t="s">
        <v>8533</v>
      </c>
      <c r="C317" t="s">
        <v>9333</v>
      </c>
      <c r="D317" t="s">
        <v>9334</v>
      </c>
      <c r="E317" t="s">
        <v>1250</v>
      </c>
    </row>
    <row r="318" spans="1:5">
      <c r="A318" t="s">
        <v>9338</v>
      </c>
      <c r="B318" t="s">
        <v>8533</v>
      </c>
      <c r="C318" t="s">
        <v>9336</v>
      </c>
      <c r="D318" t="s">
        <v>9337</v>
      </c>
      <c r="E318" t="s">
        <v>1251</v>
      </c>
    </row>
    <row r="319" spans="1:5">
      <c r="A319" t="s">
        <v>9341</v>
      </c>
      <c r="B319" t="s">
        <v>8533</v>
      </c>
      <c r="C319" t="s">
        <v>9339</v>
      </c>
      <c r="D319" t="s">
        <v>9340</v>
      </c>
      <c r="E319" t="s">
        <v>1252</v>
      </c>
    </row>
    <row r="320" spans="1:5">
      <c r="A320" t="s">
        <v>9344</v>
      </c>
      <c r="B320" t="s">
        <v>8533</v>
      </c>
      <c r="C320" t="s">
        <v>9342</v>
      </c>
      <c r="D320" t="s">
        <v>9343</v>
      </c>
      <c r="E320" t="s">
        <v>1253</v>
      </c>
    </row>
    <row r="321" spans="1:5">
      <c r="A321" t="s">
        <v>9347</v>
      </c>
      <c r="B321" t="s">
        <v>8533</v>
      </c>
      <c r="C321" t="s">
        <v>9345</v>
      </c>
      <c r="D321" t="s">
        <v>9346</v>
      </c>
      <c r="E321" t="s">
        <v>1254</v>
      </c>
    </row>
    <row r="322" spans="1:5">
      <c r="A322" t="s">
        <v>9347</v>
      </c>
      <c r="B322" t="s">
        <v>8533</v>
      </c>
      <c r="C322" t="s">
        <v>9345</v>
      </c>
      <c r="D322" t="s">
        <v>9346</v>
      </c>
      <c r="E322" t="s">
        <v>1254</v>
      </c>
    </row>
    <row r="323" spans="1:5">
      <c r="A323" t="s">
        <v>9350</v>
      </c>
      <c r="B323" t="s">
        <v>8533</v>
      </c>
      <c r="C323" t="s">
        <v>9348</v>
      </c>
      <c r="D323" t="s">
        <v>9349</v>
      </c>
      <c r="E323" t="s">
        <v>1255</v>
      </c>
    </row>
    <row r="324" spans="1:5">
      <c r="A324" t="s">
        <v>9350</v>
      </c>
      <c r="B324" t="s">
        <v>8533</v>
      </c>
      <c r="C324" t="s">
        <v>9348</v>
      </c>
      <c r="D324" t="s">
        <v>9349</v>
      </c>
      <c r="E324" t="s">
        <v>1255</v>
      </c>
    </row>
    <row r="325" spans="1:5">
      <c r="A325" t="s">
        <v>9353</v>
      </c>
      <c r="B325" t="s">
        <v>8533</v>
      </c>
      <c r="C325" t="s">
        <v>9351</v>
      </c>
      <c r="D325" t="s">
        <v>9352</v>
      </c>
      <c r="E325" t="s">
        <v>1256</v>
      </c>
    </row>
    <row r="326" spans="1:5">
      <c r="A326" t="s">
        <v>9356</v>
      </c>
      <c r="B326" t="s">
        <v>8963</v>
      </c>
      <c r="C326" t="s">
        <v>9354</v>
      </c>
      <c r="D326" t="s">
        <v>9355</v>
      </c>
      <c r="E326" t="s">
        <v>1257</v>
      </c>
    </row>
    <row r="327" spans="1:5">
      <c r="A327" t="s">
        <v>9359</v>
      </c>
      <c r="B327" t="s">
        <v>8963</v>
      </c>
      <c r="C327" t="s">
        <v>9357</v>
      </c>
      <c r="D327" t="s">
        <v>9358</v>
      </c>
      <c r="E327" t="s">
        <v>1258</v>
      </c>
    </row>
    <row r="328" spans="1:5">
      <c r="A328" t="s">
        <v>9362</v>
      </c>
      <c r="B328" t="s">
        <v>8963</v>
      </c>
      <c r="C328" t="s">
        <v>9360</v>
      </c>
      <c r="D328" t="s">
        <v>9361</v>
      </c>
      <c r="E328" t="s">
        <v>1259</v>
      </c>
    </row>
    <row r="329" spans="1:5">
      <c r="A329" t="s">
        <v>9365</v>
      </c>
      <c r="B329" t="s">
        <v>8963</v>
      </c>
      <c r="C329" t="s">
        <v>9363</v>
      </c>
      <c r="D329" t="s">
        <v>9364</v>
      </c>
      <c r="E329" t="s">
        <v>1260</v>
      </c>
    </row>
    <row r="330" spans="1:5">
      <c r="A330" t="s">
        <v>9368</v>
      </c>
      <c r="B330" t="s">
        <v>8963</v>
      </c>
      <c r="C330" t="s">
        <v>9366</v>
      </c>
      <c r="D330" t="s">
        <v>9367</v>
      </c>
      <c r="E330" t="s">
        <v>1261</v>
      </c>
    </row>
    <row r="331" spans="1:5">
      <c r="A331" t="s">
        <v>9371</v>
      </c>
      <c r="B331" t="s">
        <v>8963</v>
      </c>
      <c r="C331" t="s">
        <v>9369</v>
      </c>
      <c r="D331" t="s">
        <v>9370</v>
      </c>
      <c r="E331" t="s">
        <v>1262</v>
      </c>
    </row>
    <row r="332" spans="1:5">
      <c r="A332" t="s">
        <v>9374</v>
      </c>
      <c r="B332" t="s">
        <v>8963</v>
      </c>
      <c r="C332" t="s">
        <v>9372</v>
      </c>
      <c r="D332" t="s">
        <v>9373</v>
      </c>
      <c r="E332" t="s">
        <v>1263</v>
      </c>
    </row>
    <row r="333" spans="1:5">
      <c r="A333" t="s">
        <v>9377</v>
      </c>
      <c r="B333" t="s">
        <v>8963</v>
      </c>
      <c r="C333" t="s">
        <v>9375</v>
      </c>
      <c r="D333" t="s">
        <v>9376</v>
      </c>
      <c r="E333" t="s">
        <v>1264</v>
      </c>
    </row>
    <row r="334" spans="1:5">
      <c r="A334" t="s">
        <v>9380</v>
      </c>
      <c r="B334" t="s">
        <v>8963</v>
      </c>
      <c r="C334" t="s">
        <v>9378</v>
      </c>
      <c r="D334" t="s">
        <v>9379</v>
      </c>
      <c r="E334" t="s">
        <v>1265</v>
      </c>
    </row>
    <row r="335" spans="1:5">
      <c r="A335" t="s">
        <v>9383</v>
      </c>
      <c r="B335" t="s">
        <v>8963</v>
      </c>
      <c r="C335" t="s">
        <v>9381</v>
      </c>
      <c r="D335" t="s">
        <v>9382</v>
      </c>
      <c r="E335" t="s">
        <v>1266</v>
      </c>
    </row>
    <row r="336" spans="1:5">
      <c r="A336" t="s">
        <v>9386</v>
      </c>
      <c r="B336" t="s">
        <v>8963</v>
      </c>
      <c r="C336" t="s">
        <v>9384</v>
      </c>
      <c r="D336" t="s">
        <v>9385</v>
      </c>
      <c r="E336" t="s">
        <v>1267</v>
      </c>
    </row>
    <row r="337" spans="1:5">
      <c r="A337" t="s">
        <v>9389</v>
      </c>
      <c r="B337" t="s">
        <v>8963</v>
      </c>
      <c r="C337" t="s">
        <v>9387</v>
      </c>
      <c r="D337" t="s">
        <v>9388</v>
      </c>
      <c r="E337" t="s">
        <v>1268</v>
      </c>
    </row>
    <row r="338" spans="1:5">
      <c r="A338" t="s">
        <v>9392</v>
      </c>
      <c r="B338" t="s">
        <v>8963</v>
      </c>
      <c r="C338" t="s">
        <v>9390</v>
      </c>
      <c r="D338" t="s">
        <v>9391</v>
      </c>
      <c r="E338" t="s">
        <v>1269</v>
      </c>
    </row>
    <row r="339" spans="1:5">
      <c r="A339" t="s">
        <v>9395</v>
      </c>
      <c r="B339" t="s">
        <v>8963</v>
      </c>
      <c r="C339" t="s">
        <v>9393</v>
      </c>
      <c r="D339" t="s">
        <v>9394</v>
      </c>
      <c r="E339" t="s">
        <v>1270</v>
      </c>
    </row>
    <row r="340" spans="1:5">
      <c r="A340" t="s">
        <v>9398</v>
      </c>
      <c r="B340" t="s">
        <v>8533</v>
      </c>
      <c r="C340" t="s">
        <v>9396</v>
      </c>
      <c r="D340" t="s">
        <v>9397</v>
      </c>
      <c r="E340" t="s">
        <v>1271</v>
      </c>
    </row>
    <row r="341" spans="1:5">
      <c r="A341" t="s">
        <v>9401</v>
      </c>
      <c r="B341" t="s">
        <v>8946</v>
      </c>
      <c r="C341" t="s">
        <v>9399</v>
      </c>
      <c r="D341" t="s">
        <v>9400</v>
      </c>
      <c r="E341" t="s">
        <v>1272</v>
      </c>
    </row>
    <row r="342" spans="1:5">
      <c r="A342" t="s">
        <v>9404</v>
      </c>
      <c r="B342" t="s">
        <v>8533</v>
      </c>
      <c r="C342" t="s">
        <v>9402</v>
      </c>
      <c r="D342" t="s">
        <v>9403</v>
      </c>
      <c r="E342" t="s">
        <v>1273</v>
      </c>
    </row>
    <row r="343" spans="1:5">
      <c r="A343" t="s">
        <v>9406</v>
      </c>
      <c r="B343" t="s">
        <v>8533</v>
      </c>
      <c r="C343" t="s">
        <v>9405</v>
      </c>
      <c r="D343" t="s">
        <v>9403</v>
      </c>
      <c r="E343" t="s">
        <v>1273</v>
      </c>
    </row>
    <row r="344" spans="1:5">
      <c r="A344" t="s">
        <v>9409</v>
      </c>
      <c r="B344" t="s">
        <v>8533</v>
      </c>
      <c r="C344" t="s">
        <v>9407</v>
      </c>
      <c r="D344" t="s">
        <v>9408</v>
      </c>
      <c r="E344" t="s">
        <v>1274</v>
      </c>
    </row>
    <row r="345" spans="1:5">
      <c r="A345" t="s">
        <v>9411</v>
      </c>
      <c r="B345" t="s">
        <v>8533</v>
      </c>
      <c r="C345" t="s">
        <v>9410</v>
      </c>
      <c r="D345" t="s">
        <v>9408</v>
      </c>
      <c r="E345" t="s">
        <v>1274</v>
      </c>
    </row>
    <row r="346" spans="1:5">
      <c r="A346" t="s">
        <v>9414</v>
      </c>
      <c r="B346" t="s">
        <v>9077</v>
      </c>
      <c r="C346" t="s">
        <v>9412</v>
      </c>
      <c r="D346" t="s">
        <v>9413</v>
      </c>
      <c r="E346" t="s">
        <v>1275</v>
      </c>
    </row>
    <row r="347" spans="1:5">
      <c r="A347" t="s">
        <v>9416</v>
      </c>
      <c r="B347" t="s">
        <v>9077</v>
      </c>
      <c r="C347" t="s">
        <v>9415</v>
      </c>
      <c r="D347" t="s">
        <v>9413</v>
      </c>
      <c r="E347" t="s">
        <v>1275</v>
      </c>
    </row>
    <row r="348" spans="1:5">
      <c r="A348" t="s">
        <v>9419</v>
      </c>
      <c r="B348" t="s">
        <v>8963</v>
      </c>
      <c r="C348" t="s">
        <v>9417</v>
      </c>
      <c r="D348" t="s">
        <v>9418</v>
      </c>
      <c r="E348" t="s">
        <v>1276</v>
      </c>
    </row>
    <row r="349" spans="1:5">
      <c r="A349" t="s">
        <v>9422</v>
      </c>
      <c r="B349" t="s">
        <v>8963</v>
      </c>
      <c r="C349" t="s">
        <v>9420</v>
      </c>
      <c r="D349" t="s">
        <v>9421</v>
      </c>
      <c r="E349" t="s">
        <v>1277</v>
      </c>
    </row>
    <row r="350" spans="1:5">
      <c r="A350" t="s">
        <v>9425</v>
      </c>
      <c r="B350" t="s">
        <v>8963</v>
      </c>
      <c r="C350" t="s">
        <v>9423</v>
      </c>
      <c r="D350" t="s">
        <v>9424</v>
      </c>
      <c r="E350" t="s">
        <v>1278</v>
      </c>
    </row>
    <row r="351" spans="1:5">
      <c r="A351" t="s">
        <v>9425</v>
      </c>
      <c r="B351" t="s">
        <v>8963</v>
      </c>
      <c r="C351" t="s">
        <v>9423</v>
      </c>
      <c r="D351" t="s">
        <v>9424</v>
      </c>
      <c r="E351" t="s">
        <v>1278</v>
      </c>
    </row>
    <row r="352" spans="1:5">
      <c r="A352" t="s">
        <v>9428</v>
      </c>
      <c r="B352" t="s">
        <v>8533</v>
      </c>
      <c r="C352" t="s">
        <v>9426</v>
      </c>
      <c r="D352" t="s">
        <v>9427</v>
      </c>
      <c r="E352" t="s">
        <v>1279</v>
      </c>
    </row>
    <row r="353" spans="1:5">
      <c r="A353" t="s">
        <v>9431</v>
      </c>
      <c r="B353" t="s">
        <v>8946</v>
      </c>
      <c r="C353" t="s">
        <v>9429</v>
      </c>
      <c r="D353" t="s">
        <v>9430</v>
      </c>
      <c r="E353" t="s">
        <v>1280</v>
      </c>
    </row>
    <row r="354" spans="1:5">
      <c r="A354" t="s">
        <v>9434</v>
      </c>
      <c r="B354" t="s">
        <v>8946</v>
      </c>
      <c r="C354" t="s">
        <v>9432</v>
      </c>
      <c r="D354" t="s">
        <v>9433</v>
      </c>
      <c r="E354" t="s">
        <v>1281</v>
      </c>
    </row>
    <row r="355" spans="1:5">
      <c r="A355" t="s">
        <v>9437</v>
      </c>
      <c r="B355" t="s">
        <v>8956</v>
      </c>
      <c r="C355" t="s">
        <v>9435</v>
      </c>
      <c r="D355" t="s">
        <v>9436</v>
      </c>
      <c r="E355" t="s">
        <v>9436</v>
      </c>
    </row>
    <row r="356" spans="1:5">
      <c r="A356" t="s">
        <v>9440</v>
      </c>
      <c r="B356" t="s">
        <v>8533</v>
      </c>
      <c r="C356" t="s">
        <v>9438</v>
      </c>
      <c r="D356" t="s">
        <v>9439</v>
      </c>
      <c r="E356" t="s">
        <v>1282</v>
      </c>
    </row>
    <row r="357" spans="1:5">
      <c r="A357" t="s">
        <v>9440</v>
      </c>
      <c r="B357" t="s">
        <v>8533</v>
      </c>
      <c r="C357" t="s">
        <v>9438</v>
      </c>
      <c r="D357" t="s">
        <v>9439</v>
      </c>
      <c r="E357" t="s">
        <v>1282</v>
      </c>
    </row>
    <row r="358" spans="1:5">
      <c r="A358" t="s">
        <v>9443</v>
      </c>
      <c r="B358" t="s">
        <v>8533</v>
      </c>
      <c r="C358" t="s">
        <v>9441</v>
      </c>
      <c r="D358" t="s">
        <v>9442</v>
      </c>
      <c r="E358" t="s">
        <v>1283</v>
      </c>
    </row>
    <row r="359" spans="1:5">
      <c r="A359" t="s">
        <v>9446</v>
      </c>
      <c r="B359" t="s">
        <v>8963</v>
      </c>
      <c r="C359" t="s">
        <v>9444</v>
      </c>
      <c r="D359" t="s">
        <v>9445</v>
      </c>
      <c r="E359" t="s">
        <v>1284</v>
      </c>
    </row>
    <row r="360" spans="1:5">
      <c r="A360" t="s">
        <v>9449</v>
      </c>
      <c r="B360" t="s">
        <v>8963</v>
      </c>
      <c r="C360" t="s">
        <v>9447</v>
      </c>
      <c r="D360" t="s">
        <v>9448</v>
      </c>
      <c r="E360" t="s">
        <v>1285</v>
      </c>
    </row>
    <row r="361" spans="1:5">
      <c r="A361" t="s">
        <v>9452</v>
      </c>
      <c r="B361" t="s">
        <v>8963</v>
      </c>
      <c r="C361" t="s">
        <v>9450</v>
      </c>
      <c r="D361" t="s">
        <v>9451</v>
      </c>
      <c r="E361" t="s">
        <v>1286</v>
      </c>
    </row>
    <row r="362" spans="1:5">
      <c r="A362" t="s">
        <v>9455</v>
      </c>
      <c r="B362" t="s">
        <v>8963</v>
      </c>
      <c r="C362" t="s">
        <v>9453</v>
      </c>
      <c r="D362" t="s">
        <v>9454</v>
      </c>
      <c r="E362" t="s">
        <v>1287</v>
      </c>
    </row>
    <row r="363" spans="1:5">
      <c r="A363" t="s">
        <v>9458</v>
      </c>
      <c r="B363" t="s">
        <v>8963</v>
      </c>
      <c r="C363" t="s">
        <v>9456</v>
      </c>
      <c r="D363" t="s">
        <v>9457</v>
      </c>
      <c r="E363" t="s">
        <v>1288</v>
      </c>
    </row>
    <row r="364" spans="1:5">
      <c r="A364" t="s">
        <v>9461</v>
      </c>
      <c r="B364" t="s">
        <v>8963</v>
      </c>
      <c r="C364" t="s">
        <v>9459</v>
      </c>
      <c r="D364" t="s">
        <v>9460</v>
      </c>
      <c r="E364" t="s">
        <v>1289</v>
      </c>
    </row>
    <row r="365" spans="1:5">
      <c r="A365" t="s">
        <v>9464</v>
      </c>
      <c r="B365" t="s">
        <v>8533</v>
      </c>
      <c r="C365" t="s">
        <v>9462</v>
      </c>
      <c r="D365" t="s">
        <v>9463</v>
      </c>
      <c r="E365" t="s">
        <v>1290</v>
      </c>
    </row>
    <row r="366" spans="1:5">
      <c r="A366" t="s">
        <v>9467</v>
      </c>
      <c r="B366" t="s">
        <v>8963</v>
      </c>
      <c r="C366" t="s">
        <v>9465</v>
      </c>
      <c r="D366" t="s">
        <v>9466</v>
      </c>
      <c r="E366" t="s">
        <v>1291</v>
      </c>
    </row>
    <row r="367" spans="1:5">
      <c r="A367" t="s">
        <v>9470</v>
      </c>
      <c r="B367" t="s">
        <v>8533</v>
      </c>
      <c r="C367" t="s">
        <v>9468</v>
      </c>
      <c r="D367" t="s">
        <v>9469</v>
      </c>
      <c r="E367" t="s">
        <v>1292</v>
      </c>
    </row>
    <row r="368" spans="1:5">
      <c r="A368" t="s">
        <v>9473</v>
      </c>
      <c r="B368" t="s">
        <v>8533</v>
      </c>
      <c r="C368" t="s">
        <v>9471</v>
      </c>
      <c r="D368" t="s">
        <v>9472</v>
      </c>
      <c r="E368" t="s">
        <v>1293</v>
      </c>
    </row>
    <row r="369" spans="1:5">
      <c r="A369" t="s">
        <v>9476</v>
      </c>
      <c r="B369" t="s">
        <v>8533</v>
      </c>
      <c r="C369" t="s">
        <v>9474</v>
      </c>
      <c r="D369" t="s">
        <v>9475</v>
      </c>
      <c r="E369" t="s">
        <v>1294</v>
      </c>
    </row>
    <row r="370" spans="1:5">
      <c r="A370" t="s">
        <v>9479</v>
      </c>
      <c r="B370" t="s">
        <v>8533</v>
      </c>
      <c r="C370" t="s">
        <v>9477</v>
      </c>
      <c r="D370" t="s">
        <v>9478</v>
      </c>
      <c r="E370" t="s">
        <v>1295</v>
      </c>
    </row>
    <row r="371" spans="1:5">
      <c r="A371" t="s">
        <v>9482</v>
      </c>
      <c r="B371" t="s">
        <v>8533</v>
      </c>
      <c r="C371" t="s">
        <v>9480</v>
      </c>
      <c r="D371" t="s">
        <v>9481</v>
      </c>
      <c r="E371" t="s">
        <v>1296</v>
      </c>
    </row>
    <row r="372" spans="1:5">
      <c r="A372" t="s">
        <v>9485</v>
      </c>
      <c r="B372" t="s">
        <v>8533</v>
      </c>
      <c r="C372" t="s">
        <v>9483</v>
      </c>
      <c r="D372" t="s">
        <v>9484</v>
      </c>
      <c r="E372" t="s">
        <v>1297</v>
      </c>
    </row>
    <row r="373" spans="1:5">
      <c r="A373" t="s">
        <v>9485</v>
      </c>
      <c r="B373" t="s">
        <v>8533</v>
      </c>
      <c r="C373" t="s">
        <v>9483</v>
      </c>
      <c r="D373" t="s">
        <v>9484</v>
      </c>
      <c r="E373" t="s">
        <v>1297</v>
      </c>
    </row>
    <row r="374" spans="1:5">
      <c r="A374" t="s">
        <v>9488</v>
      </c>
      <c r="B374" t="s">
        <v>8533</v>
      </c>
      <c r="C374" t="s">
        <v>9486</v>
      </c>
      <c r="D374" t="s">
        <v>9487</v>
      </c>
      <c r="E374" t="s">
        <v>1298</v>
      </c>
    </row>
    <row r="375" spans="1:5">
      <c r="A375" t="s">
        <v>9491</v>
      </c>
      <c r="B375" t="s">
        <v>8533</v>
      </c>
      <c r="C375" t="s">
        <v>9489</v>
      </c>
      <c r="D375" t="s">
        <v>9490</v>
      </c>
      <c r="E375" t="s">
        <v>1299</v>
      </c>
    </row>
    <row r="376" spans="1:5">
      <c r="A376" t="s">
        <v>9494</v>
      </c>
      <c r="B376" t="s">
        <v>8963</v>
      </c>
      <c r="C376" t="s">
        <v>9492</v>
      </c>
      <c r="D376" t="s">
        <v>9493</v>
      </c>
      <c r="E376" t="s">
        <v>1300</v>
      </c>
    </row>
    <row r="377" spans="1:5">
      <c r="A377" t="s">
        <v>9494</v>
      </c>
      <c r="B377" t="s">
        <v>8963</v>
      </c>
      <c r="C377" t="s">
        <v>9492</v>
      </c>
      <c r="D377" t="s">
        <v>9493</v>
      </c>
      <c r="E377" t="s">
        <v>1300</v>
      </c>
    </row>
    <row r="378" spans="1:5">
      <c r="A378" t="s">
        <v>9497</v>
      </c>
      <c r="B378" t="s">
        <v>8963</v>
      </c>
      <c r="C378" t="s">
        <v>9495</v>
      </c>
      <c r="D378" t="s">
        <v>9496</v>
      </c>
      <c r="E378" t="s">
        <v>1301</v>
      </c>
    </row>
    <row r="379" spans="1:5">
      <c r="A379" t="s">
        <v>9497</v>
      </c>
      <c r="B379" t="s">
        <v>8963</v>
      </c>
      <c r="C379" t="s">
        <v>9495</v>
      </c>
      <c r="D379" t="s">
        <v>9496</v>
      </c>
      <c r="E379" t="s">
        <v>1301</v>
      </c>
    </row>
    <row r="380" spans="1:5">
      <c r="A380" t="s">
        <v>9500</v>
      </c>
      <c r="B380" t="s">
        <v>8963</v>
      </c>
      <c r="C380" t="s">
        <v>9498</v>
      </c>
      <c r="D380" t="s">
        <v>9499</v>
      </c>
      <c r="E380" t="s">
        <v>1302</v>
      </c>
    </row>
    <row r="381" spans="1:5">
      <c r="A381" t="s">
        <v>9500</v>
      </c>
      <c r="B381" t="s">
        <v>8963</v>
      </c>
      <c r="C381" t="s">
        <v>9498</v>
      </c>
      <c r="D381" t="s">
        <v>9499</v>
      </c>
      <c r="E381" t="s">
        <v>1302</v>
      </c>
    </row>
    <row r="382" spans="1:5">
      <c r="A382" t="s">
        <v>9503</v>
      </c>
      <c r="B382" t="s">
        <v>8963</v>
      </c>
      <c r="C382" t="s">
        <v>9501</v>
      </c>
      <c r="D382" t="s">
        <v>9502</v>
      </c>
      <c r="E382" t="s">
        <v>1303</v>
      </c>
    </row>
    <row r="383" spans="1:5">
      <c r="A383" t="s">
        <v>9503</v>
      </c>
      <c r="B383" t="s">
        <v>8963</v>
      </c>
      <c r="C383" t="s">
        <v>9501</v>
      </c>
      <c r="D383" t="s">
        <v>9502</v>
      </c>
      <c r="E383" t="s">
        <v>1303</v>
      </c>
    </row>
    <row r="384" spans="1:5">
      <c r="A384" t="s">
        <v>9506</v>
      </c>
      <c r="B384" t="s">
        <v>8533</v>
      </c>
      <c r="C384" t="s">
        <v>9504</v>
      </c>
      <c r="D384" t="s">
        <v>9505</v>
      </c>
      <c r="E384" t="s">
        <v>1304</v>
      </c>
    </row>
    <row r="385" spans="1:5">
      <c r="A385" t="s">
        <v>9509</v>
      </c>
      <c r="B385" t="s">
        <v>8533</v>
      </c>
      <c r="C385" t="s">
        <v>9507</v>
      </c>
      <c r="D385" t="s">
        <v>9508</v>
      </c>
      <c r="E385" t="s">
        <v>1305</v>
      </c>
    </row>
    <row r="386" spans="1:5">
      <c r="A386" t="s">
        <v>9512</v>
      </c>
      <c r="B386" t="s">
        <v>9513</v>
      </c>
      <c r="C386" t="s">
        <v>9510</v>
      </c>
      <c r="D386" t="s">
        <v>9511</v>
      </c>
      <c r="E386" t="s">
        <v>1306</v>
      </c>
    </row>
    <row r="387" spans="1:5">
      <c r="A387" t="s">
        <v>9516</v>
      </c>
      <c r="B387" t="s">
        <v>8533</v>
      </c>
      <c r="C387" t="s">
        <v>9514</v>
      </c>
      <c r="D387" t="s">
        <v>9515</v>
      </c>
      <c r="E387" t="s">
        <v>1307</v>
      </c>
    </row>
    <row r="388" spans="1:5">
      <c r="A388" t="s">
        <v>9516</v>
      </c>
      <c r="B388" t="s">
        <v>8533</v>
      </c>
      <c r="C388" t="s">
        <v>9514</v>
      </c>
      <c r="D388" t="s">
        <v>9515</v>
      </c>
      <c r="E388" t="s">
        <v>1307</v>
      </c>
    </row>
    <row r="389" spans="1:5">
      <c r="A389" t="s">
        <v>9516</v>
      </c>
      <c r="B389" t="s">
        <v>8533</v>
      </c>
      <c r="C389" t="s">
        <v>9514</v>
      </c>
      <c r="D389" t="s">
        <v>9515</v>
      </c>
      <c r="E389" t="s">
        <v>1307</v>
      </c>
    </row>
    <row r="390" spans="1:5">
      <c r="A390" t="s">
        <v>9519</v>
      </c>
      <c r="B390" t="s">
        <v>8533</v>
      </c>
      <c r="C390" t="s">
        <v>9517</v>
      </c>
      <c r="D390" t="s">
        <v>9518</v>
      </c>
      <c r="E390" t="s">
        <v>1308</v>
      </c>
    </row>
    <row r="391" spans="1:5">
      <c r="A391" t="s">
        <v>9522</v>
      </c>
      <c r="B391" t="s">
        <v>8533</v>
      </c>
      <c r="C391" t="s">
        <v>9520</v>
      </c>
      <c r="D391" t="s">
        <v>9521</v>
      </c>
      <c r="E391" t="s">
        <v>1309</v>
      </c>
    </row>
    <row r="392" spans="1:5">
      <c r="A392" t="s">
        <v>9525</v>
      </c>
      <c r="B392" t="s">
        <v>8533</v>
      </c>
      <c r="C392" t="s">
        <v>9523</v>
      </c>
      <c r="D392" t="s">
        <v>9524</v>
      </c>
      <c r="E392" t="s">
        <v>1310</v>
      </c>
    </row>
    <row r="393" spans="1:5">
      <c r="A393" t="s">
        <v>9528</v>
      </c>
      <c r="B393" t="s">
        <v>8533</v>
      </c>
      <c r="C393" t="s">
        <v>9526</v>
      </c>
      <c r="D393" t="s">
        <v>9527</v>
      </c>
      <c r="E393" t="s">
        <v>1311</v>
      </c>
    </row>
    <row r="394" spans="1:5">
      <c r="A394" t="s">
        <v>9531</v>
      </c>
      <c r="B394" t="s">
        <v>9077</v>
      </c>
      <c r="C394" t="s">
        <v>9529</v>
      </c>
      <c r="D394" t="s">
        <v>9530</v>
      </c>
      <c r="E394" t="s">
        <v>9530</v>
      </c>
    </row>
    <row r="395" spans="1:5">
      <c r="A395" t="s">
        <v>9531</v>
      </c>
      <c r="B395" t="s">
        <v>9077</v>
      </c>
      <c r="C395" t="s">
        <v>9529</v>
      </c>
      <c r="D395" t="s">
        <v>9530</v>
      </c>
      <c r="E395" t="s">
        <v>9530</v>
      </c>
    </row>
    <row r="396" spans="1:5">
      <c r="A396" t="s">
        <v>9534</v>
      </c>
      <c r="B396" t="s">
        <v>8946</v>
      </c>
      <c r="C396" t="s">
        <v>9532</v>
      </c>
      <c r="D396" t="s">
        <v>9533</v>
      </c>
      <c r="E396" t="s">
        <v>1312</v>
      </c>
    </row>
    <row r="397" spans="1:5">
      <c r="A397" t="s">
        <v>9537</v>
      </c>
      <c r="B397" t="s">
        <v>8946</v>
      </c>
      <c r="C397" t="s">
        <v>9535</v>
      </c>
      <c r="D397" t="s">
        <v>9536</v>
      </c>
      <c r="E397" t="s">
        <v>1313</v>
      </c>
    </row>
    <row r="398" spans="1:5">
      <c r="A398" t="s">
        <v>9540</v>
      </c>
      <c r="B398" t="s">
        <v>8946</v>
      </c>
      <c r="C398" t="s">
        <v>9538</v>
      </c>
      <c r="D398" t="s">
        <v>9539</v>
      </c>
      <c r="E398" t="s">
        <v>1314</v>
      </c>
    </row>
    <row r="399" spans="1:5">
      <c r="A399" t="s">
        <v>9543</v>
      </c>
      <c r="B399" t="s">
        <v>8946</v>
      </c>
      <c r="C399" t="s">
        <v>9541</v>
      </c>
      <c r="D399" t="s">
        <v>9542</v>
      </c>
      <c r="E399" t="s">
        <v>1315</v>
      </c>
    </row>
    <row r="400" spans="1:5">
      <c r="A400" t="s">
        <v>9546</v>
      </c>
      <c r="B400" t="s">
        <v>9547</v>
      </c>
      <c r="C400" t="s">
        <v>9544</v>
      </c>
      <c r="D400" t="s">
        <v>9545</v>
      </c>
      <c r="E400" t="s">
        <v>1316</v>
      </c>
    </row>
    <row r="401" spans="1:5">
      <c r="A401" t="s">
        <v>9550</v>
      </c>
      <c r="B401" t="s">
        <v>8529</v>
      </c>
      <c r="C401" t="s">
        <v>9548</v>
      </c>
      <c r="D401" t="s">
        <v>9549</v>
      </c>
      <c r="E401" t="s">
        <v>1317</v>
      </c>
    </row>
    <row r="402" spans="1:5">
      <c r="A402" t="s">
        <v>9553</v>
      </c>
      <c r="B402" t="s">
        <v>8533</v>
      </c>
      <c r="C402" t="s">
        <v>9551</v>
      </c>
      <c r="D402" t="s">
        <v>9552</v>
      </c>
      <c r="E402" t="s">
        <v>1318</v>
      </c>
    </row>
    <row r="403" spans="1:5">
      <c r="A403" t="s">
        <v>9556</v>
      </c>
      <c r="B403" t="s">
        <v>8533</v>
      </c>
      <c r="C403" t="s">
        <v>9554</v>
      </c>
      <c r="D403" t="s">
        <v>9555</v>
      </c>
      <c r="E403" t="s">
        <v>1319</v>
      </c>
    </row>
    <row r="404" spans="1:5">
      <c r="A404" t="s">
        <v>9559</v>
      </c>
      <c r="B404" t="s">
        <v>8946</v>
      </c>
      <c r="C404" t="s">
        <v>9557</v>
      </c>
      <c r="D404" t="s">
        <v>9558</v>
      </c>
      <c r="E404" t="s">
        <v>1320</v>
      </c>
    </row>
    <row r="405" spans="1:5">
      <c r="A405" t="s">
        <v>9562</v>
      </c>
      <c r="B405" t="s">
        <v>8533</v>
      </c>
      <c r="C405" t="s">
        <v>9560</v>
      </c>
      <c r="D405" t="s">
        <v>9561</v>
      </c>
      <c r="E405" t="s">
        <v>1321</v>
      </c>
    </row>
    <row r="406" spans="1:5">
      <c r="A406" t="s">
        <v>9565</v>
      </c>
      <c r="B406" t="s">
        <v>8570</v>
      </c>
      <c r="C406" t="s">
        <v>9563</v>
      </c>
      <c r="D406" t="s">
        <v>9564</v>
      </c>
      <c r="E406" t="s">
        <v>1322</v>
      </c>
    </row>
    <row r="407" spans="1:5">
      <c r="A407" t="s">
        <v>9568</v>
      </c>
      <c r="B407" t="s">
        <v>8533</v>
      </c>
      <c r="C407" t="s">
        <v>9566</v>
      </c>
      <c r="D407" t="s">
        <v>9567</v>
      </c>
      <c r="E407" t="s">
        <v>1323</v>
      </c>
    </row>
    <row r="408" spans="1:5">
      <c r="A408" t="s">
        <v>9571</v>
      </c>
      <c r="B408" t="s">
        <v>8533</v>
      </c>
      <c r="C408" t="s">
        <v>9569</v>
      </c>
      <c r="D408" t="s">
        <v>9570</v>
      </c>
      <c r="E408" t="s">
        <v>1324</v>
      </c>
    </row>
    <row r="409" spans="1:5">
      <c r="A409" t="s">
        <v>9574</v>
      </c>
      <c r="B409" t="s">
        <v>8533</v>
      </c>
      <c r="C409" t="s">
        <v>9572</v>
      </c>
      <c r="D409" t="s">
        <v>9573</v>
      </c>
      <c r="E409" t="s">
        <v>1325</v>
      </c>
    </row>
    <row r="410" spans="1:5">
      <c r="A410" t="s">
        <v>9576</v>
      </c>
      <c r="B410" t="s">
        <v>8533</v>
      </c>
      <c r="C410" t="s">
        <v>9575</v>
      </c>
      <c r="D410" t="s">
        <v>9573</v>
      </c>
      <c r="E410" t="s">
        <v>1325</v>
      </c>
    </row>
    <row r="411" spans="1:5">
      <c r="A411" t="s">
        <v>9579</v>
      </c>
      <c r="B411" t="s">
        <v>8946</v>
      </c>
      <c r="C411" t="s">
        <v>9577</v>
      </c>
      <c r="D411" t="s">
        <v>9578</v>
      </c>
      <c r="E411" t="s">
        <v>1326</v>
      </c>
    </row>
    <row r="412" spans="1:5">
      <c r="A412" t="s">
        <v>9581</v>
      </c>
      <c r="B412" t="s">
        <v>9158</v>
      </c>
      <c r="C412" t="s">
        <v>9580</v>
      </c>
      <c r="D412" t="s">
        <v>9578</v>
      </c>
      <c r="E412" t="s">
        <v>1326</v>
      </c>
    </row>
    <row r="413" spans="1:5">
      <c r="A413" t="s">
        <v>9584</v>
      </c>
      <c r="B413" t="s">
        <v>8946</v>
      </c>
      <c r="C413" t="s">
        <v>9582</v>
      </c>
      <c r="D413" t="s">
        <v>9583</v>
      </c>
      <c r="E413" t="s">
        <v>1327</v>
      </c>
    </row>
    <row r="414" spans="1:5">
      <c r="A414" t="s">
        <v>9587</v>
      </c>
      <c r="B414" t="s">
        <v>8533</v>
      </c>
      <c r="C414" t="s">
        <v>9585</v>
      </c>
      <c r="D414" t="s">
        <v>9586</v>
      </c>
      <c r="E414" t="s">
        <v>1328</v>
      </c>
    </row>
    <row r="415" spans="1:5">
      <c r="A415" t="s">
        <v>9590</v>
      </c>
      <c r="B415" t="s">
        <v>8563</v>
      </c>
      <c r="C415" t="s">
        <v>9588</v>
      </c>
      <c r="D415" t="s">
        <v>9589</v>
      </c>
      <c r="E415" t="s">
        <v>1329</v>
      </c>
    </row>
    <row r="416" spans="1:5">
      <c r="A416" t="s">
        <v>9593</v>
      </c>
      <c r="B416" t="s">
        <v>8533</v>
      </c>
      <c r="C416" t="s">
        <v>9591</v>
      </c>
      <c r="D416" t="s">
        <v>9592</v>
      </c>
      <c r="E416" t="s">
        <v>1330</v>
      </c>
    </row>
    <row r="417" spans="1:5">
      <c r="A417" t="s">
        <v>9596</v>
      </c>
      <c r="B417" t="s">
        <v>8533</v>
      </c>
      <c r="C417" t="s">
        <v>9594</v>
      </c>
      <c r="D417" t="s">
        <v>9595</v>
      </c>
      <c r="E417" t="s">
        <v>1331</v>
      </c>
    </row>
    <row r="418" spans="1:5">
      <c r="A418" t="s">
        <v>9599</v>
      </c>
      <c r="B418" t="s">
        <v>8533</v>
      </c>
      <c r="C418" t="s">
        <v>9597</v>
      </c>
      <c r="D418" t="s">
        <v>9598</v>
      </c>
      <c r="E418" t="s">
        <v>1332</v>
      </c>
    </row>
    <row r="419" spans="1:5">
      <c r="A419" t="s">
        <v>9602</v>
      </c>
      <c r="B419" t="s">
        <v>8533</v>
      </c>
      <c r="C419" t="s">
        <v>9600</v>
      </c>
      <c r="D419" t="s">
        <v>9601</v>
      </c>
      <c r="E419" t="s">
        <v>1333</v>
      </c>
    </row>
    <row r="420" spans="1:5">
      <c r="A420" t="s">
        <v>9605</v>
      </c>
      <c r="B420" t="s">
        <v>8946</v>
      </c>
      <c r="C420" t="s">
        <v>9603</v>
      </c>
      <c r="D420" t="s">
        <v>9604</v>
      </c>
      <c r="E420" t="s">
        <v>1334</v>
      </c>
    </row>
    <row r="421" spans="1:5">
      <c r="A421" t="s">
        <v>9608</v>
      </c>
      <c r="B421" t="s">
        <v>8946</v>
      </c>
      <c r="C421" t="s">
        <v>9606</v>
      </c>
      <c r="D421" t="s">
        <v>9607</v>
      </c>
      <c r="E421" t="s">
        <v>9607</v>
      </c>
    </row>
    <row r="422" spans="1:5">
      <c r="A422" t="s">
        <v>9611</v>
      </c>
      <c r="B422" t="s">
        <v>8956</v>
      </c>
      <c r="C422" t="s">
        <v>9609</v>
      </c>
      <c r="D422" t="s">
        <v>9610</v>
      </c>
      <c r="E422" t="s">
        <v>1335</v>
      </c>
    </row>
    <row r="423" spans="1:5">
      <c r="A423" t="s">
        <v>9614</v>
      </c>
      <c r="B423" t="s">
        <v>8956</v>
      </c>
      <c r="C423" t="s">
        <v>9612</v>
      </c>
      <c r="D423" t="s">
        <v>9613</v>
      </c>
      <c r="E423" t="s">
        <v>1336</v>
      </c>
    </row>
    <row r="424" spans="1:5">
      <c r="A424" t="s">
        <v>9617</v>
      </c>
      <c r="B424" t="s">
        <v>9077</v>
      </c>
      <c r="C424" t="s">
        <v>9615</v>
      </c>
      <c r="D424" t="s">
        <v>9616</v>
      </c>
      <c r="E424" t="s">
        <v>1337</v>
      </c>
    </row>
    <row r="425" spans="1:5">
      <c r="A425" t="s">
        <v>9620</v>
      </c>
      <c r="B425" t="s">
        <v>8529</v>
      </c>
      <c r="C425" t="s">
        <v>9618</v>
      </c>
      <c r="D425" t="s">
        <v>9619</v>
      </c>
      <c r="E425" t="s">
        <v>1338</v>
      </c>
    </row>
    <row r="426" spans="1:5">
      <c r="A426" t="s">
        <v>9623</v>
      </c>
      <c r="B426" t="s">
        <v>9077</v>
      </c>
      <c r="C426" t="s">
        <v>9621</v>
      </c>
      <c r="D426" t="s">
        <v>9622</v>
      </c>
      <c r="E426" t="s">
        <v>1339</v>
      </c>
    </row>
    <row r="427" spans="1:5">
      <c r="A427" t="s">
        <v>9626</v>
      </c>
      <c r="B427" t="s">
        <v>9077</v>
      </c>
      <c r="C427" t="s">
        <v>9624</v>
      </c>
      <c r="D427" t="s">
        <v>9625</v>
      </c>
      <c r="E427" t="s">
        <v>1340</v>
      </c>
    </row>
    <row r="428" spans="1:5">
      <c r="A428" t="s">
        <v>9629</v>
      </c>
      <c r="B428" t="s">
        <v>9547</v>
      </c>
      <c r="C428" t="s">
        <v>9627</v>
      </c>
      <c r="D428" t="s">
        <v>9628</v>
      </c>
      <c r="E428" t="s">
        <v>1341</v>
      </c>
    </row>
    <row r="429" spans="1:5">
      <c r="A429" t="s">
        <v>9631</v>
      </c>
      <c r="B429" t="s">
        <v>9547</v>
      </c>
      <c r="C429" t="s">
        <v>9630</v>
      </c>
      <c r="D429" t="s">
        <v>9628</v>
      </c>
      <c r="E429" t="s">
        <v>1341</v>
      </c>
    </row>
    <row r="430" spans="1:5">
      <c r="A430" t="s">
        <v>9634</v>
      </c>
      <c r="B430" t="s">
        <v>8570</v>
      </c>
      <c r="C430" t="s">
        <v>9632</v>
      </c>
      <c r="D430" t="s">
        <v>9633</v>
      </c>
      <c r="E430" t="s">
        <v>1342</v>
      </c>
    </row>
    <row r="431" spans="1:5">
      <c r="A431" t="s">
        <v>9636</v>
      </c>
      <c r="B431" t="s">
        <v>8570</v>
      </c>
      <c r="C431" t="s">
        <v>9635</v>
      </c>
      <c r="D431" t="s">
        <v>9633</v>
      </c>
      <c r="E431" t="s">
        <v>1342</v>
      </c>
    </row>
    <row r="432" spans="1:5">
      <c r="A432" t="s">
        <v>9639</v>
      </c>
      <c r="B432" t="s">
        <v>9077</v>
      </c>
      <c r="C432" t="s">
        <v>9637</v>
      </c>
      <c r="D432" t="s">
        <v>9638</v>
      </c>
      <c r="E432" t="s">
        <v>1343</v>
      </c>
    </row>
    <row r="433" spans="1:5">
      <c r="A433" t="s">
        <v>9642</v>
      </c>
      <c r="B433" t="s">
        <v>8533</v>
      </c>
      <c r="C433" t="s">
        <v>9640</v>
      </c>
      <c r="D433" t="s">
        <v>9641</v>
      </c>
      <c r="E433" t="s">
        <v>1344</v>
      </c>
    </row>
    <row r="434" spans="1:5">
      <c r="A434" t="s">
        <v>9644</v>
      </c>
      <c r="B434" t="s">
        <v>8533</v>
      </c>
      <c r="C434" t="s">
        <v>9643</v>
      </c>
      <c r="D434" t="s">
        <v>9641</v>
      </c>
      <c r="E434" t="s">
        <v>1344</v>
      </c>
    </row>
    <row r="435" spans="1:5">
      <c r="A435" t="s">
        <v>9647</v>
      </c>
      <c r="B435" t="s">
        <v>8533</v>
      </c>
      <c r="C435" t="s">
        <v>9645</v>
      </c>
      <c r="D435" t="s">
        <v>9646</v>
      </c>
      <c r="E435" t="s">
        <v>1345</v>
      </c>
    </row>
    <row r="436" spans="1:5">
      <c r="A436" t="s">
        <v>9650</v>
      </c>
      <c r="B436" t="s">
        <v>8533</v>
      </c>
      <c r="C436" t="s">
        <v>9648</v>
      </c>
      <c r="D436" t="s">
        <v>9649</v>
      </c>
      <c r="E436" t="s">
        <v>1346</v>
      </c>
    </row>
    <row r="437" spans="1:5">
      <c r="A437" t="s">
        <v>9653</v>
      </c>
      <c r="B437" t="s">
        <v>8533</v>
      </c>
      <c r="C437" t="s">
        <v>9651</v>
      </c>
      <c r="D437" t="s">
        <v>9652</v>
      </c>
      <c r="E437" t="s">
        <v>1347</v>
      </c>
    </row>
    <row r="438" spans="1:5">
      <c r="A438" t="s">
        <v>9656</v>
      </c>
      <c r="B438" t="s">
        <v>8533</v>
      </c>
      <c r="C438" t="s">
        <v>9654</v>
      </c>
      <c r="D438" t="s">
        <v>9655</v>
      </c>
      <c r="E438" t="s">
        <v>1348</v>
      </c>
    </row>
    <row r="439" spans="1:5">
      <c r="A439" t="s">
        <v>9659</v>
      </c>
      <c r="B439" t="s">
        <v>8533</v>
      </c>
      <c r="C439" t="s">
        <v>9657</v>
      </c>
      <c r="D439" t="s">
        <v>9658</v>
      </c>
      <c r="E439" t="s">
        <v>1349</v>
      </c>
    </row>
    <row r="440" spans="1:5">
      <c r="A440" t="s">
        <v>9662</v>
      </c>
      <c r="B440" t="s">
        <v>8533</v>
      </c>
      <c r="C440" t="s">
        <v>9660</v>
      </c>
      <c r="D440" t="s">
        <v>9661</v>
      </c>
      <c r="E440" t="s">
        <v>1350</v>
      </c>
    </row>
    <row r="441" spans="1:5">
      <c r="A441" t="s">
        <v>9665</v>
      </c>
      <c r="B441" t="s">
        <v>8533</v>
      </c>
      <c r="C441" t="s">
        <v>9663</v>
      </c>
      <c r="D441" t="s">
        <v>9664</v>
      </c>
      <c r="E441" t="s">
        <v>1351</v>
      </c>
    </row>
    <row r="442" spans="1:5">
      <c r="A442" t="s">
        <v>9668</v>
      </c>
      <c r="B442" t="s">
        <v>8533</v>
      </c>
      <c r="C442" t="s">
        <v>9666</v>
      </c>
      <c r="D442" t="s">
        <v>9667</v>
      </c>
      <c r="E442" t="s">
        <v>1352</v>
      </c>
    </row>
    <row r="443" spans="1:5">
      <c r="A443" t="s">
        <v>9671</v>
      </c>
      <c r="B443" t="s">
        <v>8533</v>
      </c>
      <c r="C443" t="s">
        <v>9669</v>
      </c>
      <c r="D443" t="s">
        <v>9670</v>
      </c>
      <c r="E443" t="s">
        <v>1353</v>
      </c>
    </row>
    <row r="444" spans="1:5">
      <c r="A444" t="s">
        <v>9674</v>
      </c>
      <c r="B444" t="s">
        <v>8533</v>
      </c>
      <c r="C444" t="s">
        <v>9672</v>
      </c>
      <c r="D444" t="s">
        <v>9673</v>
      </c>
      <c r="E444" t="s">
        <v>1354</v>
      </c>
    </row>
    <row r="445" spans="1:5">
      <c r="A445" t="s">
        <v>9677</v>
      </c>
      <c r="B445" t="s">
        <v>8533</v>
      </c>
      <c r="C445" t="s">
        <v>9675</v>
      </c>
      <c r="D445" t="s">
        <v>9676</v>
      </c>
      <c r="E445" t="s">
        <v>1355</v>
      </c>
    </row>
    <row r="446" spans="1:5">
      <c r="A446" t="s">
        <v>9680</v>
      </c>
      <c r="B446" t="s">
        <v>8533</v>
      </c>
      <c r="C446" t="s">
        <v>9678</v>
      </c>
      <c r="D446" t="s">
        <v>9679</v>
      </c>
      <c r="E446" t="s">
        <v>1356</v>
      </c>
    </row>
    <row r="447" spans="1:5">
      <c r="A447" t="s">
        <v>9683</v>
      </c>
      <c r="B447" t="s">
        <v>8533</v>
      </c>
      <c r="C447" t="s">
        <v>9681</v>
      </c>
      <c r="D447" t="s">
        <v>9682</v>
      </c>
      <c r="E447" t="s">
        <v>1357</v>
      </c>
    </row>
    <row r="448" spans="1:5">
      <c r="A448" t="s">
        <v>9686</v>
      </c>
      <c r="B448" t="s">
        <v>8533</v>
      </c>
      <c r="C448" t="s">
        <v>9684</v>
      </c>
      <c r="D448" t="s">
        <v>9685</v>
      </c>
      <c r="E448" t="s">
        <v>1358</v>
      </c>
    </row>
    <row r="449" spans="1:5">
      <c r="A449" t="s">
        <v>9689</v>
      </c>
      <c r="B449" t="s">
        <v>8533</v>
      </c>
      <c r="C449" t="s">
        <v>9687</v>
      </c>
      <c r="D449" t="s">
        <v>9688</v>
      </c>
      <c r="E449" t="s">
        <v>1359</v>
      </c>
    </row>
    <row r="450" spans="1:5">
      <c r="A450" t="s">
        <v>9692</v>
      </c>
      <c r="B450" t="s">
        <v>8533</v>
      </c>
      <c r="C450" t="s">
        <v>9690</v>
      </c>
      <c r="D450" t="s">
        <v>9691</v>
      </c>
      <c r="E450" t="s">
        <v>1360</v>
      </c>
    </row>
    <row r="451" spans="1:5">
      <c r="A451" t="s">
        <v>9695</v>
      </c>
      <c r="B451" t="s">
        <v>8533</v>
      </c>
      <c r="C451" t="s">
        <v>9693</v>
      </c>
      <c r="D451" t="s">
        <v>9694</v>
      </c>
      <c r="E451" t="s">
        <v>1361</v>
      </c>
    </row>
    <row r="452" spans="1:5">
      <c r="A452" t="s">
        <v>9698</v>
      </c>
      <c r="B452" t="s">
        <v>8533</v>
      </c>
      <c r="C452" t="s">
        <v>9696</v>
      </c>
      <c r="D452" t="s">
        <v>9697</v>
      </c>
      <c r="E452" t="s">
        <v>1362</v>
      </c>
    </row>
    <row r="453" spans="1:5">
      <c r="A453" t="s">
        <v>9701</v>
      </c>
      <c r="B453" t="s">
        <v>8533</v>
      </c>
      <c r="C453" t="s">
        <v>9699</v>
      </c>
      <c r="D453" t="s">
        <v>9700</v>
      </c>
      <c r="E453" t="s">
        <v>1363</v>
      </c>
    </row>
    <row r="454" spans="1:5">
      <c r="A454" t="s">
        <v>9704</v>
      </c>
      <c r="B454" t="s">
        <v>8533</v>
      </c>
      <c r="C454" t="s">
        <v>9702</v>
      </c>
      <c r="D454" t="s">
        <v>9703</v>
      </c>
      <c r="E454" t="s">
        <v>1364</v>
      </c>
    </row>
    <row r="455" spans="1:5">
      <c r="A455" t="s">
        <v>9707</v>
      </c>
      <c r="B455" t="s">
        <v>8533</v>
      </c>
      <c r="C455" t="s">
        <v>9705</v>
      </c>
      <c r="D455" t="s">
        <v>9706</v>
      </c>
      <c r="E455" t="s">
        <v>1365</v>
      </c>
    </row>
    <row r="456" spans="1:5">
      <c r="A456" t="s">
        <v>9710</v>
      </c>
      <c r="B456" t="s">
        <v>8533</v>
      </c>
      <c r="C456" t="s">
        <v>9708</v>
      </c>
      <c r="D456" t="s">
        <v>9709</v>
      </c>
      <c r="E456" t="s">
        <v>1366</v>
      </c>
    </row>
    <row r="457" spans="1:5">
      <c r="A457" t="s">
        <v>9713</v>
      </c>
      <c r="B457" t="s">
        <v>8533</v>
      </c>
      <c r="C457" t="s">
        <v>9711</v>
      </c>
      <c r="D457" t="s">
        <v>9712</v>
      </c>
      <c r="E457" t="s">
        <v>1367</v>
      </c>
    </row>
    <row r="458" spans="1:5">
      <c r="A458" t="s">
        <v>9716</v>
      </c>
      <c r="B458" t="s">
        <v>8533</v>
      </c>
      <c r="C458" t="s">
        <v>9714</v>
      </c>
      <c r="D458" t="s">
        <v>9715</v>
      </c>
      <c r="E458" t="s">
        <v>1368</v>
      </c>
    </row>
    <row r="459" spans="1:5">
      <c r="A459" t="s">
        <v>9719</v>
      </c>
      <c r="B459" t="s">
        <v>8533</v>
      </c>
      <c r="C459" t="s">
        <v>9717</v>
      </c>
      <c r="D459" t="s">
        <v>9718</v>
      </c>
      <c r="E459" t="s">
        <v>1369</v>
      </c>
    </row>
    <row r="460" spans="1:5">
      <c r="A460" t="s">
        <v>9722</v>
      </c>
      <c r="B460" t="s">
        <v>8533</v>
      </c>
      <c r="C460" t="s">
        <v>9720</v>
      </c>
      <c r="D460" t="s">
        <v>9721</v>
      </c>
      <c r="E460" t="s">
        <v>1370</v>
      </c>
    </row>
    <row r="461" spans="1:5">
      <c r="A461" t="s">
        <v>9725</v>
      </c>
      <c r="B461" t="s">
        <v>8533</v>
      </c>
      <c r="C461" t="s">
        <v>9723</v>
      </c>
      <c r="D461" t="s">
        <v>9724</v>
      </c>
      <c r="E461" t="s">
        <v>1371</v>
      </c>
    </row>
    <row r="462" spans="1:5">
      <c r="A462" t="s">
        <v>9728</v>
      </c>
      <c r="B462" t="s">
        <v>8533</v>
      </c>
      <c r="C462" t="s">
        <v>9726</v>
      </c>
      <c r="D462" t="s">
        <v>9727</v>
      </c>
      <c r="E462" t="s">
        <v>1372</v>
      </c>
    </row>
    <row r="463" spans="1:5">
      <c r="A463" t="s">
        <v>9731</v>
      </c>
      <c r="B463" t="s">
        <v>8533</v>
      </c>
      <c r="C463" t="s">
        <v>9729</v>
      </c>
      <c r="D463" t="s">
        <v>9730</v>
      </c>
      <c r="E463" t="s">
        <v>1373</v>
      </c>
    </row>
    <row r="464" spans="1:5">
      <c r="A464" t="s">
        <v>9734</v>
      </c>
      <c r="B464" t="s">
        <v>8533</v>
      </c>
      <c r="C464" t="s">
        <v>9732</v>
      </c>
      <c r="D464" t="s">
        <v>9733</v>
      </c>
      <c r="E464" t="s">
        <v>1374</v>
      </c>
    </row>
    <row r="465" spans="1:5">
      <c r="A465" t="s">
        <v>9737</v>
      </c>
      <c r="B465" t="s">
        <v>8533</v>
      </c>
      <c r="C465" t="s">
        <v>9735</v>
      </c>
      <c r="D465" t="s">
        <v>9736</v>
      </c>
      <c r="E465" t="s">
        <v>1375</v>
      </c>
    </row>
    <row r="466" spans="1:5">
      <c r="A466" t="s">
        <v>9740</v>
      </c>
      <c r="B466" t="s">
        <v>8533</v>
      </c>
      <c r="C466" t="s">
        <v>9738</v>
      </c>
      <c r="D466" t="s">
        <v>9739</v>
      </c>
      <c r="E466" t="s">
        <v>1376</v>
      </c>
    </row>
    <row r="467" spans="1:5">
      <c r="A467" t="s">
        <v>9743</v>
      </c>
      <c r="B467" t="s">
        <v>8533</v>
      </c>
      <c r="C467" t="s">
        <v>9741</v>
      </c>
      <c r="D467" t="s">
        <v>9742</v>
      </c>
      <c r="E467" t="s">
        <v>1377</v>
      </c>
    </row>
    <row r="468" spans="1:5">
      <c r="A468" t="s">
        <v>9746</v>
      </c>
      <c r="B468" t="s">
        <v>8533</v>
      </c>
      <c r="C468" t="s">
        <v>9744</v>
      </c>
      <c r="D468" t="s">
        <v>9745</v>
      </c>
      <c r="E468" t="s">
        <v>1378</v>
      </c>
    </row>
    <row r="469" spans="1:5">
      <c r="A469" t="s">
        <v>9749</v>
      </c>
      <c r="B469" t="s">
        <v>8533</v>
      </c>
      <c r="C469" t="s">
        <v>9747</v>
      </c>
      <c r="D469" t="s">
        <v>9748</v>
      </c>
      <c r="E469" t="s">
        <v>1379</v>
      </c>
    </row>
    <row r="470" spans="1:5">
      <c r="A470" t="s">
        <v>9752</v>
      </c>
      <c r="B470" t="s">
        <v>8533</v>
      </c>
      <c r="C470" t="s">
        <v>9750</v>
      </c>
      <c r="D470" t="s">
        <v>9751</v>
      </c>
      <c r="E470" t="s">
        <v>1380</v>
      </c>
    </row>
    <row r="471" spans="1:5">
      <c r="A471" t="s">
        <v>9755</v>
      </c>
      <c r="B471" t="s">
        <v>8533</v>
      </c>
      <c r="C471" t="s">
        <v>9753</v>
      </c>
      <c r="D471" t="s">
        <v>9754</v>
      </c>
      <c r="E471" t="s">
        <v>1381</v>
      </c>
    </row>
    <row r="472" spans="1:5">
      <c r="A472" t="s">
        <v>9758</v>
      </c>
      <c r="B472" t="s">
        <v>8533</v>
      </c>
      <c r="C472" t="s">
        <v>9756</v>
      </c>
      <c r="D472" t="s">
        <v>9757</v>
      </c>
      <c r="E472" t="s">
        <v>1382</v>
      </c>
    </row>
    <row r="473" spans="1:5">
      <c r="A473" t="s">
        <v>9761</v>
      </c>
      <c r="B473" t="s">
        <v>8533</v>
      </c>
      <c r="C473" t="s">
        <v>9759</v>
      </c>
      <c r="D473" t="s">
        <v>9760</v>
      </c>
      <c r="E473" t="s">
        <v>1383</v>
      </c>
    </row>
    <row r="474" spans="1:5">
      <c r="A474" t="s">
        <v>9764</v>
      </c>
      <c r="B474" t="s">
        <v>8533</v>
      </c>
      <c r="C474" t="s">
        <v>9762</v>
      </c>
      <c r="D474" t="s">
        <v>9763</v>
      </c>
      <c r="E474" t="s">
        <v>1384</v>
      </c>
    </row>
    <row r="475" spans="1:5">
      <c r="A475" t="s">
        <v>9767</v>
      </c>
      <c r="B475" t="s">
        <v>8533</v>
      </c>
      <c r="C475" t="s">
        <v>9765</v>
      </c>
      <c r="D475" t="s">
        <v>9766</v>
      </c>
      <c r="E475" t="s">
        <v>1385</v>
      </c>
    </row>
    <row r="476" spans="1:5">
      <c r="A476" t="s">
        <v>9770</v>
      </c>
      <c r="B476" t="s">
        <v>8533</v>
      </c>
      <c r="C476" t="s">
        <v>9768</v>
      </c>
      <c r="D476" t="s">
        <v>9769</v>
      </c>
      <c r="E476" t="s">
        <v>1386</v>
      </c>
    </row>
    <row r="477" spans="1:5">
      <c r="A477" t="s">
        <v>9773</v>
      </c>
      <c r="B477" t="s">
        <v>8533</v>
      </c>
      <c r="C477" t="s">
        <v>9771</v>
      </c>
      <c r="D477" t="s">
        <v>9772</v>
      </c>
      <c r="E477" t="s">
        <v>1387</v>
      </c>
    </row>
    <row r="478" spans="1:5">
      <c r="A478" t="s">
        <v>9776</v>
      </c>
      <c r="B478" t="s">
        <v>8533</v>
      </c>
      <c r="C478" t="s">
        <v>9774</v>
      </c>
      <c r="D478" t="s">
        <v>9775</v>
      </c>
      <c r="E478" t="s">
        <v>1388</v>
      </c>
    </row>
    <row r="479" spans="1:5">
      <c r="A479" t="s">
        <v>9779</v>
      </c>
      <c r="B479" t="s">
        <v>8533</v>
      </c>
      <c r="C479" t="s">
        <v>9777</v>
      </c>
      <c r="D479" t="s">
        <v>9778</v>
      </c>
      <c r="E479" t="s">
        <v>1389</v>
      </c>
    </row>
    <row r="480" spans="1:5">
      <c r="A480" t="s">
        <v>9782</v>
      </c>
      <c r="B480" t="s">
        <v>8533</v>
      </c>
      <c r="C480" t="s">
        <v>9780</v>
      </c>
      <c r="D480" t="s">
        <v>9781</v>
      </c>
      <c r="E480" t="s">
        <v>1390</v>
      </c>
    </row>
    <row r="481" spans="1:5">
      <c r="A481" t="s">
        <v>9785</v>
      </c>
      <c r="B481" t="s">
        <v>8533</v>
      </c>
      <c r="C481" t="s">
        <v>9783</v>
      </c>
      <c r="D481" t="s">
        <v>9784</v>
      </c>
      <c r="E481" t="s">
        <v>1391</v>
      </c>
    </row>
    <row r="482" spans="1:5">
      <c r="A482" t="s">
        <v>9788</v>
      </c>
      <c r="B482" t="s">
        <v>8533</v>
      </c>
      <c r="C482" t="s">
        <v>9786</v>
      </c>
      <c r="D482" t="s">
        <v>9787</v>
      </c>
      <c r="E482" t="s">
        <v>1392</v>
      </c>
    </row>
    <row r="483" spans="1:5">
      <c r="A483" t="s">
        <v>9791</v>
      </c>
      <c r="B483" t="s">
        <v>8533</v>
      </c>
      <c r="C483" t="s">
        <v>9789</v>
      </c>
      <c r="D483" t="s">
        <v>9790</v>
      </c>
      <c r="E483" t="s">
        <v>1393</v>
      </c>
    </row>
    <row r="484" spans="1:5">
      <c r="A484" t="s">
        <v>9794</v>
      </c>
      <c r="B484" t="s">
        <v>8533</v>
      </c>
      <c r="C484" t="s">
        <v>9792</v>
      </c>
      <c r="D484" t="s">
        <v>9793</v>
      </c>
      <c r="E484" t="s">
        <v>1394</v>
      </c>
    </row>
    <row r="485" spans="1:5">
      <c r="A485" t="s">
        <v>9797</v>
      </c>
      <c r="B485" t="s">
        <v>8533</v>
      </c>
      <c r="C485" t="s">
        <v>9795</v>
      </c>
      <c r="D485" t="s">
        <v>9796</v>
      </c>
      <c r="E485" t="s">
        <v>1395</v>
      </c>
    </row>
    <row r="486" spans="1:5">
      <c r="A486" t="s">
        <v>9800</v>
      </c>
      <c r="B486" t="s">
        <v>8533</v>
      </c>
      <c r="C486" t="s">
        <v>9798</v>
      </c>
      <c r="D486" t="s">
        <v>9799</v>
      </c>
      <c r="E486" t="s">
        <v>1396</v>
      </c>
    </row>
    <row r="487" spans="1:5">
      <c r="A487" t="s">
        <v>9803</v>
      </c>
      <c r="B487" t="s">
        <v>8533</v>
      </c>
      <c r="C487" t="s">
        <v>9801</v>
      </c>
      <c r="D487" t="s">
        <v>9802</v>
      </c>
      <c r="E487" t="s">
        <v>1397</v>
      </c>
    </row>
    <row r="488" spans="1:5">
      <c r="A488" t="s">
        <v>9806</v>
      </c>
      <c r="B488" t="s">
        <v>8533</v>
      </c>
      <c r="C488" t="s">
        <v>9804</v>
      </c>
      <c r="D488" t="s">
        <v>9805</v>
      </c>
      <c r="E488" t="s">
        <v>1398</v>
      </c>
    </row>
    <row r="489" spans="1:5">
      <c r="A489" t="s">
        <v>9809</v>
      </c>
      <c r="B489" t="s">
        <v>8533</v>
      </c>
      <c r="C489" t="s">
        <v>9807</v>
      </c>
      <c r="D489" t="s">
        <v>9808</v>
      </c>
      <c r="E489" t="s">
        <v>1399</v>
      </c>
    </row>
    <row r="490" spans="1:5">
      <c r="A490" t="s">
        <v>9812</v>
      </c>
      <c r="B490" t="s">
        <v>8533</v>
      </c>
      <c r="C490" t="s">
        <v>9810</v>
      </c>
      <c r="D490" t="s">
        <v>9811</v>
      </c>
      <c r="E490" t="s">
        <v>1400</v>
      </c>
    </row>
    <row r="491" spans="1:5">
      <c r="A491" t="s">
        <v>9815</v>
      </c>
      <c r="B491" t="s">
        <v>8533</v>
      </c>
      <c r="C491" t="s">
        <v>9813</v>
      </c>
      <c r="D491" t="s">
        <v>9814</v>
      </c>
      <c r="E491" t="s">
        <v>1401</v>
      </c>
    </row>
    <row r="492" spans="1:5">
      <c r="A492" t="s">
        <v>9818</v>
      </c>
      <c r="B492" t="s">
        <v>8533</v>
      </c>
      <c r="C492" t="s">
        <v>9816</v>
      </c>
      <c r="D492" t="s">
        <v>9817</v>
      </c>
      <c r="E492" t="s">
        <v>1402</v>
      </c>
    </row>
    <row r="493" spans="1:5">
      <c r="A493" t="s">
        <v>9821</v>
      </c>
      <c r="B493" t="s">
        <v>8533</v>
      </c>
      <c r="C493" t="s">
        <v>9819</v>
      </c>
      <c r="D493" t="s">
        <v>9820</v>
      </c>
      <c r="E493" t="s">
        <v>1403</v>
      </c>
    </row>
    <row r="494" spans="1:5">
      <c r="A494" t="s">
        <v>9824</v>
      </c>
      <c r="B494" t="s">
        <v>8533</v>
      </c>
      <c r="C494" t="s">
        <v>9822</v>
      </c>
      <c r="D494" t="s">
        <v>9823</v>
      </c>
      <c r="E494" t="s">
        <v>1404</v>
      </c>
    </row>
    <row r="495" spans="1:5">
      <c r="A495" t="s">
        <v>9827</v>
      </c>
      <c r="B495" t="s">
        <v>8533</v>
      </c>
      <c r="C495" t="s">
        <v>9825</v>
      </c>
      <c r="D495" t="s">
        <v>9826</v>
      </c>
      <c r="E495" t="s">
        <v>1405</v>
      </c>
    </row>
    <row r="496" spans="1:5">
      <c r="A496" t="s">
        <v>9830</v>
      </c>
      <c r="B496" t="s">
        <v>8533</v>
      </c>
      <c r="C496" t="s">
        <v>9828</v>
      </c>
      <c r="D496" t="s">
        <v>9829</v>
      </c>
      <c r="E496" t="s">
        <v>1406</v>
      </c>
    </row>
    <row r="497" spans="1:5">
      <c r="A497" t="s">
        <v>9833</v>
      </c>
      <c r="B497" t="s">
        <v>8533</v>
      </c>
      <c r="C497" t="s">
        <v>9831</v>
      </c>
      <c r="D497" t="s">
        <v>9832</v>
      </c>
      <c r="E497" t="s">
        <v>1407</v>
      </c>
    </row>
    <row r="498" spans="1:5">
      <c r="A498" t="s">
        <v>9836</v>
      </c>
      <c r="B498" t="s">
        <v>8533</v>
      </c>
      <c r="C498" t="s">
        <v>9834</v>
      </c>
      <c r="D498" t="s">
        <v>9835</v>
      </c>
      <c r="E498" t="s">
        <v>1408</v>
      </c>
    </row>
    <row r="499" spans="1:5">
      <c r="A499" t="s">
        <v>9839</v>
      </c>
      <c r="B499" t="s">
        <v>8533</v>
      </c>
      <c r="C499" t="s">
        <v>9837</v>
      </c>
      <c r="D499" t="s">
        <v>9838</v>
      </c>
      <c r="E499" t="s">
        <v>1409</v>
      </c>
    </row>
    <row r="500" spans="1:5">
      <c r="A500" t="s">
        <v>9842</v>
      </c>
      <c r="B500" t="s">
        <v>8533</v>
      </c>
      <c r="C500" t="s">
        <v>9840</v>
      </c>
      <c r="D500" t="s">
        <v>9841</v>
      </c>
      <c r="E500" t="s">
        <v>1410</v>
      </c>
    </row>
    <row r="501" spans="1:5">
      <c r="A501" t="s">
        <v>9845</v>
      </c>
      <c r="B501" t="s">
        <v>8533</v>
      </c>
      <c r="C501" t="s">
        <v>9843</v>
      </c>
      <c r="D501" t="s">
        <v>9844</v>
      </c>
      <c r="E501" t="s">
        <v>1411</v>
      </c>
    </row>
    <row r="502" spans="1:5">
      <c r="A502" t="s">
        <v>9848</v>
      </c>
      <c r="B502" t="s">
        <v>8533</v>
      </c>
      <c r="C502" t="s">
        <v>9846</v>
      </c>
      <c r="D502" t="s">
        <v>9847</v>
      </c>
      <c r="E502" t="s">
        <v>1412</v>
      </c>
    </row>
    <row r="503" spans="1:5">
      <c r="A503" t="s">
        <v>9851</v>
      </c>
      <c r="B503" t="s">
        <v>8533</v>
      </c>
      <c r="C503" t="s">
        <v>9849</v>
      </c>
      <c r="D503" t="s">
        <v>9850</v>
      </c>
      <c r="E503" t="s">
        <v>1413</v>
      </c>
    </row>
    <row r="504" spans="1:5">
      <c r="A504" t="s">
        <v>9854</v>
      </c>
      <c r="B504" t="s">
        <v>8533</v>
      </c>
      <c r="C504" t="s">
        <v>9852</v>
      </c>
      <c r="D504" t="s">
        <v>9853</v>
      </c>
      <c r="E504" t="s">
        <v>1414</v>
      </c>
    </row>
    <row r="505" spans="1:5">
      <c r="A505" t="s">
        <v>9857</v>
      </c>
      <c r="B505" t="s">
        <v>8533</v>
      </c>
      <c r="C505" t="s">
        <v>9855</v>
      </c>
      <c r="D505" t="s">
        <v>9856</v>
      </c>
      <c r="E505" t="s">
        <v>1415</v>
      </c>
    </row>
    <row r="506" spans="1:5">
      <c r="A506" t="s">
        <v>9860</v>
      </c>
      <c r="B506" t="s">
        <v>8533</v>
      </c>
      <c r="C506" t="s">
        <v>9858</v>
      </c>
      <c r="D506" t="s">
        <v>9859</v>
      </c>
      <c r="E506" t="s">
        <v>1416</v>
      </c>
    </row>
    <row r="507" spans="1:5">
      <c r="A507" t="s">
        <v>9863</v>
      </c>
      <c r="B507" t="s">
        <v>8533</v>
      </c>
      <c r="C507" t="s">
        <v>9861</v>
      </c>
      <c r="D507" t="s">
        <v>9862</v>
      </c>
      <c r="E507" t="s">
        <v>1417</v>
      </c>
    </row>
    <row r="508" spans="1:5">
      <c r="A508" t="s">
        <v>9866</v>
      </c>
      <c r="B508" t="s">
        <v>8533</v>
      </c>
      <c r="C508" t="s">
        <v>9864</v>
      </c>
      <c r="D508" t="s">
        <v>9865</v>
      </c>
      <c r="E508" t="s">
        <v>1418</v>
      </c>
    </row>
    <row r="509" spans="1:5">
      <c r="A509" t="s">
        <v>9869</v>
      </c>
      <c r="B509" t="s">
        <v>8533</v>
      </c>
      <c r="C509" t="s">
        <v>9867</v>
      </c>
      <c r="D509" t="s">
        <v>9868</v>
      </c>
      <c r="E509" t="s">
        <v>1419</v>
      </c>
    </row>
    <row r="510" spans="1:5">
      <c r="A510" t="s">
        <v>9872</v>
      </c>
      <c r="B510" t="s">
        <v>9158</v>
      </c>
      <c r="C510" t="s">
        <v>9870</v>
      </c>
      <c r="D510" t="s">
        <v>9871</v>
      </c>
      <c r="E510" t="s">
        <v>1420</v>
      </c>
    </row>
    <row r="511" spans="1:5">
      <c r="A511" t="s">
        <v>9875</v>
      </c>
      <c r="B511" t="s">
        <v>9158</v>
      </c>
      <c r="C511" t="s">
        <v>9873</v>
      </c>
      <c r="D511" t="s">
        <v>9874</v>
      </c>
      <c r="E511" t="s">
        <v>1421</v>
      </c>
    </row>
    <row r="512" spans="1:5">
      <c r="A512" t="s">
        <v>9878</v>
      </c>
      <c r="B512" t="s">
        <v>8533</v>
      </c>
      <c r="C512" t="s">
        <v>9876</v>
      </c>
      <c r="D512" t="s">
        <v>9877</v>
      </c>
      <c r="E512" t="s">
        <v>1422</v>
      </c>
    </row>
    <row r="513" spans="1:5">
      <c r="A513" t="s">
        <v>9881</v>
      </c>
      <c r="B513" t="s">
        <v>9513</v>
      </c>
      <c r="C513" t="s">
        <v>9879</v>
      </c>
      <c r="D513" t="s">
        <v>9880</v>
      </c>
      <c r="E513" t="s">
        <v>1423</v>
      </c>
    </row>
    <row r="514" spans="1:5">
      <c r="A514" t="s">
        <v>9881</v>
      </c>
      <c r="B514" t="s">
        <v>9513</v>
      </c>
      <c r="C514" t="s">
        <v>9879</v>
      </c>
      <c r="D514" t="s">
        <v>9880</v>
      </c>
      <c r="E514" t="s">
        <v>1423</v>
      </c>
    </row>
    <row r="515" spans="1:5">
      <c r="A515" t="s">
        <v>9881</v>
      </c>
      <c r="B515" t="s">
        <v>9513</v>
      </c>
      <c r="C515" t="s">
        <v>9879</v>
      </c>
      <c r="D515" t="s">
        <v>9880</v>
      </c>
      <c r="E515" t="s">
        <v>1423</v>
      </c>
    </row>
    <row r="516" spans="1:5">
      <c r="A516" t="s">
        <v>9884</v>
      </c>
      <c r="B516" t="s">
        <v>8533</v>
      </c>
      <c r="C516" t="s">
        <v>9882</v>
      </c>
      <c r="D516" t="s">
        <v>9883</v>
      </c>
      <c r="E516" t="s">
        <v>1424</v>
      </c>
    </row>
    <row r="517" spans="1:5">
      <c r="A517" t="s">
        <v>9886</v>
      </c>
      <c r="B517" t="s">
        <v>8533</v>
      </c>
      <c r="C517" t="s">
        <v>9885</v>
      </c>
      <c r="D517" t="s">
        <v>9883</v>
      </c>
      <c r="E517" t="s">
        <v>1424</v>
      </c>
    </row>
    <row r="518" spans="1:5">
      <c r="A518" t="s">
        <v>9889</v>
      </c>
      <c r="B518" t="s">
        <v>8563</v>
      </c>
      <c r="C518" t="s">
        <v>9887</v>
      </c>
      <c r="D518" t="s">
        <v>9888</v>
      </c>
      <c r="E518" t="s">
        <v>1425</v>
      </c>
    </row>
    <row r="519" spans="1:5">
      <c r="A519" t="s">
        <v>9892</v>
      </c>
      <c r="B519" t="s">
        <v>8570</v>
      </c>
      <c r="C519" t="s">
        <v>9890</v>
      </c>
      <c r="D519" t="s">
        <v>9891</v>
      </c>
      <c r="E519" t="s">
        <v>1426</v>
      </c>
    </row>
    <row r="520" spans="1:5">
      <c r="A520" t="s">
        <v>9895</v>
      </c>
      <c r="B520" t="s">
        <v>8946</v>
      </c>
      <c r="C520" t="s">
        <v>9893</v>
      </c>
      <c r="D520" t="s">
        <v>9894</v>
      </c>
      <c r="E520" t="s">
        <v>1427</v>
      </c>
    </row>
    <row r="521" spans="1:5">
      <c r="A521" t="s">
        <v>9898</v>
      </c>
      <c r="B521" t="s">
        <v>9077</v>
      </c>
      <c r="C521" t="s">
        <v>9896</v>
      </c>
      <c r="D521" t="s">
        <v>9897</v>
      </c>
      <c r="E521" t="s">
        <v>1428</v>
      </c>
    </row>
    <row r="522" spans="1:5">
      <c r="A522" t="s">
        <v>9901</v>
      </c>
      <c r="B522" t="s">
        <v>8946</v>
      </c>
      <c r="C522" t="s">
        <v>9899</v>
      </c>
      <c r="D522" t="s">
        <v>9900</v>
      </c>
      <c r="E522" t="s">
        <v>1429</v>
      </c>
    </row>
    <row r="523" spans="1:5">
      <c r="A523" t="s">
        <v>9904</v>
      </c>
      <c r="B523" t="s">
        <v>8529</v>
      </c>
      <c r="C523" t="s">
        <v>9902</v>
      </c>
      <c r="D523" t="s">
        <v>9903</v>
      </c>
      <c r="E523" t="s">
        <v>1430</v>
      </c>
    </row>
    <row r="524" spans="1:5">
      <c r="A524" t="s">
        <v>7033</v>
      </c>
      <c r="B524" t="s">
        <v>8946</v>
      </c>
      <c r="C524" t="s">
        <v>7031</v>
      </c>
      <c r="D524" t="s">
        <v>7032</v>
      </c>
      <c r="E524" t="s">
        <v>1431</v>
      </c>
    </row>
    <row r="525" spans="1:5">
      <c r="A525" t="s">
        <v>7036</v>
      </c>
      <c r="B525" t="s">
        <v>8533</v>
      </c>
      <c r="C525" t="s">
        <v>7034</v>
      </c>
      <c r="D525" t="s">
        <v>7035</v>
      </c>
      <c r="E525" t="s">
        <v>1432</v>
      </c>
    </row>
    <row r="526" spans="1:5">
      <c r="A526" t="s">
        <v>7039</v>
      </c>
      <c r="B526" t="s">
        <v>8533</v>
      </c>
      <c r="C526" t="s">
        <v>7037</v>
      </c>
      <c r="D526" t="s">
        <v>7038</v>
      </c>
      <c r="E526" t="s">
        <v>1433</v>
      </c>
    </row>
    <row r="527" spans="1:5">
      <c r="A527" t="s">
        <v>7042</v>
      </c>
      <c r="B527" t="s">
        <v>8533</v>
      </c>
      <c r="C527" t="s">
        <v>7040</v>
      </c>
      <c r="D527" t="s">
        <v>7041</v>
      </c>
      <c r="E527" t="s">
        <v>1434</v>
      </c>
    </row>
    <row r="528" spans="1:5">
      <c r="A528" t="s">
        <v>7045</v>
      </c>
      <c r="B528" t="s">
        <v>8533</v>
      </c>
      <c r="C528" t="s">
        <v>7043</v>
      </c>
      <c r="D528" t="s">
        <v>7044</v>
      </c>
      <c r="E528" t="s">
        <v>1435</v>
      </c>
    </row>
    <row r="529" spans="1:5">
      <c r="A529" t="s">
        <v>7048</v>
      </c>
      <c r="B529" t="s">
        <v>8533</v>
      </c>
      <c r="C529" t="s">
        <v>7046</v>
      </c>
      <c r="D529" t="s">
        <v>7047</v>
      </c>
      <c r="E529" t="s">
        <v>1436</v>
      </c>
    </row>
    <row r="530" spans="1:5">
      <c r="A530" t="s">
        <v>7051</v>
      </c>
      <c r="B530" t="s">
        <v>8533</v>
      </c>
      <c r="C530" t="s">
        <v>7049</v>
      </c>
      <c r="D530" t="s">
        <v>7050</v>
      </c>
      <c r="E530" t="s">
        <v>1437</v>
      </c>
    </row>
    <row r="531" spans="1:5">
      <c r="A531" t="s">
        <v>7051</v>
      </c>
      <c r="B531" t="s">
        <v>8533</v>
      </c>
      <c r="C531" t="s">
        <v>7049</v>
      </c>
      <c r="D531" t="s">
        <v>7050</v>
      </c>
      <c r="E531" t="s">
        <v>1437</v>
      </c>
    </row>
    <row r="532" spans="1:5">
      <c r="A532" t="s">
        <v>7054</v>
      </c>
      <c r="B532" t="s">
        <v>8533</v>
      </c>
      <c r="C532" t="s">
        <v>7052</v>
      </c>
      <c r="D532" t="s">
        <v>7053</v>
      </c>
      <c r="E532" t="s">
        <v>1438</v>
      </c>
    </row>
    <row r="533" spans="1:5">
      <c r="A533" t="s">
        <v>7054</v>
      </c>
      <c r="B533" t="s">
        <v>8533</v>
      </c>
      <c r="C533" t="s">
        <v>7052</v>
      </c>
      <c r="D533" t="s">
        <v>7053</v>
      </c>
      <c r="E533" t="s">
        <v>1438</v>
      </c>
    </row>
    <row r="534" spans="1:5">
      <c r="A534" t="s">
        <v>7057</v>
      </c>
      <c r="B534" t="s">
        <v>8533</v>
      </c>
      <c r="C534" t="s">
        <v>7055</v>
      </c>
      <c r="D534" t="s">
        <v>7056</v>
      </c>
      <c r="E534" t="s">
        <v>1439</v>
      </c>
    </row>
    <row r="535" spans="1:5">
      <c r="A535" t="s">
        <v>7060</v>
      </c>
      <c r="B535" t="s">
        <v>8533</v>
      </c>
      <c r="C535" t="s">
        <v>7058</v>
      </c>
      <c r="D535" t="s">
        <v>7059</v>
      </c>
      <c r="E535" t="s">
        <v>1440</v>
      </c>
    </row>
    <row r="536" spans="1:5">
      <c r="A536" t="s">
        <v>7063</v>
      </c>
      <c r="B536" t="s">
        <v>8533</v>
      </c>
      <c r="C536" t="s">
        <v>7061</v>
      </c>
      <c r="D536" t="s">
        <v>7062</v>
      </c>
      <c r="E536" t="s">
        <v>1441</v>
      </c>
    </row>
    <row r="537" spans="1:5">
      <c r="A537" t="s">
        <v>7066</v>
      </c>
      <c r="B537" t="s">
        <v>8533</v>
      </c>
      <c r="C537" t="s">
        <v>7064</v>
      </c>
      <c r="D537" t="s">
        <v>7065</v>
      </c>
      <c r="E537" t="s">
        <v>1442</v>
      </c>
    </row>
    <row r="538" spans="1:5">
      <c r="A538" t="s">
        <v>7069</v>
      </c>
      <c r="B538" t="s">
        <v>9158</v>
      </c>
      <c r="C538" t="s">
        <v>7067</v>
      </c>
      <c r="D538" t="s">
        <v>7068</v>
      </c>
      <c r="E538" t="s">
        <v>1443</v>
      </c>
    </row>
    <row r="539" spans="1:5">
      <c r="A539" t="s">
        <v>7072</v>
      </c>
      <c r="B539" t="s">
        <v>8533</v>
      </c>
      <c r="C539" t="s">
        <v>7070</v>
      </c>
      <c r="D539" t="s">
        <v>7071</v>
      </c>
      <c r="E539" t="s">
        <v>1444</v>
      </c>
    </row>
    <row r="540" spans="1:5">
      <c r="A540" t="s">
        <v>7075</v>
      </c>
      <c r="B540" t="s">
        <v>8533</v>
      </c>
      <c r="C540" t="s">
        <v>7073</v>
      </c>
      <c r="D540" t="s">
        <v>7074</v>
      </c>
      <c r="E540" t="s">
        <v>1445</v>
      </c>
    </row>
    <row r="541" spans="1:5">
      <c r="A541" t="s">
        <v>7078</v>
      </c>
      <c r="B541" t="s">
        <v>8533</v>
      </c>
      <c r="C541" t="s">
        <v>7076</v>
      </c>
      <c r="D541" t="s">
        <v>7077</v>
      </c>
      <c r="E541" t="s">
        <v>1446</v>
      </c>
    </row>
    <row r="542" spans="1:5">
      <c r="A542" t="s">
        <v>7081</v>
      </c>
      <c r="B542" t="s">
        <v>8997</v>
      </c>
      <c r="C542" t="s">
        <v>7079</v>
      </c>
      <c r="D542" t="s">
        <v>7080</v>
      </c>
      <c r="E542" t="s">
        <v>1447</v>
      </c>
    </row>
    <row r="543" spans="1:5">
      <c r="A543" t="s">
        <v>7084</v>
      </c>
      <c r="B543" t="s">
        <v>8946</v>
      </c>
      <c r="C543" t="s">
        <v>7082</v>
      </c>
      <c r="D543" t="s">
        <v>7083</v>
      </c>
      <c r="E543" t="s">
        <v>1448</v>
      </c>
    </row>
    <row r="544" spans="1:5">
      <c r="A544" t="s">
        <v>7087</v>
      </c>
      <c r="B544" t="s">
        <v>8533</v>
      </c>
      <c r="C544" t="s">
        <v>7085</v>
      </c>
      <c r="D544" t="s">
        <v>7086</v>
      </c>
      <c r="E544" t="s">
        <v>1449</v>
      </c>
    </row>
    <row r="545" spans="1:5">
      <c r="A545" t="s">
        <v>7090</v>
      </c>
      <c r="B545" t="s">
        <v>8533</v>
      </c>
      <c r="C545" t="s">
        <v>7088</v>
      </c>
      <c r="D545" t="s">
        <v>7089</v>
      </c>
      <c r="E545" t="s">
        <v>1450</v>
      </c>
    </row>
    <row r="546" spans="1:5">
      <c r="A546" t="s">
        <v>7093</v>
      </c>
      <c r="B546" t="s">
        <v>8533</v>
      </c>
      <c r="C546" t="s">
        <v>7091</v>
      </c>
      <c r="D546" t="s">
        <v>7092</v>
      </c>
      <c r="E546" t="s">
        <v>1451</v>
      </c>
    </row>
    <row r="547" spans="1:5">
      <c r="A547" t="s">
        <v>7096</v>
      </c>
      <c r="B547" t="s">
        <v>8533</v>
      </c>
      <c r="C547" t="s">
        <v>7094</v>
      </c>
      <c r="D547" t="s">
        <v>7095</v>
      </c>
      <c r="E547" t="s">
        <v>1452</v>
      </c>
    </row>
    <row r="548" spans="1:5">
      <c r="A548" t="s">
        <v>7099</v>
      </c>
      <c r="B548" t="s">
        <v>8533</v>
      </c>
      <c r="C548" t="s">
        <v>7097</v>
      </c>
      <c r="D548" t="s">
        <v>7098</v>
      </c>
      <c r="E548" t="s">
        <v>1453</v>
      </c>
    </row>
    <row r="549" spans="1:5">
      <c r="A549" t="s">
        <v>7102</v>
      </c>
      <c r="B549" t="s">
        <v>8533</v>
      </c>
      <c r="C549" t="s">
        <v>7100</v>
      </c>
      <c r="D549" t="s">
        <v>7101</v>
      </c>
      <c r="E549" t="s">
        <v>1454</v>
      </c>
    </row>
    <row r="550" spans="1:5">
      <c r="A550" t="s">
        <v>7105</v>
      </c>
      <c r="B550" t="s">
        <v>8533</v>
      </c>
      <c r="C550" t="s">
        <v>7103</v>
      </c>
      <c r="D550" t="s">
        <v>7104</v>
      </c>
      <c r="E550" t="s">
        <v>1455</v>
      </c>
    </row>
    <row r="551" spans="1:5">
      <c r="A551" t="s">
        <v>7108</v>
      </c>
      <c r="B551" t="s">
        <v>8946</v>
      </c>
      <c r="C551" t="s">
        <v>7106</v>
      </c>
      <c r="D551" t="s">
        <v>7107</v>
      </c>
      <c r="E551" t="s">
        <v>1456</v>
      </c>
    </row>
    <row r="552" spans="1:5">
      <c r="A552" t="s">
        <v>7111</v>
      </c>
      <c r="B552" t="s">
        <v>8533</v>
      </c>
      <c r="C552" t="s">
        <v>7109</v>
      </c>
      <c r="D552" t="s">
        <v>7110</v>
      </c>
      <c r="E552" t="s">
        <v>1457</v>
      </c>
    </row>
    <row r="553" spans="1:5">
      <c r="A553" t="s">
        <v>7114</v>
      </c>
      <c r="B553" t="s">
        <v>9158</v>
      </c>
      <c r="C553" t="s">
        <v>7112</v>
      </c>
      <c r="D553" t="s">
        <v>7113</v>
      </c>
      <c r="E553" t="s">
        <v>1458</v>
      </c>
    </row>
    <row r="554" spans="1:5">
      <c r="A554" t="s">
        <v>7117</v>
      </c>
      <c r="B554" t="s">
        <v>8533</v>
      </c>
      <c r="C554" t="s">
        <v>7115</v>
      </c>
      <c r="D554" t="s">
        <v>7116</v>
      </c>
      <c r="E554" t="s">
        <v>1459</v>
      </c>
    </row>
    <row r="555" spans="1:5">
      <c r="A555" t="s">
        <v>7120</v>
      </c>
      <c r="B555" t="s">
        <v>8529</v>
      </c>
      <c r="C555" t="s">
        <v>7118</v>
      </c>
      <c r="D555" t="s">
        <v>7119</v>
      </c>
      <c r="E555" t="s">
        <v>1460</v>
      </c>
    </row>
    <row r="556" spans="1:5">
      <c r="A556" t="s">
        <v>7123</v>
      </c>
      <c r="B556" t="s">
        <v>8533</v>
      </c>
      <c r="C556" t="s">
        <v>7121</v>
      </c>
      <c r="D556" t="s">
        <v>7122</v>
      </c>
      <c r="E556" t="s">
        <v>1461</v>
      </c>
    </row>
    <row r="557" spans="1:5">
      <c r="A557" t="s">
        <v>7126</v>
      </c>
      <c r="B557" t="s">
        <v>8533</v>
      </c>
      <c r="C557" t="s">
        <v>7124</v>
      </c>
      <c r="D557" t="s">
        <v>7125</v>
      </c>
      <c r="E557" t="s">
        <v>1462</v>
      </c>
    </row>
    <row r="558" spans="1:5">
      <c r="A558" t="s">
        <v>7129</v>
      </c>
      <c r="B558" t="s">
        <v>9547</v>
      </c>
      <c r="C558" t="s">
        <v>7127</v>
      </c>
      <c r="D558" t="s">
        <v>7128</v>
      </c>
      <c r="E558" t="s">
        <v>1463</v>
      </c>
    </row>
    <row r="559" spans="1:5">
      <c r="A559" t="s">
        <v>7132</v>
      </c>
      <c r="B559" t="s">
        <v>8529</v>
      </c>
      <c r="C559" t="s">
        <v>7130</v>
      </c>
      <c r="D559" t="s">
        <v>7131</v>
      </c>
      <c r="E559" t="s">
        <v>1464</v>
      </c>
    </row>
    <row r="560" spans="1:5">
      <c r="A560" t="s">
        <v>7135</v>
      </c>
      <c r="B560" t="s">
        <v>8533</v>
      </c>
      <c r="C560" t="s">
        <v>7133</v>
      </c>
      <c r="D560" t="s">
        <v>7134</v>
      </c>
      <c r="E560" t="s">
        <v>1465</v>
      </c>
    </row>
    <row r="561" spans="1:5">
      <c r="A561" t="s">
        <v>7137</v>
      </c>
      <c r="B561" t="s">
        <v>8533</v>
      </c>
      <c r="C561" t="s">
        <v>7136</v>
      </c>
      <c r="D561" t="s">
        <v>7134</v>
      </c>
      <c r="E561" t="s">
        <v>1465</v>
      </c>
    </row>
    <row r="562" spans="1:5">
      <c r="A562" t="s">
        <v>7140</v>
      </c>
      <c r="B562" t="s">
        <v>9158</v>
      </c>
      <c r="C562" t="s">
        <v>7138</v>
      </c>
      <c r="D562" t="s">
        <v>7139</v>
      </c>
      <c r="E562" t="s">
        <v>1466</v>
      </c>
    </row>
    <row r="563" spans="1:5">
      <c r="A563" t="s">
        <v>7142</v>
      </c>
      <c r="B563" t="s">
        <v>9158</v>
      </c>
      <c r="C563" t="s">
        <v>7141</v>
      </c>
      <c r="D563" t="s">
        <v>7139</v>
      </c>
      <c r="E563" t="s">
        <v>1466</v>
      </c>
    </row>
    <row r="564" spans="1:5">
      <c r="A564" t="s">
        <v>7145</v>
      </c>
      <c r="B564" t="s">
        <v>9158</v>
      </c>
      <c r="C564" t="s">
        <v>7143</v>
      </c>
      <c r="D564" t="s">
        <v>7144</v>
      </c>
      <c r="E564" t="s">
        <v>1467</v>
      </c>
    </row>
    <row r="565" spans="1:5">
      <c r="A565" t="s">
        <v>7147</v>
      </c>
      <c r="B565" t="s">
        <v>9158</v>
      </c>
      <c r="C565" t="s">
        <v>7146</v>
      </c>
      <c r="D565" t="s">
        <v>7144</v>
      </c>
      <c r="E565" t="s">
        <v>1467</v>
      </c>
    </row>
    <row r="566" spans="1:5">
      <c r="A566" t="s">
        <v>7150</v>
      </c>
      <c r="B566" t="s">
        <v>8997</v>
      </c>
      <c r="C566" t="s">
        <v>7148</v>
      </c>
      <c r="D566" t="s">
        <v>7149</v>
      </c>
      <c r="E566" t="s">
        <v>1468</v>
      </c>
    </row>
    <row r="567" spans="1:5">
      <c r="A567" t="s">
        <v>7153</v>
      </c>
      <c r="B567" t="s">
        <v>9158</v>
      </c>
      <c r="C567" t="s">
        <v>7151</v>
      </c>
      <c r="D567" t="s">
        <v>7152</v>
      </c>
      <c r="E567" t="s">
        <v>1469</v>
      </c>
    </row>
    <row r="568" spans="1:5">
      <c r="A568" t="s">
        <v>7156</v>
      </c>
      <c r="B568" t="s">
        <v>9158</v>
      </c>
      <c r="C568" t="s">
        <v>7154</v>
      </c>
      <c r="D568" t="s">
        <v>7155</v>
      </c>
      <c r="E568" t="s">
        <v>1470</v>
      </c>
    </row>
    <row r="569" spans="1:5">
      <c r="A569" t="s">
        <v>7159</v>
      </c>
      <c r="B569" t="s">
        <v>8529</v>
      </c>
      <c r="C569" t="s">
        <v>7157</v>
      </c>
      <c r="D569" t="s">
        <v>7158</v>
      </c>
      <c r="E569" t="s">
        <v>1471</v>
      </c>
    </row>
    <row r="570" spans="1:5">
      <c r="A570" t="s">
        <v>7162</v>
      </c>
      <c r="B570" t="s">
        <v>8533</v>
      </c>
      <c r="C570" t="s">
        <v>7160</v>
      </c>
      <c r="D570" t="s">
        <v>7161</v>
      </c>
      <c r="E570" t="s">
        <v>1472</v>
      </c>
    </row>
    <row r="571" spans="1:5">
      <c r="A571" t="s">
        <v>7165</v>
      </c>
      <c r="B571" t="s">
        <v>9547</v>
      </c>
      <c r="C571" t="s">
        <v>7163</v>
      </c>
      <c r="D571" t="s">
        <v>7164</v>
      </c>
      <c r="E571" t="s">
        <v>1473</v>
      </c>
    </row>
    <row r="572" spans="1:5">
      <c r="A572" t="s">
        <v>7168</v>
      </c>
      <c r="B572" t="s">
        <v>8529</v>
      </c>
      <c r="C572" t="s">
        <v>7166</v>
      </c>
      <c r="D572" t="s">
        <v>7167</v>
      </c>
      <c r="E572" t="s">
        <v>1474</v>
      </c>
    </row>
    <row r="573" spans="1:5">
      <c r="A573" t="s">
        <v>7171</v>
      </c>
      <c r="B573" t="s">
        <v>8533</v>
      </c>
      <c r="C573" t="s">
        <v>7169</v>
      </c>
      <c r="D573" t="s">
        <v>7170</v>
      </c>
      <c r="E573" t="s">
        <v>1475</v>
      </c>
    </row>
    <row r="574" spans="1:5">
      <c r="A574" t="s">
        <v>7174</v>
      </c>
      <c r="B574" t="s">
        <v>8533</v>
      </c>
      <c r="C574" t="s">
        <v>7172</v>
      </c>
      <c r="D574" t="s">
        <v>7173</v>
      </c>
      <c r="E574" t="s">
        <v>1476</v>
      </c>
    </row>
    <row r="575" spans="1:5">
      <c r="A575" t="s">
        <v>7176</v>
      </c>
      <c r="B575" t="s">
        <v>8533</v>
      </c>
      <c r="C575" t="s">
        <v>7175</v>
      </c>
      <c r="D575" t="s">
        <v>7173</v>
      </c>
      <c r="E575" t="s">
        <v>1476</v>
      </c>
    </row>
    <row r="576" spans="1:5">
      <c r="A576" t="s">
        <v>7179</v>
      </c>
      <c r="B576" t="s">
        <v>8533</v>
      </c>
      <c r="C576" t="s">
        <v>7177</v>
      </c>
      <c r="D576" t="s">
        <v>7178</v>
      </c>
      <c r="E576" t="s">
        <v>1477</v>
      </c>
    </row>
    <row r="577" spans="1:5">
      <c r="A577" t="s">
        <v>7181</v>
      </c>
      <c r="B577" t="s">
        <v>8533</v>
      </c>
      <c r="C577" t="s">
        <v>7180</v>
      </c>
      <c r="D577" t="s">
        <v>7178</v>
      </c>
      <c r="E577" t="s">
        <v>1477</v>
      </c>
    </row>
    <row r="578" spans="1:5">
      <c r="A578" t="s">
        <v>7184</v>
      </c>
      <c r="B578" t="s">
        <v>8997</v>
      </c>
      <c r="C578" t="s">
        <v>7182</v>
      </c>
      <c r="D578" t="s">
        <v>7183</v>
      </c>
      <c r="E578" t="s">
        <v>1478</v>
      </c>
    </row>
    <row r="579" spans="1:5">
      <c r="A579" t="s">
        <v>7187</v>
      </c>
      <c r="B579" t="s">
        <v>8997</v>
      </c>
      <c r="C579" t="s">
        <v>7185</v>
      </c>
      <c r="D579" t="s">
        <v>7186</v>
      </c>
      <c r="E579" t="s">
        <v>1479</v>
      </c>
    </row>
    <row r="580" spans="1:5">
      <c r="A580" t="s">
        <v>7190</v>
      </c>
      <c r="B580" t="s">
        <v>8533</v>
      </c>
      <c r="C580" t="s">
        <v>7188</v>
      </c>
      <c r="D580" t="s">
        <v>7189</v>
      </c>
      <c r="E580" t="s">
        <v>1480</v>
      </c>
    </row>
    <row r="581" spans="1:5">
      <c r="A581" t="s">
        <v>7193</v>
      </c>
      <c r="B581" t="s">
        <v>8533</v>
      </c>
      <c r="C581" t="s">
        <v>7191</v>
      </c>
      <c r="D581" t="s">
        <v>7192</v>
      </c>
      <c r="E581" t="s">
        <v>1481</v>
      </c>
    </row>
    <row r="582" spans="1:5">
      <c r="A582" t="s">
        <v>7196</v>
      </c>
      <c r="B582" t="s">
        <v>8533</v>
      </c>
      <c r="C582" t="s">
        <v>7194</v>
      </c>
      <c r="D582" t="s">
        <v>7195</v>
      </c>
      <c r="E582" t="s">
        <v>1482</v>
      </c>
    </row>
    <row r="583" spans="1:5">
      <c r="A583" t="s">
        <v>7199</v>
      </c>
      <c r="B583" t="s">
        <v>8533</v>
      </c>
      <c r="C583" t="s">
        <v>7197</v>
      </c>
      <c r="D583" t="s">
        <v>7198</v>
      </c>
      <c r="E583" t="s">
        <v>1483</v>
      </c>
    </row>
    <row r="584" spans="1:5">
      <c r="A584" t="s">
        <v>7202</v>
      </c>
      <c r="B584" t="s">
        <v>8533</v>
      </c>
      <c r="C584" t="s">
        <v>7200</v>
      </c>
      <c r="D584" t="s">
        <v>7201</v>
      </c>
      <c r="E584" t="s">
        <v>1484</v>
      </c>
    </row>
    <row r="585" spans="1:5">
      <c r="A585" t="s">
        <v>7205</v>
      </c>
      <c r="B585" t="s">
        <v>8533</v>
      </c>
      <c r="C585" t="s">
        <v>7203</v>
      </c>
      <c r="D585" t="s">
        <v>7204</v>
      </c>
      <c r="E585" t="s">
        <v>1485</v>
      </c>
    </row>
    <row r="586" spans="1:5">
      <c r="A586" t="s">
        <v>7208</v>
      </c>
      <c r="B586" t="s">
        <v>8533</v>
      </c>
      <c r="C586" t="s">
        <v>7206</v>
      </c>
      <c r="D586" t="s">
        <v>7207</v>
      </c>
      <c r="E586" t="s">
        <v>1486</v>
      </c>
    </row>
    <row r="587" spans="1:5">
      <c r="A587" t="s">
        <v>7211</v>
      </c>
      <c r="B587" t="s">
        <v>8533</v>
      </c>
      <c r="C587" t="s">
        <v>7209</v>
      </c>
      <c r="D587" t="s">
        <v>7210</v>
      </c>
      <c r="E587" t="s">
        <v>1487</v>
      </c>
    </row>
    <row r="588" spans="1:5">
      <c r="A588" t="s">
        <v>7214</v>
      </c>
      <c r="B588" t="s">
        <v>8533</v>
      </c>
      <c r="C588" t="s">
        <v>7212</v>
      </c>
      <c r="D588" t="s">
        <v>7213</v>
      </c>
      <c r="E588" t="s">
        <v>1488</v>
      </c>
    </row>
    <row r="589" spans="1:5">
      <c r="A589" t="s">
        <v>7217</v>
      </c>
      <c r="B589" t="s">
        <v>8533</v>
      </c>
      <c r="C589" t="s">
        <v>7215</v>
      </c>
      <c r="D589" t="s">
        <v>7216</v>
      </c>
      <c r="E589" t="s">
        <v>1489</v>
      </c>
    </row>
    <row r="590" spans="1:5">
      <c r="A590" t="s">
        <v>7220</v>
      </c>
      <c r="B590" t="s">
        <v>8533</v>
      </c>
      <c r="C590" t="s">
        <v>7218</v>
      </c>
      <c r="D590" t="s">
        <v>7219</v>
      </c>
      <c r="E590" t="s">
        <v>1490</v>
      </c>
    </row>
    <row r="591" spans="1:5">
      <c r="A591" t="s">
        <v>7223</v>
      </c>
      <c r="B591" t="s">
        <v>8533</v>
      </c>
      <c r="C591" t="s">
        <v>7221</v>
      </c>
      <c r="D591" t="s">
        <v>7222</v>
      </c>
      <c r="E591" t="s">
        <v>1491</v>
      </c>
    </row>
    <row r="592" spans="1:5">
      <c r="A592" t="s">
        <v>7226</v>
      </c>
      <c r="B592" t="s">
        <v>8533</v>
      </c>
      <c r="C592" t="s">
        <v>7224</v>
      </c>
      <c r="D592" t="s">
        <v>7225</v>
      </c>
      <c r="E592" t="s">
        <v>1492</v>
      </c>
    </row>
    <row r="593" spans="1:5">
      <c r="A593" t="s">
        <v>7229</v>
      </c>
      <c r="B593" t="s">
        <v>8533</v>
      </c>
      <c r="C593" t="s">
        <v>7227</v>
      </c>
      <c r="D593" t="s">
        <v>7228</v>
      </c>
      <c r="E593" t="s">
        <v>1493</v>
      </c>
    </row>
    <row r="594" spans="1:5">
      <c r="A594" t="s">
        <v>7232</v>
      </c>
      <c r="B594" t="s">
        <v>8533</v>
      </c>
      <c r="C594" t="s">
        <v>7230</v>
      </c>
      <c r="D594" t="s">
        <v>7231</v>
      </c>
      <c r="E594" t="s">
        <v>1494</v>
      </c>
    </row>
    <row r="595" spans="1:5">
      <c r="A595" t="s">
        <v>7235</v>
      </c>
      <c r="B595" t="s">
        <v>8533</v>
      </c>
      <c r="C595" t="s">
        <v>7233</v>
      </c>
      <c r="D595" t="s">
        <v>7234</v>
      </c>
      <c r="E595" t="s">
        <v>1495</v>
      </c>
    </row>
    <row r="596" spans="1:5">
      <c r="A596" t="s">
        <v>7238</v>
      </c>
      <c r="B596" t="s">
        <v>8533</v>
      </c>
      <c r="C596" t="s">
        <v>7236</v>
      </c>
      <c r="D596" t="s">
        <v>7237</v>
      </c>
      <c r="E596" t="s">
        <v>1496</v>
      </c>
    </row>
    <row r="597" spans="1:5">
      <c r="A597" t="s">
        <v>7241</v>
      </c>
      <c r="B597" t="s">
        <v>8533</v>
      </c>
      <c r="C597" t="s">
        <v>7239</v>
      </c>
      <c r="D597" t="s">
        <v>7240</v>
      </c>
      <c r="E597" t="s">
        <v>1497</v>
      </c>
    </row>
    <row r="598" spans="1:5">
      <c r="A598" t="s">
        <v>7244</v>
      </c>
      <c r="B598" t="s">
        <v>8533</v>
      </c>
      <c r="C598" t="s">
        <v>7242</v>
      </c>
      <c r="D598" t="s">
        <v>7243</v>
      </c>
      <c r="E598" t="s">
        <v>1498</v>
      </c>
    </row>
    <row r="599" spans="1:5">
      <c r="A599" t="s">
        <v>7247</v>
      </c>
      <c r="B599" t="s">
        <v>8533</v>
      </c>
      <c r="C599" t="s">
        <v>7245</v>
      </c>
      <c r="D599" t="s">
        <v>7246</v>
      </c>
      <c r="E599" t="s">
        <v>1499</v>
      </c>
    </row>
    <row r="600" spans="1:5">
      <c r="A600" t="s">
        <v>7250</v>
      </c>
      <c r="B600" t="s">
        <v>8533</v>
      </c>
      <c r="C600" t="s">
        <v>7248</v>
      </c>
      <c r="D600" t="s">
        <v>7249</v>
      </c>
      <c r="E600" t="s">
        <v>1500</v>
      </c>
    </row>
    <row r="601" spans="1:5">
      <c r="A601" t="s">
        <v>7253</v>
      </c>
      <c r="B601" t="s">
        <v>8533</v>
      </c>
      <c r="C601" t="s">
        <v>7251</v>
      </c>
      <c r="D601" t="s">
        <v>7252</v>
      </c>
      <c r="E601" t="s">
        <v>1501</v>
      </c>
    </row>
    <row r="602" spans="1:5">
      <c r="A602" t="s">
        <v>7256</v>
      </c>
      <c r="B602" t="s">
        <v>8533</v>
      </c>
      <c r="C602" t="s">
        <v>7254</v>
      </c>
      <c r="D602" t="s">
        <v>7255</v>
      </c>
      <c r="E602" t="s">
        <v>1502</v>
      </c>
    </row>
    <row r="603" spans="1:5">
      <c r="A603" t="s">
        <v>7259</v>
      </c>
      <c r="B603" t="s">
        <v>8533</v>
      </c>
      <c r="C603" t="s">
        <v>7257</v>
      </c>
      <c r="D603" t="s">
        <v>7258</v>
      </c>
      <c r="E603" t="s">
        <v>1503</v>
      </c>
    </row>
    <row r="604" spans="1:5">
      <c r="A604" t="s">
        <v>7262</v>
      </c>
      <c r="B604" t="s">
        <v>8533</v>
      </c>
      <c r="C604" t="s">
        <v>7260</v>
      </c>
      <c r="D604" t="s">
        <v>7261</v>
      </c>
      <c r="E604" t="s">
        <v>1504</v>
      </c>
    </row>
    <row r="605" spans="1:5">
      <c r="A605" t="s">
        <v>7265</v>
      </c>
      <c r="B605" t="s">
        <v>8533</v>
      </c>
      <c r="C605" t="s">
        <v>7263</v>
      </c>
      <c r="D605" t="s">
        <v>7264</v>
      </c>
      <c r="E605" t="s">
        <v>1505</v>
      </c>
    </row>
    <row r="606" spans="1:5">
      <c r="A606" t="s">
        <v>7268</v>
      </c>
      <c r="B606" t="s">
        <v>8533</v>
      </c>
      <c r="C606" t="s">
        <v>7266</v>
      </c>
      <c r="D606" t="s">
        <v>7267</v>
      </c>
      <c r="E606" t="s">
        <v>1506</v>
      </c>
    </row>
    <row r="607" spans="1:5">
      <c r="A607" t="s">
        <v>7271</v>
      </c>
      <c r="B607" t="s">
        <v>8533</v>
      </c>
      <c r="C607" t="s">
        <v>7269</v>
      </c>
      <c r="D607" t="s">
        <v>7270</v>
      </c>
      <c r="E607" t="s">
        <v>1507</v>
      </c>
    </row>
    <row r="608" spans="1:5">
      <c r="A608" t="s">
        <v>7274</v>
      </c>
      <c r="B608" t="s">
        <v>8533</v>
      </c>
      <c r="C608" t="s">
        <v>7272</v>
      </c>
      <c r="D608" t="s">
        <v>7273</v>
      </c>
      <c r="E608" t="s">
        <v>1508</v>
      </c>
    </row>
    <row r="609" spans="1:5">
      <c r="A609" t="s">
        <v>7277</v>
      </c>
      <c r="B609" t="s">
        <v>8533</v>
      </c>
      <c r="C609" t="s">
        <v>7275</v>
      </c>
      <c r="D609" t="s">
        <v>7276</v>
      </c>
      <c r="E609" t="s">
        <v>1509</v>
      </c>
    </row>
    <row r="610" spans="1:5">
      <c r="A610" t="s">
        <v>7280</v>
      </c>
      <c r="B610" t="s">
        <v>8533</v>
      </c>
      <c r="C610" t="s">
        <v>7278</v>
      </c>
      <c r="D610" t="s">
        <v>7279</v>
      </c>
      <c r="E610" t="s">
        <v>1510</v>
      </c>
    </row>
    <row r="611" spans="1:5">
      <c r="A611" t="s">
        <v>7283</v>
      </c>
      <c r="B611" t="s">
        <v>8533</v>
      </c>
      <c r="C611" t="s">
        <v>7281</v>
      </c>
      <c r="D611" t="s">
        <v>7282</v>
      </c>
      <c r="E611" t="s">
        <v>1511</v>
      </c>
    </row>
    <row r="612" spans="1:5">
      <c r="A612" t="s">
        <v>7286</v>
      </c>
      <c r="B612" t="s">
        <v>8533</v>
      </c>
      <c r="C612" t="s">
        <v>7284</v>
      </c>
      <c r="D612" t="s">
        <v>7285</v>
      </c>
      <c r="E612" t="s">
        <v>1512</v>
      </c>
    </row>
    <row r="613" spans="1:5">
      <c r="A613" t="s">
        <v>7289</v>
      </c>
      <c r="B613" t="s">
        <v>8533</v>
      </c>
      <c r="C613" t="s">
        <v>7287</v>
      </c>
      <c r="D613" t="s">
        <v>7288</v>
      </c>
      <c r="E613" t="s">
        <v>1513</v>
      </c>
    </row>
    <row r="614" spans="1:5">
      <c r="A614" t="s">
        <v>7292</v>
      </c>
      <c r="B614" t="s">
        <v>8533</v>
      </c>
      <c r="C614" t="s">
        <v>7290</v>
      </c>
      <c r="D614" t="s">
        <v>7291</v>
      </c>
      <c r="E614" t="s">
        <v>1514</v>
      </c>
    </row>
    <row r="615" spans="1:5">
      <c r="A615" t="s">
        <v>7295</v>
      </c>
      <c r="B615" t="s">
        <v>8533</v>
      </c>
      <c r="C615" t="s">
        <v>7293</v>
      </c>
      <c r="D615" t="s">
        <v>7294</v>
      </c>
      <c r="E615" t="s">
        <v>1515</v>
      </c>
    </row>
    <row r="616" spans="1:5">
      <c r="A616" t="s">
        <v>7298</v>
      </c>
      <c r="B616" t="s">
        <v>8533</v>
      </c>
      <c r="C616" t="s">
        <v>7296</v>
      </c>
      <c r="D616" t="s">
        <v>7297</v>
      </c>
      <c r="E616" t="s">
        <v>1516</v>
      </c>
    </row>
    <row r="617" spans="1:5">
      <c r="A617" t="s">
        <v>7301</v>
      </c>
      <c r="B617" t="s">
        <v>8533</v>
      </c>
      <c r="C617" t="s">
        <v>7299</v>
      </c>
      <c r="D617" t="s">
        <v>7300</v>
      </c>
      <c r="E617" t="s">
        <v>1517</v>
      </c>
    </row>
    <row r="618" spans="1:5">
      <c r="A618" t="s">
        <v>7304</v>
      </c>
      <c r="B618" t="s">
        <v>8533</v>
      </c>
      <c r="C618" t="s">
        <v>7302</v>
      </c>
      <c r="D618" t="s">
        <v>7303</v>
      </c>
      <c r="E618" t="s">
        <v>1518</v>
      </c>
    </row>
    <row r="619" spans="1:5">
      <c r="A619" t="s">
        <v>7307</v>
      </c>
      <c r="B619" t="s">
        <v>8533</v>
      </c>
      <c r="C619" t="s">
        <v>7305</v>
      </c>
      <c r="D619" t="s">
        <v>7306</v>
      </c>
      <c r="E619" t="s">
        <v>1519</v>
      </c>
    </row>
    <row r="620" spans="1:5">
      <c r="A620" t="s">
        <v>7310</v>
      </c>
      <c r="B620" t="s">
        <v>8533</v>
      </c>
      <c r="C620" t="s">
        <v>7308</v>
      </c>
      <c r="D620" t="s">
        <v>7309</v>
      </c>
      <c r="E620" t="s">
        <v>1520</v>
      </c>
    </row>
    <row r="621" spans="1:5">
      <c r="A621" t="s">
        <v>7313</v>
      </c>
      <c r="B621" t="s">
        <v>8533</v>
      </c>
      <c r="C621" t="s">
        <v>7311</v>
      </c>
      <c r="D621" t="s">
        <v>7312</v>
      </c>
      <c r="E621" t="s">
        <v>1521</v>
      </c>
    </row>
    <row r="622" spans="1:5">
      <c r="A622" t="s">
        <v>7316</v>
      </c>
      <c r="B622" t="s">
        <v>8533</v>
      </c>
      <c r="C622" t="s">
        <v>7314</v>
      </c>
      <c r="D622" t="s">
        <v>7315</v>
      </c>
      <c r="E622" t="s">
        <v>1522</v>
      </c>
    </row>
    <row r="623" spans="1:5">
      <c r="A623" t="s">
        <v>7319</v>
      </c>
      <c r="B623" t="s">
        <v>8533</v>
      </c>
      <c r="C623" t="s">
        <v>7317</v>
      </c>
      <c r="D623" t="s">
        <v>7318</v>
      </c>
      <c r="E623" t="s">
        <v>1523</v>
      </c>
    </row>
    <row r="624" spans="1:5">
      <c r="A624" t="s">
        <v>7322</v>
      </c>
      <c r="B624" t="s">
        <v>8533</v>
      </c>
      <c r="C624" t="s">
        <v>7320</v>
      </c>
      <c r="D624" t="s">
        <v>7321</v>
      </c>
      <c r="E624" t="s">
        <v>1524</v>
      </c>
    </row>
    <row r="625" spans="1:5">
      <c r="A625" t="s">
        <v>7325</v>
      </c>
      <c r="B625" t="s">
        <v>8533</v>
      </c>
      <c r="C625" t="s">
        <v>7323</v>
      </c>
      <c r="D625" t="s">
        <v>7324</v>
      </c>
      <c r="E625" t="s">
        <v>1525</v>
      </c>
    </row>
    <row r="626" spans="1:5">
      <c r="A626" t="s">
        <v>7328</v>
      </c>
      <c r="B626" t="s">
        <v>8533</v>
      </c>
      <c r="C626" t="s">
        <v>7326</v>
      </c>
      <c r="D626" t="s">
        <v>7327</v>
      </c>
      <c r="E626" t="s">
        <v>1526</v>
      </c>
    </row>
    <row r="627" spans="1:5">
      <c r="A627" t="s">
        <v>7331</v>
      </c>
      <c r="B627" t="s">
        <v>8533</v>
      </c>
      <c r="C627" t="s">
        <v>7329</v>
      </c>
      <c r="D627" t="s">
        <v>7330</v>
      </c>
      <c r="E627" t="s">
        <v>1527</v>
      </c>
    </row>
    <row r="628" spans="1:5">
      <c r="A628" t="s">
        <v>7334</v>
      </c>
      <c r="B628" t="s">
        <v>8533</v>
      </c>
      <c r="C628" t="s">
        <v>7332</v>
      </c>
      <c r="D628" t="s">
        <v>7333</v>
      </c>
      <c r="E628" t="s">
        <v>1528</v>
      </c>
    </row>
    <row r="629" spans="1:5">
      <c r="A629" t="s">
        <v>7337</v>
      </c>
      <c r="B629" t="s">
        <v>8533</v>
      </c>
      <c r="C629" t="s">
        <v>7335</v>
      </c>
      <c r="D629" t="s">
        <v>7336</v>
      </c>
      <c r="E629" t="s">
        <v>1529</v>
      </c>
    </row>
    <row r="630" spans="1:5">
      <c r="A630" t="s">
        <v>7340</v>
      </c>
      <c r="B630" t="s">
        <v>8533</v>
      </c>
      <c r="C630" t="s">
        <v>7338</v>
      </c>
      <c r="D630" t="s">
        <v>7339</v>
      </c>
      <c r="E630" t="s">
        <v>1530</v>
      </c>
    </row>
    <row r="631" spans="1:5">
      <c r="A631" t="s">
        <v>7343</v>
      </c>
      <c r="B631" t="s">
        <v>8533</v>
      </c>
      <c r="C631" t="s">
        <v>7341</v>
      </c>
      <c r="D631" t="s">
        <v>7342</v>
      </c>
      <c r="E631" t="s">
        <v>1531</v>
      </c>
    </row>
    <row r="632" spans="1:5">
      <c r="A632" t="s">
        <v>7346</v>
      </c>
      <c r="B632" t="s">
        <v>8533</v>
      </c>
      <c r="C632" t="s">
        <v>7344</v>
      </c>
      <c r="D632" t="s">
        <v>7345</v>
      </c>
      <c r="E632" t="s">
        <v>1532</v>
      </c>
    </row>
    <row r="633" spans="1:5">
      <c r="A633" t="s">
        <v>7349</v>
      </c>
      <c r="B633" t="s">
        <v>8533</v>
      </c>
      <c r="C633" t="s">
        <v>7347</v>
      </c>
      <c r="D633" t="s">
        <v>7348</v>
      </c>
      <c r="E633" t="s">
        <v>1533</v>
      </c>
    </row>
    <row r="634" spans="1:5">
      <c r="A634" t="s">
        <v>7352</v>
      </c>
      <c r="B634" t="s">
        <v>8533</v>
      </c>
      <c r="C634" t="s">
        <v>7350</v>
      </c>
      <c r="D634" t="s">
        <v>7351</v>
      </c>
      <c r="E634" t="s">
        <v>1534</v>
      </c>
    </row>
    <row r="635" spans="1:5">
      <c r="A635" t="s">
        <v>7355</v>
      </c>
      <c r="B635" t="s">
        <v>8533</v>
      </c>
      <c r="C635" t="s">
        <v>7353</v>
      </c>
      <c r="D635" t="s">
        <v>7354</v>
      </c>
      <c r="E635" t="s">
        <v>1535</v>
      </c>
    </row>
    <row r="636" spans="1:5">
      <c r="A636" t="s">
        <v>7358</v>
      </c>
      <c r="B636" t="s">
        <v>8533</v>
      </c>
      <c r="C636" t="s">
        <v>7356</v>
      </c>
      <c r="D636" t="s">
        <v>7357</v>
      </c>
      <c r="E636" t="s">
        <v>1536</v>
      </c>
    </row>
    <row r="637" spans="1:5">
      <c r="A637" t="s">
        <v>7361</v>
      </c>
      <c r="B637" t="s">
        <v>8533</v>
      </c>
      <c r="C637" t="s">
        <v>7359</v>
      </c>
      <c r="D637" t="s">
        <v>7360</v>
      </c>
      <c r="E637" t="s">
        <v>1537</v>
      </c>
    </row>
    <row r="638" spans="1:5">
      <c r="A638" t="s">
        <v>7364</v>
      </c>
      <c r="B638" t="s">
        <v>8533</v>
      </c>
      <c r="C638" t="s">
        <v>7362</v>
      </c>
      <c r="D638" t="s">
        <v>7363</v>
      </c>
      <c r="E638" t="s">
        <v>1538</v>
      </c>
    </row>
    <row r="639" spans="1:5">
      <c r="A639" t="s">
        <v>7367</v>
      </c>
      <c r="B639" t="s">
        <v>8533</v>
      </c>
      <c r="C639" t="s">
        <v>7365</v>
      </c>
      <c r="D639" t="s">
        <v>7366</v>
      </c>
      <c r="E639" t="s">
        <v>1539</v>
      </c>
    </row>
    <row r="640" spans="1:5">
      <c r="A640" t="s">
        <v>7370</v>
      </c>
      <c r="B640" t="s">
        <v>8533</v>
      </c>
      <c r="C640" t="s">
        <v>7368</v>
      </c>
      <c r="D640" t="s">
        <v>7369</v>
      </c>
      <c r="E640" t="s">
        <v>1540</v>
      </c>
    </row>
    <row r="641" spans="1:5">
      <c r="A641" t="s">
        <v>7373</v>
      </c>
      <c r="B641" t="s">
        <v>8533</v>
      </c>
      <c r="C641" t="s">
        <v>7371</v>
      </c>
      <c r="D641" t="s">
        <v>7372</v>
      </c>
      <c r="E641" t="s">
        <v>1541</v>
      </c>
    </row>
    <row r="642" spans="1:5">
      <c r="A642" t="s">
        <v>7376</v>
      </c>
      <c r="B642" t="s">
        <v>8533</v>
      </c>
      <c r="C642" t="s">
        <v>7374</v>
      </c>
      <c r="D642" t="s">
        <v>7375</v>
      </c>
      <c r="E642" t="s">
        <v>1542</v>
      </c>
    </row>
    <row r="643" spans="1:5">
      <c r="A643" t="s">
        <v>7379</v>
      </c>
      <c r="B643" t="s">
        <v>8533</v>
      </c>
      <c r="C643" t="s">
        <v>7377</v>
      </c>
      <c r="D643" t="s">
        <v>7378</v>
      </c>
      <c r="E643" t="s">
        <v>1543</v>
      </c>
    </row>
    <row r="644" spans="1:5">
      <c r="A644" t="s">
        <v>7382</v>
      </c>
      <c r="B644" t="s">
        <v>8533</v>
      </c>
      <c r="C644" t="s">
        <v>7380</v>
      </c>
      <c r="D644" t="s">
        <v>7381</v>
      </c>
      <c r="E644" t="s">
        <v>1544</v>
      </c>
    </row>
    <row r="645" spans="1:5">
      <c r="A645" t="s">
        <v>7385</v>
      </c>
      <c r="B645" t="s">
        <v>8533</v>
      </c>
      <c r="C645" t="s">
        <v>7383</v>
      </c>
      <c r="D645" t="s">
        <v>7384</v>
      </c>
      <c r="E645" t="s">
        <v>1545</v>
      </c>
    </row>
    <row r="646" spans="1:5">
      <c r="A646" t="s">
        <v>7388</v>
      </c>
      <c r="B646" t="s">
        <v>8533</v>
      </c>
      <c r="C646" t="s">
        <v>7386</v>
      </c>
      <c r="D646" t="s">
        <v>7387</v>
      </c>
      <c r="E646" t="s">
        <v>1546</v>
      </c>
    </row>
    <row r="647" spans="1:5">
      <c r="A647" t="s">
        <v>7391</v>
      </c>
      <c r="B647" t="s">
        <v>8533</v>
      </c>
      <c r="C647" t="s">
        <v>7389</v>
      </c>
      <c r="D647" t="s">
        <v>7390</v>
      </c>
      <c r="E647" t="s">
        <v>1547</v>
      </c>
    </row>
    <row r="648" spans="1:5">
      <c r="A648" t="s">
        <v>7394</v>
      </c>
      <c r="B648" t="s">
        <v>8533</v>
      </c>
      <c r="C648" t="s">
        <v>7392</v>
      </c>
      <c r="D648" t="s">
        <v>7393</v>
      </c>
      <c r="E648" t="s">
        <v>1548</v>
      </c>
    </row>
    <row r="649" spans="1:5">
      <c r="A649" t="s">
        <v>7397</v>
      </c>
      <c r="B649" t="s">
        <v>8533</v>
      </c>
      <c r="C649" t="s">
        <v>7395</v>
      </c>
      <c r="D649" t="s">
        <v>7396</v>
      </c>
      <c r="E649" t="s">
        <v>1549</v>
      </c>
    </row>
    <row r="650" spans="1:5">
      <c r="A650" t="s">
        <v>7400</v>
      </c>
      <c r="B650" t="s">
        <v>8533</v>
      </c>
      <c r="C650" t="s">
        <v>7398</v>
      </c>
      <c r="D650" t="s">
        <v>7399</v>
      </c>
      <c r="E650" t="s">
        <v>1550</v>
      </c>
    </row>
    <row r="651" spans="1:5">
      <c r="A651" t="s">
        <v>7403</v>
      </c>
      <c r="B651" t="s">
        <v>8533</v>
      </c>
      <c r="C651" t="s">
        <v>7401</v>
      </c>
      <c r="D651" t="s">
        <v>7402</v>
      </c>
      <c r="E651" t="s">
        <v>1551</v>
      </c>
    </row>
    <row r="652" spans="1:5">
      <c r="A652" t="s">
        <v>7406</v>
      </c>
      <c r="B652" t="s">
        <v>8946</v>
      </c>
      <c r="C652" t="s">
        <v>7404</v>
      </c>
      <c r="D652" t="s">
        <v>7405</v>
      </c>
      <c r="E652" t="s">
        <v>1552</v>
      </c>
    </row>
    <row r="653" spans="1:5">
      <c r="A653" t="s">
        <v>7406</v>
      </c>
      <c r="B653" t="s">
        <v>8946</v>
      </c>
      <c r="C653" t="s">
        <v>7404</v>
      </c>
      <c r="D653" t="s">
        <v>7405</v>
      </c>
      <c r="E653" t="s">
        <v>1552</v>
      </c>
    </row>
    <row r="654" spans="1:5">
      <c r="A654" t="s">
        <v>7409</v>
      </c>
      <c r="B654" t="s">
        <v>8533</v>
      </c>
      <c r="C654" t="s">
        <v>7407</v>
      </c>
      <c r="D654" t="s">
        <v>7408</v>
      </c>
      <c r="E654" t="s">
        <v>1553</v>
      </c>
    </row>
    <row r="655" spans="1:5">
      <c r="A655" t="s">
        <v>7412</v>
      </c>
      <c r="B655" t="s">
        <v>8533</v>
      </c>
      <c r="C655" t="s">
        <v>7410</v>
      </c>
      <c r="D655" t="s">
        <v>7411</v>
      </c>
      <c r="E655" t="s">
        <v>1554</v>
      </c>
    </row>
    <row r="656" spans="1:5">
      <c r="A656" t="s">
        <v>7415</v>
      </c>
      <c r="B656" t="s">
        <v>8533</v>
      </c>
      <c r="C656" t="s">
        <v>7413</v>
      </c>
      <c r="D656" t="s">
        <v>7414</v>
      </c>
      <c r="E656" t="s">
        <v>1555</v>
      </c>
    </row>
    <row r="657" spans="1:5">
      <c r="A657" t="s">
        <v>7418</v>
      </c>
      <c r="B657" t="s">
        <v>8533</v>
      </c>
      <c r="C657" t="s">
        <v>7416</v>
      </c>
      <c r="D657" t="s">
        <v>7417</v>
      </c>
      <c r="E657" t="s">
        <v>1556</v>
      </c>
    </row>
    <row r="658" spans="1:5">
      <c r="A658" t="s">
        <v>7421</v>
      </c>
      <c r="B658" t="s">
        <v>8533</v>
      </c>
      <c r="C658" t="s">
        <v>7419</v>
      </c>
      <c r="D658" t="s">
        <v>7420</v>
      </c>
      <c r="E658" t="s">
        <v>1557</v>
      </c>
    </row>
    <row r="659" spans="1:5">
      <c r="A659" t="s">
        <v>7424</v>
      </c>
      <c r="B659" t="s">
        <v>8533</v>
      </c>
      <c r="C659" t="s">
        <v>7422</v>
      </c>
      <c r="D659" t="s">
        <v>7423</v>
      </c>
      <c r="E659" t="s">
        <v>1558</v>
      </c>
    </row>
    <row r="660" spans="1:5">
      <c r="A660" t="s">
        <v>7427</v>
      </c>
      <c r="B660" t="s">
        <v>8533</v>
      </c>
      <c r="C660" t="s">
        <v>7425</v>
      </c>
      <c r="D660" t="s">
        <v>7426</v>
      </c>
      <c r="E660" t="s">
        <v>1559</v>
      </c>
    </row>
    <row r="661" spans="1:5">
      <c r="A661" t="s">
        <v>7430</v>
      </c>
      <c r="B661" t="s">
        <v>8533</v>
      </c>
      <c r="C661" t="s">
        <v>7428</v>
      </c>
      <c r="D661" t="s">
        <v>7429</v>
      </c>
      <c r="E661" t="s">
        <v>1560</v>
      </c>
    </row>
    <row r="662" spans="1:5">
      <c r="A662" t="s">
        <v>7433</v>
      </c>
      <c r="B662" t="s">
        <v>8533</v>
      </c>
      <c r="C662" t="s">
        <v>7431</v>
      </c>
      <c r="D662" t="s">
        <v>7432</v>
      </c>
      <c r="E662" t="s">
        <v>1561</v>
      </c>
    </row>
    <row r="663" spans="1:5">
      <c r="A663" t="s">
        <v>7436</v>
      </c>
      <c r="B663" t="s">
        <v>8533</v>
      </c>
      <c r="C663" t="s">
        <v>7434</v>
      </c>
      <c r="D663" t="s">
        <v>7435</v>
      </c>
      <c r="E663" t="s">
        <v>1562</v>
      </c>
    </row>
    <row r="664" spans="1:5">
      <c r="A664" t="s">
        <v>7436</v>
      </c>
      <c r="B664" t="s">
        <v>8533</v>
      </c>
      <c r="C664" t="s">
        <v>7434</v>
      </c>
      <c r="D664" t="s">
        <v>7435</v>
      </c>
      <c r="E664" t="s">
        <v>1562</v>
      </c>
    </row>
    <row r="665" spans="1:5">
      <c r="A665" t="s">
        <v>7439</v>
      </c>
      <c r="B665" t="s">
        <v>8533</v>
      </c>
      <c r="C665" t="s">
        <v>7437</v>
      </c>
      <c r="D665" t="s">
        <v>7438</v>
      </c>
      <c r="E665" t="s">
        <v>1563</v>
      </c>
    </row>
    <row r="666" spans="1:5">
      <c r="A666" t="s">
        <v>7439</v>
      </c>
      <c r="B666" t="s">
        <v>8533</v>
      </c>
      <c r="C666" t="s">
        <v>7437</v>
      </c>
      <c r="D666" t="s">
        <v>7438</v>
      </c>
      <c r="E666" t="s">
        <v>1563</v>
      </c>
    </row>
    <row r="667" spans="1:5">
      <c r="A667" t="s">
        <v>7442</v>
      </c>
      <c r="B667" t="s">
        <v>8963</v>
      </c>
      <c r="C667" t="s">
        <v>7440</v>
      </c>
      <c r="D667" t="s">
        <v>7441</v>
      </c>
      <c r="E667" t="s">
        <v>1564</v>
      </c>
    </row>
    <row r="668" spans="1:5">
      <c r="A668" t="s">
        <v>7445</v>
      </c>
      <c r="B668" t="s">
        <v>8963</v>
      </c>
      <c r="C668" t="s">
        <v>7443</v>
      </c>
      <c r="D668" t="s">
        <v>7444</v>
      </c>
      <c r="E668" t="s">
        <v>1565</v>
      </c>
    </row>
    <row r="669" spans="1:5">
      <c r="A669" t="s">
        <v>7448</v>
      </c>
      <c r="B669" t="s">
        <v>8963</v>
      </c>
      <c r="C669" t="s">
        <v>7446</v>
      </c>
      <c r="D669" t="s">
        <v>7447</v>
      </c>
      <c r="E669" t="s">
        <v>1566</v>
      </c>
    </row>
    <row r="670" spans="1:5">
      <c r="A670" t="s">
        <v>7451</v>
      </c>
      <c r="B670" t="s">
        <v>7452</v>
      </c>
      <c r="C670" t="s">
        <v>7449</v>
      </c>
      <c r="D670" t="s">
        <v>7450</v>
      </c>
      <c r="E670" t="s">
        <v>1567</v>
      </c>
    </row>
    <row r="671" spans="1:5">
      <c r="A671" t="s">
        <v>7455</v>
      </c>
      <c r="B671" t="s">
        <v>7456</v>
      </c>
      <c r="C671" t="s">
        <v>7453</v>
      </c>
      <c r="D671" t="s">
        <v>7454</v>
      </c>
      <c r="E671" t="s">
        <v>1568</v>
      </c>
    </row>
    <row r="672" spans="1:5">
      <c r="A672" t="s">
        <v>7458</v>
      </c>
      <c r="B672" t="s">
        <v>7456</v>
      </c>
      <c r="C672" t="s">
        <v>7457</v>
      </c>
      <c r="D672" t="s">
        <v>7454</v>
      </c>
      <c r="E672" t="s">
        <v>1568</v>
      </c>
    </row>
    <row r="673" spans="1:5">
      <c r="A673" t="s">
        <v>7460</v>
      </c>
      <c r="B673" t="s">
        <v>7456</v>
      </c>
      <c r="C673" t="s">
        <v>7459</v>
      </c>
      <c r="D673" t="s">
        <v>7454</v>
      </c>
      <c r="E673" t="s">
        <v>1568</v>
      </c>
    </row>
    <row r="674" spans="1:5">
      <c r="A674" t="s">
        <v>7463</v>
      </c>
      <c r="B674" t="s">
        <v>7464</v>
      </c>
      <c r="C674" t="s">
        <v>7461</v>
      </c>
      <c r="D674" t="s">
        <v>7462</v>
      </c>
      <c r="E674" t="s">
        <v>1569</v>
      </c>
    </row>
    <row r="675" spans="1:5">
      <c r="A675" t="s">
        <v>7466</v>
      </c>
      <c r="B675" t="s">
        <v>7464</v>
      </c>
      <c r="C675" t="s">
        <v>7465</v>
      </c>
      <c r="D675" t="s">
        <v>7462</v>
      </c>
      <c r="E675" t="s">
        <v>1569</v>
      </c>
    </row>
    <row r="676" spans="1:5">
      <c r="A676" t="s">
        <v>7468</v>
      </c>
      <c r="B676" t="s">
        <v>7464</v>
      </c>
      <c r="C676" t="s">
        <v>7467</v>
      </c>
      <c r="D676" t="s">
        <v>7462</v>
      </c>
      <c r="E676" t="s">
        <v>1569</v>
      </c>
    </row>
    <row r="677" spans="1:5">
      <c r="A677" t="s">
        <v>7471</v>
      </c>
      <c r="B677" t="s">
        <v>7464</v>
      </c>
      <c r="C677" t="s">
        <v>7469</v>
      </c>
      <c r="D677" t="s">
        <v>7470</v>
      </c>
      <c r="E677" t="s">
        <v>1570</v>
      </c>
    </row>
    <row r="678" spans="1:5">
      <c r="A678" t="s">
        <v>7473</v>
      </c>
      <c r="B678" t="s">
        <v>7464</v>
      </c>
      <c r="C678" t="s">
        <v>7472</v>
      </c>
      <c r="D678" t="s">
        <v>7470</v>
      </c>
      <c r="E678" t="s">
        <v>1570</v>
      </c>
    </row>
    <row r="679" spans="1:5">
      <c r="A679" t="s">
        <v>7475</v>
      </c>
      <c r="B679" t="s">
        <v>7464</v>
      </c>
      <c r="C679" t="s">
        <v>7474</v>
      </c>
      <c r="D679" t="s">
        <v>7470</v>
      </c>
      <c r="E679" t="s">
        <v>1570</v>
      </c>
    </row>
    <row r="680" spans="1:5">
      <c r="A680" t="s">
        <v>7478</v>
      </c>
      <c r="B680" t="s">
        <v>7479</v>
      </c>
      <c r="C680" t="s">
        <v>7476</v>
      </c>
      <c r="D680" t="s">
        <v>7477</v>
      </c>
      <c r="E680" t="s">
        <v>1571</v>
      </c>
    </row>
    <row r="681" spans="1:5">
      <c r="A681" t="s">
        <v>7482</v>
      </c>
      <c r="B681" t="s">
        <v>7479</v>
      </c>
      <c r="C681" t="s">
        <v>7480</v>
      </c>
      <c r="D681" t="s">
        <v>7481</v>
      </c>
      <c r="E681" t="s">
        <v>1572</v>
      </c>
    </row>
    <row r="682" spans="1:5">
      <c r="A682" t="s">
        <v>7485</v>
      </c>
      <c r="B682" t="s">
        <v>7486</v>
      </c>
      <c r="C682" t="s">
        <v>7483</v>
      </c>
      <c r="D682" t="s">
        <v>7484</v>
      </c>
      <c r="E682" t="s">
        <v>1573</v>
      </c>
    </row>
    <row r="683" spans="1:5">
      <c r="A683" t="s">
        <v>7488</v>
      </c>
      <c r="B683" t="s">
        <v>7486</v>
      </c>
      <c r="C683" t="s">
        <v>7487</v>
      </c>
      <c r="D683" t="s">
        <v>7484</v>
      </c>
      <c r="E683" t="s">
        <v>1573</v>
      </c>
    </row>
    <row r="684" spans="1:5">
      <c r="A684" t="s">
        <v>7490</v>
      </c>
      <c r="B684" t="s">
        <v>7486</v>
      </c>
      <c r="C684" t="s">
        <v>7489</v>
      </c>
      <c r="D684" t="s">
        <v>7484</v>
      </c>
      <c r="E684" t="s">
        <v>1573</v>
      </c>
    </row>
    <row r="685" spans="1:5">
      <c r="A685" t="s">
        <v>7493</v>
      </c>
      <c r="B685" t="s">
        <v>7456</v>
      </c>
      <c r="C685" t="s">
        <v>7491</v>
      </c>
      <c r="D685" t="s">
        <v>7492</v>
      </c>
      <c r="E685" t="s">
        <v>1574</v>
      </c>
    </row>
    <row r="686" spans="1:5">
      <c r="A686" t="s">
        <v>7495</v>
      </c>
      <c r="B686" t="s">
        <v>7456</v>
      </c>
      <c r="C686" t="s">
        <v>7494</v>
      </c>
      <c r="D686" t="s">
        <v>7492</v>
      </c>
      <c r="E686" t="s">
        <v>1574</v>
      </c>
    </row>
    <row r="687" spans="1:5">
      <c r="A687" t="s">
        <v>7497</v>
      </c>
      <c r="B687" t="s">
        <v>7456</v>
      </c>
      <c r="C687" t="s">
        <v>7496</v>
      </c>
      <c r="D687" t="s">
        <v>7492</v>
      </c>
      <c r="E687" t="s">
        <v>1574</v>
      </c>
    </row>
    <row r="688" spans="1:5">
      <c r="A688" t="s">
        <v>7500</v>
      </c>
      <c r="B688" t="s">
        <v>7501</v>
      </c>
      <c r="C688" t="s">
        <v>7498</v>
      </c>
      <c r="D688" t="s">
        <v>7499</v>
      </c>
      <c r="E688" t="s">
        <v>1575</v>
      </c>
    </row>
    <row r="689" spans="1:5">
      <c r="A689" t="s">
        <v>7504</v>
      </c>
      <c r="B689" t="s">
        <v>7464</v>
      </c>
      <c r="C689" t="s">
        <v>7502</v>
      </c>
      <c r="D689" t="s">
        <v>7503</v>
      </c>
      <c r="E689" t="s">
        <v>1576</v>
      </c>
    </row>
    <row r="690" spans="1:5">
      <c r="A690" t="s">
        <v>7504</v>
      </c>
      <c r="B690" t="s">
        <v>7464</v>
      </c>
      <c r="C690" t="s">
        <v>7502</v>
      </c>
      <c r="D690" t="s">
        <v>7503</v>
      </c>
      <c r="E690" t="s">
        <v>1576</v>
      </c>
    </row>
    <row r="691" spans="1:5">
      <c r="A691" t="s">
        <v>7507</v>
      </c>
      <c r="B691" t="s">
        <v>7508</v>
      </c>
      <c r="C691" t="s">
        <v>7505</v>
      </c>
      <c r="D691" t="s">
        <v>7506</v>
      </c>
      <c r="E691" t="s">
        <v>1577</v>
      </c>
    </row>
    <row r="692" spans="1:5">
      <c r="A692" t="s">
        <v>7511</v>
      </c>
      <c r="B692" t="s">
        <v>7512</v>
      </c>
      <c r="C692" t="s">
        <v>7509</v>
      </c>
      <c r="D692" t="s">
        <v>7510</v>
      </c>
      <c r="E692" t="s">
        <v>1578</v>
      </c>
    </row>
    <row r="693" spans="1:5">
      <c r="A693" t="s">
        <v>7515</v>
      </c>
      <c r="B693" t="s">
        <v>7464</v>
      </c>
      <c r="C693" t="s">
        <v>7513</v>
      </c>
      <c r="D693" t="s">
        <v>7514</v>
      </c>
      <c r="E693" t="s">
        <v>1579</v>
      </c>
    </row>
    <row r="694" spans="1:5">
      <c r="A694" t="s">
        <v>7518</v>
      </c>
      <c r="B694" t="s">
        <v>7519</v>
      </c>
      <c r="C694" t="s">
        <v>7516</v>
      </c>
      <c r="D694" t="s">
        <v>7517</v>
      </c>
      <c r="E694" t="s">
        <v>1580</v>
      </c>
    </row>
    <row r="695" spans="1:5">
      <c r="A695" t="s">
        <v>7522</v>
      </c>
      <c r="B695" t="s">
        <v>7523</v>
      </c>
      <c r="C695" t="s">
        <v>7520</v>
      </c>
      <c r="D695" t="s">
        <v>7521</v>
      </c>
      <c r="E695" t="s">
        <v>1581</v>
      </c>
    </row>
    <row r="696" spans="1:5">
      <c r="A696" t="s">
        <v>7526</v>
      </c>
      <c r="B696" t="s">
        <v>7527</v>
      </c>
      <c r="C696" t="s">
        <v>7524</v>
      </c>
      <c r="D696" t="s">
        <v>7525</v>
      </c>
      <c r="E696" t="s">
        <v>1582</v>
      </c>
    </row>
    <row r="697" spans="1:5">
      <c r="A697" t="s">
        <v>7529</v>
      </c>
      <c r="B697" t="s">
        <v>7527</v>
      </c>
      <c r="C697" t="s">
        <v>7528</v>
      </c>
      <c r="D697" t="s">
        <v>7525</v>
      </c>
      <c r="E697" t="s">
        <v>1582</v>
      </c>
    </row>
    <row r="698" spans="1:5">
      <c r="A698" t="s">
        <v>7531</v>
      </c>
      <c r="B698" t="s">
        <v>7527</v>
      </c>
      <c r="C698" t="s">
        <v>7530</v>
      </c>
      <c r="D698" t="s">
        <v>7525</v>
      </c>
      <c r="E698" t="s">
        <v>1582</v>
      </c>
    </row>
    <row r="699" spans="1:5">
      <c r="A699" t="s">
        <v>7534</v>
      </c>
      <c r="B699" t="s">
        <v>7535</v>
      </c>
      <c r="C699" t="s">
        <v>7532</v>
      </c>
      <c r="D699" t="s">
        <v>7533</v>
      </c>
      <c r="E699" t="s">
        <v>1583</v>
      </c>
    </row>
    <row r="700" spans="1:5">
      <c r="A700" t="s">
        <v>7538</v>
      </c>
      <c r="B700" t="s">
        <v>7535</v>
      </c>
      <c r="C700" t="s">
        <v>7536</v>
      </c>
      <c r="D700" t="s">
        <v>7537</v>
      </c>
      <c r="E700" t="s">
        <v>1584</v>
      </c>
    </row>
    <row r="701" spans="1:5">
      <c r="A701" t="s">
        <v>7541</v>
      </c>
      <c r="B701" t="s">
        <v>7535</v>
      </c>
      <c r="C701" t="s">
        <v>7539</v>
      </c>
      <c r="D701" t="s">
        <v>7540</v>
      </c>
      <c r="E701" t="s">
        <v>1585</v>
      </c>
    </row>
    <row r="702" spans="1:5">
      <c r="A702" t="s">
        <v>7544</v>
      </c>
      <c r="B702" t="s">
        <v>7535</v>
      </c>
      <c r="C702" t="s">
        <v>7542</v>
      </c>
      <c r="D702" t="s">
        <v>7543</v>
      </c>
      <c r="E702" t="s">
        <v>1586</v>
      </c>
    </row>
    <row r="703" spans="1:5">
      <c r="A703" t="s">
        <v>7547</v>
      </c>
      <c r="B703" t="s">
        <v>7548</v>
      </c>
      <c r="C703" t="s">
        <v>7545</v>
      </c>
      <c r="D703" t="s">
        <v>7546</v>
      </c>
      <c r="E703" t="s">
        <v>1587</v>
      </c>
    </row>
    <row r="704" spans="1:5">
      <c r="A704" t="s">
        <v>7550</v>
      </c>
      <c r="B704" t="s">
        <v>7548</v>
      </c>
      <c r="C704" t="s">
        <v>7549</v>
      </c>
      <c r="D704" t="s">
        <v>7546</v>
      </c>
      <c r="E704" t="s">
        <v>1587</v>
      </c>
    </row>
    <row r="705" spans="1:5">
      <c r="A705" t="s">
        <v>7553</v>
      </c>
      <c r="B705" t="s">
        <v>7554</v>
      </c>
      <c r="C705" t="s">
        <v>7551</v>
      </c>
      <c r="D705" t="s">
        <v>7552</v>
      </c>
      <c r="E705" t="s">
        <v>228</v>
      </c>
    </row>
    <row r="706" spans="1:5">
      <c r="A706" t="s">
        <v>7557</v>
      </c>
      <c r="B706" t="s">
        <v>7554</v>
      </c>
      <c r="C706" t="s">
        <v>7555</v>
      </c>
      <c r="D706" t="s">
        <v>7556</v>
      </c>
      <c r="E706" t="s">
        <v>229</v>
      </c>
    </row>
    <row r="707" spans="1:5">
      <c r="A707" t="s">
        <v>7560</v>
      </c>
      <c r="B707" t="s">
        <v>7561</v>
      </c>
      <c r="C707" t="s">
        <v>7558</v>
      </c>
      <c r="D707" t="s">
        <v>7559</v>
      </c>
      <c r="E707" t="s">
        <v>230</v>
      </c>
    </row>
    <row r="708" spans="1:5">
      <c r="A708" t="s">
        <v>7560</v>
      </c>
      <c r="B708" t="s">
        <v>7561</v>
      </c>
      <c r="C708" t="s">
        <v>7558</v>
      </c>
      <c r="D708" t="s">
        <v>7559</v>
      </c>
      <c r="E708" t="s">
        <v>230</v>
      </c>
    </row>
    <row r="709" spans="1:5">
      <c r="A709" t="s">
        <v>7560</v>
      </c>
      <c r="B709" t="s">
        <v>7561</v>
      </c>
      <c r="C709" t="s">
        <v>7558</v>
      </c>
      <c r="D709" t="s">
        <v>7559</v>
      </c>
      <c r="E709" t="s">
        <v>230</v>
      </c>
    </row>
    <row r="710" spans="1:5">
      <c r="A710" t="s">
        <v>7563</v>
      </c>
      <c r="B710" t="s">
        <v>7561</v>
      </c>
      <c r="C710" t="s">
        <v>7562</v>
      </c>
      <c r="D710" t="s">
        <v>7559</v>
      </c>
      <c r="E710" t="s">
        <v>230</v>
      </c>
    </row>
    <row r="711" spans="1:5">
      <c r="A711" t="s">
        <v>7563</v>
      </c>
      <c r="B711" t="s">
        <v>7561</v>
      </c>
      <c r="C711" t="s">
        <v>7562</v>
      </c>
      <c r="D711" t="s">
        <v>7559</v>
      </c>
      <c r="E711" t="s">
        <v>230</v>
      </c>
    </row>
    <row r="712" spans="1:5">
      <c r="A712" t="s">
        <v>7563</v>
      </c>
      <c r="B712" t="s">
        <v>7561</v>
      </c>
      <c r="C712" t="s">
        <v>7562</v>
      </c>
      <c r="D712" t="s">
        <v>7559</v>
      </c>
      <c r="E712" t="s">
        <v>230</v>
      </c>
    </row>
    <row r="713" spans="1:5">
      <c r="A713" t="s">
        <v>7566</v>
      </c>
      <c r="B713" t="s">
        <v>7567</v>
      </c>
      <c r="C713" t="s">
        <v>7564</v>
      </c>
      <c r="D713" t="s">
        <v>7565</v>
      </c>
      <c r="E713" t="s">
        <v>231</v>
      </c>
    </row>
    <row r="714" spans="1:5">
      <c r="A714" t="s">
        <v>7570</v>
      </c>
      <c r="B714" t="s">
        <v>7554</v>
      </c>
      <c r="C714" t="s">
        <v>7568</v>
      </c>
      <c r="D714" t="s">
        <v>7569</v>
      </c>
      <c r="E714" t="s">
        <v>232</v>
      </c>
    </row>
    <row r="715" spans="1:5">
      <c r="A715" t="s">
        <v>7573</v>
      </c>
      <c r="B715" t="s">
        <v>7561</v>
      </c>
      <c r="C715" t="s">
        <v>7571</v>
      </c>
      <c r="D715" t="s">
        <v>7572</v>
      </c>
      <c r="E715" t="s">
        <v>233</v>
      </c>
    </row>
    <row r="716" spans="1:5">
      <c r="A716" t="s">
        <v>7573</v>
      </c>
      <c r="B716" t="s">
        <v>7561</v>
      </c>
      <c r="C716" t="s">
        <v>7571</v>
      </c>
      <c r="D716" t="s">
        <v>7572</v>
      </c>
      <c r="E716" t="s">
        <v>233</v>
      </c>
    </row>
    <row r="717" spans="1:5">
      <c r="A717" t="s">
        <v>7575</v>
      </c>
      <c r="B717" t="s">
        <v>7561</v>
      </c>
      <c r="C717" t="s">
        <v>7574</v>
      </c>
      <c r="D717" t="s">
        <v>7572</v>
      </c>
      <c r="E717" t="s">
        <v>233</v>
      </c>
    </row>
    <row r="718" spans="1:5">
      <c r="A718" t="s">
        <v>7575</v>
      </c>
      <c r="B718" t="s">
        <v>7561</v>
      </c>
      <c r="C718" t="s">
        <v>7574</v>
      </c>
      <c r="D718" t="s">
        <v>7572</v>
      </c>
      <c r="E718" t="s">
        <v>233</v>
      </c>
    </row>
    <row r="719" spans="1:5">
      <c r="A719" t="s">
        <v>7578</v>
      </c>
      <c r="B719" t="s">
        <v>7567</v>
      </c>
      <c r="C719" t="s">
        <v>7576</v>
      </c>
      <c r="D719" t="s">
        <v>7577</v>
      </c>
      <c r="E719" t="s">
        <v>234</v>
      </c>
    </row>
    <row r="720" spans="1:5">
      <c r="A720" t="s">
        <v>7581</v>
      </c>
      <c r="B720" t="s">
        <v>7554</v>
      </c>
      <c r="C720" t="s">
        <v>7579</v>
      </c>
      <c r="D720" t="s">
        <v>7580</v>
      </c>
      <c r="E720" t="s">
        <v>235</v>
      </c>
    </row>
    <row r="721" spans="1:5">
      <c r="A721" t="s">
        <v>7584</v>
      </c>
      <c r="B721" t="s">
        <v>7508</v>
      </c>
      <c r="C721" t="s">
        <v>7582</v>
      </c>
      <c r="D721" t="s">
        <v>7583</v>
      </c>
      <c r="E721" t="s">
        <v>236</v>
      </c>
    </row>
    <row r="722" spans="1:5">
      <c r="A722" t="s">
        <v>7587</v>
      </c>
      <c r="B722" t="s">
        <v>7508</v>
      </c>
      <c r="C722" t="s">
        <v>7585</v>
      </c>
      <c r="D722" t="s">
        <v>7586</v>
      </c>
      <c r="E722" t="s">
        <v>237</v>
      </c>
    </row>
    <row r="723" spans="1:5">
      <c r="A723" t="s">
        <v>7590</v>
      </c>
      <c r="B723" t="s">
        <v>7591</v>
      </c>
      <c r="C723" t="s">
        <v>7588</v>
      </c>
      <c r="D723" t="s">
        <v>7589</v>
      </c>
      <c r="E723" t="s">
        <v>238</v>
      </c>
    </row>
    <row r="724" spans="1:5">
      <c r="A724" t="s">
        <v>7594</v>
      </c>
      <c r="B724" t="s">
        <v>7591</v>
      </c>
      <c r="C724" t="s">
        <v>7592</v>
      </c>
      <c r="D724" t="s">
        <v>7593</v>
      </c>
      <c r="E724" t="s">
        <v>239</v>
      </c>
    </row>
    <row r="725" spans="1:5">
      <c r="A725" t="s">
        <v>7597</v>
      </c>
      <c r="B725" t="s">
        <v>7456</v>
      </c>
      <c r="C725" t="s">
        <v>7595</v>
      </c>
      <c r="D725" t="s">
        <v>7596</v>
      </c>
      <c r="E725" t="s">
        <v>240</v>
      </c>
    </row>
    <row r="726" spans="1:5">
      <c r="A726" t="s">
        <v>7600</v>
      </c>
      <c r="B726" t="s">
        <v>7601</v>
      </c>
      <c r="C726" t="s">
        <v>7598</v>
      </c>
      <c r="D726" t="s">
        <v>7599</v>
      </c>
      <c r="E726" t="s">
        <v>241</v>
      </c>
    </row>
    <row r="727" spans="1:5">
      <c r="A727" t="s">
        <v>7604</v>
      </c>
      <c r="B727" t="s">
        <v>7605</v>
      </c>
      <c r="C727" t="s">
        <v>7602</v>
      </c>
      <c r="D727" t="s">
        <v>7603</v>
      </c>
      <c r="E727" t="s">
        <v>242</v>
      </c>
    </row>
    <row r="728" spans="1:5">
      <c r="A728" t="s">
        <v>7607</v>
      </c>
      <c r="B728" t="s">
        <v>7605</v>
      </c>
      <c r="C728" t="s">
        <v>7606</v>
      </c>
      <c r="D728" t="s">
        <v>7603</v>
      </c>
      <c r="E728" t="s">
        <v>242</v>
      </c>
    </row>
    <row r="729" spans="1:5">
      <c r="A729" t="s">
        <v>7610</v>
      </c>
      <c r="B729" t="s">
        <v>7464</v>
      </c>
      <c r="C729" t="s">
        <v>7608</v>
      </c>
      <c r="D729" t="s">
        <v>7609</v>
      </c>
      <c r="E729" t="s">
        <v>243</v>
      </c>
    </row>
    <row r="730" spans="1:5">
      <c r="A730" t="s">
        <v>7613</v>
      </c>
      <c r="B730" t="s">
        <v>7554</v>
      </c>
      <c r="C730" t="s">
        <v>7611</v>
      </c>
      <c r="D730" t="s">
        <v>7612</v>
      </c>
      <c r="E730" t="s">
        <v>244</v>
      </c>
    </row>
    <row r="731" spans="1:5">
      <c r="A731" t="s">
        <v>7615</v>
      </c>
      <c r="B731" t="s">
        <v>7554</v>
      </c>
      <c r="C731" t="s">
        <v>7614</v>
      </c>
      <c r="D731" t="s">
        <v>7612</v>
      </c>
      <c r="E731" t="s">
        <v>244</v>
      </c>
    </row>
    <row r="732" spans="1:5">
      <c r="A732" t="s">
        <v>7618</v>
      </c>
      <c r="B732" t="s">
        <v>7619</v>
      </c>
      <c r="C732" t="s">
        <v>7616</v>
      </c>
      <c r="D732" t="s">
        <v>7617</v>
      </c>
      <c r="E732" t="s">
        <v>245</v>
      </c>
    </row>
    <row r="733" spans="1:5">
      <c r="A733" t="s">
        <v>7622</v>
      </c>
      <c r="B733" t="s">
        <v>7501</v>
      </c>
      <c r="C733" t="s">
        <v>7620</v>
      </c>
      <c r="D733" t="s">
        <v>7621</v>
      </c>
      <c r="E733" t="s">
        <v>246</v>
      </c>
    </row>
    <row r="734" spans="1:5">
      <c r="A734" t="s">
        <v>7625</v>
      </c>
      <c r="B734" t="s">
        <v>7501</v>
      </c>
      <c r="C734" t="s">
        <v>7623</v>
      </c>
      <c r="D734" t="s">
        <v>7624</v>
      </c>
      <c r="E734" t="s">
        <v>247</v>
      </c>
    </row>
    <row r="735" spans="1:5">
      <c r="A735" t="s">
        <v>7628</v>
      </c>
      <c r="B735" t="s">
        <v>7501</v>
      </c>
      <c r="C735" t="s">
        <v>7626</v>
      </c>
      <c r="D735" t="s">
        <v>7627</v>
      </c>
      <c r="E735" t="s">
        <v>248</v>
      </c>
    </row>
    <row r="736" spans="1:5">
      <c r="A736" t="s">
        <v>7631</v>
      </c>
      <c r="B736" t="s">
        <v>7501</v>
      </c>
      <c r="C736" t="s">
        <v>7629</v>
      </c>
      <c r="D736" t="s">
        <v>7630</v>
      </c>
      <c r="E736" t="s">
        <v>249</v>
      </c>
    </row>
    <row r="737" spans="1:5">
      <c r="A737" t="s">
        <v>7634</v>
      </c>
      <c r="B737" t="s">
        <v>7501</v>
      </c>
      <c r="C737" t="s">
        <v>7632</v>
      </c>
      <c r="D737" t="s">
        <v>7633</v>
      </c>
      <c r="E737" t="s">
        <v>250</v>
      </c>
    </row>
    <row r="738" spans="1:5">
      <c r="A738" t="s">
        <v>7636</v>
      </c>
      <c r="B738" t="s">
        <v>7501</v>
      </c>
      <c r="C738" t="s">
        <v>7635</v>
      </c>
      <c r="D738" t="s">
        <v>7633</v>
      </c>
      <c r="E738" t="s">
        <v>250</v>
      </c>
    </row>
    <row r="739" spans="1:5">
      <c r="A739" t="s">
        <v>7638</v>
      </c>
      <c r="B739" t="s">
        <v>7501</v>
      </c>
      <c r="C739" t="s">
        <v>7637</v>
      </c>
      <c r="D739" t="s">
        <v>7633</v>
      </c>
      <c r="E739" t="s">
        <v>250</v>
      </c>
    </row>
    <row r="740" spans="1:5">
      <c r="A740" t="s">
        <v>7641</v>
      </c>
      <c r="B740" t="s">
        <v>7567</v>
      </c>
      <c r="C740" t="s">
        <v>7639</v>
      </c>
      <c r="D740" t="s">
        <v>7640</v>
      </c>
      <c r="E740" t="s">
        <v>7640</v>
      </c>
    </row>
    <row r="741" spans="1:5">
      <c r="A741" t="s">
        <v>7643</v>
      </c>
      <c r="B741" t="s">
        <v>7567</v>
      </c>
      <c r="C741" t="s">
        <v>7642</v>
      </c>
      <c r="D741" t="s">
        <v>7640</v>
      </c>
      <c r="E741" t="s">
        <v>7640</v>
      </c>
    </row>
    <row r="742" spans="1:5">
      <c r="A742" t="s">
        <v>7645</v>
      </c>
      <c r="B742" t="s">
        <v>7567</v>
      </c>
      <c r="C742" t="s">
        <v>7644</v>
      </c>
      <c r="D742" t="s">
        <v>7640</v>
      </c>
      <c r="E742" t="s">
        <v>7640</v>
      </c>
    </row>
    <row r="743" spans="1:5">
      <c r="A743" t="s">
        <v>7648</v>
      </c>
      <c r="B743" t="s">
        <v>7567</v>
      </c>
      <c r="C743" t="s">
        <v>7646</v>
      </c>
      <c r="D743" t="s">
        <v>7647</v>
      </c>
      <c r="E743" t="s">
        <v>251</v>
      </c>
    </row>
    <row r="744" spans="1:5">
      <c r="A744" t="s">
        <v>7650</v>
      </c>
      <c r="B744" t="s">
        <v>7567</v>
      </c>
      <c r="C744" t="s">
        <v>7649</v>
      </c>
      <c r="D744" t="s">
        <v>7647</v>
      </c>
      <c r="E744" t="s">
        <v>251</v>
      </c>
    </row>
    <row r="745" spans="1:5">
      <c r="A745" t="s">
        <v>7652</v>
      </c>
      <c r="B745" t="s">
        <v>7567</v>
      </c>
      <c r="C745" t="s">
        <v>7651</v>
      </c>
      <c r="D745" t="s">
        <v>7647</v>
      </c>
      <c r="E745" t="s">
        <v>251</v>
      </c>
    </row>
    <row r="746" spans="1:5">
      <c r="A746" t="s">
        <v>7654</v>
      </c>
      <c r="B746" t="s">
        <v>7456</v>
      </c>
      <c r="C746" t="s">
        <v>7653</v>
      </c>
      <c r="D746" t="s">
        <v>9151</v>
      </c>
      <c r="E746" t="s">
        <v>1196</v>
      </c>
    </row>
    <row r="747" spans="1:5">
      <c r="A747" t="s">
        <v>7656</v>
      </c>
      <c r="B747" t="s">
        <v>7456</v>
      </c>
      <c r="C747" t="s">
        <v>7655</v>
      </c>
      <c r="D747" t="s">
        <v>9151</v>
      </c>
      <c r="E747" t="s">
        <v>1196</v>
      </c>
    </row>
    <row r="748" spans="1:5">
      <c r="A748" t="s">
        <v>7659</v>
      </c>
      <c r="B748" t="s">
        <v>7456</v>
      </c>
      <c r="C748" t="s">
        <v>7657</v>
      </c>
      <c r="D748" t="s">
        <v>7658</v>
      </c>
      <c r="E748" t="s">
        <v>252</v>
      </c>
    </row>
    <row r="749" spans="1:5">
      <c r="A749" t="s">
        <v>7662</v>
      </c>
      <c r="B749" t="s">
        <v>7464</v>
      </c>
      <c r="C749" t="s">
        <v>7660</v>
      </c>
      <c r="D749" t="s">
        <v>7661</v>
      </c>
      <c r="E749" t="s">
        <v>253</v>
      </c>
    </row>
    <row r="750" spans="1:5">
      <c r="A750" t="s">
        <v>7665</v>
      </c>
      <c r="B750" t="s">
        <v>7567</v>
      </c>
      <c r="C750" t="s">
        <v>7663</v>
      </c>
      <c r="D750" t="s">
        <v>7664</v>
      </c>
      <c r="E750" t="s">
        <v>254</v>
      </c>
    </row>
    <row r="751" spans="1:5">
      <c r="A751" t="s">
        <v>7668</v>
      </c>
      <c r="B751" t="s">
        <v>7567</v>
      </c>
      <c r="C751" t="s">
        <v>7666</v>
      </c>
      <c r="D751" t="s">
        <v>7667</v>
      </c>
      <c r="E751" t="s">
        <v>255</v>
      </c>
    </row>
    <row r="752" spans="1:5">
      <c r="A752" t="s">
        <v>7671</v>
      </c>
      <c r="B752" t="s">
        <v>7567</v>
      </c>
      <c r="C752" t="s">
        <v>7669</v>
      </c>
      <c r="D752" t="s">
        <v>7670</v>
      </c>
      <c r="E752" t="s">
        <v>256</v>
      </c>
    </row>
    <row r="753" spans="1:5">
      <c r="A753" t="s">
        <v>7673</v>
      </c>
      <c r="B753" t="s">
        <v>7567</v>
      </c>
      <c r="C753" t="s">
        <v>7672</v>
      </c>
      <c r="D753" t="s">
        <v>7670</v>
      </c>
      <c r="E753" t="s">
        <v>256</v>
      </c>
    </row>
    <row r="754" spans="1:5">
      <c r="A754" t="s">
        <v>7675</v>
      </c>
      <c r="B754" t="s">
        <v>7567</v>
      </c>
      <c r="C754" t="s">
        <v>7674</v>
      </c>
      <c r="D754" t="s">
        <v>7670</v>
      </c>
      <c r="E754" t="s">
        <v>256</v>
      </c>
    </row>
    <row r="755" spans="1:5">
      <c r="A755" t="s">
        <v>7678</v>
      </c>
      <c r="B755" t="s">
        <v>7501</v>
      </c>
      <c r="C755" t="s">
        <v>7676</v>
      </c>
      <c r="D755" t="s">
        <v>7677</v>
      </c>
      <c r="E755" t="s">
        <v>257</v>
      </c>
    </row>
    <row r="756" spans="1:5">
      <c r="A756" t="s">
        <v>7681</v>
      </c>
      <c r="B756" t="s">
        <v>7501</v>
      </c>
      <c r="C756" t="s">
        <v>7679</v>
      </c>
      <c r="D756" t="s">
        <v>7680</v>
      </c>
      <c r="E756" t="s">
        <v>258</v>
      </c>
    </row>
    <row r="757" spans="1:5">
      <c r="A757" t="s">
        <v>7684</v>
      </c>
      <c r="B757" t="s">
        <v>7501</v>
      </c>
      <c r="C757" t="s">
        <v>7682</v>
      </c>
      <c r="D757" t="s">
        <v>7683</v>
      </c>
      <c r="E757" t="s">
        <v>259</v>
      </c>
    </row>
    <row r="758" spans="1:5">
      <c r="A758" t="s">
        <v>7687</v>
      </c>
      <c r="B758" t="s">
        <v>7501</v>
      </c>
      <c r="C758" t="s">
        <v>7685</v>
      </c>
      <c r="D758" t="s">
        <v>7686</v>
      </c>
      <c r="E758" t="s">
        <v>260</v>
      </c>
    </row>
    <row r="759" spans="1:5">
      <c r="A759" t="s">
        <v>7690</v>
      </c>
      <c r="B759" t="s">
        <v>7554</v>
      </c>
      <c r="C759" t="s">
        <v>7688</v>
      </c>
      <c r="D759" t="s">
        <v>7689</v>
      </c>
      <c r="E759" t="s">
        <v>261</v>
      </c>
    </row>
    <row r="760" spans="1:5">
      <c r="A760" t="s">
        <v>7693</v>
      </c>
      <c r="B760" t="s">
        <v>7694</v>
      </c>
      <c r="C760" t="s">
        <v>7691</v>
      </c>
      <c r="D760" t="s">
        <v>7692</v>
      </c>
      <c r="E760" t="s">
        <v>262</v>
      </c>
    </row>
    <row r="761" spans="1:5">
      <c r="A761" t="s">
        <v>7697</v>
      </c>
      <c r="B761" t="s">
        <v>7567</v>
      </c>
      <c r="C761" t="s">
        <v>7695</v>
      </c>
      <c r="D761" t="s">
        <v>7696</v>
      </c>
      <c r="E761" t="s">
        <v>263</v>
      </c>
    </row>
    <row r="762" spans="1:5">
      <c r="A762" t="s">
        <v>7699</v>
      </c>
      <c r="B762" t="s">
        <v>7567</v>
      </c>
      <c r="C762" t="s">
        <v>7698</v>
      </c>
      <c r="D762" t="s">
        <v>7696</v>
      </c>
      <c r="E762" t="s">
        <v>263</v>
      </c>
    </row>
    <row r="763" spans="1:5">
      <c r="A763" t="s">
        <v>7702</v>
      </c>
      <c r="B763" t="s">
        <v>7456</v>
      </c>
      <c r="C763" t="s">
        <v>7700</v>
      </c>
      <c r="D763" t="s">
        <v>7701</v>
      </c>
      <c r="E763" t="s">
        <v>264</v>
      </c>
    </row>
    <row r="764" spans="1:5">
      <c r="A764" t="s">
        <v>7705</v>
      </c>
      <c r="B764" t="s">
        <v>7501</v>
      </c>
      <c r="C764" t="s">
        <v>7703</v>
      </c>
      <c r="D764" t="s">
        <v>7704</v>
      </c>
      <c r="E764" t="s">
        <v>265</v>
      </c>
    </row>
    <row r="765" spans="1:5">
      <c r="A765" t="s">
        <v>7707</v>
      </c>
      <c r="B765" t="s">
        <v>7501</v>
      </c>
      <c r="C765" t="s">
        <v>7706</v>
      </c>
      <c r="D765" t="s">
        <v>7704</v>
      </c>
      <c r="E765" t="s">
        <v>265</v>
      </c>
    </row>
    <row r="766" spans="1:5">
      <c r="A766" t="s">
        <v>7709</v>
      </c>
      <c r="B766" t="s">
        <v>7501</v>
      </c>
      <c r="C766" t="s">
        <v>7708</v>
      </c>
      <c r="D766" t="s">
        <v>7704</v>
      </c>
      <c r="E766" t="s">
        <v>265</v>
      </c>
    </row>
    <row r="767" spans="1:5">
      <c r="A767" t="s">
        <v>7712</v>
      </c>
      <c r="B767" t="s">
        <v>7713</v>
      </c>
      <c r="C767" t="s">
        <v>7710</v>
      </c>
      <c r="D767" t="s">
        <v>7711</v>
      </c>
      <c r="E767" t="s">
        <v>266</v>
      </c>
    </row>
    <row r="768" spans="1:5">
      <c r="A768" t="s">
        <v>7715</v>
      </c>
      <c r="B768" t="s">
        <v>7713</v>
      </c>
      <c r="C768" t="s">
        <v>7714</v>
      </c>
      <c r="D768" t="s">
        <v>7711</v>
      </c>
      <c r="E768" t="s">
        <v>266</v>
      </c>
    </row>
    <row r="769" spans="1:5">
      <c r="A769" t="s">
        <v>7717</v>
      </c>
      <c r="B769" t="s">
        <v>7713</v>
      </c>
      <c r="C769" t="s">
        <v>7716</v>
      </c>
      <c r="D769" t="s">
        <v>7711</v>
      </c>
      <c r="E769" t="s">
        <v>266</v>
      </c>
    </row>
    <row r="770" spans="1:5">
      <c r="A770" t="s">
        <v>7720</v>
      </c>
      <c r="B770" t="s">
        <v>7501</v>
      </c>
      <c r="C770" t="s">
        <v>7718</v>
      </c>
      <c r="D770" t="s">
        <v>7719</v>
      </c>
      <c r="E770" t="s">
        <v>267</v>
      </c>
    </row>
    <row r="771" spans="1:5">
      <c r="A771" t="s">
        <v>7722</v>
      </c>
      <c r="B771" t="s">
        <v>7501</v>
      </c>
      <c r="C771" t="s">
        <v>7721</v>
      </c>
      <c r="D771" t="s">
        <v>7719</v>
      </c>
      <c r="E771" t="s">
        <v>267</v>
      </c>
    </row>
    <row r="772" spans="1:5">
      <c r="A772" t="s">
        <v>7725</v>
      </c>
      <c r="B772" t="s">
        <v>7726</v>
      </c>
      <c r="C772" t="s">
        <v>7723</v>
      </c>
      <c r="D772" t="s">
        <v>7724</v>
      </c>
      <c r="E772" t="s">
        <v>268</v>
      </c>
    </row>
    <row r="773" spans="1:5">
      <c r="A773" t="s">
        <v>7728</v>
      </c>
      <c r="B773" t="s">
        <v>7726</v>
      </c>
      <c r="C773" t="s">
        <v>7727</v>
      </c>
      <c r="D773" t="s">
        <v>7724</v>
      </c>
      <c r="E773" t="s">
        <v>268</v>
      </c>
    </row>
    <row r="774" spans="1:5">
      <c r="A774" t="s">
        <v>7731</v>
      </c>
      <c r="B774" t="s">
        <v>7512</v>
      </c>
      <c r="C774" t="s">
        <v>7729</v>
      </c>
      <c r="D774" t="s">
        <v>7730</v>
      </c>
      <c r="E774" t="s">
        <v>269</v>
      </c>
    </row>
    <row r="775" spans="1:5">
      <c r="A775" t="s">
        <v>7734</v>
      </c>
      <c r="B775" t="s">
        <v>7527</v>
      </c>
      <c r="C775" t="s">
        <v>7732</v>
      </c>
      <c r="D775" t="s">
        <v>7733</v>
      </c>
      <c r="E775" t="s">
        <v>270</v>
      </c>
    </row>
    <row r="776" spans="1:5">
      <c r="A776" t="s">
        <v>7737</v>
      </c>
      <c r="B776" t="s">
        <v>7561</v>
      </c>
      <c r="C776" t="s">
        <v>7735</v>
      </c>
      <c r="D776" t="s">
        <v>7736</v>
      </c>
      <c r="E776" t="s">
        <v>271</v>
      </c>
    </row>
    <row r="777" spans="1:5">
      <c r="A777" t="s">
        <v>7737</v>
      </c>
      <c r="B777" t="s">
        <v>7561</v>
      </c>
      <c r="C777" t="s">
        <v>7735</v>
      </c>
      <c r="D777" t="s">
        <v>7736</v>
      </c>
      <c r="E777" t="s">
        <v>271</v>
      </c>
    </row>
    <row r="778" spans="1:5">
      <c r="A778" t="s">
        <v>7740</v>
      </c>
      <c r="B778" t="s">
        <v>7452</v>
      </c>
      <c r="C778" t="s">
        <v>7738</v>
      </c>
      <c r="D778" t="s">
        <v>7739</v>
      </c>
      <c r="E778" t="s">
        <v>272</v>
      </c>
    </row>
    <row r="779" spans="1:5">
      <c r="A779" t="s">
        <v>7743</v>
      </c>
      <c r="B779" t="s">
        <v>7744</v>
      </c>
      <c r="C779" t="s">
        <v>7741</v>
      </c>
      <c r="D779" t="s">
        <v>7742</v>
      </c>
      <c r="E779" t="s">
        <v>273</v>
      </c>
    </row>
    <row r="780" spans="1:5">
      <c r="A780" t="s">
        <v>7746</v>
      </c>
      <c r="B780" t="s">
        <v>7744</v>
      </c>
      <c r="C780" t="s">
        <v>7745</v>
      </c>
      <c r="D780" t="s">
        <v>7742</v>
      </c>
      <c r="E780" t="s">
        <v>273</v>
      </c>
    </row>
    <row r="781" spans="1:5">
      <c r="A781" t="s">
        <v>7749</v>
      </c>
      <c r="B781" t="s">
        <v>7501</v>
      </c>
      <c r="C781" t="s">
        <v>7747</v>
      </c>
      <c r="D781" t="s">
        <v>7748</v>
      </c>
      <c r="E781" t="s">
        <v>274</v>
      </c>
    </row>
    <row r="782" spans="1:5">
      <c r="A782" t="s">
        <v>7752</v>
      </c>
      <c r="B782" t="s">
        <v>7567</v>
      </c>
      <c r="C782" t="s">
        <v>7750</v>
      </c>
      <c r="D782" t="s">
        <v>7751</v>
      </c>
      <c r="E782" t="s">
        <v>275</v>
      </c>
    </row>
    <row r="783" spans="1:5">
      <c r="A783" t="s">
        <v>7752</v>
      </c>
      <c r="B783" t="s">
        <v>7567</v>
      </c>
      <c r="C783" t="s">
        <v>7750</v>
      </c>
      <c r="D783" t="s">
        <v>7751</v>
      </c>
      <c r="E783" t="s">
        <v>275</v>
      </c>
    </row>
    <row r="784" spans="1:5">
      <c r="A784" t="s">
        <v>7754</v>
      </c>
      <c r="B784" t="s">
        <v>7567</v>
      </c>
      <c r="C784" t="s">
        <v>7753</v>
      </c>
      <c r="D784" t="s">
        <v>7751</v>
      </c>
      <c r="E784" t="s">
        <v>275</v>
      </c>
    </row>
    <row r="785" spans="1:5">
      <c r="A785" t="s">
        <v>7754</v>
      </c>
      <c r="B785" t="s">
        <v>7567</v>
      </c>
      <c r="C785" t="s">
        <v>7753</v>
      </c>
      <c r="D785" t="s">
        <v>7751</v>
      </c>
      <c r="E785" t="s">
        <v>275</v>
      </c>
    </row>
    <row r="786" spans="1:5">
      <c r="A786" t="s">
        <v>7756</v>
      </c>
      <c r="B786" t="s">
        <v>7567</v>
      </c>
      <c r="C786" t="s">
        <v>7755</v>
      </c>
      <c r="D786" t="s">
        <v>7751</v>
      </c>
      <c r="E786" t="s">
        <v>275</v>
      </c>
    </row>
    <row r="787" spans="1:5">
      <c r="A787" t="s">
        <v>7756</v>
      </c>
      <c r="B787" t="s">
        <v>7567</v>
      </c>
      <c r="C787" t="s">
        <v>7755</v>
      </c>
      <c r="D787" t="s">
        <v>7751</v>
      </c>
      <c r="E787" t="s">
        <v>275</v>
      </c>
    </row>
    <row r="788" spans="1:5">
      <c r="A788" t="s">
        <v>7759</v>
      </c>
      <c r="B788" t="s">
        <v>7479</v>
      </c>
      <c r="C788" t="s">
        <v>7757</v>
      </c>
      <c r="D788" t="s">
        <v>7758</v>
      </c>
      <c r="E788" t="s">
        <v>276</v>
      </c>
    </row>
    <row r="789" spans="1:5">
      <c r="A789" t="s">
        <v>7762</v>
      </c>
      <c r="B789" t="s">
        <v>7464</v>
      </c>
      <c r="C789" t="s">
        <v>7760</v>
      </c>
      <c r="D789" t="s">
        <v>7761</v>
      </c>
      <c r="E789" t="s">
        <v>277</v>
      </c>
    </row>
    <row r="790" spans="1:5">
      <c r="A790" t="s">
        <v>7764</v>
      </c>
      <c r="B790" t="s">
        <v>7464</v>
      </c>
      <c r="C790" t="s">
        <v>7763</v>
      </c>
      <c r="D790" t="s">
        <v>7761</v>
      </c>
      <c r="E790" t="s">
        <v>277</v>
      </c>
    </row>
    <row r="791" spans="1:5">
      <c r="A791" t="s">
        <v>7767</v>
      </c>
      <c r="B791" t="s">
        <v>7456</v>
      </c>
      <c r="C791" t="s">
        <v>7765</v>
      </c>
      <c r="D791" t="s">
        <v>7766</v>
      </c>
      <c r="E791" t="s">
        <v>278</v>
      </c>
    </row>
    <row r="792" spans="1:5">
      <c r="A792" t="s">
        <v>7770</v>
      </c>
      <c r="B792" t="s">
        <v>7771</v>
      </c>
      <c r="C792" t="s">
        <v>7768</v>
      </c>
      <c r="D792" t="s">
        <v>7769</v>
      </c>
      <c r="E792" t="s">
        <v>279</v>
      </c>
    </row>
    <row r="793" spans="1:5">
      <c r="A793" t="s">
        <v>7774</v>
      </c>
      <c r="B793" t="s">
        <v>7775</v>
      </c>
      <c r="C793" t="s">
        <v>7772</v>
      </c>
      <c r="D793" t="s">
        <v>7773</v>
      </c>
      <c r="E793" t="s">
        <v>280</v>
      </c>
    </row>
    <row r="794" spans="1:5">
      <c r="A794" t="s">
        <v>7774</v>
      </c>
      <c r="B794" t="s">
        <v>7775</v>
      </c>
      <c r="C794" t="s">
        <v>7772</v>
      </c>
      <c r="D794" t="s">
        <v>7773</v>
      </c>
      <c r="E794" t="s">
        <v>280</v>
      </c>
    </row>
    <row r="795" spans="1:5">
      <c r="A795" t="s">
        <v>7778</v>
      </c>
      <c r="B795" t="s">
        <v>7479</v>
      </c>
      <c r="C795" t="s">
        <v>7776</v>
      </c>
      <c r="D795" t="s">
        <v>7777</v>
      </c>
      <c r="E795" t="s">
        <v>281</v>
      </c>
    </row>
    <row r="796" spans="1:5">
      <c r="A796" t="s">
        <v>7781</v>
      </c>
      <c r="B796" t="s">
        <v>7775</v>
      </c>
      <c r="C796" t="s">
        <v>7779</v>
      </c>
      <c r="D796" t="s">
        <v>7780</v>
      </c>
      <c r="E796" t="s">
        <v>282</v>
      </c>
    </row>
    <row r="797" spans="1:5">
      <c r="A797" t="s">
        <v>7784</v>
      </c>
      <c r="B797" t="s">
        <v>7479</v>
      </c>
      <c r="C797" t="s">
        <v>7782</v>
      </c>
      <c r="D797" t="s">
        <v>7783</v>
      </c>
      <c r="E797" t="s">
        <v>283</v>
      </c>
    </row>
    <row r="798" spans="1:5">
      <c r="A798" t="s">
        <v>7786</v>
      </c>
      <c r="B798" t="s">
        <v>7479</v>
      </c>
      <c r="C798" t="s">
        <v>7785</v>
      </c>
      <c r="D798" t="s">
        <v>7783</v>
      </c>
      <c r="E798" t="s">
        <v>283</v>
      </c>
    </row>
    <row r="799" spans="1:5">
      <c r="A799" t="s">
        <v>7789</v>
      </c>
      <c r="B799" t="s">
        <v>7512</v>
      </c>
      <c r="C799" t="s">
        <v>7787</v>
      </c>
      <c r="D799" t="s">
        <v>7788</v>
      </c>
      <c r="E799" t="s">
        <v>284</v>
      </c>
    </row>
    <row r="800" spans="1:5">
      <c r="A800" t="s">
        <v>7792</v>
      </c>
      <c r="B800" t="s">
        <v>7456</v>
      </c>
      <c r="C800" t="s">
        <v>7790</v>
      </c>
      <c r="D800" t="s">
        <v>7791</v>
      </c>
      <c r="E800" t="s">
        <v>285</v>
      </c>
    </row>
    <row r="801" spans="1:5">
      <c r="A801" t="s">
        <v>7792</v>
      </c>
      <c r="B801" t="s">
        <v>7456</v>
      </c>
      <c r="C801" t="s">
        <v>7790</v>
      </c>
      <c r="D801" t="s">
        <v>7791</v>
      </c>
      <c r="E801" t="s">
        <v>285</v>
      </c>
    </row>
    <row r="802" spans="1:5">
      <c r="A802" t="s">
        <v>7795</v>
      </c>
      <c r="B802" t="s">
        <v>7796</v>
      </c>
      <c r="C802" t="s">
        <v>7793</v>
      </c>
      <c r="D802" t="s">
        <v>7794</v>
      </c>
      <c r="E802" t="s">
        <v>7794</v>
      </c>
    </row>
    <row r="803" spans="1:5">
      <c r="A803" t="s">
        <v>7799</v>
      </c>
      <c r="B803" t="s">
        <v>7464</v>
      </c>
      <c r="C803" t="s">
        <v>7797</v>
      </c>
      <c r="D803" t="s">
        <v>7798</v>
      </c>
      <c r="E803" t="s">
        <v>286</v>
      </c>
    </row>
    <row r="804" spans="1:5">
      <c r="A804" t="s">
        <v>7801</v>
      </c>
      <c r="B804" t="s">
        <v>7464</v>
      </c>
      <c r="C804" t="s">
        <v>7800</v>
      </c>
      <c r="D804" t="s">
        <v>7798</v>
      </c>
      <c r="E804" t="s">
        <v>286</v>
      </c>
    </row>
    <row r="805" spans="1:5">
      <c r="A805" t="s">
        <v>7804</v>
      </c>
      <c r="B805" t="s">
        <v>7501</v>
      </c>
      <c r="C805" t="s">
        <v>7802</v>
      </c>
      <c r="D805" t="s">
        <v>7803</v>
      </c>
      <c r="E805" t="s">
        <v>287</v>
      </c>
    </row>
    <row r="806" spans="1:5">
      <c r="A806" t="s">
        <v>7807</v>
      </c>
      <c r="B806" t="s">
        <v>7464</v>
      </c>
      <c r="C806" t="s">
        <v>7805</v>
      </c>
      <c r="D806" t="s">
        <v>7806</v>
      </c>
      <c r="E806" t="s">
        <v>288</v>
      </c>
    </row>
    <row r="807" spans="1:5">
      <c r="A807" t="s">
        <v>7809</v>
      </c>
      <c r="B807" t="s">
        <v>7464</v>
      </c>
      <c r="C807" t="s">
        <v>7808</v>
      </c>
      <c r="D807" t="s">
        <v>7806</v>
      </c>
      <c r="E807" t="s">
        <v>288</v>
      </c>
    </row>
    <row r="808" spans="1:5">
      <c r="A808" t="s">
        <v>7811</v>
      </c>
      <c r="B808" t="s">
        <v>7464</v>
      </c>
      <c r="C808" t="s">
        <v>7810</v>
      </c>
      <c r="D808" t="s">
        <v>7806</v>
      </c>
      <c r="E808" t="s">
        <v>288</v>
      </c>
    </row>
    <row r="809" spans="1:5">
      <c r="A809" t="s">
        <v>7814</v>
      </c>
      <c r="B809" t="s">
        <v>7464</v>
      </c>
      <c r="C809" t="s">
        <v>7812</v>
      </c>
      <c r="D809" t="s">
        <v>7813</v>
      </c>
      <c r="E809" t="s">
        <v>289</v>
      </c>
    </row>
    <row r="810" spans="1:5">
      <c r="A810" t="s">
        <v>7816</v>
      </c>
      <c r="B810" t="s">
        <v>7464</v>
      </c>
      <c r="C810" t="s">
        <v>7815</v>
      </c>
      <c r="D810" t="s">
        <v>7813</v>
      </c>
      <c r="E810" t="s">
        <v>289</v>
      </c>
    </row>
    <row r="811" spans="1:5">
      <c r="A811" t="s">
        <v>7818</v>
      </c>
      <c r="B811" t="s">
        <v>7464</v>
      </c>
      <c r="C811" t="s">
        <v>7817</v>
      </c>
      <c r="D811" t="s">
        <v>7813</v>
      </c>
      <c r="E811" t="s">
        <v>289</v>
      </c>
    </row>
    <row r="812" spans="1:5">
      <c r="A812" t="s">
        <v>7821</v>
      </c>
      <c r="B812" t="s">
        <v>7479</v>
      </c>
      <c r="C812" t="s">
        <v>7819</v>
      </c>
      <c r="D812" t="s">
        <v>7820</v>
      </c>
      <c r="E812" t="s">
        <v>290</v>
      </c>
    </row>
    <row r="813" spans="1:5">
      <c r="A813" t="s">
        <v>7823</v>
      </c>
      <c r="B813" t="s">
        <v>7479</v>
      </c>
      <c r="C813" t="s">
        <v>7822</v>
      </c>
      <c r="D813" t="s">
        <v>7820</v>
      </c>
      <c r="E813" t="s">
        <v>290</v>
      </c>
    </row>
    <row r="814" spans="1:5">
      <c r="A814" t="s">
        <v>7826</v>
      </c>
      <c r="B814" t="s">
        <v>7827</v>
      </c>
      <c r="C814" t="s">
        <v>7824</v>
      </c>
      <c r="D814" t="s">
        <v>7825</v>
      </c>
      <c r="E814" t="s">
        <v>291</v>
      </c>
    </row>
    <row r="815" spans="1:5">
      <c r="A815" t="s">
        <v>7830</v>
      </c>
      <c r="B815" t="s">
        <v>7827</v>
      </c>
      <c r="C815" t="s">
        <v>7828</v>
      </c>
      <c r="D815" t="s">
        <v>7829</v>
      </c>
      <c r="E815" t="s">
        <v>292</v>
      </c>
    </row>
    <row r="816" spans="1:5">
      <c r="A816" t="s">
        <v>7833</v>
      </c>
      <c r="B816" t="s">
        <v>7464</v>
      </c>
      <c r="C816" t="s">
        <v>7831</v>
      </c>
      <c r="D816" t="s">
        <v>7832</v>
      </c>
      <c r="E816" t="s">
        <v>293</v>
      </c>
    </row>
    <row r="817" spans="1:5">
      <c r="A817" t="s">
        <v>7835</v>
      </c>
      <c r="B817" t="s">
        <v>7464</v>
      </c>
      <c r="C817" t="s">
        <v>7834</v>
      </c>
      <c r="D817" t="s">
        <v>7832</v>
      </c>
      <c r="E817" t="s">
        <v>293</v>
      </c>
    </row>
    <row r="818" spans="1:5">
      <c r="A818" t="s">
        <v>7837</v>
      </c>
      <c r="B818" t="s">
        <v>7464</v>
      </c>
      <c r="C818" t="s">
        <v>7836</v>
      </c>
      <c r="D818" t="s">
        <v>7832</v>
      </c>
      <c r="E818" t="s">
        <v>293</v>
      </c>
    </row>
    <row r="819" spans="1:5">
      <c r="A819" t="s">
        <v>7840</v>
      </c>
      <c r="B819" t="s">
        <v>7464</v>
      </c>
      <c r="C819" t="s">
        <v>7838</v>
      </c>
      <c r="D819" t="s">
        <v>7839</v>
      </c>
      <c r="E819" t="s">
        <v>294</v>
      </c>
    </row>
    <row r="820" spans="1:5">
      <c r="A820" t="s">
        <v>7842</v>
      </c>
      <c r="B820" t="s">
        <v>7464</v>
      </c>
      <c r="C820" t="s">
        <v>7841</v>
      </c>
      <c r="D820" t="s">
        <v>7839</v>
      </c>
      <c r="E820" t="s">
        <v>294</v>
      </c>
    </row>
    <row r="821" spans="1:5">
      <c r="A821" t="s">
        <v>7844</v>
      </c>
      <c r="B821" t="s">
        <v>7464</v>
      </c>
      <c r="C821" t="s">
        <v>7843</v>
      </c>
      <c r="D821" t="s">
        <v>7839</v>
      </c>
      <c r="E821" t="s">
        <v>294</v>
      </c>
    </row>
    <row r="822" spans="1:5">
      <c r="A822" t="s">
        <v>7847</v>
      </c>
      <c r="B822" t="s">
        <v>7464</v>
      </c>
      <c r="C822" t="s">
        <v>7845</v>
      </c>
      <c r="D822" t="s">
        <v>7846</v>
      </c>
      <c r="E822" t="s">
        <v>295</v>
      </c>
    </row>
    <row r="823" spans="1:5">
      <c r="A823" t="s">
        <v>7850</v>
      </c>
      <c r="B823" t="s">
        <v>7464</v>
      </c>
      <c r="C823" t="s">
        <v>7848</v>
      </c>
      <c r="D823" t="s">
        <v>7849</v>
      </c>
      <c r="E823" t="s">
        <v>296</v>
      </c>
    </row>
    <row r="824" spans="1:5">
      <c r="A824" t="s">
        <v>7853</v>
      </c>
      <c r="B824" t="s">
        <v>7464</v>
      </c>
      <c r="C824" t="s">
        <v>7851</v>
      </c>
      <c r="D824" t="s">
        <v>7852</v>
      </c>
      <c r="E824" t="s">
        <v>297</v>
      </c>
    </row>
    <row r="825" spans="1:5">
      <c r="A825" t="s">
        <v>7856</v>
      </c>
      <c r="B825" t="s">
        <v>7464</v>
      </c>
      <c r="C825" t="s">
        <v>7854</v>
      </c>
      <c r="D825" t="s">
        <v>7855</v>
      </c>
      <c r="E825" t="s">
        <v>298</v>
      </c>
    </row>
    <row r="826" spans="1:5">
      <c r="A826" t="s">
        <v>7859</v>
      </c>
      <c r="B826" t="s">
        <v>7713</v>
      </c>
      <c r="C826" t="s">
        <v>7857</v>
      </c>
      <c r="D826" t="s">
        <v>7858</v>
      </c>
      <c r="E826" t="s">
        <v>299</v>
      </c>
    </row>
    <row r="827" spans="1:5">
      <c r="A827" t="s">
        <v>7861</v>
      </c>
      <c r="B827" t="s">
        <v>7713</v>
      </c>
      <c r="C827" t="s">
        <v>7860</v>
      </c>
      <c r="D827" t="s">
        <v>7858</v>
      </c>
      <c r="E827" t="s">
        <v>299</v>
      </c>
    </row>
    <row r="828" spans="1:5">
      <c r="A828" t="s">
        <v>7863</v>
      </c>
      <c r="B828" t="s">
        <v>7713</v>
      </c>
      <c r="C828" t="s">
        <v>7862</v>
      </c>
      <c r="D828" t="s">
        <v>7858</v>
      </c>
      <c r="E828" t="s">
        <v>299</v>
      </c>
    </row>
    <row r="829" spans="1:5">
      <c r="A829" t="s">
        <v>7866</v>
      </c>
      <c r="B829" t="s">
        <v>7567</v>
      </c>
      <c r="C829" t="s">
        <v>7864</v>
      </c>
      <c r="D829" t="s">
        <v>7865</v>
      </c>
      <c r="E829" t="s">
        <v>300</v>
      </c>
    </row>
    <row r="830" spans="1:5">
      <c r="A830" t="s">
        <v>7869</v>
      </c>
      <c r="B830" t="s">
        <v>7870</v>
      </c>
      <c r="C830" t="s">
        <v>7867</v>
      </c>
      <c r="D830" t="s">
        <v>7868</v>
      </c>
      <c r="E830" t="s">
        <v>301</v>
      </c>
    </row>
    <row r="831" spans="1:5">
      <c r="A831" t="s">
        <v>7873</v>
      </c>
      <c r="B831" t="s">
        <v>7567</v>
      </c>
      <c r="C831" t="s">
        <v>7871</v>
      </c>
      <c r="D831" t="s">
        <v>7872</v>
      </c>
      <c r="E831" t="s">
        <v>7872</v>
      </c>
    </row>
    <row r="832" spans="1:5">
      <c r="A832" t="s">
        <v>7876</v>
      </c>
      <c r="B832" t="s">
        <v>7501</v>
      </c>
      <c r="C832" t="s">
        <v>7874</v>
      </c>
      <c r="D832" t="s">
        <v>7875</v>
      </c>
      <c r="E832" t="s">
        <v>302</v>
      </c>
    </row>
    <row r="833" spans="1:5">
      <c r="A833" t="s">
        <v>7879</v>
      </c>
      <c r="B833" t="s">
        <v>7601</v>
      </c>
      <c r="C833" t="s">
        <v>7877</v>
      </c>
      <c r="D833" t="s">
        <v>7878</v>
      </c>
      <c r="E833" t="s">
        <v>303</v>
      </c>
    </row>
    <row r="834" spans="1:5">
      <c r="A834" t="s">
        <v>7882</v>
      </c>
      <c r="B834" t="s">
        <v>7713</v>
      </c>
      <c r="C834" t="s">
        <v>7880</v>
      </c>
      <c r="D834" t="s">
        <v>7881</v>
      </c>
      <c r="E834" t="s">
        <v>304</v>
      </c>
    </row>
    <row r="835" spans="1:5">
      <c r="A835" t="s">
        <v>7885</v>
      </c>
      <c r="B835" t="s">
        <v>8533</v>
      </c>
      <c r="C835" t="s">
        <v>7883</v>
      </c>
      <c r="D835" t="s">
        <v>7884</v>
      </c>
      <c r="E835" t="s">
        <v>305</v>
      </c>
    </row>
    <row r="836" spans="1:5">
      <c r="A836" t="s">
        <v>7885</v>
      </c>
      <c r="B836" t="s">
        <v>8533</v>
      </c>
      <c r="C836" t="s">
        <v>7883</v>
      </c>
      <c r="D836" t="s">
        <v>7884</v>
      </c>
      <c r="E836" t="s">
        <v>305</v>
      </c>
    </row>
    <row r="837" spans="1:5">
      <c r="A837" t="s">
        <v>7888</v>
      </c>
      <c r="B837" t="s">
        <v>8956</v>
      </c>
      <c r="C837" t="s">
        <v>7886</v>
      </c>
      <c r="D837" t="s">
        <v>7887</v>
      </c>
      <c r="E837" t="s">
        <v>306</v>
      </c>
    </row>
    <row r="838" spans="1:5">
      <c r="A838" t="s">
        <v>7891</v>
      </c>
      <c r="B838" t="s">
        <v>8533</v>
      </c>
      <c r="C838" t="s">
        <v>7889</v>
      </c>
      <c r="D838" t="s">
        <v>7890</v>
      </c>
      <c r="E838" t="s">
        <v>307</v>
      </c>
    </row>
    <row r="839" spans="1:5">
      <c r="A839" t="s">
        <v>7893</v>
      </c>
      <c r="B839" t="s">
        <v>8533</v>
      </c>
      <c r="C839" t="s">
        <v>7892</v>
      </c>
      <c r="D839" t="s">
        <v>7890</v>
      </c>
      <c r="E839" t="s">
        <v>307</v>
      </c>
    </row>
    <row r="840" spans="1:5">
      <c r="A840" t="s">
        <v>7896</v>
      </c>
      <c r="B840" t="s">
        <v>8533</v>
      </c>
      <c r="C840" t="s">
        <v>7894</v>
      </c>
      <c r="D840" t="s">
        <v>7895</v>
      </c>
      <c r="E840" t="s">
        <v>308</v>
      </c>
    </row>
    <row r="841" spans="1:5">
      <c r="A841" t="s">
        <v>7899</v>
      </c>
      <c r="B841" t="s">
        <v>9158</v>
      </c>
      <c r="C841" t="s">
        <v>7897</v>
      </c>
      <c r="D841" t="s">
        <v>7898</v>
      </c>
      <c r="E841" t="s">
        <v>309</v>
      </c>
    </row>
    <row r="842" spans="1:5">
      <c r="A842" t="s">
        <v>7902</v>
      </c>
      <c r="B842" t="s">
        <v>8533</v>
      </c>
      <c r="C842" t="s">
        <v>7900</v>
      </c>
      <c r="D842" t="s">
        <v>7901</v>
      </c>
      <c r="E842" t="s">
        <v>310</v>
      </c>
    </row>
    <row r="843" spans="1:5">
      <c r="A843" t="s">
        <v>7905</v>
      </c>
      <c r="B843" t="s">
        <v>9077</v>
      </c>
      <c r="C843" t="s">
        <v>7903</v>
      </c>
      <c r="D843" t="s">
        <v>7904</v>
      </c>
      <c r="E843" t="s">
        <v>311</v>
      </c>
    </row>
    <row r="844" spans="1:5">
      <c r="A844" t="s">
        <v>7908</v>
      </c>
      <c r="B844" t="s">
        <v>9077</v>
      </c>
      <c r="C844" t="s">
        <v>7906</v>
      </c>
      <c r="D844" t="s">
        <v>7907</v>
      </c>
      <c r="E844" t="s">
        <v>312</v>
      </c>
    </row>
    <row r="845" spans="1:5">
      <c r="A845" t="s">
        <v>7911</v>
      </c>
      <c r="B845" t="s">
        <v>9077</v>
      </c>
      <c r="C845" t="s">
        <v>7909</v>
      </c>
      <c r="D845" t="s">
        <v>7910</v>
      </c>
      <c r="E845" t="s">
        <v>313</v>
      </c>
    </row>
    <row r="846" spans="1:5">
      <c r="A846" t="s">
        <v>7914</v>
      </c>
      <c r="B846" t="s">
        <v>8533</v>
      </c>
      <c r="C846" t="s">
        <v>7912</v>
      </c>
      <c r="D846" t="s">
        <v>7913</v>
      </c>
      <c r="E846" t="s">
        <v>314</v>
      </c>
    </row>
    <row r="847" spans="1:5">
      <c r="A847" t="s">
        <v>7917</v>
      </c>
      <c r="B847" t="s">
        <v>8533</v>
      </c>
      <c r="C847" t="s">
        <v>7915</v>
      </c>
      <c r="D847" t="s">
        <v>7916</v>
      </c>
      <c r="E847" t="s">
        <v>315</v>
      </c>
    </row>
    <row r="848" spans="1:5">
      <c r="A848" t="s">
        <v>7920</v>
      </c>
      <c r="B848" t="s">
        <v>8533</v>
      </c>
      <c r="C848" t="s">
        <v>7918</v>
      </c>
      <c r="D848" t="s">
        <v>7919</v>
      </c>
      <c r="E848" t="s">
        <v>316</v>
      </c>
    </row>
    <row r="849" spans="1:5">
      <c r="A849" t="s">
        <v>7923</v>
      </c>
      <c r="B849" t="s">
        <v>8533</v>
      </c>
      <c r="C849" t="s">
        <v>7921</v>
      </c>
      <c r="D849" t="s">
        <v>7922</v>
      </c>
      <c r="E849" t="s">
        <v>317</v>
      </c>
    </row>
    <row r="850" spans="1:5">
      <c r="A850" t="s">
        <v>7926</v>
      </c>
      <c r="B850" t="s">
        <v>8963</v>
      </c>
      <c r="C850" t="s">
        <v>7924</v>
      </c>
      <c r="D850" t="s">
        <v>7925</v>
      </c>
      <c r="E850" t="s">
        <v>318</v>
      </c>
    </row>
    <row r="851" spans="1:5">
      <c r="A851" t="s">
        <v>7926</v>
      </c>
      <c r="B851" t="s">
        <v>8963</v>
      </c>
      <c r="C851" t="s">
        <v>7924</v>
      </c>
      <c r="D851" t="s">
        <v>7925</v>
      </c>
      <c r="E851" t="s">
        <v>318</v>
      </c>
    </row>
    <row r="852" spans="1:5">
      <c r="A852" t="s">
        <v>7929</v>
      </c>
      <c r="B852" t="s">
        <v>8533</v>
      </c>
      <c r="C852" t="s">
        <v>7927</v>
      </c>
      <c r="D852" t="s">
        <v>7928</v>
      </c>
      <c r="E852" t="s">
        <v>319</v>
      </c>
    </row>
    <row r="853" spans="1:5">
      <c r="A853" t="s">
        <v>7929</v>
      </c>
      <c r="B853" t="s">
        <v>8533</v>
      </c>
      <c r="C853" t="s">
        <v>7927</v>
      </c>
      <c r="D853" t="s">
        <v>7928</v>
      </c>
      <c r="E853" t="s">
        <v>319</v>
      </c>
    </row>
    <row r="854" spans="1:5">
      <c r="A854" t="s">
        <v>7932</v>
      </c>
      <c r="B854" t="s">
        <v>8533</v>
      </c>
      <c r="C854" t="s">
        <v>7930</v>
      </c>
      <c r="D854" t="s">
        <v>7931</v>
      </c>
      <c r="E854" t="s">
        <v>320</v>
      </c>
    </row>
    <row r="855" spans="1:5">
      <c r="A855" t="s">
        <v>7932</v>
      </c>
      <c r="B855" t="s">
        <v>8533</v>
      </c>
      <c r="C855" t="s">
        <v>7930</v>
      </c>
      <c r="D855" t="s">
        <v>7931</v>
      </c>
      <c r="E855" t="s">
        <v>320</v>
      </c>
    </row>
    <row r="856" spans="1:5">
      <c r="A856" t="s">
        <v>7935</v>
      </c>
      <c r="B856" t="s">
        <v>8533</v>
      </c>
      <c r="C856" t="s">
        <v>7933</v>
      </c>
      <c r="D856" t="s">
        <v>7934</v>
      </c>
      <c r="E856" t="s">
        <v>321</v>
      </c>
    </row>
    <row r="857" spans="1:5">
      <c r="A857" t="s">
        <v>7935</v>
      </c>
      <c r="B857" t="s">
        <v>8533</v>
      </c>
      <c r="C857" t="s">
        <v>7933</v>
      </c>
      <c r="D857" t="s">
        <v>7934</v>
      </c>
      <c r="E857" t="s">
        <v>321</v>
      </c>
    </row>
    <row r="858" spans="1:5">
      <c r="A858" t="s">
        <v>7938</v>
      </c>
      <c r="B858" t="s">
        <v>8963</v>
      </c>
      <c r="C858" t="s">
        <v>7936</v>
      </c>
      <c r="D858" t="s">
        <v>7937</v>
      </c>
      <c r="E858" t="s">
        <v>322</v>
      </c>
    </row>
    <row r="859" spans="1:5">
      <c r="A859" t="s">
        <v>7941</v>
      </c>
      <c r="B859" t="s">
        <v>8963</v>
      </c>
      <c r="C859" t="s">
        <v>7939</v>
      </c>
      <c r="D859" t="s">
        <v>7940</v>
      </c>
      <c r="E859" t="s">
        <v>323</v>
      </c>
    </row>
    <row r="860" spans="1:5">
      <c r="A860" t="s">
        <v>7941</v>
      </c>
      <c r="B860" t="s">
        <v>8963</v>
      </c>
      <c r="C860" t="s">
        <v>7939</v>
      </c>
      <c r="D860" t="s">
        <v>7940</v>
      </c>
      <c r="E860" t="s">
        <v>323</v>
      </c>
    </row>
    <row r="861" spans="1:5">
      <c r="A861" t="s">
        <v>7941</v>
      </c>
      <c r="B861" t="s">
        <v>8963</v>
      </c>
      <c r="C861" t="s">
        <v>7939</v>
      </c>
      <c r="D861" t="s">
        <v>7940</v>
      </c>
      <c r="E861" t="s">
        <v>323</v>
      </c>
    </row>
    <row r="862" spans="1:5">
      <c r="A862" t="s">
        <v>7944</v>
      </c>
      <c r="B862" t="s">
        <v>8946</v>
      </c>
      <c r="C862" t="s">
        <v>7942</v>
      </c>
      <c r="D862" t="s">
        <v>7943</v>
      </c>
      <c r="E862" t="s">
        <v>324</v>
      </c>
    </row>
    <row r="863" spans="1:5">
      <c r="A863" t="s">
        <v>7947</v>
      </c>
      <c r="B863" t="s">
        <v>8533</v>
      </c>
      <c r="C863" t="s">
        <v>7945</v>
      </c>
      <c r="D863" t="s">
        <v>7946</v>
      </c>
      <c r="E863" t="s">
        <v>325</v>
      </c>
    </row>
    <row r="864" spans="1:5">
      <c r="A864" t="s">
        <v>7950</v>
      </c>
      <c r="B864" t="s">
        <v>8963</v>
      </c>
      <c r="C864" t="s">
        <v>7948</v>
      </c>
      <c r="D864" t="s">
        <v>7949</v>
      </c>
      <c r="E864" t="s">
        <v>326</v>
      </c>
    </row>
    <row r="865" spans="1:5">
      <c r="A865" t="s">
        <v>7950</v>
      </c>
      <c r="B865" t="s">
        <v>8963</v>
      </c>
      <c r="C865" t="s">
        <v>7948</v>
      </c>
      <c r="D865" t="s">
        <v>7949</v>
      </c>
      <c r="E865" t="s">
        <v>326</v>
      </c>
    </row>
    <row r="866" spans="1:5">
      <c r="A866" t="s">
        <v>7953</v>
      </c>
      <c r="B866" t="s">
        <v>8963</v>
      </c>
      <c r="C866" t="s">
        <v>7951</v>
      </c>
      <c r="D866" t="s">
        <v>7952</v>
      </c>
      <c r="E866" t="s">
        <v>327</v>
      </c>
    </row>
    <row r="867" spans="1:5">
      <c r="A867" t="s">
        <v>7953</v>
      </c>
      <c r="B867" t="s">
        <v>8963</v>
      </c>
      <c r="C867" t="s">
        <v>7951</v>
      </c>
      <c r="D867" t="s">
        <v>7952</v>
      </c>
      <c r="E867" t="s">
        <v>327</v>
      </c>
    </row>
    <row r="868" spans="1:5">
      <c r="A868" t="s">
        <v>7956</v>
      </c>
      <c r="B868" t="s">
        <v>8533</v>
      </c>
      <c r="C868" t="s">
        <v>7954</v>
      </c>
      <c r="D868" t="s">
        <v>7955</v>
      </c>
      <c r="E868" t="s">
        <v>328</v>
      </c>
    </row>
    <row r="869" spans="1:5">
      <c r="A869" t="s">
        <v>7959</v>
      </c>
      <c r="B869" t="s">
        <v>8533</v>
      </c>
      <c r="C869" t="s">
        <v>7957</v>
      </c>
      <c r="D869" t="s">
        <v>7958</v>
      </c>
      <c r="E869" t="s">
        <v>329</v>
      </c>
    </row>
    <row r="870" spans="1:5">
      <c r="A870" t="s">
        <v>7962</v>
      </c>
      <c r="B870" t="s">
        <v>8533</v>
      </c>
      <c r="C870" t="s">
        <v>7960</v>
      </c>
      <c r="D870" t="s">
        <v>7961</v>
      </c>
      <c r="E870" t="s">
        <v>330</v>
      </c>
    </row>
    <row r="871" spans="1:5">
      <c r="A871" t="s">
        <v>7965</v>
      </c>
      <c r="B871" t="s">
        <v>8533</v>
      </c>
      <c r="C871" t="s">
        <v>7963</v>
      </c>
      <c r="D871" t="s">
        <v>7964</v>
      </c>
      <c r="E871" t="s">
        <v>331</v>
      </c>
    </row>
    <row r="872" spans="1:5">
      <c r="A872" t="s">
        <v>7968</v>
      </c>
      <c r="B872" t="s">
        <v>8533</v>
      </c>
      <c r="C872" t="s">
        <v>7966</v>
      </c>
      <c r="D872" t="s">
        <v>7967</v>
      </c>
      <c r="E872" t="s">
        <v>332</v>
      </c>
    </row>
    <row r="873" spans="1:5">
      <c r="A873" t="s">
        <v>7971</v>
      </c>
      <c r="B873" t="s">
        <v>8533</v>
      </c>
      <c r="C873" t="s">
        <v>7969</v>
      </c>
      <c r="D873" t="s">
        <v>7970</v>
      </c>
      <c r="E873" t="s">
        <v>333</v>
      </c>
    </row>
    <row r="874" spans="1:5">
      <c r="A874" t="s">
        <v>7974</v>
      </c>
      <c r="B874" t="s">
        <v>8533</v>
      </c>
      <c r="C874" t="s">
        <v>7972</v>
      </c>
      <c r="D874" t="s">
        <v>7973</v>
      </c>
      <c r="E874" t="s">
        <v>334</v>
      </c>
    </row>
    <row r="875" spans="1:5">
      <c r="A875" t="s">
        <v>7977</v>
      </c>
      <c r="B875" t="s">
        <v>8533</v>
      </c>
      <c r="C875" t="s">
        <v>7975</v>
      </c>
      <c r="D875" t="s">
        <v>7976</v>
      </c>
      <c r="E875" t="s">
        <v>335</v>
      </c>
    </row>
    <row r="876" spans="1:5">
      <c r="A876" t="s">
        <v>7980</v>
      </c>
      <c r="B876" t="s">
        <v>8533</v>
      </c>
      <c r="C876" t="s">
        <v>7978</v>
      </c>
      <c r="D876" t="s">
        <v>7979</v>
      </c>
      <c r="E876" t="s">
        <v>336</v>
      </c>
    </row>
    <row r="877" spans="1:5">
      <c r="A877" t="s">
        <v>7983</v>
      </c>
      <c r="B877" t="s">
        <v>8533</v>
      </c>
      <c r="C877" t="s">
        <v>7981</v>
      </c>
      <c r="D877" t="s">
        <v>7982</v>
      </c>
      <c r="E877" t="s">
        <v>337</v>
      </c>
    </row>
    <row r="878" spans="1:5">
      <c r="A878" t="s">
        <v>7986</v>
      </c>
      <c r="B878" t="s">
        <v>8533</v>
      </c>
      <c r="C878" t="s">
        <v>7984</v>
      </c>
      <c r="D878" t="s">
        <v>7985</v>
      </c>
      <c r="E878" t="s">
        <v>338</v>
      </c>
    </row>
    <row r="879" spans="1:5">
      <c r="A879" t="s">
        <v>7989</v>
      </c>
      <c r="B879" t="s">
        <v>8533</v>
      </c>
      <c r="C879" t="s">
        <v>7987</v>
      </c>
      <c r="D879" t="s">
        <v>7988</v>
      </c>
      <c r="E879" t="s">
        <v>339</v>
      </c>
    </row>
    <row r="880" spans="1:5">
      <c r="A880" t="s">
        <v>7992</v>
      </c>
      <c r="B880" t="s">
        <v>8533</v>
      </c>
      <c r="C880" t="s">
        <v>7990</v>
      </c>
      <c r="D880" t="s">
        <v>7991</v>
      </c>
      <c r="E880" t="s">
        <v>340</v>
      </c>
    </row>
    <row r="881" spans="1:5">
      <c r="A881" t="s">
        <v>7995</v>
      </c>
      <c r="B881" t="s">
        <v>8533</v>
      </c>
      <c r="C881" t="s">
        <v>7993</v>
      </c>
      <c r="D881" t="s">
        <v>7994</v>
      </c>
      <c r="E881" t="s">
        <v>341</v>
      </c>
    </row>
    <row r="882" spans="1:5">
      <c r="A882" t="s">
        <v>7998</v>
      </c>
      <c r="B882" t="s">
        <v>8533</v>
      </c>
      <c r="C882" t="s">
        <v>7996</v>
      </c>
      <c r="D882" t="s">
        <v>7997</v>
      </c>
      <c r="E882" t="s">
        <v>342</v>
      </c>
    </row>
    <row r="883" spans="1:5">
      <c r="A883" t="s">
        <v>8001</v>
      </c>
      <c r="B883" t="s">
        <v>8533</v>
      </c>
      <c r="C883" t="s">
        <v>7999</v>
      </c>
      <c r="D883" t="s">
        <v>8000</v>
      </c>
      <c r="E883" t="s">
        <v>343</v>
      </c>
    </row>
    <row r="884" spans="1:5">
      <c r="A884" t="s">
        <v>8004</v>
      </c>
      <c r="B884" t="s">
        <v>8533</v>
      </c>
      <c r="C884" t="s">
        <v>8002</v>
      </c>
      <c r="D884" t="s">
        <v>8003</v>
      </c>
      <c r="E884" t="s">
        <v>344</v>
      </c>
    </row>
    <row r="885" spans="1:5">
      <c r="A885" t="s">
        <v>8007</v>
      </c>
      <c r="B885" t="s">
        <v>8946</v>
      </c>
      <c r="C885" t="s">
        <v>8005</v>
      </c>
      <c r="D885" t="s">
        <v>8006</v>
      </c>
      <c r="E885" t="s">
        <v>345</v>
      </c>
    </row>
    <row r="886" spans="1:5">
      <c r="A886" t="s">
        <v>8010</v>
      </c>
      <c r="B886" t="s">
        <v>8533</v>
      </c>
      <c r="C886" t="s">
        <v>8008</v>
      </c>
      <c r="D886" t="s">
        <v>8009</v>
      </c>
      <c r="E886" t="s">
        <v>346</v>
      </c>
    </row>
    <row r="887" spans="1:5">
      <c r="A887" t="s">
        <v>8013</v>
      </c>
      <c r="B887" t="s">
        <v>8533</v>
      </c>
      <c r="C887" t="s">
        <v>8011</v>
      </c>
      <c r="D887" t="s">
        <v>8012</v>
      </c>
      <c r="E887" t="s">
        <v>347</v>
      </c>
    </row>
    <row r="888" spans="1:5">
      <c r="A888" t="s">
        <v>8016</v>
      </c>
      <c r="B888" t="s">
        <v>8533</v>
      </c>
      <c r="C888" t="s">
        <v>8014</v>
      </c>
      <c r="D888" t="s">
        <v>8015</v>
      </c>
      <c r="E888" t="s">
        <v>348</v>
      </c>
    </row>
    <row r="889" spans="1:5">
      <c r="A889" t="s">
        <v>8019</v>
      </c>
      <c r="B889" t="s">
        <v>8533</v>
      </c>
      <c r="C889" t="s">
        <v>8017</v>
      </c>
      <c r="D889" t="s">
        <v>8018</v>
      </c>
      <c r="E889" t="s">
        <v>349</v>
      </c>
    </row>
    <row r="890" spans="1:5">
      <c r="A890" t="s">
        <v>8022</v>
      </c>
      <c r="B890" t="s">
        <v>8533</v>
      </c>
      <c r="C890" t="s">
        <v>8020</v>
      </c>
      <c r="D890" t="s">
        <v>8021</v>
      </c>
      <c r="E890" t="s">
        <v>350</v>
      </c>
    </row>
    <row r="891" spans="1:5">
      <c r="A891" t="s">
        <v>8025</v>
      </c>
      <c r="B891" t="s">
        <v>8533</v>
      </c>
      <c r="C891" t="s">
        <v>8023</v>
      </c>
      <c r="D891" t="s">
        <v>8024</v>
      </c>
      <c r="E891" t="s">
        <v>351</v>
      </c>
    </row>
    <row r="892" spans="1:5">
      <c r="A892" t="s">
        <v>8028</v>
      </c>
      <c r="B892" t="s">
        <v>8533</v>
      </c>
      <c r="C892" t="s">
        <v>8026</v>
      </c>
      <c r="D892" t="s">
        <v>8027</v>
      </c>
      <c r="E892" t="s">
        <v>352</v>
      </c>
    </row>
    <row r="893" spans="1:5">
      <c r="A893" t="s">
        <v>8031</v>
      </c>
      <c r="B893" t="s">
        <v>8533</v>
      </c>
      <c r="C893" t="s">
        <v>8029</v>
      </c>
      <c r="D893" t="s">
        <v>8030</v>
      </c>
      <c r="E893" t="s">
        <v>353</v>
      </c>
    </row>
    <row r="894" spans="1:5">
      <c r="A894" t="s">
        <v>8034</v>
      </c>
      <c r="B894" t="s">
        <v>8533</v>
      </c>
      <c r="C894" t="s">
        <v>8032</v>
      </c>
      <c r="D894" t="s">
        <v>8033</v>
      </c>
      <c r="E894" t="s">
        <v>354</v>
      </c>
    </row>
    <row r="895" spans="1:5">
      <c r="A895" t="s">
        <v>8037</v>
      </c>
      <c r="B895" t="s">
        <v>8533</v>
      </c>
      <c r="C895" t="s">
        <v>8035</v>
      </c>
      <c r="D895" t="s">
        <v>8036</v>
      </c>
      <c r="E895" t="s">
        <v>355</v>
      </c>
    </row>
    <row r="896" spans="1:5">
      <c r="A896" t="s">
        <v>8040</v>
      </c>
      <c r="B896" t="s">
        <v>8533</v>
      </c>
      <c r="C896" t="s">
        <v>8038</v>
      </c>
      <c r="D896" t="s">
        <v>8039</v>
      </c>
      <c r="E896" t="s">
        <v>356</v>
      </c>
    </row>
    <row r="897" spans="1:5">
      <c r="A897" t="s">
        <v>8043</v>
      </c>
      <c r="B897" t="s">
        <v>8533</v>
      </c>
      <c r="C897" t="s">
        <v>8041</v>
      </c>
      <c r="D897" t="s">
        <v>8042</v>
      </c>
      <c r="E897" t="s">
        <v>357</v>
      </c>
    </row>
    <row r="898" spans="1:5">
      <c r="A898" t="s">
        <v>8046</v>
      </c>
      <c r="B898" t="s">
        <v>8533</v>
      </c>
      <c r="C898" t="s">
        <v>8044</v>
      </c>
      <c r="D898" t="s">
        <v>8045</v>
      </c>
      <c r="E898" t="s">
        <v>358</v>
      </c>
    </row>
    <row r="899" spans="1:5">
      <c r="A899" t="s">
        <v>8049</v>
      </c>
      <c r="B899" t="s">
        <v>8533</v>
      </c>
      <c r="C899" t="s">
        <v>8047</v>
      </c>
      <c r="D899" t="s">
        <v>8048</v>
      </c>
      <c r="E899" t="s">
        <v>359</v>
      </c>
    </row>
    <row r="900" spans="1:5">
      <c r="A900" t="s">
        <v>8052</v>
      </c>
      <c r="B900" t="s">
        <v>8533</v>
      </c>
      <c r="C900" t="s">
        <v>8050</v>
      </c>
      <c r="D900" t="s">
        <v>8051</v>
      </c>
      <c r="E900" t="s">
        <v>360</v>
      </c>
    </row>
    <row r="901" spans="1:5">
      <c r="A901" t="s">
        <v>8055</v>
      </c>
      <c r="B901" t="s">
        <v>8946</v>
      </c>
      <c r="C901" t="s">
        <v>8053</v>
      </c>
      <c r="D901" t="s">
        <v>8054</v>
      </c>
      <c r="E901" t="s">
        <v>361</v>
      </c>
    </row>
    <row r="902" spans="1:5">
      <c r="A902" t="s">
        <v>8058</v>
      </c>
      <c r="B902" t="s">
        <v>8533</v>
      </c>
      <c r="C902" t="s">
        <v>8056</v>
      </c>
      <c r="D902" t="s">
        <v>8057</v>
      </c>
      <c r="E902" t="s">
        <v>362</v>
      </c>
    </row>
    <row r="903" spans="1:5">
      <c r="A903" t="s">
        <v>8061</v>
      </c>
      <c r="B903" t="s">
        <v>8533</v>
      </c>
      <c r="C903" t="s">
        <v>8059</v>
      </c>
      <c r="D903" t="s">
        <v>8060</v>
      </c>
      <c r="E903" t="s">
        <v>363</v>
      </c>
    </row>
    <row r="904" spans="1:5">
      <c r="A904" t="s">
        <v>8064</v>
      </c>
      <c r="B904" t="s">
        <v>8533</v>
      </c>
      <c r="C904" t="s">
        <v>8062</v>
      </c>
      <c r="D904" t="s">
        <v>8063</v>
      </c>
      <c r="E904" t="s">
        <v>364</v>
      </c>
    </row>
    <row r="905" spans="1:5">
      <c r="A905" t="s">
        <v>8067</v>
      </c>
      <c r="B905" t="s">
        <v>8533</v>
      </c>
      <c r="C905" t="s">
        <v>8065</v>
      </c>
      <c r="D905" t="s">
        <v>8066</v>
      </c>
      <c r="E905" t="s">
        <v>365</v>
      </c>
    </row>
    <row r="906" spans="1:5">
      <c r="A906" t="s">
        <v>8070</v>
      </c>
      <c r="B906" t="s">
        <v>8533</v>
      </c>
      <c r="C906" t="s">
        <v>8068</v>
      </c>
      <c r="D906" t="s">
        <v>8069</v>
      </c>
      <c r="E906" t="s">
        <v>366</v>
      </c>
    </row>
    <row r="907" spans="1:5">
      <c r="A907" t="s">
        <v>8073</v>
      </c>
      <c r="B907" t="s">
        <v>8533</v>
      </c>
      <c r="C907" t="s">
        <v>8071</v>
      </c>
      <c r="D907" t="s">
        <v>8072</v>
      </c>
      <c r="E907" t="s">
        <v>367</v>
      </c>
    </row>
    <row r="908" spans="1:5">
      <c r="A908" t="s">
        <v>8076</v>
      </c>
      <c r="B908" t="s">
        <v>8533</v>
      </c>
      <c r="C908" t="s">
        <v>8074</v>
      </c>
      <c r="D908" t="s">
        <v>8075</v>
      </c>
      <c r="E908" t="s">
        <v>368</v>
      </c>
    </row>
    <row r="909" spans="1:5">
      <c r="A909" t="s">
        <v>8079</v>
      </c>
      <c r="B909" t="s">
        <v>8533</v>
      </c>
      <c r="C909" t="s">
        <v>8077</v>
      </c>
      <c r="D909" t="s">
        <v>8078</v>
      </c>
      <c r="E909" t="s">
        <v>369</v>
      </c>
    </row>
    <row r="910" spans="1:5">
      <c r="A910" t="s">
        <v>8082</v>
      </c>
      <c r="B910" t="s">
        <v>8533</v>
      </c>
      <c r="C910" t="s">
        <v>8080</v>
      </c>
      <c r="D910" t="s">
        <v>8081</v>
      </c>
      <c r="E910" t="s">
        <v>370</v>
      </c>
    </row>
    <row r="911" spans="1:5">
      <c r="A911" t="s">
        <v>8085</v>
      </c>
      <c r="B911" t="s">
        <v>8533</v>
      </c>
      <c r="C911" t="s">
        <v>8083</v>
      </c>
      <c r="D911" t="s">
        <v>8084</v>
      </c>
      <c r="E911" t="s">
        <v>371</v>
      </c>
    </row>
    <row r="912" spans="1:5">
      <c r="A912" t="s">
        <v>8088</v>
      </c>
      <c r="B912" t="s">
        <v>8533</v>
      </c>
      <c r="C912" t="s">
        <v>8086</v>
      </c>
      <c r="D912" t="s">
        <v>8087</v>
      </c>
      <c r="E912" t="s">
        <v>372</v>
      </c>
    </row>
    <row r="913" spans="1:5">
      <c r="A913" t="s">
        <v>8091</v>
      </c>
      <c r="B913" t="s">
        <v>8533</v>
      </c>
      <c r="C913" t="s">
        <v>8089</v>
      </c>
      <c r="D913" t="s">
        <v>8090</v>
      </c>
      <c r="E913" t="s">
        <v>373</v>
      </c>
    </row>
    <row r="914" spans="1:5">
      <c r="A914" t="s">
        <v>8094</v>
      </c>
      <c r="B914" t="s">
        <v>8533</v>
      </c>
      <c r="C914" t="s">
        <v>8092</v>
      </c>
      <c r="D914" t="s">
        <v>8093</v>
      </c>
      <c r="E914" t="s">
        <v>374</v>
      </c>
    </row>
    <row r="915" spans="1:5">
      <c r="A915" t="s">
        <v>8097</v>
      </c>
      <c r="B915" t="s">
        <v>8533</v>
      </c>
      <c r="C915" t="s">
        <v>8095</v>
      </c>
      <c r="D915" t="s">
        <v>8096</v>
      </c>
      <c r="E915" t="s">
        <v>375</v>
      </c>
    </row>
    <row r="916" spans="1:5">
      <c r="A916" t="s">
        <v>8100</v>
      </c>
      <c r="B916" t="s">
        <v>8533</v>
      </c>
      <c r="C916" t="s">
        <v>8098</v>
      </c>
      <c r="D916" t="s">
        <v>8099</v>
      </c>
      <c r="E916" t="s">
        <v>376</v>
      </c>
    </row>
    <row r="917" spans="1:5">
      <c r="A917" t="s">
        <v>8103</v>
      </c>
      <c r="B917" t="s">
        <v>8533</v>
      </c>
      <c r="C917" t="s">
        <v>8101</v>
      </c>
      <c r="D917" t="s">
        <v>8102</v>
      </c>
      <c r="E917" t="s">
        <v>377</v>
      </c>
    </row>
    <row r="918" spans="1:5">
      <c r="A918" t="s">
        <v>8106</v>
      </c>
      <c r="B918" t="s">
        <v>8533</v>
      </c>
      <c r="C918" t="s">
        <v>8104</v>
      </c>
      <c r="D918" t="s">
        <v>8105</v>
      </c>
      <c r="E918" t="s">
        <v>378</v>
      </c>
    </row>
    <row r="919" spans="1:5">
      <c r="A919" t="s">
        <v>8109</v>
      </c>
      <c r="B919" t="s">
        <v>8533</v>
      </c>
      <c r="C919" t="s">
        <v>8107</v>
      </c>
      <c r="D919" t="s">
        <v>8108</v>
      </c>
      <c r="E919" t="s">
        <v>379</v>
      </c>
    </row>
    <row r="920" spans="1:5">
      <c r="A920" t="s">
        <v>8112</v>
      </c>
      <c r="B920" t="s">
        <v>8533</v>
      </c>
      <c r="C920" t="s">
        <v>8110</v>
      </c>
      <c r="D920" t="s">
        <v>8111</v>
      </c>
      <c r="E920" t="s">
        <v>380</v>
      </c>
    </row>
    <row r="921" spans="1:5">
      <c r="A921" t="s">
        <v>8115</v>
      </c>
      <c r="B921" t="s">
        <v>8533</v>
      </c>
      <c r="C921" t="s">
        <v>8113</v>
      </c>
      <c r="D921" t="s">
        <v>8114</v>
      </c>
      <c r="E921" t="s">
        <v>381</v>
      </c>
    </row>
    <row r="922" spans="1:5">
      <c r="A922" t="s">
        <v>8118</v>
      </c>
      <c r="B922" t="s">
        <v>8533</v>
      </c>
      <c r="C922" t="s">
        <v>8116</v>
      </c>
      <c r="D922" t="s">
        <v>8117</v>
      </c>
      <c r="E922" t="s">
        <v>382</v>
      </c>
    </row>
    <row r="923" spans="1:5">
      <c r="A923" t="s">
        <v>8121</v>
      </c>
      <c r="B923" t="s">
        <v>8533</v>
      </c>
      <c r="C923" t="s">
        <v>8119</v>
      </c>
      <c r="D923" t="s">
        <v>8120</v>
      </c>
      <c r="E923" t="s">
        <v>383</v>
      </c>
    </row>
    <row r="924" spans="1:5">
      <c r="A924" t="s">
        <v>8124</v>
      </c>
      <c r="B924" t="s">
        <v>8533</v>
      </c>
      <c r="C924" t="s">
        <v>8122</v>
      </c>
      <c r="D924" t="s">
        <v>8123</v>
      </c>
      <c r="E924" t="s">
        <v>384</v>
      </c>
    </row>
    <row r="925" spans="1:5">
      <c r="A925" t="s">
        <v>8127</v>
      </c>
      <c r="B925" t="s">
        <v>8997</v>
      </c>
      <c r="C925" t="s">
        <v>8125</v>
      </c>
      <c r="D925" t="s">
        <v>8126</v>
      </c>
      <c r="E925" t="s">
        <v>385</v>
      </c>
    </row>
    <row r="926" spans="1:5">
      <c r="A926" t="s">
        <v>8130</v>
      </c>
      <c r="B926" t="s">
        <v>8997</v>
      </c>
      <c r="C926" t="s">
        <v>8128</v>
      </c>
      <c r="D926" t="s">
        <v>8129</v>
      </c>
      <c r="E926" t="s">
        <v>386</v>
      </c>
    </row>
    <row r="927" spans="1:5">
      <c r="A927" t="s">
        <v>8133</v>
      </c>
      <c r="B927" t="s">
        <v>8533</v>
      </c>
      <c r="C927" t="s">
        <v>8131</v>
      </c>
      <c r="D927" t="s">
        <v>8132</v>
      </c>
      <c r="E927" t="s">
        <v>387</v>
      </c>
    </row>
    <row r="928" spans="1:5">
      <c r="A928" t="s">
        <v>8136</v>
      </c>
      <c r="B928" t="s">
        <v>8533</v>
      </c>
      <c r="C928" t="s">
        <v>8134</v>
      </c>
      <c r="D928" t="s">
        <v>8135</v>
      </c>
      <c r="E928" t="s">
        <v>388</v>
      </c>
    </row>
    <row r="929" spans="1:5">
      <c r="A929" t="s">
        <v>8139</v>
      </c>
      <c r="B929" t="s">
        <v>8533</v>
      </c>
      <c r="C929" t="s">
        <v>8137</v>
      </c>
      <c r="D929" t="s">
        <v>8138</v>
      </c>
      <c r="E929" t="s">
        <v>389</v>
      </c>
    </row>
    <row r="930" spans="1:5">
      <c r="A930" t="s">
        <v>8142</v>
      </c>
      <c r="B930" t="s">
        <v>8533</v>
      </c>
      <c r="C930" t="s">
        <v>8140</v>
      </c>
      <c r="D930" t="s">
        <v>8141</v>
      </c>
      <c r="E930" t="s">
        <v>390</v>
      </c>
    </row>
    <row r="931" spans="1:5">
      <c r="A931" t="s">
        <v>8145</v>
      </c>
      <c r="B931" t="s">
        <v>8533</v>
      </c>
      <c r="C931" t="s">
        <v>8143</v>
      </c>
      <c r="D931" t="s">
        <v>8144</v>
      </c>
      <c r="E931" t="s">
        <v>391</v>
      </c>
    </row>
    <row r="932" spans="1:5">
      <c r="A932" t="s">
        <v>8148</v>
      </c>
      <c r="B932" t="s">
        <v>8533</v>
      </c>
      <c r="C932" t="s">
        <v>8146</v>
      </c>
      <c r="D932" t="s">
        <v>8147</v>
      </c>
      <c r="E932" t="s">
        <v>392</v>
      </c>
    </row>
    <row r="933" spans="1:5">
      <c r="A933" t="s">
        <v>8151</v>
      </c>
      <c r="B933" t="s">
        <v>8533</v>
      </c>
      <c r="C933" t="s">
        <v>8149</v>
      </c>
      <c r="D933" t="s">
        <v>8150</v>
      </c>
      <c r="E933" t="s">
        <v>393</v>
      </c>
    </row>
    <row r="934" spans="1:5">
      <c r="A934" t="s">
        <v>8154</v>
      </c>
      <c r="B934" t="s">
        <v>8533</v>
      </c>
      <c r="C934" t="s">
        <v>8152</v>
      </c>
      <c r="D934" t="s">
        <v>8153</v>
      </c>
      <c r="E934" t="s">
        <v>394</v>
      </c>
    </row>
    <row r="935" spans="1:5">
      <c r="A935" t="s">
        <v>8157</v>
      </c>
      <c r="B935" t="s">
        <v>8533</v>
      </c>
      <c r="C935" t="s">
        <v>8155</v>
      </c>
      <c r="D935" t="s">
        <v>8156</v>
      </c>
      <c r="E935" t="s">
        <v>395</v>
      </c>
    </row>
    <row r="936" spans="1:5">
      <c r="A936" t="s">
        <v>8160</v>
      </c>
      <c r="B936" t="s">
        <v>8956</v>
      </c>
      <c r="C936" t="s">
        <v>8158</v>
      </c>
      <c r="D936" t="s">
        <v>8159</v>
      </c>
      <c r="E936" t="s">
        <v>396</v>
      </c>
    </row>
    <row r="937" spans="1:5">
      <c r="A937" t="s">
        <v>8163</v>
      </c>
      <c r="B937" t="s">
        <v>8533</v>
      </c>
      <c r="C937" t="s">
        <v>8161</v>
      </c>
      <c r="D937" t="s">
        <v>8162</v>
      </c>
      <c r="E937" t="s">
        <v>397</v>
      </c>
    </row>
    <row r="938" spans="1:5">
      <c r="A938" t="s">
        <v>8166</v>
      </c>
      <c r="B938" t="s">
        <v>8533</v>
      </c>
      <c r="C938" t="s">
        <v>8164</v>
      </c>
      <c r="D938" t="s">
        <v>8165</v>
      </c>
      <c r="E938" t="s">
        <v>398</v>
      </c>
    </row>
    <row r="939" spans="1:5">
      <c r="A939" t="s">
        <v>8169</v>
      </c>
      <c r="B939" t="s">
        <v>8533</v>
      </c>
      <c r="C939" t="s">
        <v>8167</v>
      </c>
      <c r="D939" t="s">
        <v>8168</v>
      </c>
      <c r="E939" t="s">
        <v>399</v>
      </c>
    </row>
    <row r="940" spans="1:5">
      <c r="A940" t="s">
        <v>8172</v>
      </c>
      <c r="B940" t="s">
        <v>8533</v>
      </c>
      <c r="C940" t="s">
        <v>8170</v>
      </c>
      <c r="D940" t="s">
        <v>8171</v>
      </c>
      <c r="E940" t="s">
        <v>400</v>
      </c>
    </row>
    <row r="941" spans="1:5">
      <c r="A941" t="s">
        <v>8175</v>
      </c>
      <c r="B941" t="s">
        <v>8533</v>
      </c>
      <c r="C941" t="s">
        <v>8173</v>
      </c>
      <c r="D941" t="s">
        <v>8174</v>
      </c>
      <c r="E941" t="s">
        <v>401</v>
      </c>
    </row>
    <row r="942" spans="1:5">
      <c r="A942" t="s">
        <v>8178</v>
      </c>
      <c r="B942" t="s">
        <v>8533</v>
      </c>
      <c r="C942" t="s">
        <v>8176</v>
      </c>
      <c r="D942" t="s">
        <v>8177</v>
      </c>
      <c r="E942" t="s">
        <v>402</v>
      </c>
    </row>
    <row r="943" spans="1:5">
      <c r="A943" t="s">
        <v>8181</v>
      </c>
      <c r="B943" t="s">
        <v>8533</v>
      </c>
      <c r="C943" t="s">
        <v>8179</v>
      </c>
      <c r="D943" t="s">
        <v>8180</v>
      </c>
      <c r="E943" t="s">
        <v>403</v>
      </c>
    </row>
    <row r="944" spans="1:5">
      <c r="A944" t="s">
        <v>8184</v>
      </c>
      <c r="B944" t="s">
        <v>8533</v>
      </c>
      <c r="C944" t="s">
        <v>8182</v>
      </c>
      <c r="D944" t="s">
        <v>8183</v>
      </c>
      <c r="E944" t="s">
        <v>404</v>
      </c>
    </row>
    <row r="945" spans="1:5">
      <c r="A945" t="s">
        <v>8187</v>
      </c>
      <c r="B945" t="s">
        <v>8533</v>
      </c>
      <c r="C945" t="s">
        <v>8185</v>
      </c>
      <c r="D945" t="s">
        <v>8186</v>
      </c>
      <c r="E945" t="s">
        <v>405</v>
      </c>
    </row>
    <row r="946" spans="1:5">
      <c r="A946" t="s">
        <v>8190</v>
      </c>
      <c r="B946" t="s">
        <v>8533</v>
      </c>
      <c r="C946" t="s">
        <v>8188</v>
      </c>
      <c r="D946" t="s">
        <v>8189</v>
      </c>
      <c r="E946" t="s">
        <v>406</v>
      </c>
    </row>
    <row r="947" spans="1:5">
      <c r="A947" t="s">
        <v>8193</v>
      </c>
      <c r="B947" t="s">
        <v>8533</v>
      </c>
      <c r="C947" t="s">
        <v>8191</v>
      </c>
      <c r="D947" t="s">
        <v>8192</v>
      </c>
      <c r="E947" t="s">
        <v>407</v>
      </c>
    </row>
    <row r="948" spans="1:5">
      <c r="A948" t="s">
        <v>8196</v>
      </c>
      <c r="B948" t="s">
        <v>9158</v>
      </c>
      <c r="C948" t="s">
        <v>8194</v>
      </c>
      <c r="D948" t="s">
        <v>8195</v>
      </c>
      <c r="E948" t="s">
        <v>408</v>
      </c>
    </row>
    <row r="949" spans="1:5">
      <c r="A949" t="s">
        <v>8199</v>
      </c>
      <c r="B949" t="s">
        <v>9158</v>
      </c>
      <c r="C949" t="s">
        <v>8197</v>
      </c>
      <c r="D949" t="s">
        <v>8198</v>
      </c>
      <c r="E949" t="s">
        <v>409</v>
      </c>
    </row>
    <row r="950" spans="1:5">
      <c r="A950" t="s">
        <v>8202</v>
      </c>
      <c r="B950" t="s">
        <v>8533</v>
      </c>
      <c r="C950" t="s">
        <v>8200</v>
      </c>
      <c r="D950" t="s">
        <v>8201</v>
      </c>
      <c r="E950" t="s">
        <v>410</v>
      </c>
    </row>
    <row r="951" spans="1:5">
      <c r="A951" t="s">
        <v>8202</v>
      </c>
      <c r="B951" t="s">
        <v>8533</v>
      </c>
      <c r="C951" t="s">
        <v>8200</v>
      </c>
      <c r="D951" t="s">
        <v>8201</v>
      </c>
      <c r="E951" t="s">
        <v>410</v>
      </c>
    </row>
    <row r="952" spans="1:5">
      <c r="A952" t="s">
        <v>8202</v>
      </c>
      <c r="B952" t="s">
        <v>8533</v>
      </c>
      <c r="C952" t="s">
        <v>8200</v>
      </c>
      <c r="D952" t="s">
        <v>8201</v>
      </c>
      <c r="E952" t="s">
        <v>410</v>
      </c>
    </row>
    <row r="953" spans="1:5">
      <c r="A953" t="s">
        <v>8202</v>
      </c>
      <c r="B953" t="s">
        <v>8533</v>
      </c>
      <c r="C953" t="s">
        <v>8200</v>
      </c>
      <c r="D953" t="s">
        <v>8201</v>
      </c>
      <c r="E953" t="s">
        <v>410</v>
      </c>
    </row>
    <row r="954" spans="1:5">
      <c r="A954" t="s">
        <v>8204</v>
      </c>
      <c r="B954" t="s">
        <v>8533</v>
      </c>
      <c r="C954" t="s">
        <v>8203</v>
      </c>
      <c r="D954" t="s">
        <v>8201</v>
      </c>
      <c r="E954" t="s">
        <v>410</v>
      </c>
    </row>
    <row r="955" spans="1:5">
      <c r="A955" t="s">
        <v>8204</v>
      </c>
      <c r="B955" t="s">
        <v>8533</v>
      </c>
      <c r="C955" t="s">
        <v>8203</v>
      </c>
      <c r="D955" t="s">
        <v>8201</v>
      </c>
      <c r="E955" t="s">
        <v>410</v>
      </c>
    </row>
    <row r="956" spans="1:5">
      <c r="A956" t="s">
        <v>8204</v>
      </c>
      <c r="B956" t="s">
        <v>8533</v>
      </c>
      <c r="C956" t="s">
        <v>8203</v>
      </c>
      <c r="D956" t="s">
        <v>8201</v>
      </c>
      <c r="E956" t="s">
        <v>410</v>
      </c>
    </row>
    <row r="957" spans="1:5">
      <c r="A957" t="s">
        <v>8204</v>
      </c>
      <c r="B957" t="s">
        <v>8533</v>
      </c>
      <c r="C957" t="s">
        <v>8203</v>
      </c>
      <c r="D957" t="s">
        <v>8201</v>
      </c>
      <c r="E957" t="s">
        <v>410</v>
      </c>
    </row>
    <row r="958" spans="1:5">
      <c r="A958" t="s">
        <v>8207</v>
      </c>
      <c r="B958" t="s">
        <v>8533</v>
      </c>
      <c r="C958" t="s">
        <v>8205</v>
      </c>
      <c r="D958" t="s">
        <v>8206</v>
      </c>
      <c r="E958" t="s">
        <v>411</v>
      </c>
    </row>
    <row r="959" spans="1:5">
      <c r="A959" t="s">
        <v>8210</v>
      </c>
      <c r="B959" t="s">
        <v>8533</v>
      </c>
      <c r="C959" t="s">
        <v>8208</v>
      </c>
      <c r="D959" t="s">
        <v>8209</v>
      </c>
      <c r="E959" t="s">
        <v>412</v>
      </c>
    </row>
    <row r="960" spans="1:5">
      <c r="A960" t="s">
        <v>8210</v>
      </c>
      <c r="B960" t="s">
        <v>8533</v>
      </c>
      <c r="C960" t="s">
        <v>8208</v>
      </c>
      <c r="D960" t="s">
        <v>8209</v>
      </c>
      <c r="E960" t="s">
        <v>412</v>
      </c>
    </row>
    <row r="961" spans="1:5">
      <c r="A961" t="s">
        <v>8213</v>
      </c>
      <c r="B961" t="s">
        <v>8533</v>
      </c>
      <c r="C961" t="s">
        <v>8211</v>
      </c>
      <c r="D961" t="s">
        <v>8212</v>
      </c>
      <c r="E961" t="s">
        <v>413</v>
      </c>
    </row>
    <row r="962" spans="1:5">
      <c r="A962" t="s">
        <v>8213</v>
      </c>
      <c r="B962" t="s">
        <v>8533</v>
      </c>
      <c r="C962" t="s">
        <v>8211</v>
      </c>
      <c r="D962" t="s">
        <v>8212</v>
      </c>
      <c r="E962" t="s">
        <v>413</v>
      </c>
    </row>
    <row r="963" spans="1:5">
      <c r="A963" t="s">
        <v>8216</v>
      </c>
      <c r="B963" t="s">
        <v>8533</v>
      </c>
      <c r="C963" t="s">
        <v>8214</v>
      </c>
      <c r="D963" t="s">
        <v>8215</v>
      </c>
      <c r="E963" t="s">
        <v>414</v>
      </c>
    </row>
    <row r="964" spans="1:5">
      <c r="A964" t="s">
        <v>8219</v>
      </c>
      <c r="B964" t="s">
        <v>9158</v>
      </c>
      <c r="C964" t="s">
        <v>8217</v>
      </c>
      <c r="D964" t="s">
        <v>8218</v>
      </c>
      <c r="E964" t="s">
        <v>415</v>
      </c>
    </row>
    <row r="965" spans="1:5">
      <c r="A965" t="s">
        <v>8221</v>
      </c>
      <c r="B965" t="s">
        <v>9158</v>
      </c>
      <c r="C965" t="s">
        <v>8220</v>
      </c>
      <c r="D965" t="s">
        <v>8218</v>
      </c>
      <c r="E965" t="s">
        <v>415</v>
      </c>
    </row>
    <row r="966" spans="1:5">
      <c r="A966" t="s">
        <v>8224</v>
      </c>
      <c r="B966" t="s">
        <v>8963</v>
      </c>
      <c r="C966" t="s">
        <v>8222</v>
      </c>
      <c r="D966" t="s">
        <v>8223</v>
      </c>
      <c r="E966" t="s">
        <v>416</v>
      </c>
    </row>
    <row r="967" spans="1:5">
      <c r="A967" t="s">
        <v>8227</v>
      </c>
      <c r="B967" t="s">
        <v>8533</v>
      </c>
      <c r="C967" t="s">
        <v>8225</v>
      </c>
      <c r="D967" t="s">
        <v>8226</v>
      </c>
      <c r="E967" t="s">
        <v>417</v>
      </c>
    </row>
    <row r="968" spans="1:5">
      <c r="A968" t="s">
        <v>8230</v>
      </c>
      <c r="B968" t="s">
        <v>8946</v>
      </c>
      <c r="C968" t="s">
        <v>8228</v>
      </c>
      <c r="D968" t="s">
        <v>8229</v>
      </c>
      <c r="E968" t="s">
        <v>418</v>
      </c>
    </row>
    <row r="969" spans="1:5">
      <c r="A969" t="s">
        <v>8233</v>
      </c>
      <c r="B969" t="s">
        <v>8533</v>
      </c>
      <c r="C969" t="s">
        <v>8231</v>
      </c>
      <c r="D969" t="s">
        <v>8232</v>
      </c>
      <c r="E969" t="s">
        <v>419</v>
      </c>
    </row>
    <row r="970" spans="1:5">
      <c r="A970" t="s">
        <v>8236</v>
      </c>
      <c r="B970" t="s">
        <v>9158</v>
      </c>
      <c r="C970" t="s">
        <v>8234</v>
      </c>
      <c r="D970" t="s">
        <v>8235</v>
      </c>
      <c r="E970" t="s">
        <v>420</v>
      </c>
    </row>
    <row r="971" spans="1:5">
      <c r="A971" t="s">
        <v>8238</v>
      </c>
      <c r="B971" t="s">
        <v>9158</v>
      </c>
      <c r="C971" t="s">
        <v>8237</v>
      </c>
      <c r="D971" t="s">
        <v>8235</v>
      </c>
      <c r="E971" t="s">
        <v>420</v>
      </c>
    </row>
    <row r="972" spans="1:5">
      <c r="A972" t="s">
        <v>8240</v>
      </c>
      <c r="B972" t="s">
        <v>9158</v>
      </c>
      <c r="C972" t="s">
        <v>8239</v>
      </c>
      <c r="D972" t="s">
        <v>8235</v>
      </c>
      <c r="E972" t="s">
        <v>420</v>
      </c>
    </row>
    <row r="973" spans="1:5">
      <c r="A973" t="s">
        <v>8243</v>
      </c>
      <c r="B973" t="s">
        <v>8533</v>
      </c>
      <c r="C973" t="s">
        <v>8241</v>
      </c>
      <c r="D973" t="s">
        <v>8242</v>
      </c>
      <c r="E973" t="s">
        <v>421</v>
      </c>
    </row>
    <row r="974" spans="1:5">
      <c r="A974" t="s">
        <v>8245</v>
      </c>
      <c r="B974" t="s">
        <v>8533</v>
      </c>
      <c r="C974" t="s">
        <v>8244</v>
      </c>
      <c r="D974" t="s">
        <v>8242</v>
      </c>
      <c r="E974" t="s">
        <v>421</v>
      </c>
    </row>
    <row r="975" spans="1:5">
      <c r="A975" t="s">
        <v>8247</v>
      </c>
      <c r="B975" t="s">
        <v>8533</v>
      </c>
      <c r="C975" t="s">
        <v>8246</v>
      </c>
      <c r="D975" t="s">
        <v>8242</v>
      </c>
      <c r="E975" t="s">
        <v>421</v>
      </c>
    </row>
    <row r="976" spans="1:5">
      <c r="A976" t="s">
        <v>8250</v>
      </c>
      <c r="B976" t="s">
        <v>8533</v>
      </c>
      <c r="C976" t="s">
        <v>8248</v>
      </c>
      <c r="D976" t="s">
        <v>8249</v>
      </c>
      <c r="E976" t="s">
        <v>422</v>
      </c>
    </row>
    <row r="977" spans="1:5">
      <c r="A977" t="s">
        <v>8252</v>
      </c>
      <c r="B977" t="s">
        <v>8533</v>
      </c>
      <c r="C977" t="s">
        <v>8251</v>
      </c>
      <c r="D977" t="s">
        <v>8249</v>
      </c>
      <c r="E977" t="s">
        <v>422</v>
      </c>
    </row>
    <row r="978" spans="1:5">
      <c r="A978" t="s">
        <v>8254</v>
      </c>
      <c r="B978" t="s">
        <v>8533</v>
      </c>
      <c r="C978" t="s">
        <v>8253</v>
      </c>
      <c r="D978" t="s">
        <v>8249</v>
      </c>
      <c r="E978" t="s">
        <v>422</v>
      </c>
    </row>
    <row r="979" spans="1:5">
      <c r="A979" t="s">
        <v>8257</v>
      </c>
      <c r="B979" t="s">
        <v>9158</v>
      </c>
      <c r="C979" t="s">
        <v>8255</v>
      </c>
      <c r="D979" t="s">
        <v>8256</v>
      </c>
      <c r="E979" t="s">
        <v>423</v>
      </c>
    </row>
    <row r="980" spans="1:5">
      <c r="A980" t="s">
        <v>8260</v>
      </c>
      <c r="B980" t="s">
        <v>8533</v>
      </c>
      <c r="C980" t="s">
        <v>8258</v>
      </c>
      <c r="D980" t="s">
        <v>8259</v>
      </c>
      <c r="E980" t="s">
        <v>424</v>
      </c>
    </row>
    <row r="981" spans="1:5">
      <c r="A981" t="s">
        <v>8263</v>
      </c>
      <c r="B981" t="s">
        <v>9158</v>
      </c>
      <c r="C981" t="s">
        <v>8261</v>
      </c>
      <c r="D981" t="s">
        <v>8262</v>
      </c>
      <c r="E981" t="s">
        <v>425</v>
      </c>
    </row>
    <row r="982" spans="1:5">
      <c r="A982" t="s">
        <v>8266</v>
      </c>
      <c r="B982" t="s">
        <v>8267</v>
      </c>
      <c r="C982" t="s">
        <v>8264</v>
      </c>
      <c r="D982" t="s">
        <v>8265</v>
      </c>
      <c r="E982" t="s">
        <v>426</v>
      </c>
    </row>
    <row r="983" spans="1:5">
      <c r="A983" t="s">
        <v>8270</v>
      </c>
      <c r="B983" t="s">
        <v>8533</v>
      </c>
      <c r="C983" t="s">
        <v>8268</v>
      </c>
      <c r="D983" t="s">
        <v>8269</v>
      </c>
      <c r="E983" t="s">
        <v>427</v>
      </c>
    </row>
    <row r="984" spans="1:5">
      <c r="A984" t="s">
        <v>8273</v>
      </c>
      <c r="B984" t="s">
        <v>8533</v>
      </c>
      <c r="C984" t="s">
        <v>8271</v>
      </c>
      <c r="D984" t="s">
        <v>8272</v>
      </c>
      <c r="E984" t="s">
        <v>428</v>
      </c>
    </row>
    <row r="985" spans="1:5">
      <c r="A985" t="s">
        <v>8276</v>
      </c>
      <c r="B985" t="s">
        <v>8533</v>
      </c>
      <c r="C985" t="s">
        <v>8274</v>
      </c>
      <c r="D985" t="s">
        <v>8275</v>
      </c>
      <c r="E985" t="s">
        <v>429</v>
      </c>
    </row>
    <row r="986" spans="1:5">
      <c r="A986" t="s">
        <v>8276</v>
      </c>
      <c r="B986" t="s">
        <v>8533</v>
      </c>
      <c r="C986" t="s">
        <v>8274</v>
      </c>
      <c r="D986" t="s">
        <v>8275</v>
      </c>
      <c r="E986" t="s">
        <v>429</v>
      </c>
    </row>
    <row r="987" spans="1:5">
      <c r="A987" t="s">
        <v>8279</v>
      </c>
      <c r="B987" t="s">
        <v>9077</v>
      </c>
      <c r="C987" t="s">
        <v>8277</v>
      </c>
      <c r="D987" t="s">
        <v>8278</v>
      </c>
      <c r="E987" t="s">
        <v>430</v>
      </c>
    </row>
    <row r="988" spans="1:5">
      <c r="A988" t="s">
        <v>8281</v>
      </c>
      <c r="B988" t="s">
        <v>9077</v>
      </c>
      <c r="C988" t="s">
        <v>8280</v>
      </c>
      <c r="D988" t="s">
        <v>8278</v>
      </c>
      <c r="E988" t="s">
        <v>430</v>
      </c>
    </row>
    <row r="989" spans="1:5">
      <c r="A989" t="s">
        <v>8283</v>
      </c>
      <c r="B989" t="s">
        <v>9077</v>
      </c>
      <c r="C989" t="s">
        <v>8282</v>
      </c>
      <c r="D989" t="s">
        <v>8278</v>
      </c>
      <c r="E989" t="s">
        <v>430</v>
      </c>
    </row>
    <row r="990" spans="1:5">
      <c r="A990" t="s">
        <v>8285</v>
      </c>
      <c r="B990" t="s">
        <v>9077</v>
      </c>
      <c r="C990" t="s">
        <v>8284</v>
      </c>
      <c r="D990" t="s">
        <v>8278</v>
      </c>
      <c r="E990" t="s">
        <v>430</v>
      </c>
    </row>
    <row r="991" spans="1:5">
      <c r="A991" t="s">
        <v>8288</v>
      </c>
      <c r="B991" t="s">
        <v>8533</v>
      </c>
      <c r="C991" t="s">
        <v>8286</v>
      </c>
      <c r="D991" t="s">
        <v>8287</v>
      </c>
      <c r="E991" t="s">
        <v>431</v>
      </c>
    </row>
    <row r="992" spans="1:5">
      <c r="A992" t="s">
        <v>8291</v>
      </c>
      <c r="B992" t="s">
        <v>8963</v>
      </c>
      <c r="C992" t="s">
        <v>8289</v>
      </c>
      <c r="D992" t="s">
        <v>8290</v>
      </c>
      <c r="E992" t="s">
        <v>432</v>
      </c>
    </row>
    <row r="993" spans="1:5">
      <c r="A993" t="s">
        <v>8294</v>
      </c>
      <c r="B993" t="s">
        <v>8963</v>
      </c>
      <c r="C993" t="s">
        <v>8292</v>
      </c>
      <c r="D993" t="s">
        <v>8293</v>
      </c>
      <c r="E993" t="s">
        <v>433</v>
      </c>
    </row>
    <row r="994" spans="1:5">
      <c r="A994" t="s">
        <v>8297</v>
      </c>
      <c r="B994" t="s">
        <v>8997</v>
      </c>
      <c r="C994" t="s">
        <v>8295</v>
      </c>
      <c r="D994" t="s">
        <v>8296</v>
      </c>
      <c r="E994" t="s">
        <v>434</v>
      </c>
    </row>
    <row r="995" spans="1:5">
      <c r="A995" t="s">
        <v>8297</v>
      </c>
      <c r="B995" t="s">
        <v>8997</v>
      </c>
      <c r="C995" t="s">
        <v>8295</v>
      </c>
      <c r="D995" t="s">
        <v>8296</v>
      </c>
      <c r="E995" t="s">
        <v>434</v>
      </c>
    </row>
    <row r="996" spans="1:5">
      <c r="A996" t="s">
        <v>8300</v>
      </c>
      <c r="B996" t="s">
        <v>8956</v>
      </c>
      <c r="C996" t="s">
        <v>8298</v>
      </c>
      <c r="D996" t="s">
        <v>8299</v>
      </c>
      <c r="E996" t="s">
        <v>435</v>
      </c>
    </row>
    <row r="997" spans="1:5">
      <c r="A997" t="s">
        <v>8300</v>
      </c>
      <c r="B997" t="s">
        <v>8956</v>
      </c>
      <c r="C997" t="s">
        <v>8298</v>
      </c>
      <c r="D997" t="s">
        <v>8299</v>
      </c>
      <c r="E997" t="s">
        <v>435</v>
      </c>
    </row>
    <row r="998" spans="1:5">
      <c r="A998" t="s">
        <v>8303</v>
      </c>
      <c r="B998" t="s">
        <v>8963</v>
      </c>
      <c r="C998" t="s">
        <v>8301</v>
      </c>
      <c r="D998" t="s">
        <v>8302</v>
      </c>
      <c r="E998" t="s">
        <v>436</v>
      </c>
    </row>
    <row r="999" spans="1:5">
      <c r="A999" t="s">
        <v>8306</v>
      </c>
      <c r="B999" t="s">
        <v>8533</v>
      </c>
      <c r="C999" t="s">
        <v>8304</v>
      </c>
      <c r="D999" t="s">
        <v>8305</v>
      </c>
      <c r="E999" t="s">
        <v>437</v>
      </c>
    </row>
    <row r="1000" spans="1:5">
      <c r="A1000" t="s">
        <v>8309</v>
      </c>
      <c r="B1000" t="s">
        <v>8533</v>
      </c>
      <c r="C1000" t="s">
        <v>8307</v>
      </c>
      <c r="D1000" t="s">
        <v>8308</v>
      </c>
      <c r="E1000" t="s">
        <v>438</v>
      </c>
    </row>
    <row r="1001" spans="1:5">
      <c r="A1001" t="s">
        <v>8312</v>
      </c>
      <c r="B1001" t="s">
        <v>8533</v>
      </c>
      <c r="C1001" t="s">
        <v>8310</v>
      </c>
      <c r="D1001" t="s">
        <v>8311</v>
      </c>
      <c r="E1001" t="s">
        <v>439</v>
      </c>
    </row>
    <row r="1002" spans="1:5">
      <c r="A1002" t="s">
        <v>8315</v>
      </c>
      <c r="B1002" t="s">
        <v>8533</v>
      </c>
      <c r="C1002" t="s">
        <v>8313</v>
      </c>
      <c r="D1002" t="s">
        <v>8314</v>
      </c>
      <c r="E1002" t="s">
        <v>440</v>
      </c>
    </row>
    <row r="1003" spans="1:5">
      <c r="A1003" t="s">
        <v>8318</v>
      </c>
      <c r="B1003" t="s">
        <v>8533</v>
      </c>
      <c r="C1003" t="s">
        <v>8316</v>
      </c>
      <c r="D1003" t="s">
        <v>8317</v>
      </c>
      <c r="E1003" t="s">
        <v>441</v>
      </c>
    </row>
    <row r="1004" spans="1:5">
      <c r="A1004" t="s">
        <v>8321</v>
      </c>
      <c r="B1004" t="s">
        <v>8533</v>
      </c>
      <c r="C1004" t="s">
        <v>8319</v>
      </c>
      <c r="D1004" t="s">
        <v>8320</v>
      </c>
      <c r="E1004" t="s">
        <v>442</v>
      </c>
    </row>
    <row r="1005" spans="1:5">
      <c r="A1005" t="s">
        <v>8324</v>
      </c>
      <c r="B1005" t="s">
        <v>8533</v>
      </c>
      <c r="C1005" t="s">
        <v>8322</v>
      </c>
      <c r="D1005" t="s">
        <v>8323</v>
      </c>
      <c r="E1005" t="s">
        <v>443</v>
      </c>
    </row>
    <row r="1006" spans="1:5">
      <c r="A1006" t="s">
        <v>8327</v>
      </c>
      <c r="B1006" t="s">
        <v>8533</v>
      </c>
      <c r="C1006" t="s">
        <v>8325</v>
      </c>
      <c r="D1006" t="s">
        <v>8326</v>
      </c>
      <c r="E1006" t="s">
        <v>444</v>
      </c>
    </row>
    <row r="1007" spans="1:5">
      <c r="A1007" t="s">
        <v>8330</v>
      </c>
      <c r="B1007" t="s">
        <v>8533</v>
      </c>
      <c r="C1007" t="s">
        <v>8328</v>
      </c>
      <c r="D1007" t="s">
        <v>8329</v>
      </c>
      <c r="E1007" t="s">
        <v>445</v>
      </c>
    </row>
    <row r="1008" spans="1:5">
      <c r="A1008" t="s">
        <v>8333</v>
      </c>
      <c r="B1008" t="s">
        <v>8533</v>
      </c>
      <c r="C1008" t="s">
        <v>8331</v>
      </c>
      <c r="D1008" t="s">
        <v>8332</v>
      </c>
      <c r="E1008" t="s">
        <v>446</v>
      </c>
    </row>
    <row r="1009" spans="1:5">
      <c r="A1009" t="s">
        <v>8336</v>
      </c>
      <c r="B1009" t="s">
        <v>8533</v>
      </c>
      <c r="C1009" t="s">
        <v>8334</v>
      </c>
      <c r="D1009" t="s">
        <v>8335</v>
      </c>
      <c r="E1009" t="s">
        <v>447</v>
      </c>
    </row>
    <row r="1010" spans="1:5">
      <c r="A1010" t="s">
        <v>8339</v>
      </c>
      <c r="B1010" t="s">
        <v>8533</v>
      </c>
      <c r="C1010" t="s">
        <v>8337</v>
      </c>
      <c r="D1010" t="s">
        <v>8338</v>
      </c>
      <c r="E1010" t="s">
        <v>448</v>
      </c>
    </row>
    <row r="1011" spans="1:5">
      <c r="A1011" t="s">
        <v>8342</v>
      </c>
      <c r="B1011" t="s">
        <v>8533</v>
      </c>
      <c r="C1011" t="s">
        <v>8340</v>
      </c>
      <c r="D1011" t="s">
        <v>8341</v>
      </c>
      <c r="E1011" t="s">
        <v>449</v>
      </c>
    </row>
    <row r="1012" spans="1:5">
      <c r="A1012" t="s">
        <v>8345</v>
      </c>
      <c r="B1012" t="s">
        <v>8533</v>
      </c>
      <c r="C1012" t="s">
        <v>8343</v>
      </c>
      <c r="D1012" t="s">
        <v>8344</v>
      </c>
      <c r="E1012" t="s">
        <v>450</v>
      </c>
    </row>
    <row r="1013" spans="1:5">
      <c r="A1013" t="s">
        <v>8348</v>
      </c>
      <c r="B1013" t="s">
        <v>8533</v>
      </c>
      <c r="C1013" t="s">
        <v>8346</v>
      </c>
      <c r="D1013" t="s">
        <v>8347</v>
      </c>
      <c r="E1013" t="s">
        <v>451</v>
      </c>
    </row>
    <row r="1014" spans="1:5">
      <c r="A1014" t="s">
        <v>8351</v>
      </c>
      <c r="B1014" t="s">
        <v>8533</v>
      </c>
      <c r="C1014" t="s">
        <v>8349</v>
      </c>
      <c r="D1014" t="s">
        <v>8350</v>
      </c>
      <c r="E1014" t="s">
        <v>452</v>
      </c>
    </row>
    <row r="1015" spans="1:5">
      <c r="A1015" t="s">
        <v>8354</v>
      </c>
      <c r="B1015" t="s">
        <v>8533</v>
      </c>
      <c r="C1015" t="s">
        <v>8352</v>
      </c>
      <c r="D1015" t="s">
        <v>8353</v>
      </c>
      <c r="E1015" t="s">
        <v>453</v>
      </c>
    </row>
    <row r="1016" spans="1:5">
      <c r="A1016" t="s">
        <v>8357</v>
      </c>
      <c r="B1016" t="s">
        <v>8533</v>
      </c>
      <c r="C1016" t="s">
        <v>8355</v>
      </c>
      <c r="D1016" t="s">
        <v>8356</v>
      </c>
      <c r="E1016" t="s">
        <v>454</v>
      </c>
    </row>
    <row r="1017" spans="1:5">
      <c r="A1017" t="s">
        <v>8360</v>
      </c>
      <c r="B1017" t="s">
        <v>8533</v>
      </c>
      <c r="C1017" t="s">
        <v>8358</v>
      </c>
      <c r="D1017" t="s">
        <v>8359</v>
      </c>
      <c r="E1017" t="s">
        <v>455</v>
      </c>
    </row>
    <row r="1018" spans="1:5">
      <c r="A1018" t="s">
        <v>8363</v>
      </c>
      <c r="B1018" t="s">
        <v>8533</v>
      </c>
      <c r="C1018" t="s">
        <v>8361</v>
      </c>
      <c r="D1018" t="s">
        <v>8362</v>
      </c>
      <c r="E1018" t="s">
        <v>456</v>
      </c>
    </row>
    <row r="1019" spans="1:5">
      <c r="A1019" t="s">
        <v>8366</v>
      </c>
      <c r="B1019" t="s">
        <v>8533</v>
      </c>
      <c r="C1019" t="s">
        <v>8364</v>
      </c>
      <c r="D1019" t="s">
        <v>8365</v>
      </c>
      <c r="E1019" t="s">
        <v>457</v>
      </c>
    </row>
    <row r="1020" spans="1:5">
      <c r="A1020" t="s">
        <v>8369</v>
      </c>
      <c r="B1020" t="s">
        <v>8533</v>
      </c>
      <c r="C1020" t="s">
        <v>8367</v>
      </c>
      <c r="D1020" t="s">
        <v>8368</v>
      </c>
      <c r="E1020" t="s">
        <v>458</v>
      </c>
    </row>
    <row r="1021" spans="1:5">
      <c r="A1021" t="s">
        <v>8371</v>
      </c>
      <c r="B1021" t="s">
        <v>8533</v>
      </c>
      <c r="C1021" t="s">
        <v>8370</v>
      </c>
      <c r="D1021" t="s">
        <v>8368</v>
      </c>
      <c r="E1021" t="s">
        <v>458</v>
      </c>
    </row>
    <row r="1022" spans="1:5">
      <c r="A1022" t="s">
        <v>8374</v>
      </c>
      <c r="B1022" t="s">
        <v>8946</v>
      </c>
      <c r="C1022" t="s">
        <v>8372</v>
      </c>
      <c r="D1022" t="s">
        <v>8373</v>
      </c>
      <c r="E1022" t="s">
        <v>459</v>
      </c>
    </row>
    <row r="1023" spans="1:5">
      <c r="A1023" t="s">
        <v>8377</v>
      </c>
      <c r="B1023" t="s">
        <v>8533</v>
      </c>
      <c r="C1023" t="s">
        <v>8375</v>
      </c>
      <c r="D1023" t="s">
        <v>8376</v>
      </c>
      <c r="E1023" t="s">
        <v>460</v>
      </c>
    </row>
    <row r="1024" spans="1:5">
      <c r="A1024" t="s">
        <v>8379</v>
      </c>
      <c r="B1024" t="s">
        <v>8533</v>
      </c>
      <c r="C1024" t="s">
        <v>8378</v>
      </c>
      <c r="D1024" t="s">
        <v>8376</v>
      </c>
      <c r="E1024" t="s">
        <v>460</v>
      </c>
    </row>
    <row r="1025" spans="1:5">
      <c r="A1025" t="s">
        <v>8382</v>
      </c>
      <c r="B1025" t="s">
        <v>8946</v>
      </c>
      <c r="C1025" t="s">
        <v>8380</v>
      </c>
      <c r="D1025" t="s">
        <v>8381</v>
      </c>
      <c r="E1025" t="s">
        <v>461</v>
      </c>
    </row>
    <row r="1026" spans="1:5">
      <c r="A1026" t="s">
        <v>8385</v>
      </c>
      <c r="B1026" t="s">
        <v>8533</v>
      </c>
      <c r="C1026" t="s">
        <v>8383</v>
      </c>
      <c r="D1026" t="s">
        <v>8384</v>
      </c>
      <c r="E1026" t="s">
        <v>462</v>
      </c>
    </row>
    <row r="1027" spans="1:5">
      <c r="A1027" t="s">
        <v>8387</v>
      </c>
      <c r="B1027" t="s">
        <v>8533</v>
      </c>
      <c r="C1027" t="s">
        <v>8386</v>
      </c>
      <c r="D1027" t="s">
        <v>8384</v>
      </c>
      <c r="E1027" t="s">
        <v>462</v>
      </c>
    </row>
    <row r="1028" spans="1:5">
      <c r="A1028" t="s">
        <v>8390</v>
      </c>
      <c r="B1028" t="s">
        <v>9077</v>
      </c>
      <c r="C1028" t="s">
        <v>8388</v>
      </c>
      <c r="D1028" t="s">
        <v>8389</v>
      </c>
      <c r="E1028" t="s">
        <v>463</v>
      </c>
    </row>
    <row r="1029" spans="1:5">
      <c r="A1029" t="s">
        <v>8393</v>
      </c>
      <c r="B1029" t="s">
        <v>9077</v>
      </c>
      <c r="C1029" t="s">
        <v>8391</v>
      </c>
      <c r="D1029" t="s">
        <v>8392</v>
      </c>
      <c r="E1029" t="s">
        <v>464</v>
      </c>
    </row>
    <row r="1030" spans="1:5">
      <c r="A1030" t="s">
        <v>8396</v>
      </c>
      <c r="B1030" t="s">
        <v>8533</v>
      </c>
      <c r="C1030" t="s">
        <v>8394</v>
      </c>
      <c r="D1030" t="s">
        <v>8395</v>
      </c>
      <c r="E1030" t="s">
        <v>465</v>
      </c>
    </row>
    <row r="1031" spans="1:5">
      <c r="A1031" t="s">
        <v>8398</v>
      </c>
      <c r="B1031" t="s">
        <v>8533</v>
      </c>
      <c r="C1031" t="s">
        <v>8397</v>
      </c>
      <c r="D1031" t="s">
        <v>8395</v>
      </c>
      <c r="E1031" t="s">
        <v>465</v>
      </c>
    </row>
    <row r="1032" spans="1:5">
      <c r="A1032" t="s">
        <v>8401</v>
      </c>
      <c r="B1032" t="s">
        <v>8533</v>
      </c>
      <c r="C1032" t="s">
        <v>8399</v>
      </c>
      <c r="D1032" t="s">
        <v>8400</v>
      </c>
      <c r="E1032" t="s">
        <v>466</v>
      </c>
    </row>
    <row r="1033" spans="1:5">
      <c r="A1033" t="s">
        <v>8404</v>
      </c>
      <c r="B1033" t="s">
        <v>8533</v>
      </c>
      <c r="C1033" t="s">
        <v>8402</v>
      </c>
      <c r="D1033" t="s">
        <v>8403</v>
      </c>
      <c r="E1033" t="s">
        <v>467</v>
      </c>
    </row>
    <row r="1034" spans="1:5">
      <c r="A1034" t="s">
        <v>8406</v>
      </c>
      <c r="B1034" t="s">
        <v>8533</v>
      </c>
      <c r="C1034" t="s">
        <v>8405</v>
      </c>
      <c r="D1034" t="s">
        <v>8403</v>
      </c>
      <c r="E1034" t="s">
        <v>467</v>
      </c>
    </row>
    <row r="1035" spans="1:5">
      <c r="A1035" t="s">
        <v>8409</v>
      </c>
      <c r="B1035" t="s">
        <v>8533</v>
      </c>
      <c r="C1035" t="s">
        <v>8407</v>
      </c>
      <c r="D1035" t="s">
        <v>8408</v>
      </c>
      <c r="E1035" t="s">
        <v>468</v>
      </c>
    </row>
    <row r="1036" spans="1:5">
      <c r="A1036" t="s">
        <v>8409</v>
      </c>
      <c r="B1036" t="s">
        <v>8533</v>
      </c>
      <c r="C1036" t="s">
        <v>8407</v>
      </c>
      <c r="D1036" t="s">
        <v>8408</v>
      </c>
      <c r="E1036" t="s">
        <v>468</v>
      </c>
    </row>
    <row r="1037" spans="1:5">
      <c r="A1037" t="s">
        <v>8409</v>
      </c>
      <c r="B1037" t="s">
        <v>8533</v>
      </c>
      <c r="C1037" t="s">
        <v>8407</v>
      </c>
      <c r="D1037" t="s">
        <v>8408</v>
      </c>
      <c r="E1037" t="s">
        <v>468</v>
      </c>
    </row>
    <row r="1038" spans="1:5">
      <c r="A1038" t="s">
        <v>8409</v>
      </c>
      <c r="B1038" t="s">
        <v>8533</v>
      </c>
      <c r="C1038" t="s">
        <v>8407</v>
      </c>
      <c r="D1038" t="s">
        <v>8408</v>
      </c>
      <c r="E1038" t="s">
        <v>468</v>
      </c>
    </row>
    <row r="1039" spans="1:5">
      <c r="A1039" t="s">
        <v>8412</v>
      </c>
      <c r="B1039" t="s">
        <v>8570</v>
      </c>
      <c r="C1039" t="s">
        <v>8410</v>
      </c>
      <c r="D1039" t="s">
        <v>8411</v>
      </c>
      <c r="E1039" t="s">
        <v>469</v>
      </c>
    </row>
    <row r="1040" spans="1:5">
      <c r="A1040" t="s">
        <v>8415</v>
      </c>
      <c r="B1040" t="s">
        <v>8946</v>
      </c>
      <c r="C1040" t="s">
        <v>8413</v>
      </c>
      <c r="D1040" t="s">
        <v>8414</v>
      </c>
      <c r="E1040" t="s">
        <v>470</v>
      </c>
    </row>
    <row r="1041" spans="1:5">
      <c r="A1041" t="s">
        <v>8417</v>
      </c>
      <c r="B1041" t="s">
        <v>8946</v>
      </c>
      <c r="C1041" t="s">
        <v>8416</v>
      </c>
      <c r="D1041" t="s">
        <v>8414</v>
      </c>
      <c r="E1041" t="s">
        <v>470</v>
      </c>
    </row>
    <row r="1042" spans="1:5">
      <c r="A1042" t="s">
        <v>8420</v>
      </c>
      <c r="B1042" t="s">
        <v>8529</v>
      </c>
      <c r="C1042" t="s">
        <v>8418</v>
      </c>
      <c r="D1042" t="s">
        <v>8419</v>
      </c>
      <c r="E1042" t="s">
        <v>471</v>
      </c>
    </row>
    <row r="1043" spans="1:5">
      <c r="A1043" t="s">
        <v>8423</v>
      </c>
      <c r="B1043" t="s">
        <v>9158</v>
      </c>
      <c r="C1043" t="s">
        <v>8421</v>
      </c>
      <c r="D1043" t="s">
        <v>8422</v>
      </c>
      <c r="E1043" t="s">
        <v>472</v>
      </c>
    </row>
    <row r="1044" spans="1:5">
      <c r="A1044" t="s">
        <v>8425</v>
      </c>
      <c r="B1044" t="s">
        <v>9158</v>
      </c>
      <c r="C1044" t="s">
        <v>8424</v>
      </c>
      <c r="D1044" t="s">
        <v>8422</v>
      </c>
      <c r="E1044" t="s">
        <v>472</v>
      </c>
    </row>
    <row r="1045" spans="1:5">
      <c r="A1045" t="s">
        <v>8428</v>
      </c>
      <c r="B1045" t="s">
        <v>8533</v>
      </c>
      <c r="C1045" t="s">
        <v>8426</v>
      </c>
      <c r="D1045" t="s">
        <v>8427</v>
      </c>
      <c r="E1045" t="s">
        <v>473</v>
      </c>
    </row>
    <row r="1046" spans="1:5">
      <c r="A1046" t="s">
        <v>8430</v>
      </c>
      <c r="B1046" t="s">
        <v>8533</v>
      </c>
      <c r="C1046" t="s">
        <v>8429</v>
      </c>
      <c r="D1046" t="s">
        <v>8427</v>
      </c>
      <c r="E1046" t="s">
        <v>473</v>
      </c>
    </row>
    <row r="1047" spans="1:5">
      <c r="A1047" t="s">
        <v>8433</v>
      </c>
      <c r="B1047" t="s">
        <v>8533</v>
      </c>
      <c r="C1047" t="s">
        <v>8431</v>
      </c>
      <c r="D1047" t="s">
        <v>8432</v>
      </c>
      <c r="E1047" t="s">
        <v>474</v>
      </c>
    </row>
    <row r="1048" spans="1:5">
      <c r="A1048" t="s">
        <v>8435</v>
      </c>
      <c r="B1048" t="s">
        <v>8533</v>
      </c>
      <c r="C1048" t="s">
        <v>8434</v>
      </c>
      <c r="D1048" t="s">
        <v>8432</v>
      </c>
      <c r="E1048" t="s">
        <v>474</v>
      </c>
    </row>
    <row r="1049" spans="1:5">
      <c r="A1049" t="s">
        <v>8438</v>
      </c>
      <c r="B1049" t="s">
        <v>8533</v>
      </c>
      <c r="C1049" t="s">
        <v>8436</v>
      </c>
      <c r="D1049" t="s">
        <v>8437</v>
      </c>
      <c r="E1049" t="s">
        <v>475</v>
      </c>
    </row>
    <row r="1050" spans="1:5">
      <c r="A1050" t="s">
        <v>8440</v>
      </c>
      <c r="B1050" t="s">
        <v>8533</v>
      </c>
      <c r="C1050" t="s">
        <v>8439</v>
      </c>
      <c r="D1050" t="s">
        <v>8437</v>
      </c>
      <c r="E1050" t="s">
        <v>475</v>
      </c>
    </row>
    <row r="1051" spans="1:5">
      <c r="A1051" t="s">
        <v>8443</v>
      </c>
      <c r="B1051" t="s">
        <v>8533</v>
      </c>
      <c r="C1051" t="s">
        <v>8441</v>
      </c>
      <c r="D1051" t="s">
        <v>8442</v>
      </c>
      <c r="E1051" t="s">
        <v>476</v>
      </c>
    </row>
    <row r="1052" spans="1:5">
      <c r="A1052" t="s">
        <v>8443</v>
      </c>
      <c r="B1052" t="s">
        <v>8533</v>
      </c>
      <c r="C1052" t="s">
        <v>8441</v>
      </c>
      <c r="D1052" t="s">
        <v>8442</v>
      </c>
      <c r="E1052" t="s">
        <v>476</v>
      </c>
    </row>
    <row r="1053" spans="1:5">
      <c r="A1053" t="s">
        <v>8446</v>
      </c>
      <c r="B1053" t="s">
        <v>8533</v>
      </c>
      <c r="C1053" t="s">
        <v>8444</v>
      </c>
      <c r="D1053" t="s">
        <v>8445</v>
      </c>
      <c r="E1053" t="s">
        <v>477</v>
      </c>
    </row>
    <row r="1054" spans="1:5">
      <c r="A1054" t="s">
        <v>8449</v>
      </c>
      <c r="B1054" t="s">
        <v>8533</v>
      </c>
      <c r="C1054" t="s">
        <v>8447</v>
      </c>
      <c r="D1054" t="s">
        <v>8448</v>
      </c>
      <c r="E1054" t="s">
        <v>478</v>
      </c>
    </row>
    <row r="1055" spans="1:5">
      <c r="A1055" t="s">
        <v>8452</v>
      </c>
      <c r="B1055" t="s">
        <v>8570</v>
      </c>
      <c r="C1055" t="s">
        <v>8450</v>
      </c>
      <c r="D1055" t="s">
        <v>8451</v>
      </c>
      <c r="E1055" t="s">
        <v>479</v>
      </c>
    </row>
    <row r="1056" spans="1:5">
      <c r="A1056" t="s">
        <v>8455</v>
      </c>
      <c r="B1056" t="s">
        <v>8533</v>
      </c>
      <c r="C1056" t="s">
        <v>8453</v>
      </c>
      <c r="D1056" t="s">
        <v>8454</v>
      </c>
      <c r="E1056" t="s">
        <v>480</v>
      </c>
    </row>
    <row r="1057" spans="1:5">
      <c r="A1057" t="s">
        <v>8458</v>
      </c>
      <c r="B1057" t="s">
        <v>8533</v>
      </c>
      <c r="C1057" t="s">
        <v>8456</v>
      </c>
      <c r="D1057" t="s">
        <v>8457</v>
      </c>
      <c r="E1057" t="s">
        <v>481</v>
      </c>
    </row>
    <row r="1058" spans="1:5">
      <c r="A1058" t="s">
        <v>8461</v>
      </c>
      <c r="B1058" t="s">
        <v>8533</v>
      </c>
      <c r="C1058" t="s">
        <v>8459</v>
      </c>
      <c r="D1058" t="s">
        <v>8460</v>
      </c>
      <c r="E1058" t="s">
        <v>482</v>
      </c>
    </row>
    <row r="1059" spans="1:5">
      <c r="A1059" t="s">
        <v>8464</v>
      </c>
      <c r="B1059" t="s">
        <v>8563</v>
      </c>
      <c r="C1059" t="s">
        <v>8462</v>
      </c>
      <c r="D1059" t="s">
        <v>8463</v>
      </c>
      <c r="E1059" t="s">
        <v>483</v>
      </c>
    </row>
    <row r="1060" spans="1:5">
      <c r="A1060" t="s">
        <v>8467</v>
      </c>
      <c r="B1060" t="s">
        <v>8533</v>
      </c>
      <c r="C1060" t="s">
        <v>8465</v>
      </c>
      <c r="D1060" t="s">
        <v>8466</v>
      </c>
      <c r="E1060" t="s">
        <v>484</v>
      </c>
    </row>
    <row r="1061" spans="1:5">
      <c r="A1061" t="s">
        <v>8469</v>
      </c>
      <c r="B1061" t="s">
        <v>8533</v>
      </c>
      <c r="C1061" t="s">
        <v>8468</v>
      </c>
      <c r="D1061" t="s">
        <v>8466</v>
      </c>
      <c r="E1061" t="s">
        <v>484</v>
      </c>
    </row>
    <row r="1062" spans="1:5">
      <c r="A1062" t="s">
        <v>8472</v>
      </c>
      <c r="B1062" t="s">
        <v>8533</v>
      </c>
      <c r="C1062" t="s">
        <v>8470</v>
      </c>
      <c r="D1062" t="s">
        <v>8471</v>
      </c>
      <c r="E1062" t="s">
        <v>485</v>
      </c>
    </row>
    <row r="1063" spans="1:5">
      <c r="A1063" t="s">
        <v>8474</v>
      </c>
      <c r="B1063" t="s">
        <v>8533</v>
      </c>
      <c r="C1063" t="s">
        <v>8473</v>
      </c>
      <c r="D1063" t="s">
        <v>8471</v>
      </c>
      <c r="E1063" t="s">
        <v>485</v>
      </c>
    </row>
    <row r="1064" spans="1:5">
      <c r="A1064" t="s">
        <v>8477</v>
      </c>
      <c r="B1064" t="s">
        <v>8533</v>
      </c>
      <c r="C1064" t="s">
        <v>8475</v>
      </c>
      <c r="D1064" t="s">
        <v>8476</v>
      </c>
      <c r="E1064" t="s">
        <v>486</v>
      </c>
    </row>
    <row r="1065" spans="1:5">
      <c r="A1065" t="s">
        <v>8479</v>
      </c>
      <c r="B1065" t="s">
        <v>8533</v>
      </c>
      <c r="C1065" t="s">
        <v>8478</v>
      </c>
      <c r="D1065" t="s">
        <v>8476</v>
      </c>
      <c r="E1065" t="s">
        <v>486</v>
      </c>
    </row>
    <row r="1066" spans="1:5">
      <c r="A1066" t="s">
        <v>8482</v>
      </c>
      <c r="B1066" t="s">
        <v>8533</v>
      </c>
      <c r="C1066" t="s">
        <v>8480</v>
      </c>
      <c r="D1066" t="s">
        <v>8481</v>
      </c>
      <c r="E1066" t="s">
        <v>487</v>
      </c>
    </row>
    <row r="1067" spans="1:5">
      <c r="A1067" t="s">
        <v>8484</v>
      </c>
      <c r="B1067" t="s">
        <v>8533</v>
      </c>
      <c r="C1067" t="s">
        <v>8483</v>
      </c>
      <c r="D1067" t="s">
        <v>8481</v>
      </c>
      <c r="E1067" t="s">
        <v>487</v>
      </c>
    </row>
    <row r="1068" spans="1:5">
      <c r="A1068" t="s">
        <v>8487</v>
      </c>
      <c r="B1068" t="s">
        <v>8533</v>
      </c>
      <c r="C1068" t="s">
        <v>8485</v>
      </c>
      <c r="D1068" t="s">
        <v>8486</v>
      </c>
      <c r="E1068" t="s">
        <v>488</v>
      </c>
    </row>
    <row r="1069" spans="1:5">
      <c r="A1069" t="s">
        <v>8489</v>
      </c>
      <c r="B1069" t="s">
        <v>8533</v>
      </c>
      <c r="C1069" t="s">
        <v>8488</v>
      </c>
      <c r="D1069" t="s">
        <v>8486</v>
      </c>
      <c r="E1069" t="s">
        <v>488</v>
      </c>
    </row>
    <row r="1070" spans="1:5">
      <c r="A1070" t="s">
        <v>8492</v>
      </c>
      <c r="B1070" t="s">
        <v>8946</v>
      </c>
      <c r="C1070" t="s">
        <v>8490</v>
      </c>
      <c r="D1070" t="s">
        <v>8491</v>
      </c>
      <c r="E1070" t="s">
        <v>489</v>
      </c>
    </row>
    <row r="1071" spans="1:5">
      <c r="A1071" t="s">
        <v>8494</v>
      </c>
      <c r="B1071" t="s">
        <v>8946</v>
      </c>
      <c r="C1071" t="s">
        <v>8493</v>
      </c>
      <c r="D1071" t="s">
        <v>8491</v>
      </c>
      <c r="E1071" t="s">
        <v>489</v>
      </c>
    </row>
    <row r="1072" spans="1:5">
      <c r="A1072" t="s">
        <v>8496</v>
      </c>
      <c r="B1072" t="s">
        <v>8946</v>
      </c>
      <c r="C1072" t="s">
        <v>8495</v>
      </c>
      <c r="D1072" t="s">
        <v>8491</v>
      </c>
      <c r="E1072" t="s">
        <v>489</v>
      </c>
    </row>
    <row r="1073" spans="1:5">
      <c r="A1073" t="s">
        <v>8498</v>
      </c>
      <c r="B1073" t="s">
        <v>8946</v>
      </c>
      <c r="C1073" t="s">
        <v>8497</v>
      </c>
      <c r="D1073" t="s">
        <v>8491</v>
      </c>
      <c r="E1073" t="s">
        <v>489</v>
      </c>
    </row>
    <row r="1074" spans="1:5">
      <c r="A1074" t="s">
        <v>8501</v>
      </c>
      <c r="B1074" t="s">
        <v>8563</v>
      </c>
      <c r="C1074" t="s">
        <v>8499</v>
      </c>
      <c r="D1074" t="s">
        <v>8500</v>
      </c>
      <c r="E1074" t="s">
        <v>490</v>
      </c>
    </row>
    <row r="1075" spans="1:5">
      <c r="A1075" t="s">
        <v>8504</v>
      </c>
      <c r="B1075" t="s">
        <v>8533</v>
      </c>
      <c r="C1075" t="s">
        <v>8502</v>
      </c>
      <c r="D1075" t="s">
        <v>8503</v>
      </c>
      <c r="E1075" t="s">
        <v>491</v>
      </c>
    </row>
    <row r="1076" spans="1:5">
      <c r="A1076" t="s">
        <v>8507</v>
      </c>
      <c r="B1076" t="s">
        <v>8533</v>
      </c>
      <c r="C1076" t="s">
        <v>8505</v>
      </c>
      <c r="D1076" t="s">
        <v>8506</v>
      </c>
      <c r="E1076" t="s">
        <v>492</v>
      </c>
    </row>
    <row r="1077" spans="1:5">
      <c r="A1077" t="s">
        <v>8510</v>
      </c>
      <c r="B1077" t="s">
        <v>8533</v>
      </c>
      <c r="C1077" t="s">
        <v>8508</v>
      </c>
      <c r="D1077" t="s">
        <v>8509</v>
      </c>
      <c r="E1077" t="s">
        <v>493</v>
      </c>
    </row>
    <row r="1078" spans="1:5">
      <c r="A1078" t="s">
        <v>8513</v>
      </c>
      <c r="B1078" t="s">
        <v>8533</v>
      </c>
      <c r="C1078" t="s">
        <v>8511</v>
      </c>
      <c r="D1078" t="s">
        <v>8512</v>
      </c>
      <c r="E1078" t="s">
        <v>494</v>
      </c>
    </row>
    <row r="1079" spans="1:5">
      <c r="A1079" t="s">
        <v>8515</v>
      </c>
      <c r="B1079" t="s">
        <v>8533</v>
      </c>
      <c r="C1079" t="s">
        <v>8514</v>
      </c>
      <c r="D1079" t="s">
        <v>8512</v>
      </c>
      <c r="E1079" t="s">
        <v>494</v>
      </c>
    </row>
    <row r="1080" spans="1:5">
      <c r="A1080" t="s">
        <v>8518</v>
      </c>
      <c r="B1080" t="s">
        <v>8533</v>
      </c>
      <c r="C1080" t="s">
        <v>8516</v>
      </c>
      <c r="D1080" t="s">
        <v>8517</v>
      </c>
      <c r="E1080" t="s">
        <v>495</v>
      </c>
    </row>
    <row r="1081" spans="1:5">
      <c r="A1081" t="s">
        <v>5668</v>
      </c>
      <c r="B1081" t="s">
        <v>8533</v>
      </c>
      <c r="C1081" t="s">
        <v>8519</v>
      </c>
      <c r="D1081" t="s">
        <v>5667</v>
      </c>
      <c r="E1081" t="s">
        <v>496</v>
      </c>
    </row>
    <row r="1082" spans="1:5">
      <c r="A1082" t="s">
        <v>5671</v>
      </c>
      <c r="B1082" t="s">
        <v>8533</v>
      </c>
      <c r="C1082" t="s">
        <v>5669</v>
      </c>
      <c r="D1082" t="s">
        <v>5670</v>
      </c>
      <c r="E1082" t="s">
        <v>497</v>
      </c>
    </row>
    <row r="1083" spans="1:5">
      <c r="A1083" t="s">
        <v>5673</v>
      </c>
      <c r="B1083" t="s">
        <v>8533</v>
      </c>
      <c r="C1083" t="s">
        <v>5672</v>
      </c>
      <c r="D1083" t="s">
        <v>5670</v>
      </c>
      <c r="E1083" t="s">
        <v>497</v>
      </c>
    </row>
    <row r="1084" spans="1:5">
      <c r="A1084" t="s">
        <v>5676</v>
      </c>
      <c r="B1084" t="s">
        <v>8533</v>
      </c>
      <c r="C1084" t="s">
        <v>5674</v>
      </c>
      <c r="D1084" t="s">
        <v>5675</v>
      </c>
      <c r="E1084" t="s">
        <v>498</v>
      </c>
    </row>
    <row r="1085" spans="1:5">
      <c r="A1085" t="s">
        <v>5679</v>
      </c>
      <c r="B1085" t="s">
        <v>8533</v>
      </c>
      <c r="C1085" t="s">
        <v>5677</v>
      </c>
      <c r="D1085" t="s">
        <v>5678</v>
      </c>
      <c r="E1085" t="s">
        <v>499</v>
      </c>
    </row>
    <row r="1086" spans="1:5">
      <c r="A1086" t="s">
        <v>5682</v>
      </c>
      <c r="B1086" t="s">
        <v>8533</v>
      </c>
      <c r="C1086" t="s">
        <v>5680</v>
      </c>
      <c r="D1086" t="s">
        <v>5681</v>
      </c>
      <c r="E1086" t="s">
        <v>500</v>
      </c>
    </row>
    <row r="1087" spans="1:5">
      <c r="A1087" t="s">
        <v>5685</v>
      </c>
      <c r="B1087" t="s">
        <v>8533</v>
      </c>
      <c r="C1087" t="s">
        <v>5683</v>
      </c>
      <c r="D1087" t="s">
        <v>5684</v>
      </c>
      <c r="E1087" t="s">
        <v>501</v>
      </c>
    </row>
    <row r="1088" spans="1:5">
      <c r="A1088" t="s">
        <v>5688</v>
      </c>
      <c r="B1088" t="s">
        <v>9158</v>
      </c>
      <c r="C1088" t="s">
        <v>5686</v>
      </c>
      <c r="D1088" t="s">
        <v>5687</v>
      </c>
      <c r="E1088" t="s">
        <v>502</v>
      </c>
    </row>
    <row r="1089" spans="1:5">
      <c r="A1089" t="s">
        <v>5691</v>
      </c>
      <c r="B1089" t="s">
        <v>9158</v>
      </c>
      <c r="C1089" t="s">
        <v>5689</v>
      </c>
      <c r="D1089" t="s">
        <v>5690</v>
      </c>
      <c r="E1089" t="s">
        <v>503</v>
      </c>
    </row>
    <row r="1090" spans="1:5">
      <c r="A1090" t="s">
        <v>5694</v>
      </c>
      <c r="B1090" t="s">
        <v>8946</v>
      </c>
      <c r="C1090" t="s">
        <v>5692</v>
      </c>
      <c r="D1090" t="s">
        <v>5693</v>
      </c>
      <c r="E1090" t="s">
        <v>504</v>
      </c>
    </row>
    <row r="1091" spans="1:5">
      <c r="A1091" t="s">
        <v>5696</v>
      </c>
      <c r="B1091" t="s">
        <v>8946</v>
      </c>
      <c r="C1091" t="s">
        <v>5695</v>
      </c>
      <c r="D1091" t="s">
        <v>5693</v>
      </c>
      <c r="E1091" t="s">
        <v>504</v>
      </c>
    </row>
    <row r="1092" spans="1:5">
      <c r="A1092" t="s">
        <v>5698</v>
      </c>
      <c r="B1092" t="s">
        <v>8946</v>
      </c>
      <c r="C1092" t="s">
        <v>5697</v>
      </c>
      <c r="D1092" t="s">
        <v>5693</v>
      </c>
      <c r="E1092" t="s">
        <v>504</v>
      </c>
    </row>
    <row r="1093" spans="1:5">
      <c r="A1093" t="s">
        <v>5700</v>
      </c>
      <c r="B1093" t="s">
        <v>8946</v>
      </c>
      <c r="C1093" t="s">
        <v>5699</v>
      </c>
      <c r="D1093" t="s">
        <v>5693</v>
      </c>
      <c r="E1093" t="s">
        <v>504</v>
      </c>
    </row>
    <row r="1094" spans="1:5">
      <c r="A1094" t="s">
        <v>5703</v>
      </c>
      <c r="B1094" t="s">
        <v>8946</v>
      </c>
      <c r="C1094" t="s">
        <v>5701</v>
      </c>
      <c r="D1094" t="s">
        <v>5702</v>
      </c>
      <c r="E1094" t="s">
        <v>505</v>
      </c>
    </row>
    <row r="1095" spans="1:5">
      <c r="A1095" t="s">
        <v>5706</v>
      </c>
      <c r="B1095" t="s">
        <v>8533</v>
      </c>
      <c r="C1095" t="s">
        <v>5704</v>
      </c>
      <c r="D1095" t="s">
        <v>5705</v>
      </c>
      <c r="E1095" t="s">
        <v>506</v>
      </c>
    </row>
    <row r="1096" spans="1:5">
      <c r="A1096" t="s">
        <v>5709</v>
      </c>
      <c r="B1096" t="s">
        <v>8533</v>
      </c>
      <c r="C1096" t="s">
        <v>5707</v>
      </c>
      <c r="D1096" t="s">
        <v>5708</v>
      </c>
      <c r="E1096" t="s">
        <v>507</v>
      </c>
    </row>
    <row r="1097" spans="1:5">
      <c r="A1097" t="s">
        <v>5712</v>
      </c>
      <c r="B1097" t="s">
        <v>8533</v>
      </c>
      <c r="C1097" t="s">
        <v>5710</v>
      </c>
      <c r="D1097" t="s">
        <v>5711</v>
      </c>
      <c r="E1097" t="s">
        <v>508</v>
      </c>
    </row>
    <row r="1098" spans="1:5">
      <c r="A1098" t="s">
        <v>5715</v>
      </c>
      <c r="B1098" t="s">
        <v>9158</v>
      </c>
      <c r="C1098" t="s">
        <v>5713</v>
      </c>
      <c r="D1098" t="s">
        <v>5714</v>
      </c>
      <c r="E1098" t="s">
        <v>509</v>
      </c>
    </row>
    <row r="1099" spans="1:5">
      <c r="A1099" t="s">
        <v>5718</v>
      </c>
      <c r="B1099" t="s">
        <v>8533</v>
      </c>
      <c r="C1099" t="s">
        <v>5716</v>
      </c>
      <c r="D1099" t="s">
        <v>5717</v>
      </c>
      <c r="E1099" t="s">
        <v>510</v>
      </c>
    </row>
    <row r="1100" spans="1:5">
      <c r="A1100" t="s">
        <v>5721</v>
      </c>
      <c r="B1100" t="s">
        <v>8533</v>
      </c>
      <c r="C1100" t="s">
        <v>5719</v>
      </c>
      <c r="D1100" t="s">
        <v>5720</v>
      </c>
      <c r="E1100" t="s">
        <v>511</v>
      </c>
    </row>
    <row r="1101" spans="1:5">
      <c r="A1101" t="s">
        <v>5724</v>
      </c>
      <c r="B1101" t="s">
        <v>8533</v>
      </c>
      <c r="C1101" t="s">
        <v>5722</v>
      </c>
      <c r="D1101" t="s">
        <v>5723</v>
      </c>
      <c r="E1101" t="s">
        <v>512</v>
      </c>
    </row>
    <row r="1102" spans="1:5">
      <c r="A1102" t="s">
        <v>5727</v>
      </c>
      <c r="B1102" t="s">
        <v>8533</v>
      </c>
      <c r="C1102" t="s">
        <v>5725</v>
      </c>
      <c r="D1102" t="s">
        <v>5726</v>
      </c>
      <c r="E1102" t="s">
        <v>513</v>
      </c>
    </row>
    <row r="1103" spans="1:5">
      <c r="A1103" t="s">
        <v>5730</v>
      </c>
      <c r="B1103" t="s">
        <v>8533</v>
      </c>
      <c r="C1103" t="s">
        <v>5728</v>
      </c>
      <c r="D1103" t="s">
        <v>5729</v>
      </c>
      <c r="E1103" t="s">
        <v>514</v>
      </c>
    </row>
    <row r="1104" spans="1:5">
      <c r="A1104" t="s">
        <v>5733</v>
      </c>
      <c r="B1104" t="s">
        <v>8533</v>
      </c>
      <c r="C1104" t="s">
        <v>5731</v>
      </c>
      <c r="D1104" t="s">
        <v>5732</v>
      </c>
      <c r="E1104" t="s">
        <v>515</v>
      </c>
    </row>
    <row r="1105" spans="1:5">
      <c r="A1105" t="s">
        <v>5736</v>
      </c>
      <c r="B1105" t="s">
        <v>8533</v>
      </c>
      <c r="C1105" t="s">
        <v>5734</v>
      </c>
      <c r="D1105" t="s">
        <v>5735</v>
      </c>
      <c r="E1105" t="s">
        <v>516</v>
      </c>
    </row>
    <row r="1106" spans="1:5">
      <c r="A1106" t="s">
        <v>5739</v>
      </c>
      <c r="B1106" t="s">
        <v>8533</v>
      </c>
      <c r="C1106" t="s">
        <v>5737</v>
      </c>
      <c r="D1106" t="s">
        <v>5738</v>
      </c>
      <c r="E1106" t="s">
        <v>517</v>
      </c>
    </row>
    <row r="1107" spans="1:5">
      <c r="A1107" t="s">
        <v>5742</v>
      </c>
      <c r="B1107" t="s">
        <v>8533</v>
      </c>
      <c r="C1107" t="s">
        <v>5740</v>
      </c>
      <c r="D1107" t="s">
        <v>5741</v>
      </c>
      <c r="E1107" t="s">
        <v>518</v>
      </c>
    </row>
    <row r="1108" spans="1:5">
      <c r="A1108" t="s">
        <v>5745</v>
      </c>
      <c r="B1108" t="s">
        <v>8533</v>
      </c>
      <c r="C1108" t="s">
        <v>5743</v>
      </c>
      <c r="D1108" t="s">
        <v>5744</v>
      </c>
      <c r="E1108" t="s">
        <v>519</v>
      </c>
    </row>
    <row r="1109" spans="1:5">
      <c r="A1109" t="s">
        <v>5748</v>
      </c>
      <c r="B1109" t="s">
        <v>8533</v>
      </c>
      <c r="C1109" t="s">
        <v>5746</v>
      </c>
      <c r="D1109" t="s">
        <v>5747</v>
      </c>
      <c r="E1109" t="s">
        <v>520</v>
      </c>
    </row>
    <row r="1110" spans="1:5">
      <c r="A1110" t="s">
        <v>5751</v>
      </c>
      <c r="B1110" t="s">
        <v>8533</v>
      </c>
      <c r="C1110" t="s">
        <v>5749</v>
      </c>
      <c r="D1110" t="s">
        <v>5750</v>
      </c>
      <c r="E1110" t="s">
        <v>521</v>
      </c>
    </row>
    <row r="1111" spans="1:5">
      <c r="A1111" t="s">
        <v>5751</v>
      </c>
      <c r="B1111" t="s">
        <v>8533</v>
      </c>
      <c r="C1111" t="s">
        <v>5749</v>
      </c>
      <c r="D1111" t="s">
        <v>5750</v>
      </c>
      <c r="E1111" t="s">
        <v>521</v>
      </c>
    </row>
    <row r="1112" spans="1:5">
      <c r="A1112" t="s">
        <v>5753</v>
      </c>
      <c r="B1112" t="s">
        <v>8533</v>
      </c>
      <c r="C1112" t="s">
        <v>5752</v>
      </c>
      <c r="D1112" t="s">
        <v>5750</v>
      </c>
      <c r="E1112" t="s">
        <v>521</v>
      </c>
    </row>
    <row r="1113" spans="1:5">
      <c r="A1113" t="s">
        <v>5753</v>
      </c>
      <c r="B1113" t="s">
        <v>8533</v>
      </c>
      <c r="C1113" t="s">
        <v>5752</v>
      </c>
      <c r="D1113" t="s">
        <v>5750</v>
      </c>
      <c r="E1113" t="s">
        <v>521</v>
      </c>
    </row>
    <row r="1114" spans="1:5">
      <c r="A1114" t="s">
        <v>5756</v>
      </c>
      <c r="B1114" t="s">
        <v>8533</v>
      </c>
      <c r="C1114" t="s">
        <v>5754</v>
      </c>
      <c r="D1114" t="s">
        <v>5755</v>
      </c>
      <c r="E1114" t="s">
        <v>522</v>
      </c>
    </row>
    <row r="1115" spans="1:5">
      <c r="A1115" t="s">
        <v>5758</v>
      </c>
      <c r="B1115" t="s">
        <v>8533</v>
      </c>
      <c r="C1115" t="s">
        <v>5757</v>
      </c>
      <c r="D1115" t="s">
        <v>5755</v>
      </c>
      <c r="E1115" t="s">
        <v>522</v>
      </c>
    </row>
    <row r="1116" spans="1:5">
      <c r="A1116" t="s">
        <v>5761</v>
      </c>
      <c r="B1116" t="s">
        <v>8533</v>
      </c>
      <c r="C1116" t="s">
        <v>5759</v>
      </c>
      <c r="D1116" t="s">
        <v>5760</v>
      </c>
      <c r="E1116" t="s">
        <v>523</v>
      </c>
    </row>
    <row r="1117" spans="1:5">
      <c r="A1117" t="s">
        <v>5763</v>
      </c>
      <c r="B1117" t="s">
        <v>8533</v>
      </c>
      <c r="C1117" t="s">
        <v>5762</v>
      </c>
      <c r="D1117" t="s">
        <v>5760</v>
      </c>
      <c r="E1117" t="s">
        <v>523</v>
      </c>
    </row>
    <row r="1118" spans="1:5">
      <c r="A1118" t="s">
        <v>5766</v>
      </c>
      <c r="B1118" t="s">
        <v>8533</v>
      </c>
      <c r="C1118" t="s">
        <v>5764</v>
      </c>
      <c r="D1118" t="s">
        <v>5765</v>
      </c>
      <c r="E1118" t="s">
        <v>524</v>
      </c>
    </row>
    <row r="1119" spans="1:5">
      <c r="A1119" t="s">
        <v>5766</v>
      </c>
      <c r="B1119" t="s">
        <v>8533</v>
      </c>
      <c r="C1119" t="s">
        <v>5764</v>
      </c>
      <c r="D1119" t="s">
        <v>5765</v>
      </c>
      <c r="E1119" t="s">
        <v>524</v>
      </c>
    </row>
    <row r="1120" spans="1:5">
      <c r="A1120" t="s">
        <v>5768</v>
      </c>
      <c r="B1120" t="s">
        <v>8533</v>
      </c>
      <c r="C1120" t="s">
        <v>5767</v>
      </c>
      <c r="D1120" t="s">
        <v>5765</v>
      </c>
      <c r="E1120" t="s">
        <v>524</v>
      </c>
    </row>
    <row r="1121" spans="1:5">
      <c r="A1121" t="s">
        <v>5768</v>
      </c>
      <c r="B1121" t="s">
        <v>8533</v>
      </c>
      <c r="C1121" t="s">
        <v>5767</v>
      </c>
      <c r="D1121" t="s">
        <v>5765</v>
      </c>
      <c r="E1121" t="s">
        <v>524</v>
      </c>
    </row>
    <row r="1122" spans="1:5">
      <c r="A1122" t="s">
        <v>5771</v>
      </c>
      <c r="B1122" t="s">
        <v>8533</v>
      </c>
      <c r="C1122" t="s">
        <v>5769</v>
      </c>
      <c r="D1122" t="s">
        <v>5770</v>
      </c>
      <c r="E1122" t="s">
        <v>525</v>
      </c>
    </row>
    <row r="1123" spans="1:5">
      <c r="A1123" t="s">
        <v>5771</v>
      </c>
      <c r="B1123" t="s">
        <v>8533</v>
      </c>
      <c r="C1123" t="s">
        <v>5769</v>
      </c>
      <c r="D1123" t="s">
        <v>5770</v>
      </c>
      <c r="E1123" t="s">
        <v>525</v>
      </c>
    </row>
    <row r="1124" spans="1:5">
      <c r="A1124" t="s">
        <v>5773</v>
      </c>
      <c r="B1124" t="s">
        <v>8533</v>
      </c>
      <c r="C1124" t="s">
        <v>5772</v>
      </c>
      <c r="D1124" t="s">
        <v>5770</v>
      </c>
      <c r="E1124" t="s">
        <v>525</v>
      </c>
    </row>
    <row r="1125" spans="1:5">
      <c r="A1125" t="s">
        <v>5773</v>
      </c>
      <c r="B1125" t="s">
        <v>8533</v>
      </c>
      <c r="C1125" t="s">
        <v>5772</v>
      </c>
      <c r="D1125" t="s">
        <v>5770</v>
      </c>
      <c r="E1125" t="s">
        <v>525</v>
      </c>
    </row>
    <row r="1126" spans="1:5">
      <c r="A1126" t="s">
        <v>5776</v>
      </c>
      <c r="B1126" t="s">
        <v>8946</v>
      </c>
      <c r="C1126" t="s">
        <v>5774</v>
      </c>
      <c r="D1126" t="s">
        <v>5775</v>
      </c>
      <c r="E1126" t="s">
        <v>526</v>
      </c>
    </row>
    <row r="1127" spans="1:5">
      <c r="A1127" t="s">
        <v>5779</v>
      </c>
      <c r="B1127" t="s">
        <v>8946</v>
      </c>
      <c r="C1127" t="s">
        <v>5777</v>
      </c>
      <c r="D1127" t="s">
        <v>5778</v>
      </c>
      <c r="E1127" t="s">
        <v>527</v>
      </c>
    </row>
    <row r="1128" spans="1:5">
      <c r="A1128" t="s">
        <v>5782</v>
      </c>
      <c r="B1128" t="s">
        <v>9158</v>
      </c>
      <c r="C1128" t="s">
        <v>5780</v>
      </c>
      <c r="D1128" t="s">
        <v>5781</v>
      </c>
      <c r="E1128" t="s">
        <v>528</v>
      </c>
    </row>
    <row r="1129" spans="1:5">
      <c r="A1129" t="s">
        <v>5785</v>
      </c>
      <c r="B1129" t="s">
        <v>8997</v>
      </c>
      <c r="C1129" t="s">
        <v>5783</v>
      </c>
      <c r="D1129" t="s">
        <v>5784</v>
      </c>
      <c r="E1129" t="s">
        <v>529</v>
      </c>
    </row>
    <row r="1130" spans="1:5">
      <c r="A1130" t="s">
        <v>5787</v>
      </c>
      <c r="B1130" t="s">
        <v>8997</v>
      </c>
      <c r="C1130" t="s">
        <v>5786</v>
      </c>
      <c r="D1130" t="s">
        <v>5784</v>
      </c>
      <c r="E1130" t="s">
        <v>529</v>
      </c>
    </row>
    <row r="1131" spans="1:5">
      <c r="A1131" t="s">
        <v>5790</v>
      </c>
      <c r="B1131" t="s">
        <v>9158</v>
      </c>
      <c r="C1131" t="s">
        <v>5788</v>
      </c>
      <c r="D1131" t="s">
        <v>5789</v>
      </c>
      <c r="E1131" t="s">
        <v>530</v>
      </c>
    </row>
    <row r="1132" spans="1:5">
      <c r="A1132" t="s">
        <v>5792</v>
      </c>
      <c r="B1132" t="s">
        <v>9158</v>
      </c>
      <c r="C1132" t="s">
        <v>5791</v>
      </c>
      <c r="D1132" t="s">
        <v>5789</v>
      </c>
      <c r="E1132" t="s">
        <v>530</v>
      </c>
    </row>
    <row r="1133" spans="1:5">
      <c r="A1133" t="s">
        <v>5795</v>
      </c>
      <c r="B1133" t="s">
        <v>8533</v>
      </c>
      <c r="C1133" t="s">
        <v>5793</v>
      </c>
      <c r="D1133" t="s">
        <v>5794</v>
      </c>
      <c r="E1133" t="s">
        <v>531</v>
      </c>
    </row>
    <row r="1134" spans="1:5">
      <c r="A1134" t="s">
        <v>5798</v>
      </c>
      <c r="B1134" t="s">
        <v>8533</v>
      </c>
      <c r="C1134" t="s">
        <v>5796</v>
      </c>
      <c r="D1134" t="s">
        <v>5797</v>
      </c>
      <c r="E1134" t="s">
        <v>532</v>
      </c>
    </row>
    <row r="1135" spans="1:5">
      <c r="A1135" t="s">
        <v>5801</v>
      </c>
      <c r="B1135" t="s">
        <v>8533</v>
      </c>
      <c r="C1135" t="s">
        <v>5799</v>
      </c>
      <c r="D1135" t="s">
        <v>5800</v>
      </c>
      <c r="E1135" t="s">
        <v>533</v>
      </c>
    </row>
    <row r="1136" spans="1:5">
      <c r="A1136" t="s">
        <v>5804</v>
      </c>
      <c r="B1136" t="s">
        <v>8533</v>
      </c>
      <c r="C1136" t="s">
        <v>5802</v>
      </c>
      <c r="D1136" t="s">
        <v>5803</v>
      </c>
      <c r="E1136" t="s">
        <v>534</v>
      </c>
    </row>
    <row r="1137" spans="1:5">
      <c r="A1137" t="s">
        <v>5807</v>
      </c>
      <c r="B1137" t="s">
        <v>9158</v>
      </c>
      <c r="C1137" t="s">
        <v>5805</v>
      </c>
      <c r="D1137" t="s">
        <v>5806</v>
      </c>
      <c r="E1137" t="s">
        <v>535</v>
      </c>
    </row>
    <row r="1138" spans="1:5">
      <c r="A1138" t="s">
        <v>5807</v>
      </c>
      <c r="B1138" t="s">
        <v>9158</v>
      </c>
      <c r="C1138" t="s">
        <v>5805</v>
      </c>
      <c r="D1138" t="s">
        <v>5806</v>
      </c>
      <c r="E1138" t="s">
        <v>535</v>
      </c>
    </row>
    <row r="1139" spans="1:5">
      <c r="A1139" t="s">
        <v>5809</v>
      </c>
      <c r="B1139" t="s">
        <v>9158</v>
      </c>
      <c r="C1139" t="s">
        <v>5808</v>
      </c>
      <c r="D1139" t="s">
        <v>5806</v>
      </c>
      <c r="E1139" t="s">
        <v>535</v>
      </c>
    </row>
    <row r="1140" spans="1:5">
      <c r="A1140" t="s">
        <v>5809</v>
      </c>
      <c r="B1140" t="s">
        <v>9158</v>
      </c>
      <c r="C1140" t="s">
        <v>5808</v>
      </c>
      <c r="D1140" t="s">
        <v>5806</v>
      </c>
      <c r="E1140" t="s">
        <v>535</v>
      </c>
    </row>
    <row r="1141" spans="1:5">
      <c r="A1141" t="s">
        <v>5812</v>
      </c>
      <c r="B1141" t="s">
        <v>8533</v>
      </c>
      <c r="C1141" t="s">
        <v>5810</v>
      </c>
      <c r="D1141" t="s">
        <v>5811</v>
      </c>
      <c r="E1141" t="s">
        <v>536</v>
      </c>
    </row>
    <row r="1142" spans="1:5">
      <c r="A1142" t="s">
        <v>5815</v>
      </c>
      <c r="B1142" t="s">
        <v>8533</v>
      </c>
      <c r="C1142" t="s">
        <v>5813</v>
      </c>
      <c r="D1142" t="s">
        <v>5814</v>
      </c>
      <c r="E1142" t="s">
        <v>537</v>
      </c>
    </row>
    <row r="1143" spans="1:5">
      <c r="A1143" t="s">
        <v>5818</v>
      </c>
      <c r="B1143" t="s">
        <v>8533</v>
      </c>
      <c r="C1143" t="s">
        <v>5816</v>
      </c>
      <c r="D1143" t="s">
        <v>5817</v>
      </c>
      <c r="E1143" t="s">
        <v>538</v>
      </c>
    </row>
    <row r="1144" spans="1:5">
      <c r="A1144" t="s">
        <v>5821</v>
      </c>
      <c r="B1144" t="s">
        <v>8533</v>
      </c>
      <c r="C1144" t="s">
        <v>5819</v>
      </c>
      <c r="D1144" t="s">
        <v>5820</v>
      </c>
      <c r="E1144" t="s">
        <v>539</v>
      </c>
    </row>
    <row r="1145" spans="1:5">
      <c r="A1145" t="s">
        <v>5824</v>
      </c>
      <c r="B1145" t="s">
        <v>8533</v>
      </c>
      <c r="C1145" t="s">
        <v>5822</v>
      </c>
      <c r="D1145" t="s">
        <v>5823</v>
      </c>
      <c r="E1145" t="s">
        <v>540</v>
      </c>
    </row>
    <row r="1146" spans="1:5">
      <c r="A1146" t="s">
        <v>5827</v>
      </c>
      <c r="B1146" t="s">
        <v>8533</v>
      </c>
      <c r="C1146" t="s">
        <v>5825</v>
      </c>
      <c r="D1146" t="s">
        <v>5826</v>
      </c>
      <c r="E1146" t="s">
        <v>541</v>
      </c>
    </row>
    <row r="1147" spans="1:5">
      <c r="A1147" t="s">
        <v>5830</v>
      </c>
      <c r="B1147" t="s">
        <v>8533</v>
      </c>
      <c r="C1147" t="s">
        <v>5828</v>
      </c>
      <c r="D1147" t="s">
        <v>5829</v>
      </c>
      <c r="E1147" t="s">
        <v>542</v>
      </c>
    </row>
    <row r="1148" spans="1:5">
      <c r="A1148" t="s">
        <v>5833</v>
      </c>
      <c r="B1148" t="s">
        <v>8533</v>
      </c>
      <c r="C1148" t="s">
        <v>5831</v>
      </c>
      <c r="D1148" t="s">
        <v>5832</v>
      </c>
      <c r="E1148" t="s">
        <v>543</v>
      </c>
    </row>
    <row r="1149" spans="1:5">
      <c r="A1149" t="s">
        <v>5836</v>
      </c>
      <c r="B1149" t="s">
        <v>9158</v>
      </c>
      <c r="C1149" t="s">
        <v>5834</v>
      </c>
      <c r="D1149" t="s">
        <v>5835</v>
      </c>
      <c r="E1149" t="s">
        <v>544</v>
      </c>
    </row>
    <row r="1150" spans="1:5">
      <c r="A1150" t="s">
        <v>5839</v>
      </c>
      <c r="B1150" t="s">
        <v>8963</v>
      </c>
      <c r="C1150" t="s">
        <v>5837</v>
      </c>
      <c r="D1150" t="s">
        <v>5838</v>
      </c>
      <c r="E1150" t="s">
        <v>545</v>
      </c>
    </row>
    <row r="1151" spans="1:5">
      <c r="A1151" t="s">
        <v>5842</v>
      </c>
      <c r="B1151" t="s">
        <v>9077</v>
      </c>
      <c r="C1151" t="s">
        <v>5840</v>
      </c>
      <c r="D1151" t="s">
        <v>5841</v>
      </c>
      <c r="E1151" t="s">
        <v>546</v>
      </c>
    </row>
    <row r="1152" spans="1:5">
      <c r="A1152" t="s">
        <v>5845</v>
      </c>
      <c r="B1152" t="s">
        <v>8533</v>
      </c>
      <c r="C1152" t="s">
        <v>5843</v>
      </c>
      <c r="D1152" t="s">
        <v>5844</v>
      </c>
      <c r="E1152" t="s">
        <v>547</v>
      </c>
    </row>
    <row r="1153" spans="1:5">
      <c r="A1153" t="s">
        <v>5848</v>
      </c>
      <c r="B1153" t="s">
        <v>8533</v>
      </c>
      <c r="C1153" t="s">
        <v>5846</v>
      </c>
      <c r="D1153" t="s">
        <v>5847</v>
      </c>
      <c r="E1153" t="s">
        <v>548</v>
      </c>
    </row>
    <row r="1154" spans="1:5">
      <c r="A1154" t="s">
        <v>5851</v>
      </c>
      <c r="B1154" t="s">
        <v>8533</v>
      </c>
      <c r="C1154" t="s">
        <v>5849</v>
      </c>
      <c r="D1154" t="s">
        <v>5850</v>
      </c>
      <c r="E1154" t="s">
        <v>549</v>
      </c>
    </row>
    <row r="1155" spans="1:5">
      <c r="A1155" t="s">
        <v>5854</v>
      </c>
      <c r="B1155" t="s">
        <v>8533</v>
      </c>
      <c r="C1155" t="s">
        <v>5852</v>
      </c>
      <c r="D1155" t="s">
        <v>5853</v>
      </c>
      <c r="E1155" t="s">
        <v>550</v>
      </c>
    </row>
    <row r="1156" spans="1:5">
      <c r="A1156" t="s">
        <v>5857</v>
      </c>
      <c r="B1156" t="s">
        <v>5858</v>
      </c>
      <c r="C1156" t="s">
        <v>5855</v>
      </c>
      <c r="D1156" t="s">
        <v>5856</v>
      </c>
      <c r="E1156" t="s">
        <v>551</v>
      </c>
    </row>
    <row r="1157" spans="1:5">
      <c r="A1157" t="s">
        <v>5861</v>
      </c>
      <c r="B1157" t="s">
        <v>5858</v>
      </c>
      <c r="C1157" t="s">
        <v>5859</v>
      </c>
      <c r="D1157" t="s">
        <v>5860</v>
      </c>
      <c r="E1157" t="s">
        <v>552</v>
      </c>
    </row>
    <row r="1158" spans="1:5">
      <c r="A1158" t="s">
        <v>5864</v>
      </c>
      <c r="B1158" t="s">
        <v>8533</v>
      </c>
      <c r="C1158" t="s">
        <v>5862</v>
      </c>
      <c r="D1158" t="s">
        <v>5863</v>
      </c>
      <c r="E1158" t="s">
        <v>553</v>
      </c>
    </row>
    <row r="1159" spans="1:5">
      <c r="A1159" t="s">
        <v>5867</v>
      </c>
      <c r="B1159" t="s">
        <v>8533</v>
      </c>
      <c r="C1159" t="s">
        <v>5865</v>
      </c>
      <c r="D1159" t="s">
        <v>5866</v>
      </c>
      <c r="E1159" t="s">
        <v>554</v>
      </c>
    </row>
    <row r="1160" spans="1:5">
      <c r="A1160" t="s">
        <v>5870</v>
      </c>
      <c r="B1160" t="s">
        <v>8533</v>
      </c>
      <c r="C1160" t="s">
        <v>5868</v>
      </c>
      <c r="D1160" t="s">
        <v>5869</v>
      </c>
      <c r="E1160" t="s">
        <v>555</v>
      </c>
    </row>
    <row r="1161" spans="1:5">
      <c r="A1161" t="s">
        <v>5873</v>
      </c>
      <c r="B1161" t="s">
        <v>8533</v>
      </c>
      <c r="C1161" t="s">
        <v>5871</v>
      </c>
      <c r="D1161" t="s">
        <v>5872</v>
      </c>
      <c r="E1161" t="s">
        <v>556</v>
      </c>
    </row>
    <row r="1162" spans="1:5">
      <c r="A1162" t="s">
        <v>5876</v>
      </c>
      <c r="B1162" t="s">
        <v>8533</v>
      </c>
      <c r="C1162" t="s">
        <v>5874</v>
      </c>
      <c r="D1162" t="s">
        <v>5875</v>
      </c>
      <c r="E1162" t="s">
        <v>557</v>
      </c>
    </row>
    <row r="1163" spans="1:5">
      <c r="A1163" t="s">
        <v>5879</v>
      </c>
      <c r="B1163" t="s">
        <v>8533</v>
      </c>
      <c r="C1163" t="s">
        <v>5877</v>
      </c>
      <c r="D1163" t="s">
        <v>5878</v>
      </c>
      <c r="E1163" t="s">
        <v>558</v>
      </c>
    </row>
    <row r="1164" spans="1:5">
      <c r="A1164" t="s">
        <v>5882</v>
      </c>
      <c r="B1164" t="s">
        <v>8533</v>
      </c>
      <c r="C1164" t="s">
        <v>5880</v>
      </c>
      <c r="D1164" t="s">
        <v>5881</v>
      </c>
      <c r="E1164" t="s">
        <v>559</v>
      </c>
    </row>
    <row r="1165" spans="1:5">
      <c r="A1165" t="s">
        <v>5885</v>
      </c>
      <c r="B1165" t="s">
        <v>8533</v>
      </c>
      <c r="C1165" t="s">
        <v>5883</v>
      </c>
      <c r="D1165" t="s">
        <v>5884</v>
      </c>
      <c r="E1165" t="s">
        <v>560</v>
      </c>
    </row>
    <row r="1166" spans="1:5">
      <c r="A1166" t="s">
        <v>5888</v>
      </c>
      <c r="B1166" t="s">
        <v>8533</v>
      </c>
      <c r="C1166" t="s">
        <v>5886</v>
      </c>
      <c r="D1166" t="s">
        <v>5887</v>
      </c>
      <c r="E1166" t="s">
        <v>561</v>
      </c>
    </row>
    <row r="1167" spans="1:5">
      <c r="A1167" t="s">
        <v>5891</v>
      </c>
      <c r="B1167" t="s">
        <v>8570</v>
      </c>
      <c r="C1167" t="s">
        <v>5889</v>
      </c>
      <c r="D1167" t="s">
        <v>5890</v>
      </c>
      <c r="E1167" t="s">
        <v>562</v>
      </c>
    </row>
    <row r="1168" spans="1:5">
      <c r="A1168" t="s">
        <v>5894</v>
      </c>
      <c r="B1168" t="s">
        <v>9077</v>
      </c>
      <c r="C1168" t="s">
        <v>5892</v>
      </c>
      <c r="D1168" t="s">
        <v>5893</v>
      </c>
      <c r="E1168" t="s">
        <v>563</v>
      </c>
    </row>
    <row r="1169" spans="1:5">
      <c r="A1169" t="s">
        <v>5894</v>
      </c>
      <c r="B1169" t="s">
        <v>9077</v>
      </c>
      <c r="C1169" t="s">
        <v>5892</v>
      </c>
      <c r="D1169" t="s">
        <v>5893</v>
      </c>
      <c r="E1169" t="s">
        <v>563</v>
      </c>
    </row>
    <row r="1170" spans="1:5">
      <c r="A1170" t="s">
        <v>5897</v>
      </c>
      <c r="B1170" t="s">
        <v>8533</v>
      </c>
      <c r="C1170" t="s">
        <v>5895</v>
      </c>
      <c r="D1170" t="s">
        <v>5896</v>
      </c>
      <c r="E1170" t="s">
        <v>564</v>
      </c>
    </row>
    <row r="1171" spans="1:5">
      <c r="A1171" t="s">
        <v>5900</v>
      </c>
      <c r="B1171" t="s">
        <v>8997</v>
      </c>
      <c r="C1171" t="s">
        <v>5898</v>
      </c>
      <c r="D1171" t="s">
        <v>5899</v>
      </c>
      <c r="E1171" t="s">
        <v>565</v>
      </c>
    </row>
    <row r="1172" spans="1:5">
      <c r="A1172" t="s">
        <v>5903</v>
      </c>
      <c r="B1172" t="s">
        <v>9158</v>
      </c>
      <c r="C1172" t="s">
        <v>5901</v>
      </c>
      <c r="D1172" t="s">
        <v>5902</v>
      </c>
      <c r="E1172" t="s">
        <v>566</v>
      </c>
    </row>
    <row r="1173" spans="1:5">
      <c r="A1173" t="s">
        <v>5906</v>
      </c>
      <c r="B1173" t="s">
        <v>8963</v>
      </c>
      <c r="C1173" t="s">
        <v>5904</v>
      </c>
      <c r="D1173" t="s">
        <v>5905</v>
      </c>
      <c r="E1173" t="s">
        <v>567</v>
      </c>
    </row>
    <row r="1174" spans="1:5">
      <c r="A1174" t="s">
        <v>5909</v>
      </c>
      <c r="B1174" t="s">
        <v>8533</v>
      </c>
      <c r="C1174" t="s">
        <v>5907</v>
      </c>
      <c r="D1174" t="s">
        <v>5908</v>
      </c>
      <c r="E1174" t="s">
        <v>568</v>
      </c>
    </row>
    <row r="1175" spans="1:5">
      <c r="A1175" t="s">
        <v>5912</v>
      </c>
      <c r="B1175" t="s">
        <v>8533</v>
      </c>
      <c r="C1175" t="s">
        <v>5910</v>
      </c>
      <c r="D1175" t="s">
        <v>5911</v>
      </c>
      <c r="E1175" t="s">
        <v>569</v>
      </c>
    </row>
    <row r="1176" spans="1:5">
      <c r="A1176" t="s">
        <v>5915</v>
      </c>
      <c r="B1176" t="s">
        <v>8533</v>
      </c>
      <c r="C1176" t="s">
        <v>5913</v>
      </c>
      <c r="D1176" t="s">
        <v>5914</v>
      </c>
      <c r="E1176" t="s">
        <v>570</v>
      </c>
    </row>
    <row r="1177" spans="1:5">
      <c r="A1177" t="s">
        <v>5918</v>
      </c>
      <c r="B1177" t="s">
        <v>8997</v>
      </c>
      <c r="C1177" t="s">
        <v>5916</v>
      </c>
      <c r="D1177" t="s">
        <v>5917</v>
      </c>
      <c r="E1177" t="s">
        <v>571</v>
      </c>
    </row>
    <row r="1178" spans="1:5">
      <c r="A1178" t="s">
        <v>5921</v>
      </c>
      <c r="B1178" t="s">
        <v>8533</v>
      </c>
      <c r="C1178" t="s">
        <v>5919</v>
      </c>
      <c r="D1178" t="s">
        <v>5920</v>
      </c>
      <c r="E1178" t="s">
        <v>572</v>
      </c>
    </row>
    <row r="1179" spans="1:5">
      <c r="A1179" t="s">
        <v>5924</v>
      </c>
      <c r="B1179" t="s">
        <v>8533</v>
      </c>
      <c r="C1179" t="s">
        <v>5922</v>
      </c>
      <c r="D1179" t="s">
        <v>5923</v>
      </c>
      <c r="E1179" t="s">
        <v>573</v>
      </c>
    </row>
    <row r="1180" spans="1:5">
      <c r="A1180" t="s">
        <v>5927</v>
      </c>
      <c r="B1180" t="s">
        <v>8533</v>
      </c>
      <c r="C1180" t="s">
        <v>5925</v>
      </c>
      <c r="D1180" t="s">
        <v>5926</v>
      </c>
      <c r="E1180" t="s">
        <v>574</v>
      </c>
    </row>
    <row r="1181" spans="1:5">
      <c r="A1181" t="s">
        <v>5930</v>
      </c>
      <c r="B1181" t="s">
        <v>8533</v>
      </c>
      <c r="C1181" t="s">
        <v>5928</v>
      </c>
      <c r="D1181" t="s">
        <v>5929</v>
      </c>
      <c r="E1181" t="s">
        <v>575</v>
      </c>
    </row>
    <row r="1182" spans="1:5">
      <c r="A1182" t="s">
        <v>5933</v>
      </c>
      <c r="B1182" t="s">
        <v>8997</v>
      </c>
      <c r="C1182" t="s">
        <v>5931</v>
      </c>
      <c r="D1182" t="s">
        <v>5932</v>
      </c>
      <c r="E1182" t="s">
        <v>576</v>
      </c>
    </row>
    <row r="1183" spans="1:5">
      <c r="A1183" t="s">
        <v>5936</v>
      </c>
      <c r="B1183" t="s">
        <v>9547</v>
      </c>
      <c r="C1183" t="s">
        <v>5934</v>
      </c>
      <c r="D1183" t="s">
        <v>5935</v>
      </c>
      <c r="E1183" t="s">
        <v>577</v>
      </c>
    </row>
    <row r="1184" spans="1:5">
      <c r="A1184" t="s">
        <v>5939</v>
      </c>
      <c r="B1184" t="s">
        <v>8533</v>
      </c>
      <c r="C1184" t="s">
        <v>5937</v>
      </c>
      <c r="D1184" t="s">
        <v>5938</v>
      </c>
      <c r="E1184" t="s">
        <v>578</v>
      </c>
    </row>
    <row r="1185" spans="1:5">
      <c r="A1185" t="s">
        <v>5942</v>
      </c>
      <c r="B1185" t="s">
        <v>8533</v>
      </c>
      <c r="C1185" t="s">
        <v>5940</v>
      </c>
      <c r="D1185" t="s">
        <v>5941</v>
      </c>
      <c r="E1185" t="s">
        <v>579</v>
      </c>
    </row>
    <row r="1186" spans="1:5">
      <c r="A1186" t="s">
        <v>5945</v>
      </c>
      <c r="B1186" t="s">
        <v>8997</v>
      </c>
      <c r="C1186" t="s">
        <v>5943</v>
      </c>
      <c r="D1186" t="s">
        <v>5944</v>
      </c>
      <c r="E1186" t="s">
        <v>580</v>
      </c>
    </row>
    <row r="1187" spans="1:5">
      <c r="A1187" t="s">
        <v>5945</v>
      </c>
      <c r="B1187" t="s">
        <v>8997</v>
      </c>
      <c r="C1187" t="s">
        <v>5943</v>
      </c>
      <c r="D1187" t="s">
        <v>5944</v>
      </c>
      <c r="E1187" t="s">
        <v>580</v>
      </c>
    </row>
    <row r="1188" spans="1:5">
      <c r="A1188" t="s">
        <v>5948</v>
      </c>
      <c r="B1188" t="s">
        <v>8533</v>
      </c>
      <c r="C1188" t="s">
        <v>5946</v>
      </c>
      <c r="D1188" t="s">
        <v>5947</v>
      </c>
      <c r="E1188" t="s">
        <v>581</v>
      </c>
    </row>
    <row r="1189" spans="1:5">
      <c r="A1189" t="s">
        <v>5951</v>
      </c>
      <c r="B1189" t="s">
        <v>8533</v>
      </c>
      <c r="C1189" t="s">
        <v>5949</v>
      </c>
      <c r="D1189" t="s">
        <v>5950</v>
      </c>
      <c r="E1189" t="s">
        <v>582</v>
      </c>
    </row>
    <row r="1190" spans="1:5">
      <c r="A1190" t="s">
        <v>5953</v>
      </c>
      <c r="B1190" t="s">
        <v>8533</v>
      </c>
      <c r="C1190" t="s">
        <v>5952</v>
      </c>
      <c r="D1190" t="s">
        <v>5950</v>
      </c>
      <c r="E1190" t="s">
        <v>582</v>
      </c>
    </row>
    <row r="1191" spans="1:5">
      <c r="A1191" t="s">
        <v>5956</v>
      </c>
      <c r="B1191" t="s">
        <v>8533</v>
      </c>
      <c r="C1191" t="s">
        <v>5954</v>
      </c>
      <c r="D1191" t="s">
        <v>5955</v>
      </c>
      <c r="E1191" t="s">
        <v>583</v>
      </c>
    </row>
    <row r="1192" spans="1:5">
      <c r="A1192" t="s">
        <v>5958</v>
      </c>
      <c r="B1192" t="s">
        <v>8533</v>
      </c>
      <c r="C1192" t="s">
        <v>5957</v>
      </c>
      <c r="D1192" t="s">
        <v>5955</v>
      </c>
      <c r="E1192" t="s">
        <v>583</v>
      </c>
    </row>
    <row r="1193" spans="1:5">
      <c r="A1193" t="s">
        <v>5961</v>
      </c>
      <c r="B1193" t="s">
        <v>8533</v>
      </c>
      <c r="C1193" t="s">
        <v>5959</v>
      </c>
      <c r="D1193" t="s">
        <v>5960</v>
      </c>
      <c r="E1193" t="s">
        <v>584</v>
      </c>
    </row>
    <row r="1194" spans="1:5">
      <c r="A1194" t="s">
        <v>5964</v>
      </c>
      <c r="B1194" t="s">
        <v>8533</v>
      </c>
      <c r="C1194" t="s">
        <v>5962</v>
      </c>
      <c r="D1194" t="s">
        <v>5963</v>
      </c>
      <c r="E1194" t="s">
        <v>585</v>
      </c>
    </row>
    <row r="1195" spans="1:5">
      <c r="A1195" t="s">
        <v>5967</v>
      </c>
      <c r="B1195" t="s">
        <v>8533</v>
      </c>
      <c r="C1195" t="s">
        <v>5965</v>
      </c>
      <c r="D1195" t="s">
        <v>5966</v>
      </c>
      <c r="E1195" t="s">
        <v>586</v>
      </c>
    </row>
    <row r="1196" spans="1:5">
      <c r="A1196" t="s">
        <v>5970</v>
      </c>
      <c r="B1196" t="s">
        <v>8533</v>
      </c>
      <c r="C1196" t="s">
        <v>5968</v>
      </c>
      <c r="D1196" t="s">
        <v>5969</v>
      </c>
      <c r="E1196" t="s">
        <v>587</v>
      </c>
    </row>
    <row r="1197" spans="1:5">
      <c r="A1197" t="s">
        <v>5972</v>
      </c>
      <c r="B1197" t="s">
        <v>8533</v>
      </c>
      <c r="C1197" t="s">
        <v>5971</v>
      </c>
      <c r="D1197" t="s">
        <v>5969</v>
      </c>
      <c r="E1197" t="s">
        <v>587</v>
      </c>
    </row>
    <row r="1198" spans="1:5">
      <c r="A1198" t="s">
        <v>5975</v>
      </c>
      <c r="B1198" t="s">
        <v>8533</v>
      </c>
      <c r="C1198" t="s">
        <v>5973</v>
      </c>
      <c r="D1198" t="s">
        <v>5974</v>
      </c>
      <c r="E1198" t="s">
        <v>588</v>
      </c>
    </row>
    <row r="1199" spans="1:5">
      <c r="A1199" t="s">
        <v>5978</v>
      </c>
      <c r="B1199" t="s">
        <v>8533</v>
      </c>
      <c r="C1199" t="s">
        <v>5976</v>
      </c>
      <c r="D1199" t="s">
        <v>5977</v>
      </c>
      <c r="E1199" t="s">
        <v>589</v>
      </c>
    </row>
    <row r="1200" spans="1:5">
      <c r="A1200" t="s">
        <v>5981</v>
      </c>
      <c r="B1200" t="s">
        <v>8533</v>
      </c>
      <c r="C1200" t="s">
        <v>5979</v>
      </c>
      <c r="D1200" t="s">
        <v>5980</v>
      </c>
      <c r="E1200" t="s">
        <v>590</v>
      </c>
    </row>
    <row r="1201" spans="1:5">
      <c r="A1201" t="s">
        <v>5984</v>
      </c>
      <c r="B1201" t="s">
        <v>8946</v>
      </c>
      <c r="C1201" t="s">
        <v>5982</v>
      </c>
      <c r="D1201" t="s">
        <v>5983</v>
      </c>
      <c r="E1201" t="s">
        <v>591</v>
      </c>
    </row>
    <row r="1202" spans="1:5">
      <c r="A1202" t="s">
        <v>5987</v>
      </c>
      <c r="B1202" t="s">
        <v>8946</v>
      </c>
      <c r="C1202" t="s">
        <v>5985</v>
      </c>
      <c r="D1202" t="s">
        <v>5986</v>
      </c>
      <c r="E1202" t="s">
        <v>592</v>
      </c>
    </row>
    <row r="1203" spans="1:5">
      <c r="A1203" t="s">
        <v>5990</v>
      </c>
      <c r="B1203" t="s">
        <v>9158</v>
      </c>
      <c r="C1203" t="s">
        <v>5988</v>
      </c>
      <c r="D1203" t="s">
        <v>5989</v>
      </c>
      <c r="E1203" t="s">
        <v>593</v>
      </c>
    </row>
    <row r="1204" spans="1:5">
      <c r="A1204" t="s">
        <v>5993</v>
      </c>
      <c r="B1204" t="s">
        <v>8533</v>
      </c>
      <c r="C1204" t="s">
        <v>5991</v>
      </c>
      <c r="D1204" t="s">
        <v>5992</v>
      </c>
      <c r="E1204" t="s">
        <v>594</v>
      </c>
    </row>
    <row r="1205" spans="1:5">
      <c r="A1205" t="s">
        <v>5996</v>
      </c>
      <c r="B1205" t="s">
        <v>8533</v>
      </c>
      <c r="C1205" t="s">
        <v>5994</v>
      </c>
      <c r="D1205" t="s">
        <v>5995</v>
      </c>
      <c r="E1205" t="s">
        <v>595</v>
      </c>
    </row>
    <row r="1206" spans="1:5">
      <c r="A1206" t="s">
        <v>5999</v>
      </c>
      <c r="B1206" t="s">
        <v>8533</v>
      </c>
      <c r="C1206" t="s">
        <v>5997</v>
      </c>
      <c r="D1206" t="s">
        <v>5998</v>
      </c>
      <c r="E1206" t="s">
        <v>5998</v>
      </c>
    </row>
    <row r="1207" spans="1:5">
      <c r="A1207" t="s">
        <v>6002</v>
      </c>
      <c r="B1207" t="s">
        <v>8529</v>
      </c>
      <c r="C1207" t="s">
        <v>6000</v>
      </c>
      <c r="D1207" t="s">
        <v>6001</v>
      </c>
      <c r="E1207" t="s">
        <v>596</v>
      </c>
    </row>
    <row r="1208" spans="1:5">
      <c r="A1208" t="s">
        <v>6005</v>
      </c>
      <c r="B1208" t="s">
        <v>8533</v>
      </c>
      <c r="C1208" t="s">
        <v>6003</v>
      </c>
      <c r="D1208" t="s">
        <v>6004</v>
      </c>
      <c r="E1208" t="s">
        <v>597</v>
      </c>
    </row>
    <row r="1209" spans="1:5">
      <c r="A1209" t="s">
        <v>6008</v>
      </c>
      <c r="B1209" t="s">
        <v>8533</v>
      </c>
      <c r="C1209" t="s">
        <v>6006</v>
      </c>
      <c r="D1209" t="s">
        <v>6007</v>
      </c>
      <c r="E1209" t="s">
        <v>598</v>
      </c>
    </row>
    <row r="1210" spans="1:5">
      <c r="A1210" t="s">
        <v>6011</v>
      </c>
      <c r="B1210" t="s">
        <v>8533</v>
      </c>
      <c r="C1210" t="s">
        <v>6009</v>
      </c>
      <c r="D1210" t="s">
        <v>6010</v>
      </c>
      <c r="E1210" t="s">
        <v>599</v>
      </c>
    </row>
    <row r="1211" spans="1:5">
      <c r="A1211" t="s">
        <v>6014</v>
      </c>
      <c r="B1211" t="s">
        <v>8533</v>
      </c>
      <c r="C1211" t="s">
        <v>6012</v>
      </c>
      <c r="D1211" t="s">
        <v>6013</v>
      </c>
      <c r="E1211" t="s">
        <v>600</v>
      </c>
    </row>
    <row r="1212" spans="1:5">
      <c r="A1212" t="s">
        <v>6017</v>
      </c>
      <c r="B1212" t="s">
        <v>8533</v>
      </c>
      <c r="C1212" t="s">
        <v>6015</v>
      </c>
      <c r="D1212" t="s">
        <v>6016</v>
      </c>
      <c r="E1212" t="s">
        <v>601</v>
      </c>
    </row>
    <row r="1213" spans="1:5">
      <c r="A1213" t="s">
        <v>6020</v>
      </c>
      <c r="B1213" t="s">
        <v>8533</v>
      </c>
      <c r="C1213" t="s">
        <v>6018</v>
      </c>
      <c r="D1213" t="s">
        <v>6019</v>
      </c>
      <c r="E1213" t="s">
        <v>602</v>
      </c>
    </row>
    <row r="1214" spans="1:5">
      <c r="A1214" t="s">
        <v>6023</v>
      </c>
      <c r="B1214" t="s">
        <v>8533</v>
      </c>
      <c r="C1214" t="s">
        <v>6021</v>
      </c>
      <c r="D1214" t="s">
        <v>6022</v>
      </c>
      <c r="E1214" t="s">
        <v>603</v>
      </c>
    </row>
    <row r="1215" spans="1:5">
      <c r="A1215" t="s">
        <v>6026</v>
      </c>
      <c r="B1215" t="s">
        <v>8533</v>
      </c>
      <c r="C1215" t="s">
        <v>6024</v>
      </c>
      <c r="D1215" t="s">
        <v>6025</v>
      </c>
      <c r="E1215" t="s">
        <v>604</v>
      </c>
    </row>
    <row r="1216" spans="1:5">
      <c r="A1216" t="s">
        <v>6029</v>
      </c>
      <c r="B1216" t="s">
        <v>8533</v>
      </c>
      <c r="C1216" t="s">
        <v>6027</v>
      </c>
      <c r="D1216" t="s">
        <v>6028</v>
      </c>
      <c r="E1216" t="s">
        <v>605</v>
      </c>
    </row>
    <row r="1217" spans="1:5">
      <c r="A1217" t="s">
        <v>6032</v>
      </c>
      <c r="B1217" t="s">
        <v>8533</v>
      </c>
      <c r="C1217" t="s">
        <v>6030</v>
      </c>
      <c r="D1217" t="s">
        <v>6031</v>
      </c>
      <c r="E1217" t="s">
        <v>606</v>
      </c>
    </row>
    <row r="1218" spans="1:5">
      <c r="A1218" t="s">
        <v>6035</v>
      </c>
      <c r="B1218" t="s">
        <v>8533</v>
      </c>
      <c r="C1218" t="s">
        <v>6033</v>
      </c>
      <c r="D1218" t="s">
        <v>6034</v>
      </c>
      <c r="E1218" t="s">
        <v>607</v>
      </c>
    </row>
    <row r="1219" spans="1:5">
      <c r="A1219" t="s">
        <v>6038</v>
      </c>
      <c r="B1219" t="s">
        <v>8533</v>
      </c>
      <c r="C1219" t="s">
        <v>6036</v>
      </c>
      <c r="D1219" t="s">
        <v>6037</v>
      </c>
      <c r="E1219" t="s">
        <v>608</v>
      </c>
    </row>
    <row r="1220" spans="1:5">
      <c r="A1220" t="s">
        <v>6041</v>
      </c>
      <c r="B1220" t="s">
        <v>8533</v>
      </c>
      <c r="C1220" t="s">
        <v>6039</v>
      </c>
      <c r="D1220" t="s">
        <v>6040</v>
      </c>
      <c r="E1220" t="s">
        <v>609</v>
      </c>
    </row>
    <row r="1221" spans="1:5">
      <c r="A1221" t="s">
        <v>6044</v>
      </c>
      <c r="B1221" t="s">
        <v>8533</v>
      </c>
      <c r="C1221" t="s">
        <v>6042</v>
      </c>
      <c r="D1221" t="s">
        <v>6043</v>
      </c>
      <c r="E1221" t="s">
        <v>610</v>
      </c>
    </row>
    <row r="1222" spans="1:5">
      <c r="A1222" t="s">
        <v>6047</v>
      </c>
      <c r="B1222" t="s">
        <v>8533</v>
      </c>
      <c r="C1222" t="s">
        <v>6045</v>
      </c>
      <c r="D1222" t="s">
        <v>6046</v>
      </c>
      <c r="E1222" t="s">
        <v>611</v>
      </c>
    </row>
    <row r="1223" spans="1:5">
      <c r="A1223" t="s">
        <v>6050</v>
      </c>
      <c r="B1223" t="s">
        <v>8533</v>
      </c>
      <c r="C1223" t="s">
        <v>6048</v>
      </c>
      <c r="D1223" t="s">
        <v>6049</v>
      </c>
      <c r="E1223" t="s">
        <v>612</v>
      </c>
    </row>
    <row r="1224" spans="1:5">
      <c r="A1224" t="s">
        <v>6053</v>
      </c>
      <c r="B1224" t="s">
        <v>8533</v>
      </c>
      <c r="C1224" t="s">
        <v>6051</v>
      </c>
      <c r="D1224" t="s">
        <v>6052</v>
      </c>
      <c r="E1224" t="s">
        <v>613</v>
      </c>
    </row>
    <row r="1225" spans="1:5">
      <c r="A1225" t="s">
        <v>6056</v>
      </c>
      <c r="B1225" t="s">
        <v>8533</v>
      </c>
      <c r="C1225" t="s">
        <v>6054</v>
      </c>
      <c r="D1225" t="s">
        <v>6055</v>
      </c>
      <c r="E1225" t="s">
        <v>614</v>
      </c>
    </row>
    <row r="1226" spans="1:5">
      <c r="A1226" t="s">
        <v>6059</v>
      </c>
      <c r="B1226" t="s">
        <v>8533</v>
      </c>
      <c r="C1226" t="s">
        <v>6057</v>
      </c>
      <c r="D1226" t="s">
        <v>6058</v>
      </c>
      <c r="E1226" t="s">
        <v>615</v>
      </c>
    </row>
    <row r="1227" spans="1:5">
      <c r="A1227" t="s">
        <v>6062</v>
      </c>
      <c r="B1227" t="s">
        <v>8533</v>
      </c>
      <c r="C1227" t="s">
        <v>6060</v>
      </c>
      <c r="D1227" t="s">
        <v>6061</v>
      </c>
      <c r="E1227" t="s">
        <v>616</v>
      </c>
    </row>
    <row r="1228" spans="1:5">
      <c r="A1228" t="s">
        <v>6065</v>
      </c>
      <c r="B1228" t="s">
        <v>9158</v>
      </c>
      <c r="C1228" t="s">
        <v>6063</v>
      </c>
      <c r="D1228" t="s">
        <v>6064</v>
      </c>
      <c r="E1228" t="s">
        <v>617</v>
      </c>
    </row>
    <row r="1229" spans="1:5">
      <c r="A1229" t="s">
        <v>6067</v>
      </c>
      <c r="B1229" t="s">
        <v>9158</v>
      </c>
      <c r="C1229" t="s">
        <v>6066</v>
      </c>
      <c r="D1229" t="s">
        <v>6064</v>
      </c>
      <c r="E1229" t="s">
        <v>617</v>
      </c>
    </row>
    <row r="1230" spans="1:5">
      <c r="A1230" t="s">
        <v>6069</v>
      </c>
      <c r="B1230" t="s">
        <v>9158</v>
      </c>
      <c r="C1230" t="s">
        <v>6068</v>
      </c>
      <c r="D1230" t="s">
        <v>6064</v>
      </c>
      <c r="E1230" t="s">
        <v>617</v>
      </c>
    </row>
    <row r="1231" spans="1:5">
      <c r="A1231" t="s">
        <v>6072</v>
      </c>
      <c r="B1231" t="s">
        <v>8533</v>
      </c>
      <c r="C1231" t="s">
        <v>6070</v>
      </c>
      <c r="D1231" t="s">
        <v>6071</v>
      </c>
      <c r="E1231" t="s">
        <v>618</v>
      </c>
    </row>
    <row r="1232" spans="1:5">
      <c r="A1232" t="s">
        <v>6075</v>
      </c>
      <c r="B1232" t="s">
        <v>8533</v>
      </c>
      <c r="C1232" t="s">
        <v>6073</v>
      </c>
      <c r="D1232" t="s">
        <v>6074</v>
      </c>
      <c r="E1232" t="s">
        <v>619</v>
      </c>
    </row>
    <row r="1233" spans="1:5">
      <c r="A1233" t="s">
        <v>6078</v>
      </c>
      <c r="B1233" t="s">
        <v>8533</v>
      </c>
      <c r="C1233" t="s">
        <v>6076</v>
      </c>
      <c r="D1233" t="s">
        <v>6077</v>
      </c>
      <c r="E1233" t="s">
        <v>620</v>
      </c>
    </row>
    <row r="1234" spans="1:5">
      <c r="A1234" t="s">
        <v>6081</v>
      </c>
      <c r="B1234" t="s">
        <v>8533</v>
      </c>
      <c r="C1234" t="s">
        <v>6079</v>
      </c>
      <c r="D1234" t="s">
        <v>6080</v>
      </c>
      <c r="E1234" t="s">
        <v>621</v>
      </c>
    </row>
    <row r="1235" spans="1:5">
      <c r="A1235" t="s">
        <v>6084</v>
      </c>
      <c r="B1235" t="s">
        <v>8533</v>
      </c>
      <c r="C1235" t="s">
        <v>6082</v>
      </c>
      <c r="D1235" t="s">
        <v>6083</v>
      </c>
      <c r="E1235" t="s">
        <v>622</v>
      </c>
    </row>
    <row r="1236" spans="1:5">
      <c r="A1236" t="s">
        <v>6087</v>
      </c>
      <c r="B1236" t="s">
        <v>8533</v>
      </c>
      <c r="C1236" t="s">
        <v>6085</v>
      </c>
      <c r="D1236" t="s">
        <v>6086</v>
      </c>
      <c r="E1236" t="s">
        <v>623</v>
      </c>
    </row>
    <row r="1237" spans="1:5">
      <c r="A1237" t="s">
        <v>6090</v>
      </c>
      <c r="B1237" t="s">
        <v>8533</v>
      </c>
      <c r="C1237" t="s">
        <v>6088</v>
      </c>
      <c r="D1237" t="s">
        <v>6089</v>
      </c>
      <c r="E1237" t="s">
        <v>624</v>
      </c>
    </row>
    <row r="1238" spans="1:5">
      <c r="A1238" t="s">
        <v>6093</v>
      </c>
      <c r="B1238" t="s">
        <v>8533</v>
      </c>
      <c r="C1238" t="s">
        <v>6091</v>
      </c>
      <c r="D1238" t="s">
        <v>6092</v>
      </c>
      <c r="E1238" t="s">
        <v>625</v>
      </c>
    </row>
    <row r="1239" spans="1:5">
      <c r="A1239" t="s">
        <v>6096</v>
      </c>
      <c r="B1239" t="s">
        <v>8533</v>
      </c>
      <c r="C1239" t="s">
        <v>6094</v>
      </c>
      <c r="D1239" t="s">
        <v>6095</v>
      </c>
      <c r="E1239" t="s">
        <v>626</v>
      </c>
    </row>
    <row r="1240" spans="1:5">
      <c r="A1240" t="s">
        <v>6099</v>
      </c>
      <c r="B1240" t="s">
        <v>8533</v>
      </c>
      <c r="C1240" t="s">
        <v>6097</v>
      </c>
      <c r="D1240" t="s">
        <v>6098</v>
      </c>
      <c r="E1240" t="s">
        <v>627</v>
      </c>
    </row>
    <row r="1241" spans="1:5">
      <c r="A1241" t="s">
        <v>6102</v>
      </c>
      <c r="B1241" t="s">
        <v>8533</v>
      </c>
      <c r="C1241" t="s">
        <v>6100</v>
      </c>
      <c r="D1241" t="s">
        <v>6101</v>
      </c>
      <c r="E1241" t="s">
        <v>628</v>
      </c>
    </row>
    <row r="1242" spans="1:5">
      <c r="A1242" t="s">
        <v>6105</v>
      </c>
      <c r="B1242" t="s">
        <v>8533</v>
      </c>
      <c r="C1242" t="s">
        <v>6103</v>
      </c>
      <c r="D1242" t="s">
        <v>6104</v>
      </c>
      <c r="E1242" t="s">
        <v>629</v>
      </c>
    </row>
    <row r="1243" spans="1:5">
      <c r="A1243" t="s">
        <v>6108</v>
      </c>
      <c r="B1243" t="s">
        <v>8533</v>
      </c>
      <c r="C1243" t="s">
        <v>6106</v>
      </c>
      <c r="D1243" t="s">
        <v>6107</v>
      </c>
      <c r="E1243" t="s">
        <v>630</v>
      </c>
    </row>
    <row r="1244" spans="1:5">
      <c r="A1244" t="s">
        <v>6111</v>
      </c>
      <c r="B1244" t="s">
        <v>8533</v>
      </c>
      <c r="C1244" t="s">
        <v>6109</v>
      </c>
      <c r="D1244" t="s">
        <v>6110</v>
      </c>
      <c r="E1244" t="s">
        <v>631</v>
      </c>
    </row>
    <row r="1245" spans="1:5">
      <c r="A1245" t="s">
        <v>6114</v>
      </c>
      <c r="B1245" t="s">
        <v>8533</v>
      </c>
      <c r="C1245" t="s">
        <v>6112</v>
      </c>
      <c r="D1245" t="s">
        <v>6113</v>
      </c>
      <c r="E1245" t="s">
        <v>632</v>
      </c>
    </row>
    <row r="1246" spans="1:5">
      <c r="A1246" t="s">
        <v>6117</v>
      </c>
      <c r="B1246" t="s">
        <v>8533</v>
      </c>
      <c r="C1246" t="s">
        <v>6115</v>
      </c>
      <c r="D1246" t="s">
        <v>6116</v>
      </c>
      <c r="E1246" t="s">
        <v>633</v>
      </c>
    </row>
    <row r="1247" spans="1:5">
      <c r="A1247" t="s">
        <v>6120</v>
      </c>
      <c r="B1247" t="s">
        <v>8533</v>
      </c>
      <c r="C1247" t="s">
        <v>6118</v>
      </c>
      <c r="D1247" t="s">
        <v>6119</v>
      </c>
      <c r="E1247" t="s">
        <v>634</v>
      </c>
    </row>
    <row r="1248" spans="1:5">
      <c r="A1248" t="s">
        <v>6123</v>
      </c>
      <c r="B1248" t="s">
        <v>8533</v>
      </c>
      <c r="C1248" t="s">
        <v>6121</v>
      </c>
      <c r="D1248" t="s">
        <v>6122</v>
      </c>
      <c r="E1248" t="s">
        <v>635</v>
      </c>
    </row>
    <row r="1249" spans="1:5">
      <c r="A1249" t="s">
        <v>6126</v>
      </c>
      <c r="B1249" t="s">
        <v>8533</v>
      </c>
      <c r="C1249" t="s">
        <v>6124</v>
      </c>
      <c r="D1249" t="s">
        <v>6125</v>
      </c>
      <c r="E1249" t="s">
        <v>636</v>
      </c>
    </row>
    <row r="1250" spans="1:5">
      <c r="A1250" t="s">
        <v>6129</v>
      </c>
      <c r="B1250" t="s">
        <v>8533</v>
      </c>
      <c r="C1250" t="s">
        <v>6127</v>
      </c>
      <c r="D1250" t="s">
        <v>6128</v>
      </c>
      <c r="E1250" t="s">
        <v>637</v>
      </c>
    </row>
    <row r="1251" spans="1:5">
      <c r="A1251" t="s">
        <v>6132</v>
      </c>
      <c r="B1251" t="s">
        <v>8533</v>
      </c>
      <c r="C1251" t="s">
        <v>6130</v>
      </c>
      <c r="D1251" t="s">
        <v>6131</v>
      </c>
      <c r="E1251" t="s">
        <v>638</v>
      </c>
    </row>
    <row r="1252" spans="1:5">
      <c r="A1252" t="s">
        <v>6135</v>
      </c>
      <c r="B1252" t="s">
        <v>8533</v>
      </c>
      <c r="C1252" t="s">
        <v>6133</v>
      </c>
      <c r="D1252" t="s">
        <v>6134</v>
      </c>
      <c r="E1252" t="s">
        <v>639</v>
      </c>
    </row>
    <row r="1253" spans="1:5">
      <c r="A1253" t="s">
        <v>6138</v>
      </c>
      <c r="B1253" t="s">
        <v>8533</v>
      </c>
      <c r="C1253" t="s">
        <v>6136</v>
      </c>
      <c r="D1253" t="s">
        <v>6137</v>
      </c>
      <c r="E1253" t="s">
        <v>640</v>
      </c>
    </row>
    <row r="1254" spans="1:5">
      <c r="A1254" t="s">
        <v>6141</v>
      </c>
      <c r="B1254" t="s">
        <v>8533</v>
      </c>
      <c r="C1254" t="s">
        <v>6139</v>
      </c>
      <c r="D1254" t="s">
        <v>6140</v>
      </c>
      <c r="E1254" t="s">
        <v>641</v>
      </c>
    </row>
    <row r="1255" spans="1:5">
      <c r="A1255" t="s">
        <v>6144</v>
      </c>
      <c r="B1255" t="s">
        <v>8533</v>
      </c>
      <c r="C1255" t="s">
        <v>6142</v>
      </c>
      <c r="D1255" t="s">
        <v>6143</v>
      </c>
      <c r="E1255" t="s">
        <v>642</v>
      </c>
    </row>
    <row r="1256" spans="1:5">
      <c r="A1256" t="s">
        <v>6147</v>
      </c>
      <c r="B1256" t="s">
        <v>8533</v>
      </c>
      <c r="C1256" t="s">
        <v>6145</v>
      </c>
      <c r="D1256" t="s">
        <v>6146</v>
      </c>
      <c r="E1256" t="s">
        <v>643</v>
      </c>
    </row>
    <row r="1257" spans="1:5">
      <c r="A1257" t="s">
        <v>6150</v>
      </c>
      <c r="B1257" t="s">
        <v>8533</v>
      </c>
      <c r="C1257" t="s">
        <v>6148</v>
      </c>
      <c r="D1257" t="s">
        <v>6149</v>
      </c>
      <c r="E1257" t="s">
        <v>644</v>
      </c>
    </row>
    <row r="1258" spans="1:5">
      <c r="A1258" t="s">
        <v>6153</v>
      </c>
      <c r="B1258" t="s">
        <v>8533</v>
      </c>
      <c r="C1258" t="s">
        <v>6151</v>
      </c>
      <c r="D1258" t="s">
        <v>6152</v>
      </c>
      <c r="E1258" t="s">
        <v>645</v>
      </c>
    </row>
    <row r="1259" spans="1:5">
      <c r="A1259" t="s">
        <v>6156</v>
      </c>
      <c r="B1259" t="s">
        <v>8533</v>
      </c>
      <c r="C1259" t="s">
        <v>6154</v>
      </c>
      <c r="D1259" t="s">
        <v>6155</v>
      </c>
      <c r="E1259" t="s">
        <v>646</v>
      </c>
    </row>
    <row r="1260" spans="1:5">
      <c r="A1260" t="s">
        <v>6159</v>
      </c>
      <c r="B1260" t="s">
        <v>9158</v>
      </c>
      <c r="C1260" t="s">
        <v>6157</v>
      </c>
      <c r="D1260" t="s">
        <v>6158</v>
      </c>
      <c r="E1260" t="s">
        <v>647</v>
      </c>
    </row>
    <row r="1261" spans="1:5">
      <c r="A1261" t="s">
        <v>6161</v>
      </c>
      <c r="B1261" t="s">
        <v>9158</v>
      </c>
      <c r="C1261" t="s">
        <v>6160</v>
      </c>
      <c r="D1261" t="s">
        <v>6158</v>
      </c>
      <c r="E1261" t="s">
        <v>647</v>
      </c>
    </row>
    <row r="1262" spans="1:5">
      <c r="A1262" t="s">
        <v>6163</v>
      </c>
      <c r="B1262" t="s">
        <v>9158</v>
      </c>
      <c r="C1262" t="s">
        <v>6162</v>
      </c>
      <c r="D1262" t="s">
        <v>6158</v>
      </c>
      <c r="E1262" t="s">
        <v>647</v>
      </c>
    </row>
    <row r="1263" spans="1:5">
      <c r="A1263" t="s">
        <v>6166</v>
      </c>
      <c r="B1263" t="s">
        <v>8533</v>
      </c>
      <c r="C1263" t="s">
        <v>6164</v>
      </c>
      <c r="D1263" t="s">
        <v>6165</v>
      </c>
      <c r="E1263" t="s">
        <v>648</v>
      </c>
    </row>
    <row r="1264" spans="1:5">
      <c r="A1264" t="s">
        <v>6169</v>
      </c>
      <c r="B1264" t="s">
        <v>8533</v>
      </c>
      <c r="C1264" t="s">
        <v>6167</v>
      </c>
      <c r="D1264" t="s">
        <v>6168</v>
      </c>
      <c r="E1264" t="s">
        <v>649</v>
      </c>
    </row>
    <row r="1265" spans="1:5">
      <c r="A1265" t="s">
        <v>6172</v>
      </c>
      <c r="B1265" t="s">
        <v>8533</v>
      </c>
      <c r="C1265" t="s">
        <v>6170</v>
      </c>
      <c r="D1265" t="s">
        <v>6171</v>
      </c>
      <c r="E1265" t="s">
        <v>650</v>
      </c>
    </row>
    <row r="1266" spans="1:5">
      <c r="A1266" t="s">
        <v>6172</v>
      </c>
      <c r="B1266" t="s">
        <v>8533</v>
      </c>
      <c r="C1266" t="s">
        <v>6170</v>
      </c>
      <c r="D1266" t="s">
        <v>6171</v>
      </c>
      <c r="E1266" t="s">
        <v>650</v>
      </c>
    </row>
    <row r="1267" spans="1:5">
      <c r="A1267" t="s">
        <v>6175</v>
      </c>
      <c r="B1267" t="s">
        <v>8533</v>
      </c>
      <c r="C1267" t="s">
        <v>6173</v>
      </c>
      <c r="D1267" t="s">
        <v>6174</v>
      </c>
      <c r="E1267" t="s">
        <v>651</v>
      </c>
    </row>
    <row r="1268" spans="1:5">
      <c r="A1268" t="s">
        <v>6178</v>
      </c>
      <c r="B1268" t="s">
        <v>8533</v>
      </c>
      <c r="C1268" t="s">
        <v>6176</v>
      </c>
      <c r="D1268" t="s">
        <v>6177</v>
      </c>
      <c r="E1268" t="s">
        <v>652</v>
      </c>
    </row>
    <row r="1269" spans="1:5">
      <c r="A1269" t="s">
        <v>6181</v>
      </c>
      <c r="B1269" t="s">
        <v>8946</v>
      </c>
      <c r="C1269" t="s">
        <v>6179</v>
      </c>
      <c r="D1269" t="s">
        <v>6180</v>
      </c>
      <c r="E1269" t="s">
        <v>653</v>
      </c>
    </row>
    <row r="1270" spans="1:5">
      <c r="A1270" t="s">
        <v>6184</v>
      </c>
      <c r="B1270" t="s">
        <v>8946</v>
      </c>
      <c r="C1270" t="s">
        <v>6182</v>
      </c>
      <c r="D1270" t="s">
        <v>6183</v>
      </c>
      <c r="E1270" t="s">
        <v>654</v>
      </c>
    </row>
    <row r="1271" spans="1:5">
      <c r="A1271" t="s">
        <v>6187</v>
      </c>
      <c r="B1271" t="s">
        <v>8533</v>
      </c>
      <c r="C1271" t="s">
        <v>6185</v>
      </c>
      <c r="D1271" t="s">
        <v>6186</v>
      </c>
      <c r="E1271" t="s">
        <v>655</v>
      </c>
    </row>
    <row r="1272" spans="1:5">
      <c r="A1272" t="s">
        <v>6190</v>
      </c>
      <c r="B1272" t="s">
        <v>8533</v>
      </c>
      <c r="C1272" t="s">
        <v>6188</v>
      </c>
      <c r="D1272" t="s">
        <v>6189</v>
      </c>
      <c r="E1272" t="s">
        <v>656</v>
      </c>
    </row>
    <row r="1273" spans="1:5">
      <c r="A1273" t="s">
        <v>6193</v>
      </c>
      <c r="B1273" t="s">
        <v>8533</v>
      </c>
      <c r="C1273" t="s">
        <v>6191</v>
      </c>
      <c r="D1273" t="s">
        <v>6192</v>
      </c>
      <c r="E1273" t="s">
        <v>657</v>
      </c>
    </row>
    <row r="1274" spans="1:5">
      <c r="A1274" t="s">
        <v>6196</v>
      </c>
      <c r="B1274" t="s">
        <v>8533</v>
      </c>
      <c r="C1274" t="s">
        <v>6194</v>
      </c>
      <c r="D1274" t="s">
        <v>6195</v>
      </c>
      <c r="E1274" t="s">
        <v>658</v>
      </c>
    </row>
    <row r="1275" spans="1:5">
      <c r="A1275" t="s">
        <v>6199</v>
      </c>
      <c r="B1275" t="s">
        <v>8533</v>
      </c>
      <c r="C1275" t="s">
        <v>6197</v>
      </c>
      <c r="D1275" t="s">
        <v>6198</v>
      </c>
      <c r="E1275" t="s">
        <v>659</v>
      </c>
    </row>
    <row r="1276" spans="1:5">
      <c r="A1276" t="s">
        <v>6202</v>
      </c>
      <c r="B1276" t="s">
        <v>8533</v>
      </c>
      <c r="C1276" t="s">
        <v>6200</v>
      </c>
      <c r="D1276" t="s">
        <v>6201</v>
      </c>
      <c r="E1276" t="s">
        <v>660</v>
      </c>
    </row>
    <row r="1277" spans="1:5">
      <c r="A1277" t="s">
        <v>6205</v>
      </c>
      <c r="B1277" t="s">
        <v>8533</v>
      </c>
      <c r="C1277" t="s">
        <v>6203</v>
      </c>
      <c r="D1277" t="s">
        <v>6204</v>
      </c>
      <c r="E1277" t="s">
        <v>661</v>
      </c>
    </row>
    <row r="1278" spans="1:5">
      <c r="A1278" t="s">
        <v>6208</v>
      </c>
      <c r="B1278" t="s">
        <v>8533</v>
      </c>
      <c r="C1278" t="s">
        <v>6206</v>
      </c>
      <c r="D1278" t="s">
        <v>6207</v>
      </c>
      <c r="E1278" t="s">
        <v>662</v>
      </c>
    </row>
    <row r="1279" spans="1:5">
      <c r="A1279" t="s">
        <v>6211</v>
      </c>
      <c r="B1279" t="s">
        <v>8533</v>
      </c>
      <c r="C1279" t="s">
        <v>6209</v>
      </c>
      <c r="D1279" t="s">
        <v>6210</v>
      </c>
      <c r="E1279" t="s">
        <v>663</v>
      </c>
    </row>
    <row r="1280" spans="1:5">
      <c r="A1280" t="s">
        <v>6214</v>
      </c>
      <c r="B1280" t="s">
        <v>8533</v>
      </c>
      <c r="C1280" t="s">
        <v>6212</v>
      </c>
      <c r="D1280" t="s">
        <v>6213</v>
      </c>
      <c r="E1280" t="s">
        <v>664</v>
      </c>
    </row>
    <row r="1281" spans="1:5">
      <c r="A1281" t="s">
        <v>6217</v>
      </c>
      <c r="B1281" t="s">
        <v>8533</v>
      </c>
      <c r="C1281" t="s">
        <v>6215</v>
      </c>
      <c r="D1281" t="s">
        <v>6216</v>
      </c>
      <c r="E1281" t="s">
        <v>665</v>
      </c>
    </row>
    <row r="1282" spans="1:5">
      <c r="A1282" t="s">
        <v>6220</v>
      </c>
      <c r="B1282" t="s">
        <v>8533</v>
      </c>
      <c r="C1282" t="s">
        <v>6218</v>
      </c>
      <c r="D1282" t="s">
        <v>6219</v>
      </c>
      <c r="E1282" t="s">
        <v>666</v>
      </c>
    </row>
    <row r="1283" spans="1:5">
      <c r="A1283" t="s">
        <v>6222</v>
      </c>
      <c r="B1283" t="s">
        <v>8533</v>
      </c>
      <c r="C1283" t="s">
        <v>6221</v>
      </c>
      <c r="D1283" t="s">
        <v>6219</v>
      </c>
      <c r="E1283" t="s">
        <v>666</v>
      </c>
    </row>
    <row r="1284" spans="1:5">
      <c r="A1284" t="s">
        <v>6225</v>
      </c>
      <c r="B1284" t="s">
        <v>9077</v>
      </c>
      <c r="C1284" t="s">
        <v>6223</v>
      </c>
      <c r="D1284" t="s">
        <v>6224</v>
      </c>
      <c r="E1284" t="s">
        <v>667</v>
      </c>
    </row>
    <row r="1285" spans="1:5">
      <c r="A1285" t="s">
        <v>6228</v>
      </c>
      <c r="B1285" t="s">
        <v>8570</v>
      </c>
      <c r="C1285" t="s">
        <v>6226</v>
      </c>
      <c r="D1285" t="s">
        <v>6227</v>
      </c>
      <c r="E1285" t="s">
        <v>668</v>
      </c>
    </row>
    <row r="1286" spans="1:5">
      <c r="A1286" t="s">
        <v>6231</v>
      </c>
      <c r="B1286" t="s">
        <v>8946</v>
      </c>
      <c r="C1286" t="s">
        <v>6229</v>
      </c>
      <c r="D1286" t="s">
        <v>6230</v>
      </c>
      <c r="E1286" t="s">
        <v>669</v>
      </c>
    </row>
    <row r="1287" spans="1:5">
      <c r="A1287" t="s">
        <v>6234</v>
      </c>
      <c r="B1287" t="s">
        <v>8533</v>
      </c>
      <c r="C1287" t="s">
        <v>6232</v>
      </c>
      <c r="D1287" t="s">
        <v>6233</v>
      </c>
      <c r="E1287" t="s">
        <v>670</v>
      </c>
    </row>
    <row r="1288" spans="1:5">
      <c r="A1288" t="s">
        <v>6237</v>
      </c>
      <c r="B1288" t="s">
        <v>8533</v>
      </c>
      <c r="C1288" t="s">
        <v>6235</v>
      </c>
      <c r="D1288" t="s">
        <v>6236</v>
      </c>
      <c r="E1288" t="s">
        <v>671</v>
      </c>
    </row>
    <row r="1289" spans="1:5">
      <c r="A1289" t="s">
        <v>6240</v>
      </c>
      <c r="B1289" t="s">
        <v>8946</v>
      </c>
      <c r="C1289" t="s">
        <v>6238</v>
      </c>
      <c r="D1289" t="s">
        <v>6239</v>
      </c>
      <c r="E1289" t="s">
        <v>672</v>
      </c>
    </row>
    <row r="1290" spans="1:5">
      <c r="A1290" t="s">
        <v>6243</v>
      </c>
      <c r="B1290" t="s">
        <v>8533</v>
      </c>
      <c r="C1290" t="s">
        <v>6241</v>
      </c>
      <c r="D1290" t="s">
        <v>6242</v>
      </c>
      <c r="E1290" t="s">
        <v>673</v>
      </c>
    </row>
    <row r="1291" spans="1:5">
      <c r="A1291" t="s">
        <v>6246</v>
      </c>
      <c r="B1291" t="s">
        <v>8533</v>
      </c>
      <c r="C1291" t="s">
        <v>6244</v>
      </c>
      <c r="D1291" t="s">
        <v>6245</v>
      </c>
      <c r="E1291" t="s">
        <v>674</v>
      </c>
    </row>
    <row r="1292" spans="1:5">
      <c r="A1292" t="s">
        <v>6249</v>
      </c>
      <c r="B1292" t="s">
        <v>8533</v>
      </c>
      <c r="C1292" t="s">
        <v>6247</v>
      </c>
      <c r="D1292" t="s">
        <v>6248</v>
      </c>
      <c r="E1292" t="s">
        <v>675</v>
      </c>
    </row>
    <row r="1293" spans="1:5">
      <c r="A1293" t="s">
        <v>6252</v>
      </c>
      <c r="B1293" t="s">
        <v>8533</v>
      </c>
      <c r="C1293" t="s">
        <v>6250</v>
      </c>
      <c r="D1293" t="s">
        <v>6251</v>
      </c>
      <c r="E1293" t="s">
        <v>676</v>
      </c>
    </row>
    <row r="1294" spans="1:5">
      <c r="A1294" t="s">
        <v>6255</v>
      </c>
      <c r="B1294" t="s">
        <v>8533</v>
      </c>
      <c r="C1294" t="s">
        <v>6253</v>
      </c>
      <c r="D1294" t="s">
        <v>6254</v>
      </c>
      <c r="E1294" t="s">
        <v>677</v>
      </c>
    </row>
    <row r="1295" spans="1:5">
      <c r="A1295" t="s">
        <v>6257</v>
      </c>
      <c r="B1295" t="s">
        <v>8533</v>
      </c>
      <c r="C1295" t="s">
        <v>6256</v>
      </c>
      <c r="D1295" t="s">
        <v>6254</v>
      </c>
      <c r="E1295" t="s">
        <v>677</v>
      </c>
    </row>
    <row r="1296" spans="1:5">
      <c r="A1296" t="s">
        <v>6260</v>
      </c>
      <c r="B1296" t="s">
        <v>8533</v>
      </c>
      <c r="C1296" t="s">
        <v>6258</v>
      </c>
      <c r="D1296" t="s">
        <v>6259</v>
      </c>
      <c r="E1296" t="s">
        <v>678</v>
      </c>
    </row>
    <row r="1297" spans="1:5">
      <c r="A1297" t="s">
        <v>6262</v>
      </c>
      <c r="B1297" t="s">
        <v>8533</v>
      </c>
      <c r="C1297" t="s">
        <v>6261</v>
      </c>
      <c r="D1297" t="s">
        <v>6259</v>
      </c>
      <c r="E1297" t="s">
        <v>678</v>
      </c>
    </row>
    <row r="1298" spans="1:5">
      <c r="A1298" t="s">
        <v>6265</v>
      </c>
      <c r="B1298" t="s">
        <v>8533</v>
      </c>
      <c r="C1298" t="s">
        <v>6263</v>
      </c>
      <c r="D1298" t="s">
        <v>6264</v>
      </c>
      <c r="E1298" t="s">
        <v>679</v>
      </c>
    </row>
    <row r="1299" spans="1:5">
      <c r="A1299" t="s">
        <v>6267</v>
      </c>
      <c r="B1299" t="s">
        <v>8533</v>
      </c>
      <c r="C1299" t="s">
        <v>6266</v>
      </c>
      <c r="D1299" t="s">
        <v>6264</v>
      </c>
      <c r="E1299" t="s">
        <v>679</v>
      </c>
    </row>
    <row r="1300" spans="1:5">
      <c r="A1300" t="s">
        <v>6270</v>
      </c>
      <c r="B1300" t="s">
        <v>8533</v>
      </c>
      <c r="C1300" t="s">
        <v>6268</v>
      </c>
      <c r="D1300" t="s">
        <v>6269</v>
      </c>
      <c r="E1300" t="s">
        <v>680</v>
      </c>
    </row>
    <row r="1301" spans="1:5">
      <c r="A1301" t="s">
        <v>6272</v>
      </c>
      <c r="B1301" t="s">
        <v>8533</v>
      </c>
      <c r="C1301" t="s">
        <v>6271</v>
      </c>
      <c r="D1301" t="s">
        <v>6269</v>
      </c>
      <c r="E1301" t="s">
        <v>680</v>
      </c>
    </row>
    <row r="1302" spans="1:5">
      <c r="A1302" t="s">
        <v>6275</v>
      </c>
      <c r="B1302" t="s">
        <v>8533</v>
      </c>
      <c r="C1302" t="s">
        <v>6273</v>
      </c>
      <c r="D1302" t="s">
        <v>6274</v>
      </c>
      <c r="E1302" t="s">
        <v>681</v>
      </c>
    </row>
    <row r="1303" spans="1:5">
      <c r="A1303" t="s">
        <v>6277</v>
      </c>
      <c r="B1303" t="s">
        <v>8533</v>
      </c>
      <c r="C1303" t="s">
        <v>6276</v>
      </c>
      <c r="D1303" t="s">
        <v>6274</v>
      </c>
      <c r="E1303" t="s">
        <v>681</v>
      </c>
    </row>
    <row r="1304" spans="1:5">
      <c r="A1304" t="s">
        <v>6280</v>
      </c>
      <c r="B1304" t="s">
        <v>8533</v>
      </c>
      <c r="C1304" t="s">
        <v>6278</v>
      </c>
      <c r="D1304" t="s">
        <v>6279</v>
      </c>
      <c r="E1304" t="s">
        <v>682</v>
      </c>
    </row>
    <row r="1305" spans="1:5">
      <c r="A1305" t="s">
        <v>6282</v>
      </c>
      <c r="B1305" t="s">
        <v>8533</v>
      </c>
      <c r="C1305" t="s">
        <v>6281</v>
      </c>
      <c r="D1305" t="s">
        <v>6279</v>
      </c>
      <c r="E1305" t="s">
        <v>682</v>
      </c>
    </row>
    <row r="1306" spans="1:5">
      <c r="A1306" t="s">
        <v>6285</v>
      </c>
      <c r="B1306" t="s">
        <v>8533</v>
      </c>
      <c r="C1306" t="s">
        <v>6283</v>
      </c>
      <c r="D1306" t="s">
        <v>6284</v>
      </c>
      <c r="E1306" t="s">
        <v>683</v>
      </c>
    </row>
    <row r="1307" spans="1:5">
      <c r="A1307" t="s">
        <v>6287</v>
      </c>
      <c r="B1307" t="s">
        <v>8533</v>
      </c>
      <c r="C1307" t="s">
        <v>6286</v>
      </c>
      <c r="D1307" t="s">
        <v>6284</v>
      </c>
      <c r="E1307" t="s">
        <v>683</v>
      </c>
    </row>
    <row r="1308" spans="1:5">
      <c r="A1308" t="s">
        <v>6290</v>
      </c>
      <c r="B1308" t="s">
        <v>8533</v>
      </c>
      <c r="C1308" t="s">
        <v>6288</v>
      </c>
      <c r="D1308" t="s">
        <v>6289</v>
      </c>
      <c r="E1308" t="s">
        <v>684</v>
      </c>
    </row>
    <row r="1309" spans="1:5">
      <c r="A1309" t="s">
        <v>6292</v>
      </c>
      <c r="B1309" t="s">
        <v>8533</v>
      </c>
      <c r="C1309" t="s">
        <v>6291</v>
      </c>
      <c r="D1309" t="s">
        <v>6289</v>
      </c>
      <c r="E1309" t="s">
        <v>684</v>
      </c>
    </row>
    <row r="1310" spans="1:5">
      <c r="A1310" t="s">
        <v>6295</v>
      </c>
      <c r="B1310" t="s">
        <v>8997</v>
      </c>
      <c r="C1310" t="s">
        <v>6293</v>
      </c>
      <c r="D1310" t="s">
        <v>6294</v>
      </c>
      <c r="E1310" t="s">
        <v>685</v>
      </c>
    </row>
    <row r="1311" spans="1:5">
      <c r="A1311" t="s">
        <v>6298</v>
      </c>
      <c r="B1311" t="s">
        <v>8570</v>
      </c>
      <c r="C1311" t="s">
        <v>6296</v>
      </c>
      <c r="D1311" t="s">
        <v>6297</v>
      </c>
      <c r="E1311" t="s">
        <v>686</v>
      </c>
    </row>
    <row r="1312" spans="1:5">
      <c r="A1312" t="s">
        <v>6301</v>
      </c>
      <c r="B1312" t="s">
        <v>8533</v>
      </c>
      <c r="C1312" t="s">
        <v>6299</v>
      </c>
      <c r="D1312" t="s">
        <v>6300</v>
      </c>
      <c r="E1312" t="s">
        <v>687</v>
      </c>
    </row>
    <row r="1313" spans="1:5">
      <c r="A1313" t="s">
        <v>6304</v>
      </c>
      <c r="B1313" t="s">
        <v>8533</v>
      </c>
      <c r="C1313" t="s">
        <v>6302</v>
      </c>
      <c r="D1313" t="s">
        <v>6303</v>
      </c>
      <c r="E1313" t="s">
        <v>688</v>
      </c>
    </row>
    <row r="1314" spans="1:5">
      <c r="A1314" t="s">
        <v>6307</v>
      </c>
      <c r="B1314" t="s">
        <v>8997</v>
      </c>
      <c r="C1314" t="s">
        <v>6305</v>
      </c>
      <c r="D1314" t="s">
        <v>6306</v>
      </c>
      <c r="E1314" t="s">
        <v>689</v>
      </c>
    </row>
    <row r="1315" spans="1:5">
      <c r="A1315" t="s">
        <v>6310</v>
      </c>
      <c r="B1315" t="s">
        <v>8997</v>
      </c>
      <c r="C1315" t="s">
        <v>6308</v>
      </c>
      <c r="D1315" t="s">
        <v>6309</v>
      </c>
      <c r="E1315" t="s">
        <v>690</v>
      </c>
    </row>
    <row r="1316" spans="1:5">
      <c r="A1316" t="s">
        <v>6313</v>
      </c>
      <c r="B1316" t="s">
        <v>8533</v>
      </c>
      <c r="C1316" t="s">
        <v>6311</v>
      </c>
      <c r="D1316" t="s">
        <v>6312</v>
      </c>
      <c r="E1316" t="s">
        <v>691</v>
      </c>
    </row>
    <row r="1317" spans="1:5">
      <c r="A1317" t="s">
        <v>6316</v>
      </c>
      <c r="B1317" t="s">
        <v>8946</v>
      </c>
      <c r="C1317" t="s">
        <v>6314</v>
      </c>
      <c r="D1317" t="s">
        <v>6315</v>
      </c>
      <c r="E1317" t="s">
        <v>692</v>
      </c>
    </row>
    <row r="1318" spans="1:5">
      <c r="A1318" t="s">
        <v>6319</v>
      </c>
      <c r="B1318" t="s">
        <v>8533</v>
      </c>
      <c r="C1318" t="s">
        <v>6317</v>
      </c>
      <c r="D1318" t="s">
        <v>6318</v>
      </c>
      <c r="E1318" t="s">
        <v>693</v>
      </c>
    </row>
    <row r="1319" spans="1:5">
      <c r="A1319" t="s">
        <v>6322</v>
      </c>
      <c r="B1319" t="s">
        <v>8997</v>
      </c>
      <c r="C1319" t="s">
        <v>6320</v>
      </c>
      <c r="D1319" t="s">
        <v>6321</v>
      </c>
      <c r="E1319" t="s">
        <v>694</v>
      </c>
    </row>
    <row r="1320" spans="1:5">
      <c r="A1320" t="s">
        <v>6325</v>
      </c>
      <c r="B1320" t="s">
        <v>8946</v>
      </c>
      <c r="C1320" t="s">
        <v>6323</v>
      </c>
      <c r="D1320" t="s">
        <v>6324</v>
      </c>
      <c r="E1320" t="s">
        <v>695</v>
      </c>
    </row>
    <row r="1321" spans="1:5">
      <c r="A1321" t="s">
        <v>6328</v>
      </c>
      <c r="B1321" t="s">
        <v>8533</v>
      </c>
      <c r="C1321" t="s">
        <v>6326</v>
      </c>
      <c r="D1321" t="s">
        <v>6327</v>
      </c>
      <c r="E1321" t="s">
        <v>696</v>
      </c>
    </row>
    <row r="1322" spans="1:5">
      <c r="A1322" t="s">
        <v>6331</v>
      </c>
      <c r="B1322" t="s">
        <v>8946</v>
      </c>
      <c r="C1322" t="s">
        <v>6329</v>
      </c>
      <c r="D1322" t="s">
        <v>6330</v>
      </c>
      <c r="E1322" t="s">
        <v>697</v>
      </c>
    </row>
    <row r="1323" spans="1:5">
      <c r="A1323" t="s">
        <v>6334</v>
      </c>
      <c r="B1323" t="s">
        <v>8963</v>
      </c>
      <c r="C1323" t="s">
        <v>6332</v>
      </c>
      <c r="D1323" t="s">
        <v>6333</v>
      </c>
      <c r="E1323" t="s">
        <v>698</v>
      </c>
    </row>
    <row r="1324" spans="1:5">
      <c r="A1324" t="s">
        <v>6334</v>
      </c>
      <c r="B1324" t="s">
        <v>8963</v>
      </c>
      <c r="C1324" t="s">
        <v>6332</v>
      </c>
      <c r="D1324" t="s">
        <v>6333</v>
      </c>
      <c r="E1324" t="s">
        <v>698</v>
      </c>
    </row>
    <row r="1325" spans="1:5">
      <c r="A1325" t="s">
        <v>6334</v>
      </c>
      <c r="B1325" t="s">
        <v>8963</v>
      </c>
      <c r="C1325" t="s">
        <v>6332</v>
      </c>
      <c r="D1325" t="s">
        <v>6333</v>
      </c>
      <c r="E1325" t="s">
        <v>698</v>
      </c>
    </row>
    <row r="1326" spans="1:5">
      <c r="A1326" t="s">
        <v>6337</v>
      </c>
      <c r="B1326" t="s">
        <v>8533</v>
      </c>
      <c r="C1326" t="s">
        <v>6335</v>
      </c>
      <c r="D1326" t="s">
        <v>6336</v>
      </c>
      <c r="E1326" t="s">
        <v>699</v>
      </c>
    </row>
    <row r="1327" spans="1:5">
      <c r="A1327" t="s">
        <v>6339</v>
      </c>
      <c r="B1327" t="s">
        <v>8533</v>
      </c>
      <c r="C1327" t="s">
        <v>6338</v>
      </c>
      <c r="D1327" t="s">
        <v>6336</v>
      </c>
      <c r="E1327" t="s">
        <v>699</v>
      </c>
    </row>
    <row r="1328" spans="1:5">
      <c r="A1328" t="s">
        <v>6342</v>
      </c>
      <c r="B1328" t="s">
        <v>8533</v>
      </c>
      <c r="C1328" t="s">
        <v>6340</v>
      </c>
      <c r="D1328" t="s">
        <v>6341</v>
      </c>
      <c r="E1328" t="s">
        <v>700</v>
      </c>
    </row>
    <row r="1329" spans="1:5">
      <c r="A1329" t="s">
        <v>6345</v>
      </c>
      <c r="B1329" t="s">
        <v>8956</v>
      </c>
      <c r="C1329" t="s">
        <v>6343</v>
      </c>
      <c r="D1329" t="s">
        <v>6344</v>
      </c>
      <c r="E1329" t="s">
        <v>701</v>
      </c>
    </row>
    <row r="1330" spans="1:5">
      <c r="A1330" t="s">
        <v>6347</v>
      </c>
      <c r="B1330" t="s">
        <v>8956</v>
      </c>
      <c r="C1330" t="s">
        <v>6346</v>
      </c>
      <c r="D1330" t="s">
        <v>6344</v>
      </c>
      <c r="E1330" t="s">
        <v>701</v>
      </c>
    </row>
    <row r="1331" spans="1:5">
      <c r="A1331" t="s">
        <v>6350</v>
      </c>
      <c r="B1331" t="s">
        <v>8946</v>
      </c>
      <c r="C1331" t="s">
        <v>6348</v>
      </c>
      <c r="D1331" t="s">
        <v>6349</v>
      </c>
      <c r="E1331" t="s">
        <v>702</v>
      </c>
    </row>
    <row r="1332" spans="1:5">
      <c r="A1332" t="s">
        <v>6353</v>
      </c>
      <c r="B1332" t="s">
        <v>8533</v>
      </c>
      <c r="C1332" t="s">
        <v>6351</v>
      </c>
      <c r="D1332" t="s">
        <v>6352</v>
      </c>
      <c r="E1332" t="s">
        <v>703</v>
      </c>
    </row>
    <row r="1333" spans="1:5">
      <c r="A1333" t="s">
        <v>6355</v>
      </c>
      <c r="B1333" t="s">
        <v>8533</v>
      </c>
      <c r="C1333" t="s">
        <v>6354</v>
      </c>
      <c r="D1333" t="s">
        <v>6352</v>
      </c>
      <c r="E1333" t="s">
        <v>703</v>
      </c>
    </row>
    <row r="1334" spans="1:5">
      <c r="A1334" t="s">
        <v>6358</v>
      </c>
      <c r="B1334" t="s">
        <v>8533</v>
      </c>
      <c r="C1334" t="s">
        <v>6356</v>
      </c>
      <c r="D1334" t="s">
        <v>6357</v>
      </c>
      <c r="E1334" t="s">
        <v>704</v>
      </c>
    </row>
    <row r="1335" spans="1:5">
      <c r="A1335" t="s">
        <v>6360</v>
      </c>
      <c r="B1335" t="s">
        <v>8533</v>
      </c>
      <c r="C1335" t="s">
        <v>6359</v>
      </c>
      <c r="D1335" t="s">
        <v>6357</v>
      </c>
      <c r="E1335" t="s">
        <v>704</v>
      </c>
    </row>
    <row r="1336" spans="1:5">
      <c r="A1336" t="s">
        <v>6363</v>
      </c>
      <c r="B1336" t="s">
        <v>8533</v>
      </c>
      <c r="C1336" t="s">
        <v>6361</v>
      </c>
      <c r="D1336" t="s">
        <v>6362</v>
      </c>
      <c r="E1336" t="s">
        <v>705</v>
      </c>
    </row>
    <row r="1337" spans="1:5">
      <c r="A1337" t="s">
        <v>6365</v>
      </c>
      <c r="B1337" t="s">
        <v>8533</v>
      </c>
      <c r="C1337" t="s">
        <v>6364</v>
      </c>
      <c r="D1337" t="s">
        <v>6362</v>
      </c>
      <c r="E1337" t="s">
        <v>705</v>
      </c>
    </row>
    <row r="1338" spans="1:5">
      <c r="A1338" t="s">
        <v>6368</v>
      </c>
      <c r="B1338" t="s">
        <v>8946</v>
      </c>
      <c r="C1338" t="s">
        <v>6366</v>
      </c>
      <c r="D1338" t="s">
        <v>6367</v>
      </c>
      <c r="E1338" t="s">
        <v>706</v>
      </c>
    </row>
    <row r="1339" spans="1:5">
      <c r="A1339" t="s">
        <v>6371</v>
      </c>
      <c r="B1339" t="s">
        <v>8946</v>
      </c>
      <c r="C1339" t="s">
        <v>6369</v>
      </c>
      <c r="D1339" t="s">
        <v>6370</v>
      </c>
      <c r="E1339" t="s">
        <v>707</v>
      </c>
    </row>
    <row r="1340" spans="1:5">
      <c r="A1340" t="s">
        <v>6374</v>
      </c>
      <c r="B1340" t="s">
        <v>8946</v>
      </c>
      <c r="C1340" t="s">
        <v>6372</v>
      </c>
      <c r="D1340" t="s">
        <v>6373</v>
      </c>
      <c r="E1340" t="s">
        <v>708</v>
      </c>
    </row>
    <row r="1341" spans="1:5">
      <c r="A1341" t="s">
        <v>6377</v>
      </c>
      <c r="B1341" t="s">
        <v>8533</v>
      </c>
      <c r="C1341" t="s">
        <v>6375</v>
      </c>
      <c r="D1341" t="s">
        <v>6376</v>
      </c>
      <c r="E1341" t="s">
        <v>709</v>
      </c>
    </row>
    <row r="1342" spans="1:5">
      <c r="A1342" t="s">
        <v>6379</v>
      </c>
      <c r="B1342" t="s">
        <v>8533</v>
      </c>
      <c r="C1342" t="s">
        <v>6378</v>
      </c>
      <c r="D1342" t="s">
        <v>6376</v>
      </c>
      <c r="E1342" t="s">
        <v>709</v>
      </c>
    </row>
    <row r="1343" spans="1:5">
      <c r="A1343" t="s">
        <v>6382</v>
      </c>
      <c r="B1343" t="s">
        <v>8533</v>
      </c>
      <c r="C1343" t="s">
        <v>6380</v>
      </c>
      <c r="D1343" t="s">
        <v>6381</v>
      </c>
      <c r="E1343" t="s">
        <v>710</v>
      </c>
    </row>
    <row r="1344" spans="1:5">
      <c r="A1344" t="s">
        <v>6385</v>
      </c>
      <c r="B1344" t="s">
        <v>8533</v>
      </c>
      <c r="C1344" t="s">
        <v>6383</v>
      </c>
      <c r="D1344" t="s">
        <v>6384</v>
      </c>
      <c r="E1344" t="s">
        <v>711</v>
      </c>
    </row>
    <row r="1345" spans="1:5">
      <c r="A1345" t="s">
        <v>6388</v>
      </c>
      <c r="B1345" t="s">
        <v>8533</v>
      </c>
      <c r="C1345" t="s">
        <v>6386</v>
      </c>
      <c r="D1345" t="s">
        <v>6387</v>
      </c>
      <c r="E1345" t="s">
        <v>712</v>
      </c>
    </row>
    <row r="1346" spans="1:5">
      <c r="A1346" t="s">
        <v>6391</v>
      </c>
      <c r="B1346" t="s">
        <v>8533</v>
      </c>
      <c r="C1346" t="s">
        <v>6389</v>
      </c>
      <c r="D1346" t="s">
        <v>6390</v>
      </c>
      <c r="E1346" t="s">
        <v>713</v>
      </c>
    </row>
    <row r="1347" spans="1:5">
      <c r="A1347" t="s">
        <v>6394</v>
      </c>
      <c r="B1347" t="s">
        <v>8956</v>
      </c>
      <c r="C1347" t="s">
        <v>6392</v>
      </c>
      <c r="D1347" t="s">
        <v>6393</v>
      </c>
      <c r="E1347" t="s">
        <v>714</v>
      </c>
    </row>
    <row r="1348" spans="1:5">
      <c r="A1348" t="s">
        <v>6397</v>
      </c>
      <c r="B1348" t="s">
        <v>8533</v>
      </c>
      <c r="C1348" t="s">
        <v>6395</v>
      </c>
      <c r="D1348" t="s">
        <v>6396</v>
      </c>
      <c r="E1348" t="s">
        <v>715</v>
      </c>
    </row>
    <row r="1349" spans="1:5">
      <c r="A1349" t="s">
        <v>6400</v>
      </c>
      <c r="B1349" t="s">
        <v>8533</v>
      </c>
      <c r="C1349" t="s">
        <v>6398</v>
      </c>
      <c r="D1349" t="s">
        <v>6399</v>
      </c>
      <c r="E1349" t="s">
        <v>716</v>
      </c>
    </row>
    <row r="1350" spans="1:5">
      <c r="A1350" t="s">
        <v>6403</v>
      </c>
      <c r="B1350" t="s">
        <v>8533</v>
      </c>
      <c r="C1350" t="s">
        <v>6401</v>
      </c>
      <c r="D1350" t="s">
        <v>6402</v>
      </c>
      <c r="E1350" t="s">
        <v>717</v>
      </c>
    </row>
    <row r="1351" spans="1:5">
      <c r="A1351" t="s">
        <v>6406</v>
      </c>
      <c r="B1351" t="s">
        <v>8533</v>
      </c>
      <c r="C1351" t="s">
        <v>6404</v>
      </c>
      <c r="D1351" t="s">
        <v>6405</v>
      </c>
      <c r="E1351" t="s">
        <v>718</v>
      </c>
    </row>
    <row r="1352" spans="1:5">
      <c r="A1352" t="s">
        <v>6409</v>
      </c>
      <c r="B1352" t="s">
        <v>8533</v>
      </c>
      <c r="C1352" t="s">
        <v>6407</v>
      </c>
      <c r="D1352" t="s">
        <v>6408</v>
      </c>
      <c r="E1352" t="s">
        <v>719</v>
      </c>
    </row>
    <row r="1353" spans="1:5">
      <c r="A1353" t="s">
        <v>6412</v>
      </c>
      <c r="B1353" t="s">
        <v>8533</v>
      </c>
      <c r="C1353" t="s">
        <v>6410</v>
      </c>
      <c r="D1353" t="s">
        <v>6411</v>
      </c>
      <c r="E1353" t="s">
        <v>720</v>
      </c>
    </row>
    <row r="1354" spans="1:5">
      <c r="A1354" t="s">
        <v>6415</v>
      </c>
      <c r="B1354" t="s">
        <v>8533</v>
      </c>
      <c r="C1354" t="s">
        <v>6413</v>
      </c>
      <c r="D1354" t="s">
        <v>6414</v>
      </c>
      <c r="E1354" t="s">
        <v>721</v>
      </c>
    </row>
    <row r="1355" spans="1:5">
      <c r="A1355" t="s">
        <v>6418</v>
      </c>
      <c r="B1355" t="s">
        <v>8533</v>
      </c>
      <c r="C1355" t="s">
        <v>6416</v>
      </c>
      <c r="D1355" t="s">
        <v>6417</v>
      </c>
      <c r="E1355" t="s">
        <v>722</v>
      </c>
    </row>
    <row r="1356" spans="1:5">
      <c r="A1356" t="s">
        <v>6421</v>
      </c>
      <c r="B1356" t="s">
        <v>8533</v>
      </c>
      <c r="C1356" t="s">
        <v>6419</v>
      </c>
      <c r="D1356" t="s">
        <v>6420</v>
      </c>
      <c r="E1356" t="s">
        <v>723</v>
      </c>
    </row>
    <row r="1357" spans="1:5">
      <c r="A1357" t="s">
        <v>6424</v>
      </c>
      <c r="B1357" t="s">
        <v>8533</v>
      </c>
      <c r="C1357" t="s">
        <v>6422</v>
      </c>
      <c r="D1357" t="s">
        <v>6423</v>
      </c>
      <c r="E1357" t="s">
        <v>724</v>
      </c>
    </row>
    <row r="1358" spans="1:5">
      <c r="A1358" t="s">
        <v>6427</v>
      </c>
      <c r="B1358" t="s">
        <v>8533</v>
      </c>
      <c r="C1358" t="s">
        <v>6425</v>
      </c>
      <c r="D1358" t="s">
        <v>6426</v>
      </c>
      <c r="E1358" t="s">
        <v>725</v>
      </c>
    </row>
    <row r="1359" spans="1:5">
      <c r="A1359" t="s">
        <v>6430</v>
      </c>
      <c r="B1359" t="s">
        <v>8533</v>
      </c>
      <c r="C1359" t="s">
        <v>6428</v>
      </c>
      <c r="D1359" t="s">
        <v>6429</v>
      </c>
      <c r="E1359" t="s">
        <v>726</v>
      </c>
    </row>
    <row r="1360" spans="1:5">
      <c r="A1360" t="s">
        <v>6433</v>
      </c>
      <c r="B1360" t="s">
        <v>8533</v>
      </c>
      <c r="C1360" t="s">
        <v>6431</v>
      </c>
      <c r="D1360" t="s">
        <v>6432</v>
      </c>
      <c r="E1360" t="s">
        <v>727</v>
      </c>
    </row>
    <row r="1361" spans="1:5">
      <c r="A1361" t="s">
        <v>6436</v>
      </c>
      <c r="B1361" t="s">
        <v>8533</v>
      </c>
      <c r="C1361" t="s">
        <v>6434</v>
      </c>
      <c r="D1361" t="s">
        <v>6435</v>
      </c>
      <c r="E1361" t="s">
        <v>728</v>
      </c>
    </row>
    <row r="1362" spans="1:5">
      <c r="A1362" t="s">
        <v>6439</v>
      </c>
      <c r="B1362" t="s">
        <v>8533</v>
      </c>
      <c r="C1362" t="s">
        <v>6437</v>
      </c>
      <c r="D1362" t="s">
        <v>6438</v>
      </c>
      <c r="E1362" t="s">
        <v>729</v>
      </c>
    </row>
    <row r="1363" spans="1:5">
      <c r="A1363" t="s">
        <v>6442</v>
      </c>
      <c r="B1363" t="s">
        <v>8533</v>
      </c>
      <c r="C1363" t="s">
        <v>6440</v>
      </c>
      <c r="D1363" t="s">
        <v>6441</v>
      </c>
      <c r="E1363" t="s">
        <v>730</v>
      </c>
    </row>
    <row r="1364" spans="1:5">
      <c r="A1364" t="s">
        <v>6445</v>
      </c>
      <c r="B1364" t="s">
        <v>8533</v>
      </c>
      <c r="C1364" t="s">
        <v>6443</v>
      </c>
      <c r="D1364" t="s">
        <v>6444</v>
      </c>
      <c r="E1364" t="s">
        <v>731</v>
      </c>
    </row>
    <row r="1365" spans="1:5">
      <c r="A1365" t="s">
        <v>6448</v>
      </c>
      <c r="B1365" t="s">
        <v>8533</v>
      </c>
      <c r="C1365" t="s">
        <v>6446</v>
      </c>
      <c r="D1365" t="s">
        <v>6447</v>
      </c>
      <c r="E1365" t="s">
        <v>732</v>
      </c>
    </row>
    <row r="1366" spans="1:5">
      <c r="A1366" t="s">
        <v>6451</v>
      </c>
      <c r="B1366" t="s">
        <v>8533</v>
      </c>
      <c r="C1366" t="s">
        <v>6449</v>
      </c>
      <c r="D1366" t="s">
        <v>6450</v>
      </c>
      <c r="E1366" t="s">
        <v>733</v>
      </c>
    </row>
    <row r="1367" spans="1:5">
      <c r="A1367" t="s">
        <v>6454</v>
      </c>
      <c r="B1367" t="s">
        <v>8533</v>
      </c>
      <c r="C1367" t="s">
        <v>6452</v>
      </c>
      <c r="D1367" t="s">
        <v>6453</v>
      </c>
      <c r="E1367" t="s">
        <v>734</v>
      </c>
    </row>
    <row r="1368" spans="1:5">
      <c r="A1368" t="s">
        <v>6457</v>
      </c>
      <c r="B1368" t="s">
        <v>8533</v>
      </c>
      <c r="C1368" t="s">
        <v>6455</v>
      </c>
      <c r="D1368" t="s">
        <v>6456</v>
      </c>
      <c r="E1368" t="s">
        <v>735</v>
      </c>
    </row>
    <row r="1369" spans="1:5">
      <c r="A1369" t="s">
        <v>6460</v>
      </c>
      <c r="B1369" t="s">
        <v>8533</v>
      </c>
      <c r="C1369" t="s">
        <v>6458</v>
      </c>
      <c r="D1369" t="s">
        <v>6459</v>
      </c>
      <c r="E1369" t="s">
        <v>736</v>
      </c>
    </row>
    <row r="1370" spans="1:5">
      <c r="A1370" t="s">
        <v>6463</v>
      </c>
      <c r="B1370" t="s">
        <v>8533</v>
      </c>
      <c r="C1370" t="s">
        <v>6461</v>
      </c>
      <c r="D1370" t="s">
        <v>6462</v>
      </c>
      <c r="E1370" t="s">
        <v>737</v>
      </c>
    </row>
    <row r="1371" spans="1:5">
      <c r="A1371" t="s">
        <v>6466</v>
      </c>
      <c r="B1371" t="s">
        <v>8533</v>
      </c>
      <c r="C1371" t="s">
        <v>6464</v>
      </c>
      <c r="D1371" t="s">
        <v>6465</v>
      </c>
      <c r="E1371" t="s">
        <v>738</v>
      </c>
    </row>
    <row r="1372" spans="1:5">
      <c r="A1372" t="s">
        <v>6466</v>
      </c>
      <c r="B1372" t="s">
        <v>8533</v>
      </c>
      <c r="C1372" t="s">
        <v>6464</v>
      </c>
      <c r="D1372" t="s">
        <v>6465</v>
      </c>
      <c r="E1372" t="s">
        <v>738</v>
      </c>
    </row>
    <row r="1373" spans="1:5">
      <c r="A1373" t="s">
        <v>6466</v>
      </c>
      <c r="B1373" t="s">
        <v>8533</v>
      </c>
      <c r="C1373" t="s">
        <v>6464</v>
      </c>
      <c r="D1373" t="s">
        <v>6465</v>
      </c>
      <c r="E1373" t="s">
        <v>738</v>
      </c>
    </row>
    <row r="1374" spans="1:5">
      <c r="A1374" t="s">
        <v>6466</v>
      </c>
      <c r="B1374" t="s">
        <v>8533</v>
      </c>
      <c r="C1374" t="s">
        <v>6464</v>
      </c>
      <c r="D1374" t="s">
        <v>6465</v>
      </c>
      <c r="E1374" t="s">
        <v>738</v>
      </c>
    </row>
    <row r="1375" spans="1:5">
      <c r="A1375" t="s">
        <v>6466</v>
      </c>
      <c r="B1375" t="s">
        <v>8533</v>
      </c>
      <c r="C1375" t="s">
        <v>6464</v>
      </c>
      <c r="D1375" t="s">
        <v>6465</v>
      </c>
      <c r="E1375" t="s">
        <v>738</v>
      </c>
    </row>
    <row r="1376" spans="1:5">
      <c r="A1376" t="s">
        <v>6466</v>
      </c>
      <c r="B1376" t="s">
        <v>8533</v>
      </c>
      <c r="C1376" t="s">
        <v>6464</v>
      </c>
      <c r="D1376" t="s">
        <v>6465</v>
      </c>
      <c r="E1376" t="s">
        <v>738</v>
      </c>
    </row>
    <row r="1377" spans="1:5">
      <c r="A1377" t="s">
        <v>6469</v>
      </c>
      <c r="B1377" t="s">
        <v>8533</v>
      </c>
      <c r="C1377" t="s">
        <v>6467</v>
      </c>
      <c r="D1377" t="s">
        <v>6468</v>
      </c>
      <c r="E1377" t="s">
        <v>739</v>
      </c>
    </row>
    <row r="1378" spans="1:5">
      <c r="A1378" t="s">
        <v>6469</v>
      </c>
      <c r="B1378" t="s">
        <v>8533</v>
      </c>
      <c r="C1378" t="s">
        <v>6467</v>
      </c>
      <c r="D1378" t="s">
        <v>6468</v>
      </c>
      <c r="E1378" t="s">
        <v>739</v>
      </c>
    </row>
    <row r="1379" spans="1:5">
      <c r="A1379" t="s">
        <v>6469</v>
      </c>
      <c r="B1379" t="s">
        <v>8533</v>
      </c>
      <c r="C1379" t="s">
        <v>6467</v>
      </c>
      <c r="D1379" t="s">
        <v>6468</v>
      </c>
      <c r="E1379" t="s">
        <v>739</v>
      </c>
    </row>
    <row r="1380" spans="1:5">
      <c r="A1380" t="s">
        <v>6472</v>
      </c>
      <c r="B1380" t="s">
        <v>8533</v>
      </c>
      <c r="C1380" t="s">
        <v>6470</v>
      </c>
      <c r="D1380" t="s">
        <v>6471</v>
      </c>
      <c r="E1380" t="s">
        <v>740</v>
      </c>
    </row>
    <row r="1381" spans="1:5">
      <c r="A1381" t="s">
        <v>6475</v>
      </c>
      <c r="B1381" t="s">
        <v>8533</v>
      </c>
      <c r="C1381" t="s">
        <v>6473</v>
      </c>
      <c r="D1381" t="s">
        <v>6474</v>
      </c>
      <c r="E1381" t="s">
        <v>741</v>
      </c>
    </row>
    <row r="1382" spans="1:5">
      <c r="A1382" t="s">
        <v>6477</v>
      </c>
      <c r="B1382" t="s">
        <v>8533</v>
      </c>
      <c r="C1382" t="s">
        <v>6476</v>
      </c>
      <c r="D1382" t="s">
        <v>6474</v>
      </c>
      <c r="E1382" t="s">
        <v>741</v>
      </c>
    </row>
    <row r="1383" spans="1:5">
      <c r="A1383" t="s">
        <v>6480</v>
      </c>
      <c r="B1383" t="s">
        <v>8533</v>
      </c>
      <c r="C1383" t="s">
        <v>6478</v>
      </c>
      <c r="D1383" t="s">
        <v>6479</v>
      </c>
      <c r="E1383" t="s">
        <v>742</v>
      </c>
    </row>
    <row r="1384" spans="1:5">
      <c r="A1384" t="s">
        <v>6482</v>
      </c>
      <c r="B1384" t="s">
        <v>8533</v>
      </c>
      <c r="C1384" t="s">
        <v>6481</v>
      </c>
      <c r="D1384" t="s">
        <v>6479</v>
      </c>
      <c r="E1384" t="s">
        <v>742</v>
      </c>
    </row>
    <row r="1385" spans="1:5">
      <c r="A1385" t="s">
        <v>6484</v>
      </c>
      <c r="B1385" t="s">
        <v>8533</v>
      </c>
      <c r="C1385" t="s">
        <v>6483</v>
      </c>
      <c r="D1385" t="s">
        <v>6479</v>
      </c>
      <c r="E1385" t="s">
        <v>742</v>
      </c>
    </row>
    <row r="1386" spans="1:5">
      <c r="A1386" t="s">
        <v>6487</v>
      </c>
      <c r="B1386" t="s">
        <v>6488</v>
      </c>
      <c r="C1386" t="s">
        <v>6485</v>
      </c>
      <c r="D1386" t="s">
        <v>6486</v>
      </c>
      <c r="E1386" t="s">
        <v>743</v>
      </c>
    </row>
    <row r="1387" spans="1:5">
      <c r="A1387" t="s">
        <v>6491</v>
      </c>
      <c r="B1387" t="s">
        <v>8533</v>
      </c>
      <c r="C1387" t="s">
        <v>6489</v>
      </c>
      <c r="D1387" t="s">
        <v>6490</v>
      </c>
      <c r="E1387" t="s">
        <v>744</v>
      </c>
    </row>
    <row r="1388" spans="1:5">
      <c r="A1388" t="s">
        <v>6494</v>
      </c>
      <c r="B1388" t="s">
        <v>8533</v>
      </c>
      <c r="C1388" t="s">
        <v>6492</v>
      </c>
      <c r="D1388" t="s">
        <v>6493</v>
      </c>
      <c r="E1388" t="s">
        <v>745</v>
      </c>
    </row>
    <row r="1389" spans="1:5">
      <c r="A1389" t="s">
        <v>6497</v>
      </c>
      <c r="B1389" t="s">
        <v>8533</v>
      </c>
      <c r="C1389" t="s">
        <v>6495</v>
      </c>
      <c r="D1389" t="s">
        <v>6496</v>
      </c>
      <c r="E1389" t="s">
        <v>746</v>
      </c>
    </row>
    <row r="1390" spans="1:5">
      <c r="A1390" t="s">
        <v>6500</v>
      </c>
      <c r="B1390" t="s">
        <v>8533</v>
      </c>
      <c r="C1390" t="s">
        <v>6498</v>
      </c>
      <c r="D1390" t="s">
        <v>6499</v>
      </c>
      <c r="E1390" t="s">
        <v>747</v>
      </c>
    </row>
    <row r="1391" spans="1:5">
      <c r="A1391" t="s">
        <v>6502</v>
      </c>
      <c r="B1391" t="s">
        <v>8533</v>
      </c>
      <c r="C1391" t="s">
        <v>6501</v>
      </c>
      <c r="D1391" t="s">
        <v>6499</v>
      </c>
      <c r="E1391" t="s">
        <v>747</v>
      </c>
    </row>
    <row r="1392" spans="1:5">
      <c r="A1392" t="s">
        <v>6505</v>
      </c>
      <c r="B1392" t="s">
        <v>8533</v>
      </c>
      <c r="C1392" t="s">
        <v>6503</v>
      </c>
      <c r="D1392" t="s">
        <v>6504</v>
      </c>
      <c r="E1392" t="s">
        <v>748</v>
      </c>
    </row>
    <row r="1393" spans="1:5">
      <c r="A1393" t="s">
        <v>6507</v>
      </c>
      <c r="B1393" t="s">
        <v>8533</v>
      </c>
      <c r="C1393" t="s">
        <v>6506</v>
      </c>
      <c r="D1393" t="s">
        <v>6504</v>
      </c>
      <c r="E1393" t="s">
        <v>748</v>
      </c>
    </row>
    <row r="1394" spans="1:5">
      <c r="A1394" t="s">
        <v>6510</v>
      </c>
      <c r="B1394" t="s">
        <v>8533</v>
      </c>
      <c r="C1394" t="s">
        <v>6508</v>
      </c>
      <c r="D1394" t="s">
        <v>6509</v>
      </c>
      <c r="E1394" t="s">
        <v>749</v>
      </c>
    </row>
    <row r="1395" spans="1:5">
      <c r="A1395" t="s">
        <v>6513</v>
      </c>
      <c r="B1395" t="s">
        <v>8533</v>
      </c>
      <c r="C1395" t="s">
        <v>6511</v>
      </c>
      <c r="D1395" t="s">
        <v>6512</v>
      </c>
      <c r="E1395" t="s">
        <v>750</v>
      </c>
    </row>
    <row r="1396" spans="1:5">
      <c r="A1396" t="s">
        <v>6515</v>
      </c>
      <c r="B1396" t="s">
        <v>8533</v>
      </c>
      <c r="C1396" t="s">
        <v>6514</v>
      </c>
      <c r="D1396" t="s">
        <v>6512</v>
      </c>
      <c r="E1396" t="s">
        <v>750</v>
      </c>
    </row>
    <row r="1397" spans="1:5">
      <c r="A1397" t="s">
        <v>6518</v>
      </c>
      <c r="B1397" t="s">
        <v>8533</v>
      </c>
      <c r="C1397" t="s">
        <v>6516</v>
      </c>
      <c r="D1397" t="s">
        <v>6517</v>
      </c>
      <c r="E1397" t="s">
        <v>751</v>
      </c>
    </row>
    <row r="1398" spans="1:5">
      <c r="A1398" t="s">
        <v>6520</v>
      </c>
      <c r="B1398" t="s">
        <v>8533</v>
      </c>
      <c r="C1398" t="s">
        <v>6519</v>
      </c>
      <c r="D1398" t="s">
        <v>6517</v>
      </c>
      <c r="E1398" t="s">
        <v>751</v>
      </c>
    </row>
    <row r="1399" spans="1:5">
      <c r="A1399" t="s">
        <v>6523</v>
      </c>
      <c r="B1399" t="s">
        <v>8533</v>
      </c>
      <c r="C1399" t="s">
        <v>6521</v>
      </c>
      <c r="D1399" t="s">
        <v>6522</v>
      </c>
      <c r="E1399" t="s">
        <v>752</v>
      </c>
    </row>
    <row r="1400" spans="1:5">
      <c r="A1400" t="s">
        <v>6526</v>
      </c>
      <c r="B1400" t="s">
        <v>8533</v>
      </c>
      <c r="C1400" t="s">
        <v>6524</v>
      </c>
      <c r="D1400" t="s">
        <v>6525</v>
      </c>
      <c r="E1400" t="s">
        <v>753</v>
      </c>
    </row>
    <row r="1401" spans="1:5">
      <c r="A1401" t="s">
        <v>6529</v>
      </c>
      <c r="B1401" t="s">
        <v>8533</v>
      </c>
      <c r="C1401" t="s">
        <v>6527</v>
      </c>
      <c r="D1401" t="s">
        <v>6528</v>
      </c>
      <c r="E1401" t="s">
        <v>754</v>
      </c>
    </row>
    <row r="1402" spans="1:5">
      <c r="A1402" t="s">
        <v>6531</v>
      </c>
      <c r="B1402" t="s">
        <v>8533</v>
      </c>
      <c r="C1402" t="s">
        <v>6530</v>
      </c>
      <c r="D1402" t="s">
        <v>6528</v>
      </c>
      <c r="E1402" t="s">
        <v>754</v>
      </c>
    </row>
    <row r="1403" spans="1:5">
      <c r="A1403" t="s">
        <v>6534</v>
      </c>
      <c r="B1403" t="s">
        <v>8533</v>
      </c>
      <c r="C1403" t="s">
        <v>6532</v>
      </c>
      <c r="D1403" t="s">
        <v>6533</v>
      </c>
      <c r="E1403" t="s">
        <v>755</v>
      </c>
    </row>
    <row r="1404" spans="1:5">
      <c r="A1404" t="s">
        <v>6537</v>
      </c>
      <c r="B1404" t="s">
        <v>8533</v>
      </c>
      <c r="C1404" t="s">
        <v>6535</v>
      </c>
      <c r="D1404" t="s">
        <v>6536</v>
      </c>
      <c r="E1404" t="s">
        <v>756</v>
      </c>
    </row>
    <row r="1405" spans="1:5">
      <c r="A1405" t="s">
        <v>6540</v>
      </c>
      <c r="B1405" t="s">
        <v>8533</v>
      </c>
      <c r="C1405" t="s">
        <v>6538</v>
      </c>
      <c r="D1405" t="s">
        <v>6539</v>
      </c>
      <c r="E1405" t="s">
        <v>757</v>
      </c>
    </row>
    <row r="1406" spans="1:5">
      <c r="A1406" t="s">
        <v>6543</v>
      </c>
      <c r="B1406" t="s">
        <v>8533</v>
      </c>
      <c r="C1406" t="s">
        <v>6541</v>
      </c>
      <c r="D1406" t="s">
        <v>6542</v>
      </c>
      <c r="E1406" t="s">
        <v>758</v>
      </c>
    </row>
    <row r="1407" spans="1:5">
      <c r="A1407" t="s">
        <v>6546</v>
      </c>
      <c r="B1407" t="s">
        <v>8533</v>
      </c>
      <c r="C1407" t="s">
        <v>6544</v>
      </c>
      <c r="D1407" t="s">
        <v>6545</v>
      </c>
      <c r="E1407" t="s">
        <v>759</v>
      </c>
    </row>
    <row r="1408" spans="1:5">
      <c r="A1408" t="s">
        <v>6549</v>
      </c>
      <c r="B1408" t="s">
        <v>8533</v>
      </c>
      <c r="C1408" t="s">
        <v>6547</v>
      </c>
      <c r="D1408" t="s">
        <v>6548</v>
      </c>
      <c r="E1408" t="s">
        <v>760</v>
      </c>
    </row>
    <row r="1409" spans="1:5">
      <c r="A1409" t="s">
        <v>6552</v>
      </c>
      <c r="B1409" t="s">
        <v>8533</v>
      </c>
      <c r="C1409" t="s">
        <v>6550</v>
      </c>
      <c r="D1409" t="s">
        <v>6551</v>
      </c>
      <c r="E1409" t="s">
        <v>761</v>
      </c>
    </row>
    <row r="1410" spans="1:5">
      <c r="A1410" t="s">
        <v>6555</v>
      </c>
      <c r="B1410" t="s">
        <v>8533</v>
      </c>
      <c r="C1410" t="s">
        <v>6553</v>
      </c>
      <c r="D1410" t="s">
        <v>6554</v>
      </c>
      <c r="E1410" t="s">
        <v>762</v>
      </c>
    </row>
    <row r="1411" spans="1:5">
      <c r="A1411" t="s">
        <v>6558</v>
      </c>
      <c r="B1411" t="s">
        <v>8533</v>
      </c>
      <c r="C1411" t="s">
        <v>6556</v>
      </c>
      <c r="D1411" t="s">
        <v>6557</v>
      </c>
      <c r="E1411" t="s">
        <v>763</v>
      </c>
    </row>
    <row r="1412" spans="1:5">
      <c r="A1412" t="s">
        <v>6561</v>
      </c>
      <c r="B1412" t="s">
        <v>8533</v>
      </c>
      <c r="C1412" t="s">
        <v>6559</v>
      </c>
      <c r="D1412" t="s">
        <v>6560</v>
      </c>
      <c r="E1412" t="s">
        <v>764</v>
      </c>
    </row>
    <row r="1413" spans="1:5">
      <c r="A1413" t="s">
        <v>6564</v>
      </c>
      <c r="B1413" t="s">
        <v>8533</v>
      </c>
      <c r="C1413" t="s">
        <v>6562</v>
      </c>
      <c r="D1413" t="s">
        <v>6563</v>
      </c>
      <c r="E1413" t="s">
        <v>765</v>
      </c>
    </row>
    <row r="1414" spans="1:5">
      <c r="A1414" t="s">
        <v>6567</v>
      </c>
      <c r="B1414" t="s">
        <v>8533</v>
      </c>
      <c r="C1414" t="s">
        <v>6565</v>
      </c>
      <c r="D1414" t="s">
        <v>6566</v>
      </c>
      <c r="E1414" t="s">
        <v>766</v>
      </c>
    </row>
    <row r="1415" spans="1:5">
      <c r="A1415" t="s">
        <v>6569</v>
      </c>
      <c r="B1415" t="s">
        <v>8533</v>
      </c>
      <c r="C1415" t="s">
        <v>6568</v>
      </c>
      <c r="D1415" t="s">
        <v>6566</v>
      </c>
      <c r="E1415" t="s">
        <v>766</v>
      </c>
    </row>
    <row r="1416" spans="1:5">
      <c r="A1416" t="s">
        <v>6572</v>
      </c>
      <c r="B1416" t="s">
        <v>8533</v>
      </c>
      <c r="C1416" t="s">
        <v>6570</v>
      </c>
      <c r="D1416" t="s">
        <v>6571</v>
      </c>
      <c r="E1416" t="s">
        <v>767</v>
      </c>
    </row>
    <row r="1417" spans="1:5">
      <c r="A1417" t="s">
        <v>6575</v>
      </c>
      <c r="B1417" t="s">
        <v>8533</v>
      </c>
      <c r="C1417" t="s">
        <v>6573</v>
      </c>
      <c r="D1417" t="s">
        <v>6574</v>
      </c>
      <c r="E1417" t="s">
        <v>768</v>
      </c>
    </row>
    <row r="1418" spans="1:5">
      <c r="A1418" t="s">
        <v>6578</v>
      </c>
      <c r="B1418" t="s">
        <v>8533</v>
      </c>
      <c r="C1418" t="s">
        <v>6576</v>
      </c>
      <c r="D1418" t="s">
        <v>6577</v>
      </c>
      <c r="E1418" t="s">
        <v>769</v>
      </c>
    </row>
    <row r="1419" spans="1:5">
      <c r="A1419" t="s">
        <v>6578</v>
      </c>
      <c r="B1419" t="s">
        <v>8533</v>
      </c>
      <c r="C1419" t="s">
        <v>6576</v>
      </c>
      <c r="D1419" t="s">
        <v>6577</v>
      </c>
      <c r="E1419" t="s">
        <v>769</v>
      </c>
    </row>
    <row r="1420" spans="1:5">
      <c r="A1420" t="s">
        <v>6578</v>
      </c>
      <c r="B1420" t="s">
        <v>8533</v>
      </c>
      <c r="C1420" t="s">
        <v>6576</v>
      </c>
      <c r="D1420" t="s">
        <v>6577</v>
      </c>
      <c r="E1420" t="s">
        <v>769</v>
      </c>
    </row>
    <row r="1421" spans="1:5">
      <c r="A1421" t="s">
        <v>6578</v>
      </c>
      <c r="B1421" t="s">
        <v>8533</v>
      </c>
      <c r="C1421" t="s">
        <v>6576</v>
      </c>
      <c r="D1421" t="s">
        <v>6577</v>
      </c>
      <c r="E1421" t="s">
        <v>769</v>
      </c>
    </row>
    <row r="1422" spans="1:5">
      <c r="A1422" t="s">
        <v>6581</v>
      </c>
      <c r="B1422" t="s">
        <v>8533</v>
      </c>
      <c r="C1422" t="s">
        <v>6579</v>
      </c>
      <c r="D1422" t="s">
        <v>6580</v>
      </c>
      <c r="E1422" t="s">
        <v>770</v>
      </c>
    </row>
    <row r="1423" spans="1:5">
      <c r="A1423" t="s">
        <v>6584</v>
      </c>
      <c r="B1423" t="s">
        <v>8533</v>
      </c>
      <c r="C1423" t="s">
        <v>6582</v>
      </c>
      <c r="D1423" t="s">
        <v>6583</v>
      </c>
      <c r="E1423" t="s">
        <v>771</v>
      </c>
    </row>
    <row r="1424" spans="1:5">
      <c r="A1424" t="s">
        <v>6586</v>
      </c>
      <c r="B1424" t="s">
        <v>8533</v>
      </c>
      <c r="C1424" t="s">
        <v>6585</v>
      </c>
      <c r="D1424" t="s">
        <v>6583</v>
      </c>
      <c r="E1424" t="s">
        <v>771</v>
      </c>
    </row>
    <row r="1425" spans="1:5">
      <c r="A1425" t="s">
        <v>6589</v>
      </c>
      <c r="B1425" t="s">
        <v>8533</v>
      </c>
      <c r="C1425" t="s">
        <v>6587</v>
      </c>
      <c r="D1425" t="s">
        <v>6588</v>
      </c>
      <c r="E1425" t="s">
        <v>772</v>
      </c>
    </row>
    <row r="1426" spans="1:5">
      <c r="A1426" t="s">
        <v>6592</v>
      </c>
      <c r="B1426" t="s">
        <v>8533</v>
      </c>
      <c r="C1426" t="s">
        <v>6590</v>
      </c>
      <c r="D1426" t="s">
        <v>6591</v>
      </c>
      <c r="E1426" t="s">
        <v>773</v>
      </c>
    </row>
    <row r="1427" spans="1:5">
      <c r="A1427" t="s">
        <v>6595</v>
      </c>
      <c r="B1427" t="s">
        <v>8533</v>
      </c>
      <c r="C1427" t="s">
        <v>6593</v>
      </c>
      <c r="D1427" t="s">
        <v>6594</v>
      </c>
      <c r="E1427" t="s">
        <v>774</v>
      </c>
    </row>
    <row r="1428" spans="1:5">
      <c r="A1428" t="s">
        <v>6598</v>
      </c>
      <c r="B1428" t="s">
        <v>8533</v>
      </c>
      <c r="C1428" t="s">
        <v>6596</v>
      </c>
      <c r="D1428" t="s">
        <v>6597</v>
      </c>
      <c r="E1428" t="s">
        <v>775</v>
      </c>
    </row>
    <row r="1429" spans="1:5">
      <c r="A1429" t="s">
        <v>6601</v>
      </c>
      <c r="B1429" t="s">
        <v>8533</v>
      </c>
      <c r="C1429" t="s">
        <v>6599</v>
      </c>
      <c r="D1429" t="s">
        <v>6600</v>
      </c>
      <c r="E1429" t="s">
        <v>776</v>
      </c>
    </row>
    <row r="1430" spans="1:5">
      <c r="A1430" t="s">
        <v>6604</v>
      </c>
      <c r="B1430" t="s">
        <v>8533</v>
      </c>
      <c r="C1430" t="s">
        <v>6602</v>
      </c>
      <c r="D1430" t="s">
        <v>6603</v>
      </c>
      <c r="E1430" t="s">
        <v>777</v>
      </c>
    </row>
    <row r="1431" spans="1:5">
      <c r="A1431" t="s">
        <v>6604</v>
      </c>
      <c r="B1431" t="s">
        <v>8533</v>
      </c>
      <c r="C1431" t="s">
        <v>6602</v>
      </c>
      <c r="D1431" t="s">
        <v>6603</v>
      </c>
      <c r="E1431" t="s">
        <v>777</v>
      </c>
    </row>
    <row r="1432" spans="1:5">
      <c r="A1432" t="s">
        <v>6607</v>
      </c>
      <c r="B1432" t="s">
        <v>8533</v>
      </c>
      <c r="C1432" t="s">
        <v>6605</v>
      </c>
      <c r="D1432" t="s">
        <v>6606</v>
      </c>
      <c r="E1432" t="s">
        <v>778</v>
      </c>
    </row>
    <row r="1433" spans="1:5">
      <c r="A1433" t="s">
        <v>6607</v>
      </c>
      <c r="B1433" t="s">
        <v>8533</v>
      </c>
      <c r="C1433" t="s">
        <v>6605</v>
      </c>
      <c r="D1433" t="s">
        <v>6606</v>
      </c>
      <c r="E1433" t="s">
        <v>778</v>
      </c>
    </row>
    <row r="1434" spans="1:5">
      <c r="A1434" t="s">
        <v>6610</v>
      </c>
      <c r="B1434" t="s">
        <v>8533</v>
      </c>
      <c r="C1434" t="s">
        <v>6608</v>
      </c>
      <c r="D1434" t="s">
        <v>6609</v>
      </c>
      <c r="E1434" t="s">
        <v>779</v>
      </c>
    </row>
    <row r="1435" spans="1:5">
      <c r="A1435" t="s">
        <v>6613</v>
      </c>
      <c r="B1435" t="s">
        <v>8533</v>
      </c>
      <c r="C1435" t="s">
        <v>6611</v>
      </c>
      <c r="D1435" t="s">
        <v>6612</v>
      </c>
      <c r="E1435" t="s">
        <v>780</v>
      </c>
    </row>
    <row r="1436" spans="1:5">
      <c r="A1436" t="s">
        <v>6616</v>
      </c>
      <c r="B1436" t="s">
        <v>8533</v>
      </c>
      <c r="C1436" t="s">
        <v>6614</v>
      </c>
      <c r="D1436" t="s">
        <v>6615</v>
      </c>
      <c r="E1436" t="s">
        <v>781</v>
      </c>
    </row>
    <row r="1437" spans="1:5">
      <c r="A1437" t="s">
        <v>6619</v>
      </c>
      <c r="B1437" t="s">
        <v>8533</v>
      </c>
      <c r="C1437" t="s">
        <v>6617</v>
      </c>
      <c r="D1437" t="s">
        <v>6618</v>
      </c>
      <c r="E1437" t="s">
        <v>782</v>
      </c>
    </row>
    <row r="1438" spans="1:5">
      <c r="A1438" t="s">
        <v>6622</v>
      </c>
      <c r="B1438" t="s">
        <v>8533</v>
      </c>
      <c r="C1438" t="s">
        <v>6620</v>
      </c>
      <c r="D1438" t="s">
        <v>6621</v>
      </c>
      <c r="E1438" t="s">
        <v>783</v>
      </c>
    </row>
    <row r="1439" spans="1:5">
      <c r="A1439" t="s">
        <v>6625</v>
      </c>
      <c r="B1439" t="s">
        <v>8533</v>
      </c>
      <c r="C1439" t="s">
        <v>6623</v>
      </c>
      <c r="D1439" t="s">
        <v>6624</v>
      </c>
      <c r="E1439" t="s">
        <v>784</v>
      </c>
    </row>
    <row r="1440" spans="1:5">
      <c r="A1440" t="s">
        <v>6628</v>
      </c>
      <c r="B1440" t="s">
        <v>8533</v>
      </c>
      <c r="C1440" t="s">
        <v>6626</v>
      </c>
      <c r="D1440" t="s">
        <v>6627</v>
      </c>
      <c r="E1440" t="s">
        <v>785</v>
      </c>
    </row>
    <row r="1441" spans="1:5">
      <c r="A1441" t="s">
        <v>6631</v>
      </c>
      <c r="B1441" t="s">
        <v>8533</v>
      </c>
      <c r="C1441" t="s">
        <v>6629</v>
      </c>
      <c r="D1441" t="s">
        <v>6630</v>
      </c>
      <c r="E1441" t="s">
        <v>786</v>
      </c>
    </row>
    <row r="1442" spans="1:5">
      <c r="A1442" t="s">
        <v>6634</v>
      </c>
      <c r="B1442" t="s">
        <v>8533</v>
      </c>
      <c r="C1442" t="s">
        <v>6632</v>
      </c>
      <c r="D1442" t="s">
        <v>6633</v>
      </c>
      <c r="E1442" t="s">
        <v>787</v>
      </c>
    </row>
    <row r="1443" spans="1:5">
      <c r="A1443" t="s">
        <v>6637</v>
      </c>
      <c r="B1443" t="s">
        <v>8533</v>
      </c>
      <c r="C1443" t="s">
        <v>6635</v>
      </c>
      <c r="D1443" t="s">
        <v>6636</v>
      </c>
      <c r="E1443" t="s">
        <v>788</v>
      </c>
    </row>
    <row r="1444" spans="1:5">
      <c r="A1444" t="s">
        <v>6640</v>
      </c>
      <c r="B1444" t="s">
        <v>8533</v>
      </c>
      <c r="C1444" t="s">
        <v>6638</v>
      </c>
      <c r="D1444" t="s">
        <v>6639</v>
      </c>
      <c r="E1444" t="s">
        <v>789</v>
      </c>
    </row>
    <row r="1445" spans="1:5">
      <c r="A1445" t="s">
        <v>6643</v>
      </c>
      <c r="B1445" t="s">
        <v>8533</v>
      </c>
      <c r="C1445" t="s">
        <v>6641</v>
      </c>
      <c r="D1445" t="s">
        <v>6642</v>
      </c>
      <c r="E1445" t="s">
        <v>790</v>
      </c>
    </row>
    <row r="1446" spans="1:5">
      <c r="A1446" t="s">
        <v>6646</v>
      </c>
      <c r="B1446" t="s">
        <v>8533</v>
      </c>
      <c r="C1446" t="s">
        <v>6644</v>
      </c>
      <c r="D1446" t="s">
        <v>6645</v>
      </c>
      <c r="E1446" t="s">
        <v>791</v>
      </c>
    </row>
    <row r="1447" spans="1:5">
      <c r="A1447" t="s">
        <v>6649</v>
      </c>
      <c r="B1447" t="s">
        <v>8533</v>
      </c>
      <c r="C1447" t="s">
        <v>6647</v>
      </c>
      <c r="D1447" t="s">
        <v>6648</v>
      </c>
      <c r="E1447" t="s">
        <v>792</v>
      </c>
    </row>
    <row r="1448" spans="1:5">
      <c r="A1448" t="s">
        <v>6652</v>
      </c>
      <c r="B1448" t="s">
        <v>8533</v>
      </c>
      <c r="C1448" t="s">
        <v>6650</v>
      </c>
      <c r="D1448" t="s">
        <v>6651</v>
      </c>
      <c r="E1448" t="s">
        <v>793</v>
      </c>
    </row>
    <row r="1449" spans="1:5">
      <c r="A1449" t="s">
        <v>6655</v>
      </c>
      <c r="B1449" t="s">
        <v>8533</v>
      </c>
      <c r="C1449" t="s">
        <v>6653</v>
      </c>
      <c r="D1449" t="s">
        <v>6654</v>
      </c>
      <c r="E1449" t="s">
        <v>794</v>
      </c>
    </row>
    <row r="1450" spans="1:5">
      <c r="A1450" t="s">
        <v>6658</v>
      </c>
      <c r="B1450" t="s">
        <v>8533</v>
      </c>
      <c r="C1450" t="s">
        <v>6656</v>
      </c>
      <c r="D1450" t="s">
        <v>6657</v>
      </c>
      <c r="E1450" t="s">
        <v>795</v>
      </c>
    </row>
    <row r="1451" spans="1:5">
      <c r="A1451" t="s">
        <v>6661</v>
      </c>
      <c r="B1451" t="s">
        <v>8533</v>
      </c>
      <c r="C1451" t="s">
        <v>6659</v>
      </c>
      <c r="D1451" t="s">
        <v>6660</v>
      </c>
      <c r="E1451" t="s">
        <v>796</v>
      </c>
    </row>
    <row r="1452" spans="1:5">
      <c r="A1452" t="s">
        <v>6664</v>
      </c>
      <c r="B1452" t="s">
        <v>8533</v>
      </c>
      <c r="C1452" t="s">
        <v>6662</v>
      </c>
      <c r="D1452" t="s">
        <v>6663</v>
      </c>
      <c r="E1452" t="s">
        <v>797</v>
      </c>
    </row>
    <row r="1453" spans="1:5">
      <c r="A1453" t="s">
        <v>6667</v>
      </c>
      <c r="B1453" t="s">
        <v>8533</v>
      </c>
      <c r="C1453" t="s">
        <v>6665</v>
      </c>
      <c r="D1453" t="s">
        <v>6666</v>
      </c>
      <c r="E1453" t="s">
        <v>798</v>
      </c>
    </row>
    <row r="1454" spans="1:5">
      <c r="A1454" t="s">
        <v>6670</v>
      </c>
      <c r="B1454" t="s">
        <v>8533</v>
      </c>
      <c r="C1454" t="s">
        <v>6668</v>
      </c>
      <c r="D1454" t="s">
        <v>6669</v>
      </c>
      <c r="E1454" t="s">
        <v>799</v>
      </c>
    </row>
    <row r="1455" spans="1:5">
      <c r="A1455" t="s">
        <v>6673</v>
      </c>
      <c r="B1455" t="s">
        <v>8533</v>
      </c>
      <c r="C1455" t="s">
        <v>6671</v>
      </c>
      <c r="D1455" t="s">
        <v>6672</v>
      </c>
      <c r="E1455" t="s">
        <v>800</v>
      </c>
    </row>
    <row r="1456" spans="1:5">
      <c r="A1456" t="s">
        <v>6676</v>
      </c>
      <c r="B1456" t="s">
        <v>8533</v>
      </c>
      <c r="C1456" t="s">
        <v>6674</v>
      </c>
      <c r="D1456" t="s">
        <v>6675</v>
      </c>
      <c r="E1456" t="s">
        <v>801</v>
      </c>
    </row>
    <row r="1457" spans="1:5">
      <c r="A1457" t="s">
        <v>6679</v>
      </c>
      <c r="B1457" t="s">
        <v>8533</v>
      </c>
      <c r="C1457" t="s">
        <v>6677</v>
      </c>
      <c r="D1457" t="s">
        <v>6678</v>
      </c>
      <c r="E1457" t="s">
        <v>802</v>
      </c>
    </row>
    <row r="1458" spans="1:5">
      <c r="A1458" t="s">
        <v>6682</v>
      </c>
      <c r="B1458" t="s">
        <v>8533</v>
      </c>
      <c r="C1458" t="s">
        <v>6680</v>
      </c>
      <c r="D1458" t="s">
        <v>6681</v>
      </c>
      <c r="E1458" t="s">
        <v>803</v>
      </c>
    </row>
    <row r="1459" spans="1:5">
      <c r="A1459" t="s">
        <v>6685</v>
      </c>
      <c r="B1459" t="s">
        <v>8533</v>
      </c>
      <c r="C1459" t="s">
        <v>6683</v>
      </c>
      <c r="D1459" t="s">
        <v>6684</v>
      </c>
      <c r="E1459" t="s">
        <v>804</v>
      </c>
    </row>
    <row r="1460" spans="1:5">
      <c r="A1460" t="s">
        <v>6688</v>
      </c>
      <c r="B1460" t="s">
        <v>8533</v>
      </c>
      <c r="C1460" t="s">
        <v>6686</v>
      </c>
      <c r="D1460" t="s">
        <v>6687</v>
      </c>
      <c r="E1460" t="s">
        <v>805</v>
      </c>
    </row>
    <row r="1461" spans="1:5">
      <c r="A1461" t="s">
        <v>6691</v>
      </c>
      <c r="B1461" t="s">
        <v>8533</v>
      </c>
      <c r="C1461" t="s">
        <v>6689</v>
      </c>
      <c r="D1461" t="s">
        <v>6690</v>
      </c>
      <c r="E1461" t="s">
        <v>806</v>
      </c>
    </row>
    <row r="1462" spans="1:5">
      <c r="A1462" t="s">
        <v>6694</v>
      </c>
      <c r="B1462" t="s">
        <v>8533</v>
      </c>
      <c r="C1462" t="s">
        <v>6692</v>
      </c>
      <c r="D1462" t="s">
        <v>6693</v>
      </c>
      <c r="E1462" t="s">
        <v>807</v>
      </c>
    </row>
    <row r="1463" spans="1:5">
      <c r="A1463" t="s">
        <v>6697</v>
      </c>
      <c r="B1463" t="s">
        <v>9158</v>
      </c>
      <c r="C1463" t="s">
        <v>6695</v>
      </c>
      <c r="D1463" t="s">
        <v>6696</v>
      </c>
      <c r="E1463" t="s">
        <v>808</v>
      </c>
    </row>
    <row r="1464" spans="1:5">
      <c r="A1464" t="s">
        <v>6700</v>
      </c>
      <c r="B1464" t="s">
        <v>8533</v>
      </c>
      <c r="C1464" t="s">
        <v>6698</v>
      </c>
      <c r="D1464" t="s">
        <v>6699</v>
      </c>
      <c r="E1464" t="s">
        <v>809</v>
      </c>
    </row>
    <row r="1465" spans="1:5">
      <c r="A1465" t="s">
        <v>6703</v>
      </c>
      <c r="B1465" t="s">
        <v>8533</v>
      </c>
      <c r="C1465" t="s">
        <v>6701</v>
      </c>
      <c r="D1465" t="s">
        <v>6702</v>
      </c>
      <c r="E1465" t="s">
        <v>810</v>
      </c>
    </row>
    <row r="1466" spans="1:5">
      <c r="A1466" t="s">
        <v>6706</v>
      </c>
      <c r="B1466" t="s">
        <v>8533</v>
      </c>
      <c r="C1466" t="s">
        <v>6704</v>
      </c>
      <c r="D1466" t="s">
        <v>6705</v>
      </c>
      <c r="E1466" t="s">
        <v>811</v>
      </c>
    </row>
    <row r="1467" spans="1:5">
      <c r="A1467" t="s">
        <v>6709</v>
      </c>
      <c r="B1467" t="s">
        <v>8533</v>
      </c>
      <c r="C1467" t="s">
        <v>6707</v>
      </c>
      <c r="D1467" t="s">
        <v>6708</v>
      </c>
      <c r="E1467" t="s">
        <v>812</v>
      </c>
    </row>
    <row r="1468" spans="1:5">
      <c r="A1468" t="s">
        <v>6712</v>
      </c>
      <c r="B1468" t="s">
        <v>8533</v>
      </c>
      <c r="C1468" t="s">
        <v>6710</v>
      </c>
      <c r="D1468" t="s">
        <v>6711</v>
      </c>
      <c r="E1468" t="s">
        <v>813</v>
      </c>
    </row>
    <row r="1469" spans="1:5">
      <c r="A1469" t="s">
        <v>6715</v>
      </c>
      <c r="B1469" t="s">
        <v>8533</v>
      </c>
      <c r="C1469" t="s">
        <v>6713</v>
      </c>
      <c r="D1469" t="s">
        <v>6714</v>
      </c>
      <c r="E1469" t="s">
        <v>814</v>
      </c>
    </row>
    <row r="1470" spans="1:5">
      <c r="A1470" t="s">
        <v>6718</v>
      </c>
      <c r="B1470" t="s">
        <v>8533</v>
      </c>
      <c r="C1470" t="s">
        <v>6716</v>
      </c>
      <c r="D1470" t="s">
        <v>6717</v>
      </c>
      <c r="E1470" t="s">
        <v>815</v>
      </c>
    </row>
    <row r="1471" spans="1:5">
      <c r="A1471" t="s">
        <v>6721</v>
      </c>
      <c r="B1471" t="s">
        <v>8533</v>
      </c>
      <c r="C1471" t="s">
        <v>6719</v>
      </c>
      <c r="D1471" t="s">
        <v>6720</v>
      </c>
      <c r="E1471" t="s">
        <v>816</v>
      </c>
    </row>
    <row r="1472" spans="1:5">
      <c r="A1472" t="s">
        <v>6724</v>
      </c>
      <c r="B1472" t="s">
        <v>8533</v>
      </c>
      <c r="C1472" t="s">
        <v>6722</v>
      </c>
      <c r="D1472" t="s">
        <v>6723</v>
      </c>
      <c r="E1472" t="s">
        <v>817</v>
      </c>
    </row>
    <row r="1473" spans="1:5">
      <c r="A1473" t="s">
        <v>6727</v>
      </c>
      <c r="B1473" t="s">
        <v>8533</v>
      </c>
      <c r="C1473" t="s">
        <v>6725</v>
      </c>
      <c r="D1473" t="s">
        <v>6726</v>
      </c>
      <c r="E1473" t="s">
        <v>818</v>
      </c>
    </row>
    <row r="1474" spans="1:5">
      <c r="A1474" t="s">
        <v>6730</v>
      </c>
      <c r="B1474" t="s">
        <v>8533</v>
      </c>
      <c r="C1474" t="s">
        <v>6728</v>
      </c>
      <c r="D1474" t="s">
        <v>6729</v>
      </c>
      <c r="E1474" t="s">
        <v>819</v>
      </c>
    </row>
    <row r="1475" spans="1:5">
      <c r="A1475" t="s">
        <v>6733</v>
      </c>
      <c r="B1475" t="s">
        <v>8533</v>
      </c>
      <c r="C1475" t="s">
        <v>6731</v>
      </c>
      <c r="D1475" t="s">
        <v>6732</v>
      </c>
      <c r="E1475" t="s">
        <v>820</v>
      </c>
    </row>
    <row r="1476" spans="1:5">
      <c r="A1476" t="s">
        <v>6736</v>
      </c>
      <c r="B1476" t="s">
        <v>8533</v>
      </c>
      <c r="C1476" t="s">
        <v>6734</v>
      </c>
      <c r="D1476" t="s">
        <v>6735</v>
      </c>
      <c r="E1476" t="s">
        <v>821</v>
      </c>
    </row>
    <row r="1477" spans="1:5">
      <c r="A1477" t="s">
        <v>6739</v>
      </c>
      <c r="B1477" t="s">
        <v>8533</v>
      </c>
      <c r="C1477" t="s">
        <v>6737</v>
      </c>
      <c r="D1477" t="s">
        <v>6738</v>
      </c>
      <c r="E1477" t="s">
        <v>822</v>
      </c>
    </row>
    <row r="1478" spans="1:5">
      <c r="A1478" t="s">
        <v>6742</v>
      </c>
      <c r="B1478" t="s">
        <v>8533</v>
      </c>
      <c r="C1478" t="s">
        <v>6740</v>
      </c>
      <c r="D1478" t="s">
        <v>6741</v>
      </c>
      <c r="E1478" t="s">
        <v>823</v>
      </c>
    </row>
    <row r="1479" spans="1:5">
      <c r="A1479" t="s">
        <v>6745</v>
      </c>
      <c r="B1479" t="s">
        <v>8533</v>
      </c>
      <c r="C1479" t="s">
        <v>6743</v>
      </c>
      <c r="D1479" t="s">
        <v>6744</v>
      </c>
      <c r="E1479" t="s">
        <v>824</v>
      </c>
    </row>
    <row r="1480" spans="1:5">
      <c r="A1480" t="s">
        <v>6748</v>
      </c>
      <c r="B1480" t="s">
        <v>8533</v>
      </c>
      <c r="C1480" t="s">
        <v>6746</v>
      </c>
      <c r="D1480" t="s">
        <v>6747</v>
      </c>
      <c r="E1480" t="s">
        <v>825</v>
      </c>
    </row>
    <row r="1481" spans="1:5">
      <c r="A1481" t="s">
        <v>6751</v>
      </c>
      <c r="B1481" t="s">
        <v>8533</v>
      </c>
      <c r="C1481" t="s">
        <v>6749</v>
      </c>
      <c r="D1481" t="s">
        <v>6750</v>
      </c>
      <c r="E1481" t="s">
        <v>826</v>
      </c>
    </row>
    <row r="1482" spans="1:5">
      <c r="A1482" t="s">
        <v>6754</v>
      </c>
      <c r="B1482" t="s">
        <v>8533</v>
      </c>
      <c r="C1482" t="s">
        <v>6752</v>
      </c>
      <c r="D1482" t="s">
        <v>6753</v>
      </c>
      <c r="E1482" t="s">
        <v>827</v>
      </c>
    </row>
    <row r="1483" spans="1:5">
      <c r="A1483" t="s">
        <v>6757</v>
      </c>
      <c r="B1483" t="s">
        <v>8533</v>
      </c>
      <c r="C1483" t="s">
        <v>6755</v>
      </c>
      <c r="D1483" t="s">
        <v>6756</v>
      </c>
      <c r="E1483" t="s">
        <v>828</v>
      </c>
    </row>
    <row r="1484" spans="1:5">
      <c r="A1484" t="s">
        <v>6760</v>
      </c>
      <c r="B1484" t="s">
        <v>8533</v>
      </c>
      <c r="C1484" t="s">
        <v>6758</v>
      </c>
      <c r="D1484" t="s">
        <v>6759</v>
      </c>
      <c r="E1484" t="s">
        <v>829</v>
      </c>
    </row>
    <row r="1485" spans="1:5">
      <c r="A1485" t="s">
        <v>6763</v>
      </c>
      <c r="B1485" t="s">
        <v>8533</v>
      </c>
      <c r="C1485" t="s">
        <v>6761</v>
      </c>
      <c r="D1485" t="s">
        <v>6762</v>
      </c>
      <c r="E1485" t="s">
        <v>830</v>
      </c>
    </row>
    <row r="1486" spans="1:5">
      <c r="A1486" t="s">
        <v>6766</v>
      </c>
      <c r="B1486" t="s">
        <v>8533</v>
      </c>
      <c r="C1486" t="s">
        <v>6764</v>
      </c>
      <c r="D1486" t="s">
        <v>6765</v>
      </c>
      <c r="E1486" t="s">
        <v>831</v>
      </c>
    </row>
    <row r="1487" spans="1:5">
      <c r="A1487" t="s">
        <v>6769</v>
      </c>
      <c r="B1487" t="s">
        <v>8533</v>
      </c>
      <c r="C1487" t="s">
        <v>6767</v>
      </c>
      <c r="D1487" t="s">
        <v>6768</v>
      </c>
      <c r="E1487" t="s">
        <v>832</v>
      </c>
    </row>
    <row r="1488" spans="1:5">
      <c r="A1488" t="s">
        <v>6772</v>
      </c>
      <c r="B1488" t="s">
        <v>8533</v>
      </c>
      <c r="C1488" t="s">
        <v>6770</v>
      </c>
      <c r="D1488" t="s">
        <v>6771</v>
      </c>
      <c r="E1488" t="s">
        <v>833</v>
      </c>
    </row>
    <row r="1489" spans="1:5">
      <c r="A1489" t="s">
        <v>6775</v>
      </c>
      <c r="B1489" t="s">
        <v>8533</v>
      </c>
      <c r="C1489" t="s">
        <v>6773</v>
      </c>
      <c r="D1489" t="s">
        <v>6774</v>
      </c>
      <c r="E1489" t="s">
        <v>834</v>
      </c>
    </row>
    <row r="1490" spans="1:5">
      <c r="A1490" t="s">
        <v>6778</v>
      </c>
      <c r="B1490" t="s">
        <v>8533</v>
      </c>
      <c r="C1490" t="s">
        <v>6776</v>
      </c>
      <c r="D1490" t="s">
        <v>6777</v>
      </c>
      <c r="E1490" t="s">
        <v>835</v>
      </c>
    </row>
    <row r="1491" spans="1:5">
      <c r="A1491" t="s">
        <v>6781</v>
      </c>
      <c r="B1491" t="s">
        <v>8533</v>
      </c>
      <c r="C1491" t="s">
        <v>6779</v>
      </c>
      <c r="D1491" t="s">
        <v>6780</v>
      </c>
      <c r="E1491" t="s">
        <v>836</v>
      </c>
    </row>
    <row r="1492" spans="1:5">
      <c r="A1492" t="s">
        <v>6784</v>
      </c>
      <c r="B1492" t="s">
        <v>8533</v>
      </c>
      <c r="C1492" t="s">
        <v>6782</v>
      </c>
      <c r="D1492" t="s">
        <v>6783</v>
      </c>
      <c r="E1492" t="s">
        <v>837</v>
      </c>
    </row>
    <row r="1493" spans="1:5">
      <c r="A1493" t="s">
        <v>6787</v>
      </c>
      <c r="B1493" t="s">
        <v>8533</v>
      </c>
      <c r="C1493" t="s">
        <v>6785</v>
      </c>
      <c r="D1493" t="s">
        <v>6786</v>
      </c>
      <c r="E1493" t="s">
        <v>838</v>
      </c>
    </row>
    <row r="1494" spans="1:5">
      <c r="A1494" t="s">
        <v>6790</v>
      </c>
      <c r="B1494" t="s">
        <v>8533</v>
      </c>
      <c r="C1494" t="s">
        <v>6788</v>
      </c>
      <c r="D1494" t="s">
        <v>6789</v>
      </c>
      <c r="E1494" t="s">
        <v>839</v>
      </c>
    </row>
    <row r="1495" spans="1:5">
      <c r="A1495" t="s">
        <v>6793</v>
      </c>
      <c r="B1495" t="s">
        <v>8533</v>
      </c>
      <c r="C1495" t="s">
        <v>6791</v>
      </c>
      <c r="D1495" t="s">
        <v>6792</v>
      </c>
      <c r="E1495" t="s">
        <v>840</v>
      </c>
    </row>
    <row r="1496" spans="1:5">
      <c r="A1496" t="s">
        <v>6796</v>
      </c>
      <c r="B1496" t="s">
        <v>8533</v>
      </c>
      <c r="C1496" t="s">
        <v>6794</v>
      </c>
      <c r="D1496" t="s">
        <v>6795</v>
      </c>
      <c r="E1496" t="s">
        <v>841</v>
      </c>
    </row>
    <row r="1497" spans="1:5">
      <c r="A1497" t="s">
        <v>6799</v>
      </c>
      <c r="B1497" t="s">
        <v>8533</v>
      </c>
      <c r="C1497" t="s">
        <v>6797</v>
      </c>
      <c r="D1497" t="s">
        <v>6798</v>
      </c>
      <c r="E1497" t="s">
        <v>842</v>
      </c>
    </row>
    <row r="1498" spans="1:5">
      <c r="A1498" t="s">
        <v>6802</v>
      </c>
      <c r="B1498" t="s">
        <v>8533</v>
      </c>
      <c r="C1498" t="s">
        <v>6800</v>
      </c>
      <c r="D1498" t="s">
        <v>6801</v>
      </c>
      <c r="E1498" t="s">
        <v>843</v>
      </c>
    </row>
    <row r="1499" spans="1:5">
      <c r="A1499" t="s">
        <v>6805</v>
      </c>
      <c r="B1499" t="s">
        <v>8533</v>
      </c>
      <c r="C1499" t="s">
        <v>6803</v>
      </c>
      <c r="D1499" t="s">
        <v>6804</v>
      </c>
      <c r="E1499" t="s">
        <v>844</v>
      </c>
    </row>
    <row r="1500" spans="1:5">
      <c r="A1500" t="s">
        <v>6808</v>
      </c>
      <c r="B1500" t="s">
        <v>8533</v>
      </c>
      <c r="C1500" t="s">
        <v>6806</v>
      </c>
      <c r="D1500" t="s">
        <v>6807</v>
      </c>
      <c r="E1500" t="s">
        <v>845</v>
      </c>
    </row>
    <row r="1501" spans="1:5">
      <c r="A1501" t="s">
        <v>6811</v>
      </c>
      <c r="B1501" t="s">
        <v>8533</v>
      </c>
      <c r="C1501" t="s">
        <v>6809</v>
      </c>
      <c r="D1501" t="s">
        <v>6810</v>
      </c>
      <c r="E1501" t="s">
        <v>846</v>
      </c>
    </row>
    <row r="1502" spans="1:5">
      <c r="A1502" t="s">
        <v>6814</v>
      </c>
      <c r="B1502" t="s">
        <v>8533</v>
      </c>
      <c r="C1502" t="s">
        <v>6812</v>
      </c>
      <c r="D1502" t="s">
        <v>6813</v>
      </c>
      <c r="E1502" t="s">
        <v>847</v>
      </c>
    </row>
    <row r="1503" spans="1:5">
      <c r="A1503" t="s">
        <v>6817</v>
      </c>
      <c r="B1503" t="s">
        <v>8533</v>
      </c>
      <c r="C1503" t="s">
        <v>6815</v>
      </c>
      <c r="D1503" t="s">
        <v>6816</v>
      </c>
      <c r="E1503" t="s">
        <v>848</v>
      </c>
    </row>
    <row r="1504" spans="1:5">
      <c r="A1504" t="s">
        <v>6820</v>
      </c>
      <c r="B1504" t="s">
        <v>8533</v>
      </c>
      <c r="C1504" t="s">
        <v>6818</v>
      </c>
      <c r="D1504" t="s">
        <v>6819</v>
      </c>
      <c r="E1504" t="s">
        <v>849</v>
      </c>
    </row>
    <row r="1505" spans="1:5">
      <c r="A1505" t="s">
        <v>6823</v>
      </c>
      <c r="B1505" t="s">
        <v>8533</v>
      </c>
      <c r="C1505" t="s">
        <v>6821</v>
      </c>
      <c r="D1505" t="s">
        <v>6822</v>
      </c>
      <c r="E1505" t="s">
        <v>850</v>
      </c>
    </row>
    <row r="1506" spans="1:5">
      <c r="A1506" t="s">
        <v>6826</v>
      </c>
      <c r="B1506" t="s">
        <v>8533</v>
      </c>
      <c r="C1506" t="s">
        <v>6824</v>
      </c>
      <c r="D1506" t="s">
        <v>6825</v>
      </c>
      <c r="E1506" t="s">
        <v>851</v>
      </c>
    </row>
    <row r="1507" spans="1:5">
      <c r="A1507" t="s">
        <v>6829</v>
      </c>
      <c r="B1507" t="s">
        <v>8533</v>
      </c>
      <c r="C1507" t="s">
        <v>6827</v>
      </c>
      <c r="D1507" t="s">
        <v>6828</v>
      </c>
      <c r="E1507" t="s">
        <v>852</v>
      </c>
    </row>
    <row r="1508" spans="1:5">
      <c r="A1508" t="s">
        <v>6832</v>
      </c>
      <c r="B1508" t="s">
        <v>8533</v>
      </c>
      <c r="C1508" t="s">
        <v>6830</v>
      </c>
      <c r="D1508" t="s">
        <v>6831</v>
      </c>
      <c r="E1508" t="s">
        <v>853</v>
      </c>
    </row>
    <row r="1509" spans="1:5">
      <c r="A1509" t="s">
        <v>6835</v>
      </c>
      <c r="B1509" t="s">
        <v>8533</v>
      </c>
      <c r="C1509" t="s">
        <v>6833</v>
      </c>
      <c r="D1509" t="s">
        <v>6834</v>
      </c>
      <c r="E1509" t="s">
        <v>854</v>
      </c>
    </row>
    <row r="1510" spans="1:5">
      <c r="A1510" t="s">
        <v>6838</v>
      </c>
      <c r="B1510" t="s">
        <v>8946</v>
      </c>
      <c r="C1510" t="s">
        <v>6836</v>
      </c>
      <c r="D1510" t="s">
        <v>6837</v>
      </c>
      <c r="E1510" t="s">
        <v>855</v>
      </c>
    </row>
    <row r="1511" spans="1:5">
      <c r="A1511" t="s">
        <v>6841</v>
      </c>
      <c r="B1511" t="s">
        <v>8533</v>
      </c>
      <c r="C1511" t="s">
        <v>6839</v>
      </c>
      <c r="D1511" t="s">
        <v>6840</v>
      </c>
      <c r="E1511" t="s">
        <v>887</v>
      </c>
    </row>
    <row r="1512" spans="1:5">
      <c r="A1512" t="s">
        <v>6844</v>
      </c>
      <c r="B1512" t="s">
        <v>8533</v>
      </c>
      <c r="C1512" t="s">
        <v>6842</v>
      </c>
      <c r="D1512" t="s">
        <v>6843</v>
      </c>
      <c r="E1512" t="s">
        <v>856</v>
      </c>
    </row>
    <row r="1513" spans="1:5">
      <c r="A1513" t="s">
        <v>6847</v>
      </c>
      <c r="B1513" t="s">
        <v>8533</v>
      </c>
      <c r="C1513" t="s">
        <v>6845</v>
      </c>
      <c r="D1513" t="s">
        <v>6846</v>
      </c>
      <c r="E1513" t="s">
        <v>857</v>
      </c>
    </row>
    <row r="1514" spans="1:5">
      <c r="A1514" t="s">
        <v>6850</v>
      </c>
      <c r="B1514" t="s">
        <v>8533</v>
      </c>
      <c r="C1514" t="s">
        <v>6848</v>
      </c>
      <c r="D1514" t="s">
        <v>6849</v>
      </c>
      <c r="E1514" t="s">
        <v>858</v>
      </c>
    </row>
    <row r="1515" spans="1:5">
      <c r="A1515" t="s">
        <v>6853</v>
      </c>
      <c r="B1515" t="s">
        <v>8533</v>
      </c>
      <c r="C1515" t="s">
        <v>6851</v>
      </c>
      <c r="D1515" t="s">
        <v>6852</v>
      </c>
      <c r="E1515" t="s">
        <v>859</v>
      </c>
    </row>
    <row r="1516" spans="1:5">
      <c r="A1516" t="s">
        <v>6856</v>
      </c>
      <c r="B1516" t="s">
        <v>8533</v>
      </c>
      <c r="C1516" t="s">
        <v>6854</v>
      </c>
      <c r="D1516" t="s">
        <v>6855</v>
      </c>
      <c r="E1516" t="s">
        <v>860</v>
      </c>
    </row>
    <row r="1517" spans="1:5">
      <c r="A1517" t="s">
        <v>6859</v>
      </c>
      <c r="B1517" t="s">
        <v>8533</v>
      </c>
      <c r="C1517" t="s">
        <v>6857</v>
      </c>
      <c r="D1517" t="s">
        <v>6858</v>
      </c>
      <c r="E1517" t="s">
        <v>861</v>
      </c>
    </row>
    <row r="1518" spans="1:5">
      <c r="A1518" t="s">
        <v>6862</v>
      </c>
      <c r="B1518" t="s">
        <v>8533</v>
      </c>
      <c r="C1518" t="s">
        <v>6860</v>
      </c>
      <c r="D1518" t="s">
        <v>6861</v>
      </c>
      <c r="E1518" t="s">
        <v>862</v>
      </c>
    </row>
    <row r="1519" spans="1:5">
      <c r="A1519" t="s">
        <v>6865</v>
      </c>
      <c r="B1519" t="s">
        <v>8533</v>
      </c>
      <c r="C1519" t="s">
        <v>6863</v>
      </c>
      <c r="D1519" t="s">
        <v>6864</v>
      </c>
      <c r="E1519" t="s">
        <v>863</v>
      </c>
    </row>
    <row r="1520" spans="1:5">
      <c r="A1520" t="s">
        <v>6868</v>
      </c>
      <c r="B1520" t="s">
        <v>8533</v>
      </c>
      <c r="C1520" t="s">
        <v>6866</v>
      </c>
      <c r="D1520" t="s">
        <v>6867</v>
      </c>
      <c r="E1520" t="s">
        <v>864</v>
      </c>
    </row>
    <row r="1521" spans="1:5">
      <c r="A1521" t="s">
        <v>6871</v>
      </c>
      <c r="B1521" t="s">
        <v>8533</v>
      </c>
      <c r="C1521" t="s">
        <v>6869</v>
      </c>
      <c r="D1521" t="s">
        <v>6870</v>
      </c>
      <c r="E1521" t="s">
        <v>865</v>
      </c>
    </row>
    <row r="1522" spans="1:5">
      <c r="A1522" t="s">
        <v>6874</v>
      </c>
      <c r="B1522" t="s">
        <v>8533</v>
      </c>
      <c r="C1522" t="s">
        <v>6872</v>
      </c>
      <c r="D1522" t="s">
        <v>6873</v>
      </c>
      <c r="E1522" t="s">
        <v>866</v>
      </c>
    </row>
    <row r="1523" spans="1:5">
      <c r="A1523" t="s">
        <v>6877</v>
      </c>
      <c r="B1523" t="s">
        <v>8946</v>
      </c>
      <c r="C1523" t="s">
        <v>6875</v>
      </c>
      <c r="D1523" t="s">
        <v>6876</v>
      </c>
      <c r="E1523" t="s">
        <v>867</v>
      </c>
    </row>
    <row r="1524" spans="1:5">
      <c r="A1524" t="s">
        <v>6880</v>
      </c>
      <c r="B1524" t="s">
        <v>8533</v>
      </c>
      <c r="C1524" t="s">
        <v>6878</v>
      </c>
      <c r="D1524" t="s">
        <v>6879</v>
      </c>
      <c r="E1524" t="s">
        <v>0</v>
      </c>
    </row>
    <row r="1525" spans="1:5">
      <c r="A1525" t="s">
        <v>6883</v>
      </c>
      <c r="B1525" t="s">
        <v>8533</v>
      </c>
      <c r="C1525" t="s">
        <v>6881</v>
      </c>
      <c r="D1525" t="s">
        <v>6882</v>
      </c>
      <c r="E1525" t="s">
        <v>1</v>
      </c>
    </row>
    <row r="1526" spans="1:5">
      <c r="A1526" t="s">
        <v>6886</v>
      </c>
      <c r="B1526" t="s">
        <v>8533</v>
      </c>
      <c r="C1526" t="s">
        <v>6884</v>
      </c>
      <c r="D1526" t="s">
        <v>6885</v>
      </c>
      <c r="E1526" t="s">
        <v>2</v>
      </c>
    </row>
    <row r="1527" spans="1:5">
      <c r="A1527" t="s">
        <v>6889</v>
      </c>
      <c r="B1527" t="s">
        <v>8533</v>
      </c>
      <c r="C1527" t="s">
        <v>6887</v>
      </c>
      <c r="D1527" t="s">
        <v>6888</v>
      </c>
      <c r="E1527" t="s">
        <v>3</v>
      </c>
    </row>
    <row r="1528" spans="1:5">
      <c r="A1528" t="s">
        <v>6892</v>
      </c>
      <c r="B1528" t="s">
        <v>8533</v>
      </c>
      <c r="C1528" t="s">
        <v>6890</v>
      </c>
      <c r="D1528" t="s">
        <v>6891</v>
      </c>
      <c r="E1528" t="s">
        <v>4</v>
      </c>
    </row>
    <row r="1529" spans="1:5">
      <c r="A1529" t="s">
        <v>6895</v>
      </c>
      <c r="B1529" t="s">
        <v>8533</v>
      </c>
      <c r="C1529" t="s">
        <v>6893</v>
      </c>
      <c r="D1529" t="s">
        <v>6894</v>
      </c>
      <c r="E1529" t="s">
        <v>5</v>
      </c>
    </row>
    <row r="1530" spans="1:5">
      <c r="A1530" t="s">
        <v>6898</v>
      </c>
      <c r="B1530" t="s">
        <v>8533</v>
      </c>
      <c r="C1530" t="s">
        <v>6896</v>
      </c>
      <c r="D1530" t="s">
        <v>6897</v>
      </c>
      <c r="E1530" t="s">
        <v>6</v>
      </c>
    </row>
    <row r="1531" spans="1:5">
      <c r="A1531" t="s">
        <v>6901</v>
      </c>
      <c r="B1531" t="s">
        <v>8533</v>
      </c>
      <c r="C1531" t="s">
        <v>6899</v>
      </c>
      <c r="D1531" t="s">
        <v>6900</v>
      </c>
      <c r="E1531" t="s">
        <v>7</v>
      </c>
    </row>
    <row r="1532" spans="1:5">
      <c r="A1532" t="s">
        <v>6904</v>
      </c>
      <c r="B1532" t="s">
        <v>8533</v>
      </c>
      <c r="C1532" t="s">
        <v>6902</v>
      </c>
      <c r="D1532" t="s">
        <v>6903</v>
      </c>
      <c r="E1532" t="s">
        <v>8</v>
      </c>
    </row>
    <row r="1533" spans="1:5">
      <c r="A1533" t="s">
        <v>6907</v>
      </c>
      <c r="B1533" t="s">
        <v>8533</v>
      </c>
      <c r="C1533" t="s">
        <v>6905</v>
      </c>
      <c r="D1533" t="s">
        <v>6906</v>
      </c>
      <c r="E1533" t="s">
        <v>9</v>
      </c>
    </row>
    <row r="1534" spans="1:5">
      <c r="A1534" t="s">
        <v>6910</v>
      </c>
      <c r="B1534" t="s">
        <v>8533</v>
      </c>
      <c r="C1534" t="s">
        <v>6908</v>
      </c>
      <c r="D1534" t="s">
        <v>6909</v>
      </c>
      <c r="E1534" t="s">
        <v>10</v>
      </c>
    </row>
    <row r="1535" spans="1:5">
      <c r="A1535" t="s">
        <v>6913</v>
      </c>
      <c r="B1535" t="s">
        <v>8533</v>
      </c>
      <c r="C1535" t="s">
        <v>6911</v>
      </c>
      <c r="D1535" t="s">
        <v>6912</v>
      </c>
      <c r="E1535" t="s">
        <v>11</v>
      </c>
    </row>
    <row r="1536" spans="1:5">
      <c r="A1536" t="s">
        <v>6916</v>
      </c>
      <c r="B1536" t="s">
        <v>8533</v>
      </c>
      <c r="C1536" t="s">
        <v>6914</v>
      </c>
      <c r="D1536" t="s">
        <v>6915</v>
      </c>
      <c r="E1536" t="s">
        <v>12</v>
      </c>
    </row>
    <row r="1537" spans="1:5">
      <c r="A1537" t="s">
        <v>6919</v>
      </c>
      <c r="B1537" t="s">
        <v>8533</v>
      </c>
      <c r="C1537" t="s">
        <v>6917</v>
      </c>
      <c r="D1537" t="s">
        <v>6918</v>
      </c>
      <c r="E1537" t="s">
        <v>13</v>
      </c>
    </row>
    <row r="1538" spans="1:5">
      <c r="A1538" t="s">
        <v>6922</v>
      </c>
      <c r="B1538" t="s">
        <v>9077</v>
      </c>
      <c r="C1538" t="s">
        <v>6920</v>
      </c>
      <c r="D1538" t="s">
        <v>6921</v>
      </c>
      <c r="E1538" t="s">
        <v>14</v>
      </c>
    </row>
    <row r="1539" spans="1:5">
      <c r="A1539" t="s">
        <v>6925</v>
      </c>
      <c r="B1539" t="s">
        <v>8533</v>
      </c>
      <c r="C1539" t="s">
        <v>6923</v>
      </c>
      <c r="D1539" t="s">
        <v>6924</v>
      </c>
      <c r="E1539" t="s">
        <v>15</v>
      </c>
    </row>
    <row r="1540" spans="1:5">
      <c r="A1540" t="s">
        <v>6928</v>
      </c>
      <c r="B1540" t="s">
        <v>8533</v>
      </c>
      <c r="C1540" t="s">
        <v>6926</v>
      </c>
      <c r="D1540" t="s">
        <v>6927</v>
      </c>
      <c r="E1540" t="s">
        <v>16</v>
      </c>
    </row>
    <row r="1541" spans="1:5">
      <c r="A1541" t="s">
        <v>6931</v>
      </c>
      <c r="B1541" t="s">
        <v>8533</v>
      </c>
      <c r="C1541" t="s">
        <v>6929</v>
      </c>
      <c r="D1541" t="s">
        <v>6930</v>
      </c>
      <c r="E1541" t="s">
        <v>17</v>
      </c>
    </row>
    <row r="1542" spans="1:5">
      <c r="A1542" t="s">
        <v>6934</v>
      </c>
      <c r="B1542" t="s">
        <v>8533</v>
      </c>
      <c r="C1542" t="s">
        <v>6932</v>
      </c>
      <c r="D1542" t="s">
        <v>6933</v>
      </c>
      <c r="E1542" t="s">
        <v>18</v>
      </c>
    </row>
    <row r="1543" spans="1:5">
      <c r="A1543" t="s">
        <v>6937</v>
      </c>
      <c r="B1543" t="s">
        <v>8533</v>
      </c>
      <c r="C1543" t="s">
        <v>6935</v>
      </c>
      <c r="D1543" t="s">
        <v>6936</v>
      </c>
      <c r="E1543" t="s">
        <v>19</v>
      </c>
    </row>
    <row r="1544" spans="1:5">
      <c r="A1544" t="s">
        <v>6939</v>
      </c>
      <c r="B1544" t="s">
        <v>8533</v>
      </c>
      <c r="C1544" t="s">
        <v>6938</v>
      </c>
      <c r="D1544" t="s">
        <v>6936</v>
      </c>
      <c r="E1544" t="s">
        <v>19</v>
      </c>
    </row>
    <row r="1545" spans="1:5">
      <c r="A1545" t="s">
        <v>6942</v>
      </c>
      <c r="B1545" t="s">
        <v>8533</v>
      </c>
      <c r="C1545" t="s">
        <v>6940</v>
      </c>
      <c r="D1545" t="s">
        <v>6941</v>
      </c>
      <c r="E1545" t="s">
        <v>20</v>
      </c>
    </row>
    <row r="1546" spans="1:5">
      <c r="A1546" t="s">
        <v>6945</v>
      </c>
      <c r="B1546" t="s">
        <v>8533</v>
      </c>
      <c r="C1546" t="s">
        <v>6943</v>
      </c>
      <c r="D1546" t="s">
        <v>6944</v>
      </c>
      <c r="E1546" t="s">
        <v>21</v>
      </c>
    </row>
    <row r="1547" spans="1:5">
      <c r="A1547" t="s">
        <v>6948</v>
      </c>
      <c r="B1547" t="s">
        <v>8533</v>
      </c>
      <c r="C1547" t="s">
        <v>6946</v>
      </c>
      <c r="D1547" t="s">
        <v>6947</v>
      </c>
      <c r="E1547" t="s">
        <v>22</v>
      </c>
    </row>
    <row r="1548" spans="1:5">
      <c r="A1548" t="s">
        <v>6948</v>
      </c>
      <c r="B1548" t="s">
        <v>8533</v>
      </c>
      <c r="C1548" t="s">
        <v>6946</v>
      </c>
      <c r="D1548" t="s">
        <v>6947</v>
      </c>
      <c r="E1548" t="s">
        <v>22</v>
      </c>
    </row>
    <row r="1549" spans="1:5">
      <c r="A1549" t="s">
        <v>6951</v>
      </c>
      <c r="B1549" t="s">
        <v>8533</v>
      </c>
      <c r="C1549" t="s">
        <v>6949</v>
      </c>
      <c r="D1549" t="s">
        <v>6950</v>
      </c>
      <c r="E1549" t="s">
        <v>23</v>
      </c>
    </row>
    <row r="1550" spans="1:5">
      <c r="A1550" t="s">
        <v>6951</v>
      </c>
      <c r="B1550" t="s">
        <v>8533</v>
      </c>
      <c r="C1550" t="s">
        <v>6949</v>
      </c>
      <c r="D1550" t="s">
        <v>6950</v>
      </c>
      <c r="E1550" t="s">
        <v>23</v>
      </c>
    </row>
    <row r="1551" spans="1:5">
      <c r="A1551" t="s">
        <v>6954</v>
      </c>
      <c r="B1551" t="s">
        <v>8946</v>
      </c>
      <c r="C1551" t="s">
        <v>6952</v>
      </c>
      <c r="D1551" t="s">
        <v>6953</v>
      </c>
      <c r="E1551" t="s">
        <v>24</v>
      </c>
    </row>
    <row r="1552" spans="1:5">
      <c r="A1552" t="s">
        <v>6957</v>
      </c>
      <c r="B1552" t="s">
        <v>8533</v>
      </c>
      <c r="C1552" t="s">
        <v>6955</v>
      </c>
      <c r="D1552" t="s">
        <v>6956</v>
      </c>
      <c r="E1552" t="s">
        <v>25</v>
      </c>
    </row>
    <row r="1553" spans="1:5">
      <c r="A1553" t="s">
        <v>6960</v>
      </c>
      <c r="B1553" t="s">
        <v>8533</v>
      </c>
      <c r="C1553" t="s">
        <v>6958</v>
      </c>
      <c r="D1553" t="s">
        <v>6959</v>
      </c>
      <c r="E1553" t="s">
        <v>26</v>
      </c>
    </row>
    <row r="1554" spans="1:5">
      <c r="A1554" t="s">
        <v>6963</v>
      </c>
      <c r="B1554" t="s">
        <v>8533</v>
      </c>
      <c r="C1554" t="s">
        <v>6961</v>
      </c>
      <c r="D1554" t="s">
        <v>6962</v>
      </c>
      <c r="E1554" t="s">
        <v>27</v>
      </c>
    </row>
    <row r="1555" spans="1:5">
      <c r="A1555" t="s">
        <v>6966</v>
      </c>
      <c r="B1555" t="s">
        <v>8533</v>
      </c>
      <c r="C1555" t="s">
        <v>6964</v>
      </c>
      <c r="D1555" t="s">
        <v>6965</v>
      </c>
      <c r="E1555" t="s">
        <v>28</v>
      </c>
    </row>
    <row r="1556" spans="1:5">
      <c r="A1556" t="s">
        <v>6969</v>
      </c>
      <c r="B1556" t="s">
        <v>8533</v>
      </c>
      <c r="C1556" t="s">
        <v>6967</v>
      </c>
      <c r="D1556" t="s">
        <v>6968</v>
      </c>
      <c r="E1556" t="s">
        <v>29</v>
      </c>
    </row>
    <row r="1557" spans="1:5">
      <c r="A1557" t="s">
        <v>6972</v>
      </c>
      <c r="B1557" t="s">
        <v>8533</v>
      </c>
      <c r="C1557" t="s">
        <v>6970</v>
      </c>
      <c r="D1557" t="s">
        <v>6971</v>
      </c>
      <c r="E1557" t="s">
        <v>30</v>
      </c>
    </row>
    <row r="1558" spans="1:5">
      <c r="A1558" t="s">
        <v>6975</v>
      </c>
      <c r="B1558" t="s">
        <v>8533</v>
      </c>
      <c r="C1558" t="s">
        <v>6973</v>
      </c>
      <c r="D1558" t="s">
        <v>6974</v>
      </c>
      <c r="E1558" t="s">
        <v>31</v>
      </c>
    </row>
    <row r="1559" spans="1:5">
      <c r="A1559" t="s">
        <v>6978</v>
      </c>
      <c r="B1559" t="s">
        <v>8533</v>
      </c>
      <c r="C1559" t="s">
        <v>6976</v>
      </c>
      <c r="D1559" t="s">
        <v>6977</v>
      </c>
      <c r="E1559" t="s">
        <v>32</v>
      </c>
    </row>
    <row r="1560" spans="1:5">
      <c r="A1560" t="s">
        <v>6981</v>
      </c>
      <c r="B1560" t="s">
        <v>9077</v>
      </c>
      <c r="C1560" t="s">
        <v>6979</v>
      </c>
      <c r="D1560" t="s">
        <v>6980</v>
      </c>
      <c r="E1560" t="s">
        <v>33</v>
      </c>
    </row>
    <row r="1561" spans="1:5">
      <c r="A1561" t="s">
        <v>6983</v>
      </c>
      <c r="B1561" t="s">
        <v>9077</v>
      </c>
      <c r="C1561" t="s">
        <v>6982</v>
      </c>
      <c r="D1561" t="s">
        <v>6980</v>
      </c>
      <c r="E1561" t="s">
        <v>33</v>
      </c>
    </row>
    <row r="1562" spans="1:5">
      <c r="A1562" t="s">
        <v>6985</v>
      </c>
      <c r="B1562" t="s">
        <v>9077</v>
      </c>
      <c r="C1562" t="s">
        <v>6984</v>
      </c>
      <c r="D1562" t="s">
        <v>6980</v>
      </c>
      <c r="E1562" t="s">
        <v>33</v>
      </c>
    </row>
    <row r="1563" spans="1:5">
      <c r="A1563" t="s">
        <v>6988</v>
      </c>
      <c r="B1563" t="s">
        <v>8946</v>
      </c>
      <c r="C1563" t="s">
        <v>6986</v>
      </c>
      <c r="D1563" t="s">
        <v>6987</v>
      </c>
      <c r="E1563" t="s">
        <v>34</v>
      </c>
    </row>
    <row r="1564" spans="1:5">
      <c r="A1564" t="s">
        <v>6990</v>
      </c>
      <c r="B1564" t="s">
        <v>8946</v>
      </c>
      <c r="C1564" t="s">
        <v>6989</v>
      </c>
      <c r="D1564" t="s">
        <v>6987</v>
      </c>
      <c r="E1564" t="s">
        <v>34</v>
      </c>
    </row>
    <row r="1565" spans="1:5">
      <c r="A1565" t="s">
        <v>6993</v>
      </c>
      <c r="B1565" t="s">
        <v>8946</v>
      </c>
      <c r="C1565" t="s">
        <v>6991</v>
      </c>
      <c r="D1565" t="s">
        <v>6992</v>
      </c>
      <c r="E1565" t="s">
        <v>35</v>
      </c>
    </row>
    <row r="1566" spans="1:5">
      <c r="A1566" t="s">
        <v>6996</v>
      </c>
      <c r="B1566" t="s">
        <v>8533</v>
      </c>
      <c r="C1566" t="s">
        <v>6994</v>
      </c>
      <c r="D1566" t="s">
        <v>6995</v>
      </c>
      <c r="E1566" t="s">
        <v>36</v>
      </c>
    </row>
    <row r="1567" spans="1:5">
      <c r="A1567" t="s">
        <v>6999</v>
      </c>
      <c r="B1567" t="s">
        <v>8533</v>
      </c>
      <c r="C1567" t="s">
        <v>6997</v>
      </c>
      <c r="D1567" t="s">
        <v>6998</v>
      </c>
      <c r="E1567" t="s">
        <v>37</v>
      </c>
    </row>
    <row r="1568" spans="1:5">
      <c r="A1568" t="s">
        <v>7002</v>
      </c>
      <c r="B1568" t="s">
        <v>9077</v>
      </c>
      <c r="C1568" t="s">
        <v>7000</v>
      </c>
      <c r="D1568" t="s">
        <v>7001</v>
      </c>
      <c r="E1568" t="s">
        <v>38</v>
      </c>
    </row>
    <row r="1569" spans="1:5">
      <c r="A1569" t="s">
        <v>7002</v>
      </c>
      <c r="B1569" t="s">
        <v>9077</v>
      </c>
      <c r="C1569" t="s">
        <v>7000</v>
      </c>
      <c r="D1569" t="s">
        <v>7001</v>
      </c>
      <c r="E1569" t="s">
        <v>38</v>
      </c>
    </row>
    <row r="1570" spans="1:5">
      <c r="A1570" t="s">
        <v>7002</v>
      </c>
      <c r="B1570" t="s">
        <v>9077</v>
      </c>
      <c r="C1570" t="s">
        <v>7000</v>
      </c>
      <c r="D1570" t="s">
        <v>7001</v>
      </c>
      <c r="E1570" t="s">
        <v>38</v>
      </c>
    </row>
    <row r="1571" spans="1:5">
      <c r="A1571" t="s">
        <v>7005</v>
      </c>
      <c r="B1571" t="s">
        <v>8533</v>
      </c>
      <c r="C1571" t="s">
        <v>7003</v>
      </c>
      <c r="D1571" t="s">
        <v>7004</v>
      </c>
      <c r="E1571" t="s">
        <v>39</v>
      </c>
    </row>
    <row r="1572" spans="1:5">
      <c r="A1572" t="s">
        <v>7007</v>
      </c>
      <c r="B1572" t="s">
        <v>8533</v>
      </c>
      <c r="C1572" t="s">
        <v>7006</v>
      </c>
      <c r="D1572" t="s">
        <v>7004</v>
      </c>
      <c r="E1572" t="s">
        <v>39</v>
      </c>
    </row>
    <row r="1573" spans="1:5">
      <c r="A1573" t="s">
        <v>7010</v>
      </c>
      <c r="B1573" t="s">
        <v>8533</v>
      </c>
      <c r="C1573" t="s">
        <v>7008</v>
      </c>
      <c r="D1573" t="s">
        <v>7009</v>
      </c>
      <c r="E1573" t="s">
        <v>40</v>
      </c>
    </row>
    <row r="1574" spans="1:5">
      <c r="A1574" t="s">
        <v>7012</v>
      </c>
      <c r="B1574" t="s">
        <v>8533</v>
      </c>
      <c r="C1574" t="s">
        <v>7011</v>
      </c>
      <c r="D1574" t="s">
        <v>7009</v>
      </c>
      <c r="E1574" t="s">
        <v>40</v>
      </c>
    </row>
    <row r="1575" spans="1:5">
      <c r="A1575" t="s">
        <v>7015</v>
      </c>
      <c r="B1575" t="s">
        <v>8533</v>
      </c>
      <c r="C1575" t="s">
        <v>7013</v>
      </c>
      <c r="D1575" t="s">
        <v>7014</v>
      </c>
      <c r="E1575" t="s">
        <v>41</v>
      </c>
    </row>
    <row r="1576" spans="1:5">
      <c r="A1576" t="s">
        <v>7018</v>
      </c>
      <c r="B1576" t="s">
        <v>8533</v>
      </c>
      <c r="C1576" t="s">
        <v>7016</v>
      </c>
      <c r="D1576" t="s">
        <v>7017</v>
      </c>
      <c r="E1576" t="s">
        <v>42</v>
      </c>
    </row>
    <row r="1577" spans="1:5">
      <c r="A1577" t="s">
        <v>7021</v>
      </c>
      <c r="B1577" t="s">
        <v>8533</v>
      </c>
      <c r="C1577" t="s">
        <v>7019</v>
      </c>
      <c r="D1577" t="s">
        <v>7020</v>
      </c>
      <c r="E1577" t="s">
        <v>43</v>
      </c>
    </row>
    <row r="1578" spans="1:5">
      <c r="A1578" t="s">
        <v>7024</v>
      </c>
      <c r="B1578" t="s">
        <v>8533</v>
      </c>
      <c r="C1578" t="s">
        <v>7022</v>
      </c>
      <c r="D1578" t="s">
        <v>7023</v>
      </c>
      <c r="E1578" t="s">
        <v>44</v>
      </c>
    </row>
    <row r="1579" spans="1:5">
      <c r="A1579" t="s">
        <v>7026</v>
      </c>
      <c r="B1579" t="s">
        <v>8533</v>
      </c>
      <c r="C1579" t="s">
        <v>7025</v>
      </c>
      <c r="D1579" t="s">
        <v>7023</v>
      </c>
      <c r="E1579" t="s">
        <v>44</v>
      </c>
    </row>
    <row r="1580" spans="1:5">
      <c r="A1580" t="s">
        <v>7029</v>
      </c>
      <c r="B1580" t="s">
        <v>8946</v>
      </c>
      <c r="C1580" t="s">
        <v>7027</v>
      </c>
      <c r="D1580" t="s">
        <v>7028</v>
      </c>
      <c r="E1580" t="s">
        <v>45</v>
      </c>
    </row>
    <row r="1581" spans="1:5">
      <c r="A1581" t="s">
        <v>3747</v>
      </c>
      <c r="B1581" t="s">
        <v>8533</v>
      </c>
      <c r="C1581" t="s">
        <v>7030</v>
      </c>
      <c r="D1581" t="s">
        <v>3746</v>
      </c>
      <c r="E1581" t="s">
        <v>46</v>
      </c>
    </row>
    <row r="1582" spans="1:5">
      <c r="A1582" t="s">
        <v>3750</v>
      </c>
      <c r="B1582" t="s">
        <v>8533</v>
      </c>
      <c r="C1582" t="s">
        <v>3748</v>
      </c>
      <c r="D1582" t="s">
        <v>3749</v>
      </c>
      <c r="E1582" t="s">
        <v>47</v>
      </c>
    </row>
    <row r="1583" spans="1:5">
      <c r="A1583" t="s">
        <v>3753</v>
      </c>
      <c r="B1583" t="s">
        <v>8533</v>
      </c>
      <c r="C1583" t="s">
        <v>3751</v>
      </c>
      <c r="D1583" t="s">
        <v>3752</v>
      </c>
      <c r="E1583" t="s">
        <v>48</v>
      </c>
    </row>
    <row r="1584" spans="1:5">
      <c r="A1584" t="s">
        <v>3756</v>
      </c>
      <c r="B1584" t="s">
        <v>8946</v>
      </c>
      <c r="C1584" t="s">
        <v>3754</v>
      </c>
      <c r="D1584" t="s">
        <v>3755</v>
      </c>
      <c r="E1584" t="s">
        <v>49</v>
      </c>
    </row>
    <row r="1585" spans="1:5">
      <c r="A1585" t="s">
        <v>3759</v>
      </c>
      <c r="B1585" t="s">
        <v>8533</v>
      </c>
      <c r="C1585" t="s">
        <v>3757</v>
      </c>
      <c r="D1585" t="s">
        <v>3758</v>
      </c>
      <c r="E1585" t="s">
        <v>50</v>
      </c>
    </row>
    <row r="1586" spans="1:5">
      <c r="A1586" t="s">
        <v>3761</v>
      </c>
      <c r="B1586" t="s">
        <v>8533</v>
      </c>
      <c r="C1586" t="s">
        <v>3760</v>
      </c>
      <c r="D1586" t="s">
        <v>3758</v>
      </c>
      <c r="E1586" t="s">
        <v>50</v>
      </c>
    </row>
    <row r="1587" spans="1:5">
      <c r="A1587" t="s">
        <v>3763</v>
      </c>
      <c r="B1587" t="s">
        <v>8533</v>
      </c>
      <c r="C1587" t="s">
        <v>3762</v>
      </c>
      <c r="D1587" t="s">
        <v>3758</v>
      </c>
      <c r="E1587" t="s">
        <v>50</v>
      </c>
    </row>
    <row r="1588" spans="1:5">
      <c r="A1588" t="s">
        <v>3766</v>
      </c>
      <c r="B1588" t="s">
        <v>8533</v>
      </c>
      <c r="C1588" t="s">
        <v>3764</v>
      </c>
      <c r="D1588" t="s">
        <v>3765</v>
      </c>
      <c r="E1588" t="s">
        <v>51</v>
      </c>
    </row>
    <row r="1589" spans="1:5">
      <c r="A1589" t="s">
        <v>3768</v>
      </c>
      <c r="B1589" t="s">
        <v>8533</v>
      </c>
      <c r="C1589" t="s">
        <v>3767</v>
      </c>
      <c r="D1589" t="s">
        <v>3765</v>
      </c>
      <c r="E1589" t="s">
        <v>51</v>
      </c>
    </row>
    <row r="1590" spans="1:5">
      <c r="A1590" t="s">
        <v>3770</v>
      </c>
      <c r="B1590" t="s">
        <v>8533</v>
      </c>
      <c r="C1590" t="s">
        <v>3769</v>
      </c>
      <c r="D1590" t="s">
        <v>3765</v>
      </c>
      <c r="E1590" t="s">
        <v>51</v>
      </c>
    </row>
    <row r="1591" spans="1:5">
      <c r="A1591" t="s">
        <v>3773</v>
      </c>
      <c r="B1591" t="s">
        <v>8533</v>
      </c>
      <c r="C1591" t="s">
        <v>3771</v>
      </c>
      <c r="D1591" t="s">
        <v>3772</v>
      </c>
      <c r="E1591" t="s">
        <v>52</v>
      </c>
    </row>
    <row r="1592" spans="1:5">
      <c r="A1592" t="s">
        <v>3776</v>
      </c>
      <c r="B1592" t="s">
        <v>8533</v>
      </c>
      <c r="C1592" t="s">
        <v>3774</v>
      </c>
      <c r="D1592" t="s">
        <v>3775</v>
      </c>
      <c r="E1592" t="s">
        <v>53</v>
      </c>
    </row>
    <row r="1593" spans="1:5">
      <c r="A1593" t="s">
        <v>3779</v>
      </c>
      <c r="B1593" t="s">
        <v>8533</v>
      </c>
      <c r="C1593" t="s">
        <v>3777</v>
      </c>
      <c r="D1593" t="s">
        <v>3778</v>
      </c>
      <c r="E1593" t="s">
        <v>54</v>
      </c>
    </row>
    <row r="1594" spans="1:5">
      <c r="A1594" t="s">
        <v>3782</v>
      </c>
      <c r="B1594" t="s">
        <v>8533</v>
      </c>
      <c r="C1594" t="s">
        <v>3780</v>
      </c>
      <c r="D1594" t="s">
        <v>3781</v>
      </c>
      <c r="E1594" t="s">
        <v>55</v>
      </c>
    </row>
    <row r="1595" spans="1:5">
      <c r="A1595" t="s">
        <v>3785</v>
      </c>
      <c r="B1595" t="s">
        <v>8533</v>
      </c>
      <c r="C1595" t="s">
        <v>3783</v>
      </c>
      <c r="D1595" t="s">
        <v>3784</v>
      </c>
      <c r="E1595" t="s">
        <v>56</v>
      </c>
    </row>
    <row r="1596" spans="1:5">
      <c r="A1596" t="s">
        <v>3788</v>
      </c>
      <c r="B1596" t="s">
        <v>9158</v>
      </c>
      <c r="C1596" t="s">
        <v>3786</v>
      </c>
      <c r="D1596" t="s">
        <v>3787</v>
      </c>
      <c r="E1596" t="s">
        <v>57</v>
      </c>
    </row>
    <row r="1597" spans="1:5">
      <c r="A1597" t="s">
        <v>3791</v>
      </c>
      <c r="B1597" t="s">
        <v>8533</v>
      </c>
      <c r="C1597" t="s">
        <v>3789</v>
      </c>
      <c r="D1597" t="s">
        <v>3790</v>
      </c>
      <c r="E1597" t="s">
        <v>58</v>
      </c>
    </row>
    <row r="1598" spans="1:5">
      <c r="A1598" t="s">
        <v>3794</v>
      </c>
      <c r="B1598" t="s">
        <v>8533</v>
      </c>
      <c r="C1598" t="s">
        <v>3792</v>
      </c>
      <c r="D1598" t="s">
        <v>3793</v>
      </c>
      <c r="E1598" t="s">
        <v>59</v>
      </c>
    </row>
    <row r="1599" spans="1:5">
      <c r="A1599" t="s">
        <v>3797</v>
      </c>
      <c r="B1599" t="s">
        <v>8533</v>
      </c>
      <c r="C1599" t="s">
        <v>3795</v>
      </c>
      <c r="D1599" t="s">
        <v>3796</v>
      </c>
      <c r="E1599" t="s">
        <v>60</v>
      </c>
    </row>
    <row r="1600" spans="1:5">
      <c r="A1600" t="s">
        <v>3800</v>
      </c>
      <c r="B1600" t="s">
        <v>8533</v>
      </c>
      <c r="C1600" t="s">
        <v>3798</v>
      </c>
      <c r="D1600" t="s">
        <v>3799</v>
      </c>
      <c r="E1600" t="s">
        <v>61</v>
      </c>
    </row>
    <row r="1601" spans="1:5">
      <c r="A1601" t="s">
        <v>3803</v>
      </c>
      <c r="B1601" t="s">
        <v>8533</v>
      </c>
      <c r="C1601" t="s">
        <v>3801</v>
      </c>
      <c r="D1601" t="s">
        <v>3802</v>
      </c>
      <c r="E1601" t="s">
        <v>62</v>
      </c>
    </row>
    <row r="1602" spans="1:5">
      <c r="A1602" t="s">
        <v>3806</v>
      </c>
      <c r="B1602" t="s">
        <v>8533</v>
      </c>
      <c r="C1602" t="s">
        <v>3804</v>
      </c>
      <c r="D1602" t="s">
        <v>3805</v>
      </c>
      <c r="E1602" t="s">
        <v>63</v>
      </c>
    </row>
    <row r="1603" spans="1:5">
      <c r="A1603" t="s">
        <v>3809</v>
      </c>
      <c r="B1603" t="s">
        <v>8533</v>
      </c>
      <c r="C1603" t="s">
        <v>3807</v>
      </c>
      <c r="D1603" t="s">
        <v>3808</v>
      </c>
      <c r="E1603" t="s">
        <v>64</v>
      </c>
    </row>
    <row r="1604" spans="1:5">
      <c r="A1604" t="s">
        <v>3812</v>
      </c>
      <c r="B1604" t="s">
        <v>8533</v>
      </c>
      <c r="C1604" t="s">
        <v>3810</v>
      </c>
      <c r="D1604" t="s">
        <v>3811</v>
      </c>
      <c r="E1604" t="s">
        <v>65</v>
      </c>
    </row>
    <row r="1605" spans="1:5">
      <c r="A1605" t="s">
        <v>3815</v>
      </c>
      <c r="B1605" t="s">
        <v>8533</v>
      </c>
      <c r="C1605" t="s">
        <v>3813</v>
      </c>
      <c r="D1605" t="s">
        <v>3814</v>
      </c>
      <c r="E1605" t="s">
        <v>66</v>
      </c>
    </row>
    <row r="1606" spans="1:5">
      <c r="A1606" t="s">
        <v>3818</v>
      </c>
      <c r="B1606" t="s">
        <v>8533</v>
      </c>
      <c r="C1606" t="s">
        <v>3816</v>
      </c>
      <c r="D1606" t="s">
        <v>3817</v>
      </c>
      <c r="E1606" t="s">
        <v>67</v>
      </c>
    </row>
    <row r="1607" spans="1:5">
      <c r="A1607" t="s">
        <v>3818</v>
      </c>
      <c r="B1607" t="s">
        <v>8533</v>
      </c>
      <c r="C1607" t="s">
        <v>3816</v>
      </c>
      <c r="D1607" t="s">
        <v>3817</v>
      </c>
      <c r="E1607" t="s">
        <v>67</v>
      </c>
    </row>
    <row r="1608" spans="1:5">
      <c r="A1608" t="s">
        <v>3818</v>
      </c>
      <c r="B1608" t="s">
        <v>8533</v>
      </c>
      <c r="C1608" t="s">
        <v>3816</v>
      </c>
      <c r="D1608" t="s">
        <v>3817</v>
      </c>
      <c r="E1608" t="s">
        <v>67</v>
      </c>
    </row>
    <row r="1609" spans="1:5">
      <c r="A1609" t="s">
        <v>3821</v>
      </c>
      <c r="B1609" t="s">
        <v>8533</v>
      </c>
      <c r="C1609" t="s">
        <v>3819</v>
      </c>
      <c r="D1609" t="s">
        <v>3820</v>
      </c>
      <c r="E1609" t="s">
        <v>68</v>
      </c>
    </row>
    <row r="1610" spans="1:5">
      <c r="A1610" t="s">
        <v>3824</v>
      </c>
      <c r="B1610" t="s">
        <v>8533</v>
      </c>
      <c r="C1610" t="s">
        <v>3822</v>
      </c>
      <c r="D1610" t="s">
        <v>3823</v>
      </c>
      <c r="E1610" t="s">
        <v>69</v>
      </c>
    </row>
    <row r="1611" spans="1:5">
      <c r="A1611" t="s">
        <v>3826</v>
      </c>
      <c r="B1611" t="s">
        <v>8533</v>
      </c>
      <c r="C1611" t="s">
        <v>3825</v>
      </c>
      <c r="D1611" t="s">
        <v>3823</v>
      </c>
      <c r="E1611" t="s">
        <v>69</v>
      </c>
    </row>
    <row r="1612" spans="1:5">
      <c r="A1612" t="s">
        <v>3829</v>
      </c>
      <c r="B1612" t="s">
        <v>8533</v>
      </c>
      <c r="C1612" t="s">
        <v>3827</v>
      </c>
      <c r="D1612" t="s">
        <v>3828</v>
      </c>
      <c r="E1612" t="s">
        <v>70</v>
      </c>
    </row>
    <row r="1613" spans="1:5">
      <c r="A1613" t="s">
        <v>3832</v>
      </c>
      <c r="B1613" t="s">
        <v>8533</v>
      </c>
      <c r="C1613" t="s">
        <v>3830</v>
      </c>
      <c r="D1613" t="s">
        <v>3831</v>
      </c>
      <c r="E1613" t="s">
        <v>71</v>
      </c>
    </row>
    <row r="1614" spans="1:5">
      <c r="A1614" t="s">
        <v>3835</v>
      </c>
      <c r="B1614" t="s">
        <v>8533</v>
      </c>
      <c r="C1614" t="s">
        <v>3833</v>
      </c>
      <c r="D1614" t="s">
        <v>3834</v>
      </c>
      <c r="E1614" t="s">
        <v>72</v>
      </c>
    </row>
    <row r="1615" spans="1:5">
      <c r="A1615" t="s">
        <v>3838</v>
      </c>
      <c r="B1615" t="s">
        <v>8533</v>
      </c>
      <c r="C1615" t="s">
        <v>3836</v>
      </c>
      <c r="D1615" t="s">
        <v>3837</v>
      </c>
      <c r="E1615" t="s">
        <v>73</v>
      </c>
    </row>
    <row r="1616" spans="1:5">
      <c r="A1616" t="s">
        <v>3841</v>
      </c>
      <c r="B1616" t="s">
        <v>8533</v>
      </c>
      <c r="C1616" t="s">
        <v>3839</v>
      </c>
      <c r="D1616" t="s">
        <v>3840</v>
      </c>
      <c r="E1616" t="s">
        <v>74</v>
      </c>
    </row>
    <row r="1617" spans="1:5">
      <c r="A1617" t="s">
        <v>3844</v>
      </c>
      <c r="B1617" t="s">
        <v>8533</v>
      </c>
      <c r="C1617" t="s">
        <v>3842</v>
      </c>
      <c r="D1617" t="s">
        <v>3843</v>
      </c>
      <c r="E1617" t="s">
        <v>75</v>
      </c>
    </row>
    <row r="1618" spans="1:5">
      <c r="A1618" t="s">
        <v>3847</v>
      </c>
      <c r="B1618" t="s">
        <v>8533</v>
      </c>
      <c r="C1618" t="s">
        <v>3845</v>
      </c>
      <c r="D1618" t="s">
        <v>3846</v>
      </c>
      <c r="E1618" t="s">
        <v>76</v>
      </c>
    </row>
    <row r="1619" spans="1:5">
      <c r="A1619" t="s">
        <v>3850</v>
      </c>
      <c r="B1619" t="s">
        <v>8533</v>
      </c>
      <c r="C1619" t="s">
        <v>3848</v>
      </c>
      <c r="D1619" t="s">
        <v>3849</v>
      </c>
      <c r="E1619" t="s">
        <v>77</v>
      </c>
    </row>
    <row r="1620" spans="1:5">
      <c r="A1620" t="s">
        <v>3853</v>
      </c>
      <c r="B1620" t="s">
        <v>8533</v>
      </c>
      <c r="C1620" t="s">
        <v>3851</v>
      </c>
      <c r="D1620" t="s">
        <v>3852</v>
      </c>
      <c r="E1620" t="s">
        <v>78</v>
      </c>
    </row>
    <row r="1621" spans="1:5">
      <c r="A1621" t="s">
        <v>3856</v>
      </c>
      <c r="B1621" t="s">
        <v>8533</v>
      </c>
      <c r="C1621" t="s">
        <v>3854</v>
      </c>
      <c r="D1621" t="s">
        <v>3855</v>
      </c>
      <c r="E1621" t="s">
        <v>79</v>
      </c>
    </row>
    <row r="1622" spans="1:5">
      <c r="A1622" t="s">
        <v>3859</v>
      </c>
      <c r="B1622" t="s">
        <v>8997</v>
      </c>
      <c r="C1622" t="s">
        <v>3857</v>
      </c>
      <c r="D1622" t="s">
        <v>3858</v>
      </c>
      <c r="E1622" t="s">
        <v>80</v>
      </c>
    </row>
    <row r="1623" spans="1:5">
      <c r="A1623" t="s">
        <v>3862</v>
      </c>
      <c r="B1623" t="s">
        <v>8533</v>
      </c>
      <c r="C1623" t="s">
        <v>3860</v>
      </c>
      <c r="D1623" t="s">
        <v>3861</v>
      </c>
      <c r="E1623" t="s">
        <v>81</v>
      </c>
    </row>
    <row r="1624" spans="1:5">
      <c r="A1624" t="s">
        <v>3865</v>
      </c>
      <c r="B1624" t="s">
        <v>8533</v>
      </c>
      <c r="C1624" t="s">
        <v>3863</v>
      </c>
      <c r="D1624" t="s">
        <v>3864</v>
      </c>
      <c r="E1624" t="s">
        <v>82</v>
      </c>
    </row>
    <row r="1625" spans="1:5">
      <c r="A1625" t="s">
        <v>3868</v>
      </c>
      <c r="B1625" t="s">
        <v>8963</v>
      </c>
      <c r="C1625" t="s">
        <v>3866</v>
      </c>
      <c r="D1625" t="s">
        <v>3867</v>
      </c>
      <c r="E1625" t="s">
        <v>83</v>
      </c>
    </row>
    <row r="1626" spans="1:5">
      <c r="A1626" t="s">
        <v>3871</v>
      </c>
      <c r="B1626" t="s">
        <v>8963</v>
      </c>
      <c r="C1626" t="s">
        <v>3869</v>
      </c>
      <c r="D1626" t="s">
        <v>3870</v>
      </c>
      <c r="E1626" t="s">
        <v>84</v>
      </c>
    </row>
    <row r="1627" spans="1:5">
      <c r="A1627" t="s">
        <v>3874</v>
      </c>
      <c r="B1627" t="s">
        <v>8533</v>
      </c>
      <c r="C1627" t="s">
        <v>3872</v>
      </c>
      <c r="D1627" t="s">
        <v>3873</v>
      </c>
      <c r="E1627" t="s">
        <v>85</v>
      </c>
    </row>
    <row r="1628" spans="1:5">
      <c r="A1628" t="s">
        <v>3874</v>
      </c>
      <c r="B1628" t="s">
        <v>8533</v>
      </c>
      <c r="C1628" t="s">
        <v>3872</v>
      </c>
      <c r="D1628" t="s">
        <v>3873</v>
      </c>
      <c r="E1628" t="s">
        <v>85</v>
      </c>
    </row>
    <row r="1629" spans="1:5">
      <c r="A1629" t="s">
        <v>3877</v>
      </c>
      <c r="B1629" t="s">
        <v>8533</v>
      </c>
      <c r="C1629" t="s">
        <v>3875</v>
      </c>
      <c r="D1629" t="s">
        <v>3876</v>
      </c>
      <c r="E1629" t="s">
        <v>86</v>
      </c>
    </row>
    <row r="1630" spans="1:5">
      <c r="A1630" t="s">
        <v>3880</v>
      </c>
      <c r="B1630" t="s">
        <v>8533</v>
      </c>
      <c r="C1630" t="s">
        <v>3878</v>
      </c>
      <c r="D1630" t="s">
        <v>3879</v>
      </c>
      <c r="E1630" t="s">
        <v>87</v>
      </c>
    </row>
    <row r="1631" spans="1:5">
      <c r="A1631" t="s">
        <v>3882</v>
      </c>
      <c r="B1631" t="s">
        <v>8533</v>
      </c>
      <c r="C1631" t="s">
        <v>3881</v>
      </c>
      <c r="D1631" t="s">
        <v>3879</v>
      </c>
      <c r="E1631" t="s">
        <v>87</v>
      </c>
    </row>
    <row r="1632" spans="1:5">
      <c r="A1632" t="s">
        <v>3885</v>
      </c>
      <c r="B1632" t="s">
        <v>8533</v>
      </c>
      <c r="C1632" t="s">
        <v>3883</v>
      </c>
      <c r="D1632" t="s">
        <v>3884</v>
      </c>
      <c r="E1632" t="s">
        <v>88</v>
      </c>
    </row>
    <row r="1633" spans="1:5">
      <c r="A1633" t="s">
        <v>3888</v>
      </c>
      <c r="B1633" t="s">
        <v>8533</v>
      </c>
      <c r="C1633" t="s">
        <v>3886</v>
      </c>
      <c r="D1633" t="s">
        <v>3887</v>
      </c>
      <c r="E1633" t="s">
        <v>89</v>
      </c>
    </row>
    <row r="1634" spans="1:5">
      <c r="A1634" t="s">
        <v>3891</v>
      </c>
      <c r="B1634" t="s">
        <v>8533</v>
      </c>
      <c r="C1634" t="s">
        <v>3889</v>
      </c>
      <c r="D1634" t="s">
        <v>3890</v>
      </c>
      <c r="E1634" t="s">
        <v>90</v>
      </c>
    </row>
    <row r="1635" spans="1:5">
      <c r="A1635" t="s">
        <v>3894</v>
      </c>
      <c r="B1635" t="s">
        <v>8533</v>
      </c>
      <c r="C1635" t="s">
        <v>3892</v>
      </c>
      <c r="D1635" t="s">
        <v>3893</v>
      </c>
      <c r="E1635" t="s">
        <v>91</v>
      </c>
    </row>
    <row r="1636" spans="1:5">
      <c r="A1636" t="s">
        <v>3897</v>
      </c>
      <c r="B1636" t="s">
        <v>8533</v>
      </c>
      <c r="C1636" t="s">
        <v>3895</v>
      </c>
      <c r="D1636" t="s">
        <v>3896</v>
      </c>
      <c r="E1636" t="s">
        <v>92</v>
      </c>
    </row>
    <row r="1637" spans="1:5">
      <c r="A1637" t="s">
        <v>3900</v>
      </c>
      <c r="B1637" t="s">
        <v>8533</v>
      </c>
      <c r="C1637" t="s">
        <v>3898</v>
      </c>
      <c r="D1637" t="s">
        <v>3899</v>
      </c>
      <c r="E1637" t="s">
        <v>93</v>
      </c>
    </row>
    <row r="1638" spans="1:5">
      <c r="A1638" t="s">
        <v>3903</v>
      </c>
      <c r="B1638" t="s">
        <v>8533</v>
      </c>
      <c r="C1638" t="s">
        <v>3901</v>
      </c>
      <c r="D1638" t="s">
        <v>3902</v>
      </c>
      <c r="E1638" t="s">
        <v>94</v>
      </c>
    </row>
    <row r="1639" spans="1:5">
      <c r="A1639" t="s">
        <v>3906</v>
      </c>
      <c r="B1639" t="s">
        <v>8533</v>
      </c>
      <c r="C1639" t="s">
        <v>3904</v>
      </c>
      <c r="D1639" t="s">
        <v>3905</v>
      </c>
      <c r="E1639" t="s">
        <v>95</v>
      </c>
    </row>
    <row r="1640" spans="1:5">
      <c r="A1640" t="s">
        <v>3909</v>
      </c>
      <c r="B1640" t="s">
        <v>8533</v>
      </c>
      <c r="C1640" t="s">
        <v>3907</v>
      </c>
      <c r="D1640" t="s">
        <v>3908</v>
      </c>
      <c r="E1640" t="s">
        <v>96</v>
      </c>
    </row>
    <row r="1641" spans="1:5">
      <c r="A1641" t="s">
        <v>3912</v>
      </c>
      <c r="B1641" t="s">
        <v>8533</v>
      </c>
      <c r="C1641" t="s">
        <v>3910</v>
      </c>
      <c r="D1641" t="s">
        <v>3911</v>
      </c>
      <c r="E1641" t="s">
        <v>97</v>
      </c>
    </row>
    <row r="1642" spans="1:5">
      <c r="A1642" t="s">
        <v>3915</v>
      </c>
      <c r="B1642" t="s">
        <v>8533</v>
      </c>
      <c r="C1642" t="s">
        <v>3913</v>
      </c>
      <c r="D1642" t="s">
        <v>3914</v>
      </c>
      <c r="E1642" t="s">
        <v>98</v>
      </c>
    </row>
    <row r="1643" spans="1:5">
      <c r="A1643" t="s">
        <v>3918</v>
      </c>
      <c r="B1643" t="s">
        <v>8533</v>
      </c>
      <c r="C1643" t="s">
        <v>3916</v>
      </c>
      <c r="D1643" t="s">
        <v>3917</v>
      </c>
      <c r="E1643" t="s">
        <v>99</v>
      </c>
    </row>
    <row r="1644" spans="1:5">
      <c r="A1644" t="s">
        <v>3918</v>
      </c>
      <c r="B1644" t="s">
        <v>8533</v>
      </c>
      <c r="C1644" t="s">
        <v>3916</v>
      </c>
      <c r="D1644" t="s">
        <v>3917</v>
      </c>
      <c r="E1644" t="s">
        <v>99</v>
      </c>
    </row>
    <row r="1645" spans="1:5">
      <c r="A1645" t="s">
        <v>3921</v>
      </c>
      <c r="B1645" t="s">
        <v>8533</v>
      </c>
      <c r="C1645" t="s">
        <v>3919</v>
      </c>
      <c r="D1645" t="s">
        <v>3920</v>
      </c>
      <c r="E1645" t="s">
        <v>100</v>
      </c>
    </row>
    <row r="1646" spans="1:5">
      <c r="A1646" t="s">
        <v>3924</v>
      </c>
      <c r="B1646" t="s">
        <v>8533</v>
      </c>
      <c r="C1646" t="s">
        <v>3922</v>
      </c>
      <c r="D1646" t="s">
        <v>3923</v>
      </c>
      <c r="E1646" t="s">
        <v>101</v>
      </c>
    </row>
    <row r="1647" spans="1:5">
      <c r="A1647" t="s">
        <v>3927</v>
      </c>
      <c r="B1647" t="s">
        <v>8533</v>
      </c>
      <c r="C1647" t="s">
        <v>3925</v>
      </c>
      <c r="D1647" t="s">
        <v>3926</v>
      </c>
      <c r="E1647" t="s">
        <v>102</v>
      </c>
    </row>
    <row r="1648" spans="1:5">
      <c r="A1648" t="s">
        <v>3930</v>
      </c>
      <c r="B1648" t="s">
        <v>8533</v>
      </c>
      <c r="C1648" t="s">
        <v>3928</v>
      </c>
      <c r="D1648" t="s">
        <v>3929</v>
      </c>
      <c r="E1648" t="s">
        <v>103</v>
      </c>
    </row>
    <row r="1649" spans="1:5">
      <c r="A1649" t="s">
        <v>3932</v>
      </c>
      <c r="B1649" t="s">
        <v>8533</v>
      </c>
      <c r="C1649" t="s">
        <v>3931</v>
      </c>
      <c r="D1649" t="s">
        <v>3929</v>
      </c>
      <c r="E1649" t="s">
        <v>103</v>
      </c>
    </row>
    <row r="1650" spans="1:5">
      <c r="A1650" t="s">
        <v>3935</v>
      </c>
      <c r="B1650" t="s">
        <v>8533</v>
      </c>
      <c r="C1650" t="s">
        <v>3933</v>
      </c>
      <c r="D1650" t="s">
        <v>3934</v>
      </c>
      <c r="E1650" t="s">
        <v>104</v>
      </c>
    </row>
    <row r="1651" spans="1:5">
      <c r="A1651" t="s">
        <v>3937</v>
      </c>
      <c r="B1651" t="s">
        <v>8533</v>
      </c>
      <c r="C1651" t="s">
        <v>3936</v>
      </c>
      <c r="D1651" t="s">
        <v>3934</v>
      </c>
      <c r="E1651" t="s">
        <v>104</v>
      </c>
    </row>
    <row r="1652" spans="1:5">
      <c r="A1652" t="s">
        <v>3940</v>
      </c>
      <c r="B1652" t="s">
        <v>8533</v>
      </c>
      <c r="C1652" t="s">
        <v>3938</v>
      </c>
      <c r="D1652" t="s">
        <v>3939</v>
      </c>
      <c r="E1652" t="s">
        <v>105</v>
      </c>
    </row>
    <row r="1653" spans="1:5">
      <c r="A1653" t="s">
        <v>3943</v>
      </c>
      <c r="B1653" t="s">
        <v>8533</v>
      </c>
      <c r="C1653" t="s">
        <v>3941</v>
      </c>
      <c r="D1653" t="s">
        <v>3942</v>
      </c>
      <c r="E1653" t="s">
        <v>106</v>
      </c>
    </row>
    <row r="1654" spans="1:5">
      <c r="A1654" t="s">
        <v>3946</v>
      </c>
      <c r="B1654" t="s">
        <v>8533</v>
      </c>
      <c r="C1654" t="s">
        <v>3944</v>
      </c>
      <c r="D1654" t="s">
        <v>3945</v>
      </c>
      <c r="E1654" t="s">
        <v>107</v>
      </c>
    </row>
    <row r="1655" spans="1:5">
      <c r="A1655" t="s">
        <v>3949</v>
      </c>
      <c r="B1655" t="s">
        <v>8533</v>
      </c>
      <c r="C1655" t="s">
        <v>3947</v>
      </c>
      <c r="D1655" t="s">
        <v>3948</v>
      </c>
      <c r="E1655" t="s">
        <v>108</v>
      </c>
    </row>
    <row r="1656" spans="1:5">
      <c r="A1656" t="s">
        <v>3952</v>
      </c>
      <c r="B1656" t="s">
        <v>8533</v>
      </c>
      <c r="C1656" t="s">
        <v>3950</v>
      </c>
      <c r="D1656" t="s">
        <v>3951</v>
      </c>
      <c r="E1656" t="s">
        <v>109</v>
      </c>
    </row>
    <row r="1657" spans="1:5">
      <c r="A1657" t="s">
        <v>3955</v>
      </c>
      <c r="B1657" t="s">
        <v>8533</v>
      </c>
      <c r="C1657" t="s">
        <v>3953</v>
      </c>
      <c r="D1657" t="s">
        <v>3954</v>
      </c>
      <c r="E1657" t="s">
        <v>110</v>
      </c>
    </row>
    <row r="1658" spans="1:5">
      <c r="A1658" t="s">
        <v>3958</v>
      </c>
      <c r="B1658" t="s">
        <v>8533</v>
      </c>
      <c r="C1658" t="s">
        <v>3956</v>
      </c>
      <c r="D1658" t="s">
        <v>3957</v>
      </c>
      <c r="E1658" t="s">
        <v>111</v>
      </c>
    </row>
    <row r="1659" spans="1:5">
      <c r="A1659" t="s">
        <v>3961</v>
      </c>
      <c r="B1659" t="s">
        <v>8533</v>
      </c>
      <c r="C1659" t="s">
        <v>3959</v>
      </c>
      <c r="D1659" t="s">
        <v>3960</v>
      </c>
      <c r="E1659" t="s">
        <v>112</v>
      </c>
    </row>
    <row r="1660" spans="1:5">
      <c r="A1660" t="s">
        <v>3963</v>
      </c>
      <c r="B1660" t="s">
        <v>8533</v>
      </c>
      <c r="C1660" t="s">
        <v>3962</v>
      </c>
      <c r="D1660" t="s">
        <v>3960</v>
      </c>
      <c r="E1660" t="s">
        <v>112</v>
      </c>
    </row>
    <row r="1661" spans="1:5">
      <c r="A1661" t="s">
        <v>3966</v>
      </c>
      <c r="B1661" t="s">
        <v>8946</v>
      </c>
      <c r="C1661" t="s">
        <v>3964</v>
      </c>
      <c r="D1661" t="s">
        <v>3965</v>
      </c>
      <c r="E1661" t="s">
        <v>113</v>
      </c>
    </row>
    <row r="1662" spans="1:5">
      <c r="A1662" t="s">
        <v>3969</v>
      </c>
      <c r="B1662" t="s">
        <v>8533</v>
      </c>
      <c r="C1662" t="s">
        <v>3967</v>
      </c>
      <c r="D1662" t="s">
        <v>3968</v>
      </c>
      <c r="E1662" t="s">
        <v>114</v>
      </c>
    </row>
    <row r="1663" spans="1:5">
      <c r="A1663" t="s">
        <v>3972</v>
      </c>
      <c r="B1663" t="s">
        <v>8533</v>
      </c>
      <c r="C1663" t="s">
        <v>3970</v>
      </c>
      <c r="D1663" t="s">
        <v>3971</v>
      </c>
      <c r="E1663" t="s">
        <v>115</v>
      </c>
    </row>
    <row r="1664" spans="1:5">
      <c r="A1664" t="s">
        <v>3975</v>
      </c>
      <c r="B1664" t="s">
        <v>8533</v>
      </c>
      <c r="C1664" t="s">
        <v>3973</v>
      </c>
      <c r="D1664" t="s">
        <v>3974</v>
      </c>
      <c r="E1664" t="s">
        <v>116</v>
      </c>
    </row>
    <row r="1665" spans="1:5">
      <c r="A1665" t="s">
        <v>3978</v>
      </c>
      <c r="B1665" t="s">
        <v>8533</v>
      </c>
      <c r="C1665" t="s">
        <v>3976</v>
      </c>
      <c r="D1665" t="s">
        <v>3977</v>
      </c>
      <c r="E1665" t="s">
        <v>466</v>
      </c>
    </row>
    <row r="1666" spans="1:5">
      <c r="A1666" t="s">
        <v>3981</v>
      </c>
      <c r="B1666" t="s">
        <v>8533</v>
      </c>
      <c r="C1666" t="s">
        <v>3979</v>
      </c>
      <c r="D1666" t="s">
        <v>3980</v>
      </c>
      <c r="E1666" t="s">
        <v>117</v>
      </c>
    </row>
    <row r="1667" spans="1:5">
      <c r="A1667" t="s">
        <v>3983</v>
      </c>
      <c r="B1667" t="s">
        <v>8533</v>
      </c>
      <c r="C1667" t="s">
        <v>3982</v>
      </c>
      <c r="D1667" t="s">
        <v>3980</v>
      </c>
      <c r="E1667" t="s">
        <v>117</v>
      </c>
    </row>
    <row r="1668" spans="1:5">
      <c r="A1668" t="s">
        <v>3986</v>
      </c>
      <c r="B1668" t="s">
        <v>8533</v>
      </c>
      <c r="C1668" t="s">
        <v>3984</v>
      </c>
      <c r="D1668" t="s">
        <v>3985</v>
      </c>
      <c r="E1668" t="s">
        <v>118</v>
      </c>
    </row>
    <row r="1669" spans="1:5">
      <c r="A1669" t="s">
        <v>3988</v>
      </c>
      <c r="B1669" t="s">
        <v>8533</v>
      </c>
      <c r="C1669" t="s">
        <v>3987</v>
      </c>
      <c r="D1669" t="s">
        <v>3985</v>
      </c>
      <c r="E1669" t="s">
        <v>118</v>
      </c>
    </row>
    <row r="1670" spans="1:5">
      <c r="A1670" t="s">
        <v>3990</v>
      </c>
      <c r="B1670" t="s">
        <v>8533</v>
      </c>
      <c r="C1670" t="s">
        <v>3989</v>
      </c>
      <c r="D1670" t="s">
        <v>3985</v>
      </c>
      <c r="E1670" t="s">
        <v>118</v>
      </c>
    </row>
    <row r="1671" spans="1:5">
      <c r="A1671" t="s">
        <v>3993</v>
      </c>
      <c r="B1671" t="s">
        <v>8533</v>
      </c>
      <c r="C1671" t="s">
        <v>3991</v>
      </c>
      <c r="D1671" t="s">
        <v>3992</v>
      </c>
      <c r="E1671" t="s">
        <v>119</v>
      </c>
    </row>
    <row r="1672" spans="1:5">
      <c r="A1672" t="s">
        <v>3993</v>
      </c>
      <c r="B1672" t="s">
        <v>8533</v>
      </c>
      <c r="C1672" t="s">
        <v>3991</v>
      </c>
      <c r="D1672" t="s">
        <v>3992</v>
      </c>
      <c r="E1672" t="s">
        <v>119</v>
      </c>
    </row>
    <row r="1673" spans="1:5">
      <c r="A1673" t="s">
        <v>3996</v>
      </c>
      <c r="B1673" t="s">
        <v>8533</v>
      </c>
      <c r="C1673" t="s">
        <v>3994</v>
      </c>
      <c r="D1673" t="s">
        <v>3995</v>
      </c>
      <c r="E1673" t="s">
        <v>120</v>
      </c>
    </row>
    <row r="1674" spans="1:5">
      <c r="A1674" t="s">
        <v>3999</v>
      </c>
      <c r="B1674" t="s">
        <v>8533</v>
      </c>
      <c r="C1674" t="s">
        <v>3997</v>
      </c>
      <c r="D1674" t="s">
        <v>3998</v>
      </c>
      <c r="E1674" t="s">
        <v>121</v>
      </c>
    </row>
    <row r="1675" spans="1:5">
      <c r="A1675" t="s">
        <v>4002</v>
      </c>
      <c r="B1675" t="s">
        <v>8533</v>
      </c>
      <c r="C1675" t="s">
        <v>4000</v>
      </c>
      <c r="D1675" t="s">
        <v>4001</v>
      </c>
      <c r="E1675" t="s">
        <v>122</v>
      </c>
    </row>
    <row r="1676" spans="1:5">
      <c r="A1676" t="s">
        <v>4005</v>
      </c>
      <c r="B1676" t="s">
        <v>8533</v>
      </c>
      <c r="C1676" t="s">
        <v>4003</v>
      </c>
      <c r="D1676" t="s">
        <v>4004</v>
      </c>
      <c r="E1676" t="s">
        <v>123</v>
      </c>
    </row>
    <row r="1677" spans="1:5">
      <c r="A1677" t="s">
        <v>4007</v>
      </c>
      <c r="B1677" t="s">
        <v>8533</v>
      </c>
      <c r="C1677" t="s">
        <v>4006</v>
      </c>
      <c r="D1677" t="s">
        <v>4004</v>
      </c>
      <c r="E1677" t="s">
        <v>123</v>
      </c>
    </row>
    <row r="1678" spans="1:5">
      <c r="A1678" t="s">
        <v>4010</v>
      </c>
      <c r="B1678" t="s">
        <v>8533</v>
      </c>
      <c r="C1678" t="s">
        <v>4008</v>
      </c>
      <c r="D1678" t="s">
        <v>4009</v>
      </c>
      <c r="E1678" t="s">
        <v>124</v>
      </c>
    </row>
    <row r="1679" spans="1:5">
      <c r="A1679" t="s">
        <v>4013</v>
      </c>
      <c r="B1679" t="s">
        <v>8563</v>
      </c>
      <c r="C1679" t="s">
        <v>4011</v>
      </c>
      <c r="D1679" t="s">
        <v>4012</v>
      </c>
      <c r="E1679" t="s">
        <v>125</v>
      </c>
    </row>
    <row r="1680" spans="1:5">
      <c r="A1680" t="s">
        <v>4016</v>
      </c>
      <c r="B1680" t="s">
        <v>8533</v>
      </c>
      <c r="C1680" t="s">
        <v>4014</v>
      </c>
      <c r="D1680" t="s">
        <v>4015</v>
      </c>
      <c r="E1680" t="s">
        <v>126</v>
      </c>
    </row>
    <row r="1681" spans="1:5">
      <c r="A1681" t="s">
        <v>4019</v>
      </c>
      <c r="B1681" t="s">
        <v>8533</v>
      </c>
      <c r="C1681" t="s">
        <v>4017</v>
      </c>
      <c r="D1681" t="s">
        <v>4018</v>
      </c>
      <c r="E1681" t="s">
        <v>127</v>
      </c>
    </row>
    <row r="1682" spans="1:5">
      <c r="A1682" t="s">
        <v>4022</v>
      </c>
      <c r="B1682" t="s">
        <v>8533</v>
      </c>
      <c r="C1682" t="s">
        <v>4020</v>
      </c>
      <c r="D1682" t="s">
        <v>4021</v>
      </c>
      <c r="E1682" t="s">
        <v>128</v>
      </c>
    </row>
    <row r="1683" spans="1:5">
      <c r="A1683" t="s">
        <v>4024</v>
      </c>
      <c r="B1683" t="s">
        <v>8533</v>
      </c>
      <c r="C1683" t="s">
        <v>4023</v>
      </c>
      <c r="D1683" t="s">
        <v>4021</v>
      </c>
      <c r="E1683" t="s">
        <v>128</v>
      </c>
    </row>
    <row r="1684" spans="1:5">
      <c r="A1684" t="s">
        <v>4026</v>
      </c>
      <c r="B1684" t="s">
        <v>8533</v>
      </c>
      <c r="C1684" t="s">
        <v>4025</v>
      </c>
      <c r="D1684" t="s">
        <v>4021</v>
      </c>
      <c r="E1684" t="s">
        <v>128</v>
      </c>
    </row>
    <row r="1685" spans="1:5">
      <c r="A1685" t="s">
        <v>4028</v>
      </c>
      <c r="B1685" t="s">
        <v>8533</v>
      </c>
      <c r="C1685" t="s">
        <v>4027</v>
      </c>
      <c r="D1685" t="s">
        <v>4021</v>
      </c>
      <c r="E1685" t="s">
        <v>128</v>
      </c>
    </row>
    <row r="1686" spans="1:5">
      <c r="A1686" t="s">
        <v>4031</v>
      </c>
      <c r="B1686" t="s">
        <v>8533</v>
      </c>
      <c r="C1686" t="s">
        <v>4029</v>
      </c>
      <c r="D1686" t="s">
        <v>4030</v>
      </c>
      <c r="E1686" t="s">
        <v>129</v>
      </c>
    </row>
    <row r="1687" spans="1:5">
      <c r="A1687" t="s">
        <v>4034</v>
      </c>
      <c r="B1687" t="s">
        <v>8946</v>
      </c>
      <c r="C1687" t="s">
        <v>4032</v>
      </c>
      <c r="D1687" t="s">
        <v>4033</v>
      </c>
      <c r="E1687" t="s">
        <v>130</v>
      </c>
    </row>
    <row r="1688" spans="1:5">
      <c r="A1688" t="s">
        <v>4037</v>
      </c>
      <c r="B1688" t="s">
        <v>8946</v>
      </c>
      <c r="C1688" t="s">
        <v>4035</v>
      </c>
      <c r="D1688" t="s">
        <v>4036</v>
      </c>
      <c r="E1688" t="s">
        <v>131</v>
      </c>
    </row>
    <row r="1689" spans="1:5">
      <c r="A1689" t="s">
        <v>4040</v>
      </c>
      <c r="B1689" t="s">
        <v>8946</v>
      </c>
      <c r="C1689" t="s">
        <v>4038</v>
      </c>
      <c r="D1689" t="s">
        <v>4039</v>
      </c>
      <c r="E1689" t="s">
        <v>132</v>
      </c>
    </row>
    <row r="1690" spans="1:5">
      <c r="A1690" t="s">
        <v>4042</v>
      </c>
      <c r="B1690" t="s">
        <v>8946</v>
      </c>
      <c r="C1690" t="s">
        <v>4041</v>
      </c>
      <c r="D1690" t="s">
        <v>4039</v>
      </c>
      <c r="E1690" t="s">
        <v>132</v>
      </c>
    </row>
    <row r="1691" spans="1:5">
      <c r="A1691" t="s">
        <v>4045</v>
      </c>
      <c r="B1691" t="s">
        <v>9547</v>
      </c>
      <c r="C1691" t="s">
        <v>4043</v>
      </c>
      <c r="D1691" t="s">
        <v>4044</v>
      </c>
      <c r="E1691" t="s">
        <v>133</v>
      </c>
    </row>
    <row r="1692" spans="1:5">
      <c r="A1692" t="s">
        <v>4045</v>
      </c>
      <c r="B1692" t="s">
        <v>9547</v>
      </c>
      <c r="C1692" t="s">
        <v>4043</v>
      </c>
      <c r="D1692" t="s">
        <v>4044</v>
      </c>
      <c r="E1692" t="s">
        <v>133</v>
      </c>
    </row>
    <row r="1693" spans="1:5">
      <c r="A1693" t="s">
        <v>4048</v>
      </c>
      <c r="B1693" t="s">
        <v>9077</v>
      </c>
      <c r="C1693" t="s">
        <v>4046</v>
      </c>
      <c r="D1693" t="s">
        <v>4047</v>
      </c>
      <c r="E1693" t="s">
        <v>134</v>
      </c>
    </row>
    <row r="1694" spans="1:5">
      <c r="A1694" t="s">
        <v>4051</v>
      </c>
      <c r="B1694" t="s">
        <v>9158</v>
      </c>
      <c r="C1694" t="s">
        <v>4049</v>
      </c>
      <c r="D1694" t="s">
        <v>4050</v>
      </c>
      <c r="E1694" t="s">
        <v>135</v>
      </c>
    </row>
    <row r="1695" spans="1:5">
      <c r="A1695" t="s">
        <v>4054</v>
      </c>
      <c r="B1695" t="s">
        <v>9158</v>
      </c>
      <c r="C1695" t="s">
        <v>4052</v>
      </c>
      <c r="D1695" t="s">
        <v>4053</v>
      </c>
      <c r="E1695" t="s">
        <v>136</v>
      </c>
    </row>
    <row r="1696" spans="1:5">
      <c r="A1696" t="s">
        <v>4057</v>
      </c>
      <c r="B1696" t="s">
        <v>8946</v>
      </c>
      <c r="C1696" t="s">
        <v>4055</v>
      </c>
      <c r="D1696" t="s">
        <v>4056</v>
      </c>
      <c r="E1696" t="s">
        <v>137</v>
      </c>
    </row>
    <row r="1697" spans="1:5">
      <c r="A1697" t="s">
        <v>4060</v>
      </c>
      <c r="B1697" t="s">
        <v>9158</v>
      </c>
      <c r="C1697" t="s">
        <v>4058</v>
      </c>
      <c r="D1697" t="s">
        <v>4059</v>
      </c>
      <c r="E1697" t="s">
        <v>138</v>
      </c>
    </row>
    <row r="1698" spans="1:5">
      <c r="A1698" t="s">
        <v>4063</v>
      </c>
      <c r="B1698" t="s">
        <v>8533</v>
      </c>
      <c r="C1698" t="s">
        <v>4061</v>
      </c>
      <c r="D1698" t="s">
        <v>4062</v>
      </c>
      <c r="E1698" t="s">
        <v>139</v>
      </c>
    </row>
    <row r="1699" spans="1:5">
      <c r="A1699" t="s">
        <v>4065</v>
      </c>
      <c r="B1699" t="s">
        <v>8533</v>
      </c>
      <c r="C1699" t="s">
        <v>4064</v>
      </c>
      <c r="D1699" t="s">
        <v>4062</v>
      </c>
      <c r="E1699" t="s">
        <v>139</v>
      </c>
    </row>
    <row r="1700" spans="1:5">
      <c r="A1700" t="s">
        <v>4068</v>
      </c>
      <c r="B1700" t="s">
        <v>9158</v>
      </c>
      <c r="C1700" t="s">
        <v>4066</v>
      </c>
      <c r="D1700" t="s">
        <v>4067</v>
      </c>
      <c r="E1700" t="s">
        <v>140</v>
      </c>
    </row>
    <row r="1701" spans="1:5">
      <c r="A1701" t="s">
        <v>4071</v>
      </c>
      <c r="B1701" t="s">
        <v>8533</v>
      </c>
      <c r="C1701" t="s">
        <v>4069</v>
      </c>
      <c r="D1701" t="s">
        <v>4070</v>
      </c>
      <c r="E1701" t="s">
        <v>141</v>
      </c>
    </row>
    <row r="1702" spans="1:5">
      <c r="A1702" t="s">
        <v>4073</v>
      </c>
      <c r="B1702" t="s">
        <v>8533</v>
      </c>
      <c r="C1702" t="s">
        <v>4072</v>
      </c>
      <c r="D1702" t="s">
        <v>4070</v>
      </c>
      <c r="E1702" t="s">
        <v>141</v>
      </c>
    </row>
    <row r="1703" spans="1:5">
      <c r="A1703" t="s">
        <v>4076</v>
      </c>
      <c r="B1703" t="s">
        <v>8533</v>
      </c>
      <c r="C1703" t="s">
        <v>4074</v>
      </c>
      <c r="D1703" t="s">
        <v>4075</v>
      </c>
      <c r="E1703" t="s">
        <v>142</v>
      </c>
    </row>
    <row r="1704" spans="1:5">
      <c r="A1704" t="s">
        <v>4079</v>
      </c>
      <c r="B1704" t="s">
        <v>8570</v>
      </c>
      <c r="C1704" t="s">
        <v>4077</v>
      </c>
      <c r="D1704" t="s">
        <v>4078</v>
      </c>
      <c r="E1704" t="s">
        <v>143</v>
      </c>
    </row>
    <row r="1705" spans="1:5">
      <c r="A1705" t="s">
        <v>4082</v>
      </c>
      <c r="B1705" t="s">
        <v>9077</v>
      </c>
      <c r="C1705" t="s">
        <v>4080</v>
      </c>
      <c r="D1705" t="s">
        <v>4081</v>
      </c>
      <c r="E1705" t="s">
        <v>144</v>
      </c>
    </row>
    <row r="1706" spans="1:5">
      <c r="A1706" t="s">
        <v>4085</v>
      </c>
      <c r="B1706" t="s">
        <v>9077</v>
      </c>
      <c r="C1706" t="s">
        <v>4083</v>
      </c>
      <c r="D1706" t="s">
        <v>4084</v>
      </c>
      <c r="E1706" t="s">
        <v>145</v>
      </c>
    </row>
    <row r="1707" spans="1:5">
      <c r="A1707" t="s">
        <v>4088</v>
      </c>
      <c r="B1707" t="s">
        <v>8946</v>
      </c>
      <c r="C1707" t="s">
        <v>4086</v>
      </c>
      <c r="D1707" t="s">
        <v>4087</v>
      </c>
      <c r="E1707" t="s">
        <v>146</v>
      </c>
    </row>
    <row r="1708" spans="1:5">
      <c r="A1708" t="s">
        <v>4091</v>
      </c>
      <c r="B1708" t="s">
        <v>8533</v>
      </c>
      <c r="C1708" t="s">
        <v>4089</v>
      </c>
      <c r="D1708" t="s">
        <v>4090</v>
      </c>
      <c r="E1708" t="s">
        <v>147</v>
      </c>
    </row>
    <row r="1709" spans="1:5">
      <c r="A1709" t="s">
        <v>4094</v>
      </c>
      <c r="B1709" t="s">
        <v>8956</v>
      </c>
      <c r="C1709" t="s">
        <v>4092</v>
      </c>
      <c r="D1709" t="s">
        <v>4093</v>
      </c>
      <c r="E1709" t="s">
        <v>148</v>
      </c>
    </row>
    <row r="1710" spans="1:5">
      <c r="A1710" t="s">
        <v>4096</v>
      </c>
      <c r="B1710" t="s">
        <v>8956</v>
      </c>
      <c r="C1710" t="s">
        <v>4095</v>
      </c>
      <c r="D1710" t="s">
        <v>4093</v>
      </c>
      <c r="E1710" t="s">
        <v>148</v>
      </c>
    </row>
    <row r="1711" spans="1:5">
      <c r="A1711" t="s">
        <v>4099</v>
      </c>
      <c r="B1711" t="s">
        <v>8533</v>
      </c>
      <c r="C1711" t="s">
        <v>4097</v>
      </c>
      <c r="D1711" t="s">
        <v>4098</v>
      </c>
      <c r="E1711" t="s">
        <v>149</v>
      </c>
    </row>
    <row r="1712" spans="1:5">
      <c r="A1712" t="s">
        <v>4102</v>
      </c>
      <c r="B1712" t="s">
        <v>8533</v>
      </c>
      <c r="C1712" t="s">
        <v>4100</v>
      </c>
      <c r="D1712" t="s">
        <v>4101</v>
      </c>
      <c r="E1712" t="s">
        <v>150</v>
      </c>
    </row>
    <row r="1713" spans="1:5">
      <c r="A1713" t="s">
        <v>4105</v>
      </c>
      <c r="B1713" t="s">
        <v>8533</v>
      </c>
      <c r="C1713" t="s">
        <v>4103</v>
      </c>
      <c r="D1713" t="s">
        <v>4104</v>
      </c>
      <c r="E1713" t="s">
        <v>151</v>
      </c>
    </row>
    <row r="1714" spans="1:5">
      <c r="A1714" t="s">
        <v>4108</v>
      </c>
      <c r="B1714" t="s">
        <v>8533</v>
      </c>
      <c r="C1714" t="s">
        <v>4106</v>
      </c>
      <c r="D1714" t="s">
        <v>4107</v>
      </c>
      <c r="E1714" t="s">
        <v>152</v>
      </c>
    </row>
    <row r="1715" spans="1:5">
      <c r="A1715" t="s">
        <v>4111</v>
      </c>
      <c r="B1715" t="s">
        <v>8533</v>
      </c>
      <c r="C1715" t="s">
        <v>4109</v>
      </c>
      <c r="D1715" t="s">
        <v>4110</v>
      </c>
      <c r="E1715" t="s">
        <v>153</v>
      </c>
    </row>
    <row r="1716" spans="1:5">
      <c r="A1716" t="s">
        <v>4111</v>
      </c>
      <c r="B1716" t="s">
        <v>8533</v>
      </c>
      <c r="C1716" t="s">
        <v>4109</v>
      </c>
      <c r="D1716" t="s">
        <v>4110</v>
      </c>
      <c r="E1716" t="s">
        <v>153</v>
      </c>
    </row>
    <row r="1717" spans="1:5">
      <c r="A1717" t="s">
        <v>4114</v>
      </c>
      <c r="B1717" t="s">
        <v>8956</v>
      </c>
      <c r="C1717" t="s">
        <v>4112</v>
      </c>
      <c r="D1717" t="s">
        <v>4113</v>
      </c>
      <c r="E1717" t="s">
        <v>154</v>
      </c>
    </row>
    <row r="1718" spans="1:5">
      <c r="A1718" t="s">
        <v>4116</v>
      </c>
      <c r="B1718" t="s">
        <v>8956</v>
      </c>
      <c r="C1718" t="s">
        <v>4115</v>
      </c>
      <c r="D1718" t="s">
        <v>4113</v>
      </c>
      <c r="E1718" t="s">
        <v>154</v>
      </c>
    </row>
    <row r="1719" spans="1:5">
      <c r="A1719" t="s">
        <v>4119</v>
      </c>
      <c r="B1719" t="s">
        <v>8946</v>
      </c>
      <c r="C1719" t="s">
        <v>4117</v>
      </c>
      <c r="D1719" t="s">
        <v>4118</v>
      </c>
      <c r="E1719" t="s">
        <v>155</v>
      </c>
    </row>
    <row r="1720" spans="1:5">
      <c r="A1720" t="s">
        <v>4119</v>
      </c>
      <c r="B1720" t="s">
        <v>8946</v>
      </c>
      <c r="C1720" t="s">
        <v>4117</v>
      </c>
      <c r="D1720" t="s">
        <v>4118</v>
      </c>
      <c r="E1720" t="s">
        <v>155</v>
      </c>
    </row>
    <row r="1721" spans="1:5">
      <c r="A1721" t="s">
        <v>4119</v>
      </c>
      <c r="B1721" t="s">
        <v>8946</v>
      </c>
      <c r="C1721" t="s">
        <v>4117</v>
      </c>
      <c r="D1721" t="s">
        <v>4118</v>
      </c>
      <c r="E1721" t="s">
        <v>155</v>
      </c>
    </row>
    <row r="1722" spans="1:5">
      <c r="A1722" t="s">
        <v>4122</v>
      </c>
      <c r="B1722" t="s">
        <v>8946</v>
      </c>
      <c r="C1722" t="s">
        <v>4120</v>
      </c>
      <c r="D1722" t="s">
        <v>4121</v>
      </c>
      <c r="E1722" t="s">
        <v>156</v>
      </c>
    </row>
    <row r="1723" spans="1:5">
      <c r="A1723" t="s">
        <v>4125</v>
      </c>
      <c r="B1723" t="s">
        <v>8946</v>
      </c>
      <c r="C1723" t="s">
        <v>4123</v>
      </c>
      <c r="D1723" t="s">
        <v>4124</v>
      </c>
      <c r="E1723" t="s">
        <v>157</v>
      </c>
    </row>
    <row r="1724" spans="1:5">
      <c r="A1724" t="s">
        <v>4128</v>
      </c>
      <c r="B1724" t="s">
        <v>8533</v>
      </c>
      <c r="C1724" t="s">
        <v>4126</v>
      </c>
      <c r="D1724" t="s">
        <v>4127</v>
      </c>
      <c r="E1724" t="s">
        <v>158</v>
      </c>
    </row>
    <row r="1725" spans="1:5">
      <c r="A1725" t="s">
        <v>4131</v>
      </c>
      <c r="B1725" t="s">
        <v>8946</v>
      </c>
      <c r="C1725" t="s">
        <v>4129</v>
      </c>
      <c r="D1725" t="s">
        <v>4130</v>
      </c>
      <c r="E1725" t="s">
        <v>159</v>
      </c>
    </row>
    <row r="1726" spans="1:5">
      <c r="A1726" t="s">
        <v>4134</v>
      </c>
      <c r="B1726" t="s">
        <v>8946</v>
      </c>
      <c r="C1726" t="s">
        <v>4132</v>
      </c>
      <c r="D1726" t="s">
        <v>4133</v>
      </c>
      <c r="E1726" t="s">
        <v>160</v>
      </c>
    </row>
    <row r="1727" spans="1:5">
      <c r="A1727" t="s">
        <v>4137</v>
      </c>
      <c r="B1727" t="s">
        <v>8946</v>
      </c>
      <c r="C1727" t="s">
        <v>4135</v>
      </c>
      <c r="D1727" t="s">
        <v>4136</v>
      </c>
      <c r="E1727" t="s">
        <v>161</v>
      </c>
    </row>
    <row r="1728" spans="1:5">
      <c r="A1728" t="s">
        <v>4140</v>
      </c>
      <c r="B1728" t="s">
        <v>8946</v>
      </c>
      <c r="C1728" t="s">
        <v>4138</v>
      </c>
      <c r="D1728" t="s">
        <v>4139</v>
      </c>
      <c r="E1728" t="s">
        <v>162</v>
      </c>
    </row>
    <row r="1729" spans="1:5">
      <c r="A1729" t="s">
        <v>4143</v>
      </c>
      <c r="B1729" t="s">
        <v>8533</v>
      </c>
      <c r="C1729" t="s">
        <v>4141</v>
      </c>
      <c r="D1729" t="s">
        <v>4142</v>
      </c>
      <c r="E1729" t="s">
        <v>163</v>
      </c>
    </row>
    <row r="1730" spans="1:5">
      <c r="A1730" t="s">
        <v>4146</v>
      </c>
      <c r="B1730" t="s">
        <v>8533</v>
      </c>
      <c r="C1730" t="s">
        <v>4144</v>
      </c>
      <c r="D1730" t="s">
        <v>4145</v>
      </c>
      <c r="E1730" t="s">
        <v>164</v>
      </c>
    </row>
    <row r="1731" spans="1:5">
      <c r="A1731" t="s">
        <v>4149</v>
      </c>
      <c r="B1731" t="s">
        <v>8533</v>
      </c>
      <c r="C1731" t="s">
        <v>4147</v>
      </c>
      <c r="D1731" t="s">
        <v>4148</v>
      </c>
      <c r="E1731" t="s">
        <v>165</v>
      </c>
    </row>
    <row r="1732" spans="1:5">
      <c r="A1732" t="s">
        <v>4152</v>
      </c>
      <c r="B1732" t="s">
        <v>8533</v>
      </c>
      <c r="C1732" t="s">
        <v>4150</v>
      </c>
      <c r="D1732" t="s">
        <v>4151</v>
      </c>
      <c r="E1732" t="s">
        <v>166</v>
      </c>
    </row>
    <row r="1733" spans="1:5">
      <c r="A1733" t="s">
        <v>4155</v>
      </c>
      <c r="B1733" t="s">
        <v>8997</v>
      </c>
      <c r="C1733" t="s">
        <v>4153</v>
      </c>
      <c r="D1733" t="s">
        <v>4154</v>
      </c>
      <c r="E1733" t="s">
        <v>167</v>
      </c>
    </row>
    <row r="1734" spans="1:5">
      <c r="A1734" t="s">
        <v>4158</v>
      </c>
      <c r="B1734" t="s">
        <v>8533</v>
      </c>
      <c r="C1734" t="s">
        <v>4156</v>
      </c>
      <c r="D1734" t="s">
        <v>4157</v>
      </c>
      <c r="E1734" t="s">
        <v>168</v>
      </c>
    </row>
    <row r="1735" spans="1:5">
      <c r="A1735" t="s">
        <v>4161</v>
      </c>
      <c r="B1735" t="s">
        <v>8533</v>
      </c>
      <c r="C1735" t="s">
        <v>4159</v>
      </c>
      <c r="D1735" t="s">
        <v>4160</v>
      </c>
      <c r="E1735" t="s">
        <v>169</v>
      </c>
    </row>
    <row r="1736" spans="1:5">
      <c r="A1736" t="s">
        <v>4164</v>
      </c>
      <c r="B1736" t="s">
        <v>8533</v>
      </c>
      <c r="C1736" t="s">
        <v>4162</v>
      </c>
      <c r="D1736" t="s">
        <v>4163</v>
      </c>
      <c r="E1736" t="s">
        <v>170</v>
      </c>
    </row>
    <row r="1737" spans="1:5">
      <c r="A1737" t="s">
        <v>4167</v>
      </c>
      <c r="B1737" t="s">
        <v>8533</v>
      </c>
      <c r="C1737" t="s">
        <v>4165</v>
      </c>
      <c r="D1737" t="s">
        <v>4166</v>
      </c>
      <c r="E1737" t="s">
        <v>171</v>
      </c>
    </row>
    <row r="1738" spans="1:5">
      <c r="A1738" t="s">
        <v>4169</v>
      </c>
      <c r="B1738" t="s">
        <v>8533</v>
      </c>
      <c r="C1738" t="s">
        <v>4168</v>
      </c>
    </row>
    <row r="1739" spans="1:5">
      <c r="A1739" t="s">
        <v>4172</v>
      </c>
      <c r="B1739" t="s">
        <v>8946</v>
      </c>
      <c r="C1739" t="s">
        <v>4170</v>
      </c>
      <c r="D1739" t="s">
        <v>4171</v>
      </c>
      <c r="E1739" t="s">
        <v>172</v>
      </c>
    </row>
    <row r="1740" spans="1:5">
      <c r="A1740" t="s">
        <v>4175</v>
      </c>
      <c r="B1740" t="s">
        <v>8533</v>
      </c>
      <c r="C1740" t="s">
        <v>4173</v>
      </c>
      <c r="D1740" t="s">
        <v>4174</v>
      </c>
      <c r="E1740" t="s">
        <v>173</v>
      </c>
    </row>
    <row r="1741" spans="1:5">
      <c r="A1741" t="s">
        <v>4177</v>
      </c>
      <c r="B1741" t="s">
        <v>8533</v>
      </c>
      <c r="C1741" t="s">
        <v>4176</v>
      </c>
      <c r="D1741" t="s">
        <v>4174</v>
      </c>
      <c r="E1741" t="s">
        <v>173</v>
      </c>
    </row>
    <row r="1742" spans="1:5">
      <c r="A1742" t="s">
        <v>4180</v>
      </c>
      <c r="B1742" t="s">
        <v>8533</v>
      </c>
      <c r="C1742" t="s">
        <v>4178</v>
      </c>
      <c r="D1742" t="s">
        <v>4179</v>
      </c>
      <c r="E1742" t="s">
        <v>174</v>
      </c>
    </row>
    <row r="1743" spans="1:5">
      <c r="A1743" t="s">
        <v>4183</v>
      </c>
      <c r="B1743" t="s">
        <v>8533</v>
      </c>
      <c r="C1743" t="s">
        <v>4181</v>
      </c>
      <c r="D1743" t="s">
        <v>4182</v>
      </c>
      <c r="E1743" t="s">
        <v>175</v>
      </c>
    </row>
    <row r="1744" spans="1:5">
      <c r="A1744" t="s">
        <v>4186</v>
      </c>
      <c r="B1744" t="s">
        <v>8533</v>
      </c>
      <c r="C1744" t="s">
        <v>4184</v>
      </c>
      <c r="D1744" t="s">
        <v>4185</v>
      </c>
      <c r="E1744" t="s">
        <v>176</v>
      </c>
    </row>
    <row r="1745" spans="1:5">
      <c r="A1745" t="s">
        <v>4189</v>
      </c>
      <c r="B1745" t="s">
        <v>8533</v>
      </c>
      <c r="C1745" t="s">
        <v>4187</v>
      </c>
      <c r="D1745" t="s">
        <v>4188</v>
      </c>
      <c r="E1745" t="s">
        <v>177</v>
      </c>
    </row>
    <row r="1746" spans="1:5">
      <c r="A1746" t="s">
        <v>4192</v>
      </c>
      <c r="B1746" t="s">
        <v>8533</v>
      </c>
      <c r="C1746" t="s">
        <v>4190</v>
      </c>
      <c r="D1746" t="s">
        <v>4191</v>
      </c>
      <c r="E1746" t="s">
        <v>178</v>
      </c>
    </row>
    <row r="1747" spans="1:5">
      <c r="A1747" t="s">
        <v>4192</v>
      </c>
      <c r="B1747" t="s">
        <v>8533</v>
      </c>
      <c r="C1747" t="s">
        <v>4190</v>
      </c>
      <c r="D1747" t="s">
        <v>4191</v>
      </c>
      <c r="E1747" t="s">
        <v>178</v>
      </c>
    </row>
    <row r="1748" spans="1:5">
      <c r="A1748" t="s">
        <v>4195</v>
      </c>
      <c r="B1748" t="s">
        <v>8533</v>
      </c>
      <c r="C1748" t="s">
        <v>4193</v>
      </c>
      <c r="D1748" t="s">
        <v>4194</v>
      </c>
      <c r="E1748" t="s">
        <v>179</v>
      </c>
    </row>
    <row r="1749" spans="1:5">
      <c r="A1749" t="s">
        <v>4198</v>
      </c>
      <c r="B1749" t="s">
        <v>8533</v>
      </c>
      <c r="C1749" t="s">
        <v>4196</v>
      </c>
      <c r="D1749" t="s">
        <v>4197</v>
      </c>
      <c r="E1749" t="s">
        <v>180</v>
      </c>
    </row>
    <row r="1750" spans="1:5">
      <c r="A1750" t="s">
        <v>4201</v>
      </c>
      <c r="B1750" t="s">
        <v>8533</v>
      </c>
      <c r="C1750" t="s">
        <v>4199</v>
      </c>
      <c r="D1750" t="s">
        <v>4200</v>
      </c>
      <c r="E1750" t="s">
        <v>181</v>
      </c>
    </row>
    <row r="1751" spans="1:5">
      <c r="A1751" t="s">
        <v>4204</v>
      </c>
      <c r="B1751" t="s">
        <v>8533</v>
      </c>
      <c r="C1751" t="s">
        <v>4202</v>
      </c>
      <c r="D1751" t="s">
        <v>4203</v>
      </c>
      <c r="E1751" t="s">
        <v>182</v>
      </c>
    </row>
    <row r="1752" spans="1:5">
      <c r="A1752" t="s">
        <v>4207</v>
      </c>
      <c r="B1752" t="s">
        <v>8533</v>
      </c>
      <c r="C1752" t="s">
        <v>4205</v>
      </c>
      <c r="D1752" t="s">
        <v>4206</v>
      </c>
      <c r="E1752" t="s">
        <v>183</v>
      </c>
    </row>
    <row r="1753" spans="1:5">
      <c r="A1753" t="s">
        <v>4209</v>
      </c>
      <c r="B1753" t="s">
        <v>8533</v>
      </c>
      <c r="C1753" t="s">
        <v>4208</v>
      </c>
      <c r="D1753" t="s">
        <v>4206</v>
      </c>
      <c r="E1753" t="s">
        <v>183</v>
      </c>
    </row>
    <row r="1754" spans="1:5">
      <c r="A1754" t="s">
        <v>4212</v>
      </c>
      <c r="B1754" t="s">
        <v>8533</v>
      </c>
      <c r="C1754" t="s">
        <v>4210</v>
      </c>
      <c r="D1754" t="s">
        <v>4211</v>
      </c>
      <c r="E1754" t="s">
        <v>184</v>
      </c>
    </row>
    <row r="1755" spans="1:5">
      <c r="A1755" t="s">
        <v>4214</v>
      </c>
      <c r="B1755" t="s">
        <v>8533</v>
      </c>
      <c r="C1755" t="s">
        <v>4213</v>
      </c>
      <c r="D1755" t="s">
        <v>4211</v>
      </c>
      <c r="E1755" t="s">
        <v>184</v>
      </c>
    </row>
    <row r="1756" spans="1:5">
      <c r="A1756" t="s">
        <v>4216</v>
      </c>
      <c r="B1756" t="s">
        <v>8533</v>
      </c>
      <c r="C1756" t="s">
        <v>4215</v>
      </c>
      <c r="D1756" t="s">
        <v>4211</v>
      </c>
      <c r="E1756" t="s">
        <v>184</v>
      </c>
    </row>
    <row r="1757" spans="1:5">
      <c r="A1757" t="s">
        <v>4219</v>
      </c>
      <c r="B1757" t="s">
        <v>8533</v>
      </c>
      <c r="C1757" t="s">
        <v>4217</v>
      </c>
      <c r="D1757" t="s">
        <v>4218</v>
      </c>
      <c r="E1757" t="s">
        <v>185</v>
      </c>
    </row>
    <row r="1758" spans="1:5">
      <c r="A1758" t="s">
        <v>4221</v>
      </c>
      <c r="B1758" t="s">
        <v>8533</v>
      </c>
      <c r="C1758" t="s">
        <v>4220</v>
      </c>
      <c r="D1758" t="s">
        <v>4218</v>
      </c>
      <c r="E1758" t="s">
        <v>185</v>
      </c>
    </row>
    <row r="1759" spans="1:5">
      <c r="A1759" t="s">
        <v>4223</v>
      </c>
      <c r="B1759" t="s">
        <v>8533</v>
      </c>
      <c r="C1759" t="s">
        <v>4222</v>
      </c>
      <c r="D1759" t="s">
        <v>4218</v>
      </c>
      <c r="E1759" t="s">
        <v>185</v>
      </c>
    </row>
    <row r="1760" spans="1:5">
      <c r="A1760" t="s">
        <v>4226</v>
      </c>
      <c r="B1760" t="s">
        <v>8533</v>
      </c>
      <c r="C1760" t="s">
        <v>4224</v>
      </c>
      <c r="D1760" t="s">
        <v>4225</v>
      </c>
      <c r="E1760" t="s">
        <v>186</v>
      </c>
    </row>
    <row r="1761" spans="1:5">
      <c r="A1761" t="s">
        <v>4229</v>
      </c>
      <c r="B1761" t="s">
        <v>8533</v>
      </c>
      <c r="C1761" t="s">
        <v>4227</v>
      </c>
      <c r="D1761" t="s">
        <v>4228</v>
      </c>
      <c r="E1761" t="s">
        <v>187</v>
      </c>
    </row>
    <row r="1762" spans="1:5">
      <c r="A1762" t="s">
        <v>4232</v>
      </c>
      <c r="B1762" t="s">
        <v>8533</v>
      </c>
      <c r="C1762" t="s">
        <v>4230</v>
      </c>
      <c r="D1762" t="s">
        <v>4231</v>
      </c>
      <c r="E1762" t="s">
        <v>188</v>
      </c>
    </row>
    <row r="1763" spans="1:5">
      <c r="A1763" t="s">
        <v>4235</v>
      </c>
      <c r="B1763" t="s">
        <v>8533</v>
      </c>
      <c r="C1763" t="s">
        <v>4233</v>
      </c>
      <c r="D1763" t="s">
        <v>4234</v>
      </c>
      <c r="E1763" t="s">
        <v>189</v>
      </c>
    </row>
    <row r="1764" spans="1:5">
      <c r="A1764" t="s">
        <v>4238</v>
      </c>
      <c r="B1764" t="s">
        <v>8533</v>
      </c>
      <c r="C1764" t="s">
        <v>4236</v>
      </c>
      <c r="D1764" t="s">
        <v>4237</v>
      </c>
      <c r="E1764" t="s">
        <v>190</v>
      </c>
    </row>
    <row r="1765" spans="1:5">
      <c r="A1765" t="s">
        <v>4241</v>
      </c>
      <c r="B1765" t="s">
        <v>8533</v>
      </c>
      <c r="C1765" t="s">
        <v>4239</v>
      </c>
      <c r="D1765" t="s">
        <v>4240</v>
      </c>
      <c r="E1765" t="s">
        <v>191</v>
      </c>
    </row>
    <row r="1766" spans="1:5">
      <c r="A1766" t="s">
        <v>4244</v>
      </c>
      <c r="B1766" t="s">
        <v>8533</v>
      </c>
      <c r="C1766" t="s">
        <v>4242</v>
      </c>
      <c r="D1766" t="s">
        <v>4243</v>
      </c>
      <c r="E1766" t="s">
        <v>192</v>
      </c>
    </row>
    <row r="1767" spans="1:5">
      <c r="A1767" t="s">
        <v>4247</v>
      </c>
      <c r="B1767" t="s">
        <v>8533</v>
      </c>
      <c r="C1767" t="s">
        <v>4245</v>
      </c>
      <c r="D1767" t="s">
        <v>4246</v>
      </c>
      <c r="E1767" t="s">
        <v>193</v>
      </c>
    </row>
    <row r="1768" spans="1:5">
      <c r="A1768" t="s">
        <v>4250</v>
      </c>
      <c r="B1768" t="s">
        <v>8533</v>
      </c>
      <c r="C1768" t="s">
        <v>4248</v>
      </c>
      <c r="D1768" t="s">
        <v>4249</v>
      </c>
      <c r="E1768" t="s">
        <v>194</v>
      </c>
    </row>
    <row r="1769" spans="1:5">
      <c r="A1769" t="s">
        <v>4253</v>
      </c>
      <c r="B1769" t="s">
        <v>8570</v>
      </c>
      <c r="C1769" t="s">
        <v>4251</v>
      </c>
      <c r="D1769" t="s">
        <v>4252</v>
      </c>
      <c r="E1769" t="s">
        <v>195</v>
      </c>
    </row>
    <row r="1770" spans="1:5">
      <c r="A1770" t="s">
        <v>4256</v>
      </c>
      <c r="B1770" t="s">
        <v>8570</v>
      </c>
      <c r="C1770" t="s">
        <v>4254</v>
      </c>
      <c r="D1770" t="s">
        <v>4255</v>
      </c>
      <c r="E1770" t="s">
        <v>196</v>
      </c>
    </row>
    <row r="1771" spans="1:5">
      <c r="A1771" t="s">
        <v>4259</v>
      </c>
      <c r="B1771" t="s">
        <v>8533</v>
      </c>
      <c r="C1771" t="s">
        <v>4257</v>
      </c>
      <c r="D1771" t="s">
        <v>4258</v>
      </c>
      <c r="E1771" t="s">
        <v>197</v>
      </c>
    </row>
    <row r="1772" spans="1:5">
      <c r="A1772" t="s">
        <v>4262</v>
      </c>
      <c r="B1772" t="s">
        <v>8533</v>
      </c>
      <c r="C1772" t="s">
        <v>4260</v>
      </c>
      <c r="D1772" t="s">
        <v>4261</v>
      </c>
      <c r="E1772" t="s">
        <v>198</v>
      </c>
    </row>
    <row r="1773" spans="1:5">
      <c r="A1773" t="s">
        <v>4265</v>
      </c>
      <c r="B1773" t="s">
        <v>8533</v>
      </c>
      <c r="C1773" t="s">
        <v>4263</v>
      </c>
      <c r="D1773" t="s">
        <v>4264</v>
      </c>
      <c r="E1773" t="s">
        <v>199</v>
      </c>
    </row>
    <row r="1774" spans="1:5">
      <c r="A1774" t="s">
        <v>4268</v>
      </c>
      <c r="B1774" t="s">
        <v>8533</v>
      </c>
      <c r="C1774" t="s">
        <v>4266</v>
      </c>
      <c r="D1774" t="s">
        <v>4267</v>
      </c>
      <c r="E1774" t="s">
        <v>200</v>
      </c>
    </row>
    <row r="1775" spans="1:5">
      <c r="A1775" t="s">
        <v>4271</v>
      </c>
      <c r="B1775" t="s">
        <v>8533</v>
      </c>
      <c r="C1775" t="s">
        <v>4269</v>
      </c>
      <c r="D1775" t="s">
        <v>4270</v>
      </c>
      <c r="E1775" t="s">
        <v>201</v>
      </c>
    </row>
    <row r="1776" spans="1:5">
      <c r="A1776" t="s">
        <v>4274</v>
      </c>
      <c r="B1776" t="s">
        <v>8533</v>
      </c>
      <c r="C1776" t="s">
        <v>4272</v>
      </c>
      <c r="D1776" t="s">
        <v>4273</v>
      </c>
      <c r="E1776" t="s">
        <v>202</v>
      </c>
    </row>
    <row r="1777" spans="1:5">
      <c r="A1777" t="s">
        <v>4277</v>
      </c>
      <c r="B1777" t="s">
        <v>8946</v>
      </c>
      <c r="C1777" t="s">
        <v>4275</v>
      </c>
      <c r="D1777" t="s">
        <v>4276</v>
      </c>
      <c r="E1777" t="s">
        <v>203</v>
      </c>
    </row>
    <row r="1778" spans="1:5">
      <c r="A1778" t="s">
        <v>4280</v>
      </c>
      <c r="B1778" t="s">
        <v>8533</v>
      </c>
      <c r="C1778" t="s">
        <v>4278</v>
      </c>
      <c r="D1778" t="s">
        <v>4279</v>
      </c>
      <c r="E1778" t="s">
        <v>204</v>
      </c>
    </row>
    <row r="1779" spans="1:5">
      <c r="A1779" t="s">
        <v>4283</v>
      </c>
      <c r="B1779" t="s">
        <v>8533</v>
      </c>
      <c r="C1779" t="s">
        <v>4281</v>
      </c>
      <c r="D1779" t="s">
        <v>4282</v>
      </c>
      <c r="E1779" t="s">
        <v>205</v>
      </c>
    </row>
    <row r="1780" spans="1:5">
      <c r="A1780" t="s">
        <v>4286</v>
      </c>
      <c r="B1780" t="s">
        <v>8570</v>
      </c>
      <c r="C1780" t="s">
        <v>4284</v>
      </c>
      <c r="D1780" t="s">
        <v>4285</v>
      </c>
      <c r="E1780" t="s">
        <v>206</v>
      </c>
    </row>
    <row r="1781" spans="1:5">
      <c r="A1781" t="s">
        <v>4289</v>
      </c>
      <c r="B1781" t="s">
        <v>8533</v>
      </c>
      <c r="C1781" t="s">
        <v>4287</v>
      </c>
      <c r="D1781" t="s">
        <v>4288</v>
      </c>
      <c r="E1781" t="s">
        <v>207</v>
      </c>
    </row>
    <row r="1782" spans="1:5">
      <c r="A1782" t="s">
        <v>4292</v>
      </c>
      <c r="B1782" t="s">
        <v>8997</v>
      </c>
      <c r="C1782" t="s">
        <v>4290</v>
      </c>
      <c r="D1782" t="s">
        <v>4291</v>
      </c>
      <c r="E1782" t="s">
        <v>208</v>
      </c>
    </row>
    <row r="1783" spans="1:5">
      <c r="A1783" t="s">
        <v>4292</v>
      </c>
      <c r="B1783" t="s">
        <v>8997</v>
      </c>
      <c r="C1783" t="s">
        <v>4290</v>
      </c>
      <c r="D1783" t="s">
        <v>4291</v>
      </c>
      <c r="E1783" t="s">
        <v>208</v>
      </c>
    </row>
    <row r="1784" spans="1:5">
      <c r="A1784" t="s">
        <v>4292</v>
      </c>
      <c r="B1784" t="s">
        <v>8997</v>
      </c>
      <c r="C1784" t="s">
        <v>4290</v>
      </c>
      <c r="D1784" t="s">
        <v>4291</v>
      </c>
      <c r="E1784" t="s">
        <v>208</v>
      </c>
    </row>
    <row r="1785" spans="1:5">
      <c r="A1785" t="s">
        <v>4295</v>
      </c>
      <c r="B1785" t="s">
        <v>8533</v>
      </c>
      <c r="C1785" t="s">
        <v>4293</v>
      </c>
      <c r="D1785" t="s">
        <v>4294</v>
      </c>
      <c r="E1785" t="s">
        <v>209</v>
      </c>
    </row>
    <row r="1786" spans="1:5">
      <c r="A1786" t="s">
        <v>4298</v>
      </c>
      <c r="B1786" t="s">
        <v>8533</v>
      </c>
      <c r="C1786" t="s">
        <v>4296</v>
      </c>
      <c r="D1786" t="s">
        <v>4297</v>
      </c>
      <c r="E1786" t="s">
        <v>210</v>
      </c>
    </row>
    <row r="1787" spans="1:5">
      <c r="A1787" t="s">
        <v>4301</v>
      </c>
      <c r="B1787" t="s">
        <v>8946</v>
      </c>
      <c r="C1787" t="s">
        <v>4299</v>
      </c>
      <c r="D1787" t="s">
        <v>4300</v>
      </c>
      <c r="E1787" t="s">
        <v>211</v>
      </c>
    </row>
    <row r="1788" spans="1:5">
      <c r="A1788" t="s">
        <v>4304</v>
      </c>
      <c r="B1788" t="s">
        <v>8946</v>
      </c>
      <c r="C1788" t="s">
        <v>4302</v>
      </c>
      <c r="D1788" t="s">
        <v>4303</v>
      </c>
      <c r="E1788" t="s">
        <v>212</v>
      </c>
    </row>
    <row r="1789" spans="1:5">
      <c r="A1789" t="s">
        <v>4307</v>
      </c>
      <c r="B1789" t="s">
        <v>8963</v>
      </c>
      <c r="C1789" t="s">
        <v>4305</v>
      </c>
      <c r="D1789" t="s">
        <v>4306</v>
      </c>
      <c r="E1789" t="s">
        <v>213</v>
      </c>
    </row>
    <row r="1790" spans="1:5">
      <c r="A1790" t="s">
        <v>4310</v>
      </c>
      <c r="B1790" t="s">
        <v>8963</v>
      </c>
      <c r="C1790" t="s">
        <v>4308</v>
      </c>
      <c r="D1790" t="s">
        <v>4309</v>
      </c>
      <c r="E1790" t="s">
        <v>214</v>
      </c>
    </row>
    <row r="1791" spans="1:5">
      <c r="A1791" t="s">
        <v>4312</v>
      </c>
      <c r="B1791" t="s">
        <v>8963</v>
      </c>
      <c r="C1791" t="s">
        <v>4311</v>
      </c>
      <c r="D1791" t="s">
        <v>4309</v>
      </c>
      <c r="E1791" t="s">
        <v>214</v>
      </c>
    </row>
    <row r="1792" spans="1:5">
      <c r="A1792" t="s">
        <v>4314</v>
      </c>
      <c r="B1792" t="s">
        <v>8963</v>
      </c>
      <c r="C1792" t="s">
        <v>4313</v>
      </c>
      <c r="D1792" t="s">
        <v>4309</v>
      </c>
      <c r="E1792" t="s">
        <v>214</v>
      </c>
    </row>
    <row r="1793" spans="1:5">
      <c r="A1793" t="s">
        <v>4317</v>
      </c>
      <c r="B1793" t="s">
        <v>8533</v>
      </c>
      <c r="C1793" t="s">
        <v>4315</v>
      </c>
      <c r="D1793" t="s">
        <v>4316</v>
      </c>
      <c r="E1793" t="s">
        <v>215</v>
      </c>
    </row>
    <row r="1794" spans="1:5">
      <c r="A1794" t="s">
        <v>4319</v>
      </c>
      <c r="B1794" t="s">
        <v>8533</v>
      </c>
      <c r="C1794" t="s">
        <v>4318</v>
      </c>
      <c r="D1794" t="s">
        <v>4316</v>
      </c>
      <c r="E1794" t="s">
        <v>215</v>
      </c>
    </row>
    <row r="1795" spans="1:5">
      <c r="A1795" t="s">
        <v>4322</v>
      </c>
      <c r="B1795" t="s">
        <v>8533</v>
      </c>
      <c r="C1795" t="s">
        <v>4320</v>
      </c>
      <c r="D1795" t="s">
        <v>4321</v>
      </c>
      <c r="E1795" t="s">
        <v>216</v>
      </c>
    </row>
    <row r="1796" spans="1:5">
      <c r="A1796" t="s">
        <v>4324</v>
      </c>
      <c r="B1796" t="s">
        <v>8533</v>
      </c>
      <c r="C1796" t="s">
        <v>4323</v>
      </c>
      <c r="D1796" t="s">
        <v>4321</v>
      </c>
      <c r="E1796" t="s">
        <v>216</v>
      </c>
    </row>
    <row r="1797" spans="1:5">
      <c r="A1797" t="s">
        <v>4327</v>
      </c>
      <c r="B1797" t="s">
        <v>8533</v>
      </c>
      <c r="C1797" t="s">
        <v>4325</v>
      </c>
      <c r="D1797" t="s">
        <v>4326</v>
      </c>
      <c r="E1797" t="s">
        <v>217</v>
      </c>
    </row>
    <row r="1798" spans="1:5">
      <c r="A1798" t="s">
        <v>4329</v>
      </c>
      <c r="B1798" t="s">
        <v>8533</v>
      </c>
      <c r="C1798" t="s">
        <v>4328</v>
      </c>
      <c r="D1798" t="s">
        <v>4326</v>
      </c>
      <c r="E1798" t="s">
        <v>217</v>
      </c>
    </row>
    <row r="1799" spans="1:5">
      <c r="A1799" t="s">
        <v>4332</v>
      </c>
      <c r="B1799" t="s">
        <v>8533</v>
      </c>
      <c r="C1799" t="s">
        <v>4330</v>
      </c>
      <c r="D1799" t="s">
        <v>4331</v>
      </c>
      <c r="E1799" t="s">
        <v>218</v>
      </c>
    </row>
    <row r="1800" spans="1:5">
      <c r="B1800" t="s">
        <v>7464</v>
      </c>
      <c r="C1800" t="s">
        <v>7845</v>
      </c>
      <c r="D1800" t="s">
        <v>4333</v>
      </c>
    </row>
    <row r="1801" spans="1:5">
      <c r="B1801" t="s">
        <v>7464</v>
      </c>
      <c r="C1801" t="s">
        <v>7848</v>
      </c>
      <c r="D1801" t="s">
        <v>4333</v>
      </c>
    </row>
    <row r="1802" spans="1:5">
      <c r="B1802" t="s">
        <v>7713</v>
      </c>
      <c r="C1802" t="s">
        <v>7710</v>
      </c>
      <c r="D1802" t="s">
        <v>4333</v>
      </c>
    </row>
    <row r="1803" spans="1:5">
      <c r="B1803" t="s">
        <v>7713</v>
      </c>
      <c r="C1803" t="s">
        <v>7714</v>
      </c>
      <c r="D1803" t="s">
        <v>4333</v>
      </c>
    </row>
    <row r="1804" spans="1:5">
      <c r="B1804" t="s">
        <v>7713</v>
      </c>
      <c r="C1804" t="s">
        <v>7716</v>
      </c>
      <c r="D1804" t="s">
        <v>4333</v>
      </c>
    </row>
    <row r="1805" spans="1:5">
      <c r="B1805" t="s">
        <v>7479</v>
      </c>
      <c r="C1805" t="s">
        <v>7757</v>
      </c>
      <c r="D1805" t="s">
        <v>4333</v>
      </c>
    </row>
    <row r="1806" spans="1:5">
      <c r="B1806" t="s">
        <v>7508</v>
      </c>
      <c r="C1806" t="s">
        <v>7582</v>
      </c>
      <c r="D1806" t="s">
        <v>4333</v>
      </c>
    </row>
    <row r="1807" spans="1:5">
      <c r="B1807" t="s">
        <v>7548</v>
      </c>
      <c r="C1807" t="s">
        <v>7545</v>
      </c>
      <c r="D1807" t="s">
        <v>4333</v>
      </c>
    </row>
    <row r="1808" spans="1:5">
      <c r="B1808" t="s">
        <v>7548</v>
      </c>
      <c r="C1808" t="s">
        <v>7549</v>
      </c>
      <c r="D1808" t="s">
        <v>4333</v>
      </c>
    </row>
    <row r="1809" spans="2:4">
      <c r="B1809" t="s">
        <v>7567</v>
      </c>
      <c r="C1809" t="s">
        <v>7864</v>
      </c>
      <c r="D1809" t="s">
        <v>4333</v>
      </c>
    </row>
    <row r="1810" spans="2:4">
      <c r="B1810" t="s">
        <v>7519</v>
      </c>
      <c r="C1810" t="s">
        <v>7516</v>
      </c>
      <c r="D1810" t="s">
        <v>4333</v>
      </c>
    </row>
    <row r="1811" spans="2:4">
      <c r="B1811" t="s">
        <v>7554</v>
      </c>
      <c r="C1811" t="s">
        <v>7555</v>
      </c>
      <c r="D1811" t="s">
        <v>4333</v>
      </c>
    </row>
    <row r="1812" spans="2:4">
      <c r="B1812" t="s">
        <v>7486</v>
      </c>
      <c r="C1812" t="s">
        <v>7483</v>
      </c>
      <c r="D1812" t="s">
        <v>4333</v>
      </c>
    </row>
    <row r="1813" spans="2:4">
      <c r="B1813" t="s">
        <v>7486</v>
      </c>
      <c r="C1813" t="s">
        <v>7487</v>
      </c>
      <c r="D1813" t="s">
        <v>4333</v>
      </c>
    </row>
    <row r="1814" spans="2:4">
      <c r="B1814" t="s">
        <v>7486</v>
      </c>
      <c r="C1814" t="s">
        <v>7489</v>
      </c>
      <c r="D1814" t="s">
        <v>4333</v>
      </c>
    </row>
    <row r="1815" spans="2:4">
      <c r="B1815" t="s">
        <v>7567</v>
      </c>
      <c r="C1815" t="s">
        <v>7663</v>
      </c>
      <c r="D1815" t="s">
        <v>4333</v>
      </c>
    </row>
    <row r="1816" spans="2:4">
      <c r="B1816" t="s">
        <v>7567</v>
      </c>
      <c r="C1816" t="s">
        <v>7666</v>
      </c>
      <c r="D1816" t="s">
        <v>4333</v>
      </c>
    </row>
    <row r="1817" spans="2:4">
      <c r="B1817" t="s">
        <v>7567</v>
      </c>
      <c r="C1817" t="s">
        <v>7669</v>
      </c>
      <c r="D1817" t="s">
        <v>4333</v>
      </c>
    </row>
    <row r="1818" spans="2:4">
      <c r="B1818" t="s">
        <v>7567</v>
      </c>
      <c r="C1818" t="s">
        <v>7672</v>
      </c>
      <c r="D1818" t="s">
        <v>4333</v>
      </c>
    </row>
    <row r="1819" spans="2:4">
      <c r="B1819" t="s">
        <v>7567</v>
      </c>
      <c r="C1819" t="s">
        <v>7674</v>
      </c>
      <c r="D1819" t="s">
        <v>4333</v>
      </c>
    </row>
    <row r="1820" spans="2:4">
      <c r="B1820" t="s">
        <v>7601</v>
      </c>
      <c r="C1820" t="s">
        <v>7598</v>
      </c>
      <c r="D1820" t="s">
        <v>4333</v>
      </c>
    </row>
    <row r="1821" spans="2:4">
      <c r="B1821" t="s">
        <v>7601</v>
      </c>
      <c r="C1821" t="s">
        <v>7877</v>
      </c>
      <c r="D1821" t="s">
        <v>4333</v>
      </c>
    </row>
    <row r="1822" spans="2:4">
      <c r="B1822" t="s">
        <v>7605</v>
      </c>
      <c r="C1822" t="s">
        <v>7602</v>
      </c>
      <c r="D1822" t="s">
        <v>4333</v>
      </c>
    </row>
    <row r="1823" spans="2:4">
      <c r="B1823" t="s">
        <v>7605</v>
      </c>
      <c r="C1823" t="s">
        <v>7606</v>
      </c>
      <c r="D1823" t="s">
        <v>4333</v>
      </c>
    </row>
    <row r="1824" spans="2:4">
      <c r="B1824" t="s">
        <v>7554</v>
      </c>
      <c r="C1824" t="s">
        <v>7611</v>
      </c>
      <c r="D1824" t="s">
        <v>4333</v>
      </c>
    </row>
    <row r="1825" spans="2:4">
      <c r="B1825" t="s">
        <v>7554</v>
      </c>
      <c r="C1825" t="s">
        <v>7614</v>
      </c>
      <c r="D1825" t="s">
        <v>4333</v>
      </c>
    </row>
    <row r="1826" spans="2:4">
      <c r="B1826" t="s">
        <v>7464</v>
      </c>
      <c r="C1826" t="s">
        <v>7502</v>
      </c>
      <c r="D1826" t="s">
        <v>4333</v>
      </c>
    </row>
    <row r="1827" spans="2:4">
      <c r="B1827" t="s">
        <v>7796</v>
      </c>
      <c r="C1827" t="s">
        <v>7793</v>
      </c>
      <c r="D1827" t="s">
        <v>4333</v>
      </c>
    </row>
    <row r="1828" spans="2:4">
      <c r="B1828" t="s">
        <v>7527</v>
      </c>
      <c r="C1828" t="s">
        <v>7732</v>
      </c>
      <c r="D1828" t="s">
        <v>4333</v>
      </c>
    </row>
    <row r="1829" spans="2:4">
      <c r="B1829" t="s">
        <v>7523</v>
      </c>
      <c r="C1829" t="s">
        <v>7520</v>
      </c>
      <c r="D1829" t="s">
        <v>4333</v>
      </c>
    </row>
    <row r="1830" spans="2:4">
      <c r="B1830" t="s">
        <v>7744</v>
      </c>
      <c r="C1830" t="s">
        <v>7741</v>
      </c>
      <c r="D1830" t="s">
        <v>4333</v>
      </c>
    </row>
    <row r="1831" spans="2:4">
      <c r="B1831" t="s">
        <v>7744</v>
      </c>
      <c r="C1831" t="s">
        <v>7745</v>
      </c>
      <c r="D1831" t="s">
        <v>4333</v>
      </c>
    </row>
    <row r="1832" spans="2:4">
      <c r="B1832" t="s">
        <v>7452</v>
      </c>
      <c r="C1832" t="s">
        <v>7449</v>
      </c>
      <c r="D1832" t="s">
        <v>4333</v>
      </c>
    </row>
    <row r="1833" spans="2:4">
      <c r="B1833" t="s">
        <v>7452</v>
      </c>
      <c r="C1833" t="s">
        <v>7738</v>
      </c>
      <c r="D1833" t="s">
        <v>4333</v>
      </c>
    </row>
    <row r="1834" spans="2:4">
      <c r="B1834" t="s">
        <v>7512</v>
      </c>
      <c r="C1834" t="s">
        <v>7787</v>
      </c>
      <c r="D1834" t="s">
        <v>4333</v>
      </c>
    </row>
    <row r="1835" spans="2:4">
      <c r="B1835" t="s">
        <v>7479</v>
      </c>
      <c r="C1835" t="s">
        <v>7782</v>
      </c>
      <c r="D1835" t="s">
        <v>4333</v>
      </c>
    </row>
    <row r="1836" spans="2:4">
      <c r="B1836" t="s">
        <v>7479</v>
      </c>
      <c r="C1836" t="s">
        <v>7785</v>
      </c>
      <c r="D1836" t="s">
        <v>4333</v>
      </c>
    </row>
    <row r="1837" spans="2:4">
      <c r="B1837" t="s">
        <v>7479</v>
      </c>
      <c r="C1837" t="s">
        <v>7776</v>
      </c>
      <c r="D1837" t="s">
        <v>4333</v>
      </c>
    </row>
    <row r="1838" spans="2:4">
      <c r="B1838" t="s">
        <v>7464</v>
      </c>
      <c r="C1838" t="s">
        <v>7797</v>
      </c>
      <c r="D1838" t="s">
        <v>4333</v>
      </c>
    </row>
    <row r="1839" spans="2:4">
      <c r="B1839" t="s">
        <v>7464</v>
      </c>
      <c r="C1839" t="s">
        <v>7800</v>
      </c>
      <c r="D1839" t="s">
        <v>4333</v>
      </c>
    </row>
    <row r="1840" spans="2:4">
      <c r="B1840" t="s">
        <v>7713</v>
      </c>
      <c r="C1840" t="s">
        <v>7857</v>
      </c>
      <c r="D1840" t="s">
        <v>4333</v>
      </c>
    </row>
    <row r="1841" spans="2:4">
      <c r="B1841" t="s">
        <v>7713</v>
      </c>
      <c r="C1841" t="s">
        <v>7860</v>
      </c>
      <c r="D1841" t="s">
        <v>4333</v>
      </c>
    </row>
    <row r="1842" spans="2:4">
      <c r="B1842" t="s">
        <v>7713</v>
      </c>
      <c r="C1842" t="s">
        <v>7862</v>
      </c>
      <c r="D1842" t="s">
        <v>4333</v>
      </c>
    </row>
    <row r="1843" spans="2:4">
      <c r="B1843" t="s">
        <v>7775</v>
      </c>
      <c r="C1843" t="s">
        <v>7772</v>
      </c>
      <c r="D1843" t="s">
        <v>4333</v>
      </c>
    </row>
    <row r="1844" spans="2:4">
      <c r="B1844" t="s">
        <v>7775</v>
      </c>
      <c r="C1844" t="s">
        <v>7779</v>
      </c>
      <c r="D1844" t="s">
        <v>4333</v>
      </c>
    </row>
    <row r="1845" spans="2:4">
      <c r="B1845" t="s">
        <v>7713</v>
      </c>
      <c r="C1845" t="s">
        <v>7880</v>
      </c>
      <c r="D1845" t="s">
        <v>4333</v>
      </c>
    </row>
    <row r="1846" spans="2:4">
      <c r="B1846" t="s">
        <v>7567</v>
      </c>
      <c r="C1846" t="s">
        <v>7871</v>
      </c>
      <c r="D1846" t="s">
        <v>4333</v>
      </c>
    </row>
    <row r="1847" spans="2:4">
      <c r="B1847" t="s">
        <v>7567</v>
      </c>
      <c r="C1847" t="s">
        <v>7750</v>
      </c>
      <c r="D1847" t="s">
        <v>4333</v>
      </c>
    </row>
    <row r="1848" spans="2:4">
      <c r="B1848" t="s">
        <v>7567</v>
      </c>
      <c r="C1848" t="s">
        <v>7753</v>
      </c>
      <c r="D1848" t="s">
        <v>4333</v>
      </c>
    </row>
    <row r="1849" spans="2:4">
      <c r="B1849" t="s">
        <v>7567</v>
      </c>
      <c r="C1849" t="s">
        <v>7755</v>
      </c>
      <c r="D1849" t="s">
        <v>4333</v>
      </c>
    </row>
  </sheetData>
  <phoneticPr fontId="2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IX442"/>
  <sheetViews>
    <sheetView topLeftCell="A415" zoomScale="75" zoomScaleNormal="75" workbookViewId="0">
      <selection activeCell="U440" sqref="U440"/>
    </sheetView>
  </sheetViews>
  <sheetFormatPr baseColWidth="10" defaultColWidth="11.42578125" defaultRowHeight="15"/>
  <cols>
    <col min="1" max="1" width="10.85546875" style="25" customWidth="1"/>
    <col min="2" max="3" width="15" style="25" customWidth="1"/>
    <col min="4" max="4" width="14" style="25" customWidth="1"/>
    <col min="5" max="5" width="11.42578125" style="25"/>
    <col min="13" max="13" width="12" bestFit="1" customWidth="1"/>
  </cols>
  <sheetData>
    <row r="1" spans="1:258">
      <c r="A1" s="25" t="s">
        <v>10774</v>
      </c>
    </row>
    <row r="2" spans="1:258">
      <c r="A2" s="25" t="s">
        <v>10775</v>
      </c>
    </row>
    <row r="4" spans="1:258">
      <c r="A4" s="25" t="s">
        <v>10039</v>
      </c>
      <c r="B4" s="25" t="s">
        <v>10053</v>
      </c>
      <c r="C4" s="25" t="s">
        <v>10054</v>
      </c>
      <c r="D4" s="25" t="s">
        <v>10042</v>
      </c>
    </row>
    <row r="5" spans="1:258">
      <c r="A5" s="25" t="s">
        <v>10040</v>
      </c>
      <c r="B5" s="25">
        <v>61.7</v>
      </c>
      <c r="C5" s="25">
        <f>ROUND(3.1416*((B5/2)^2),2)</f>
        <v>2989.93</v>
      </c>
      <c r="D5" s="25">
        <f>C6/C5</f>
        <v>1.2761302104062637</v>
      </c>
      <c r="E5" s="27">
        <f>D5-1</f>
        <v>0.27613021040626373</v>
      </c>
    </row>
    <row r="6" spans="1:258">
      <c r="A6" s="25" t="s">
        <v>10041</v>
      </c>
      <c r="B6" s="25">
        <v>69.7</v>
      </c>
      <c r="C6" s="25">
        <f>ROUND(3.1416*((B6/2)^2),2)</f>
        <v>3815.54</v>
      </c>
      <c r="D6" s="25">
        <f>C5/C6</f>
        <v>0.78361909454493983</v>
      </c>
      <c r="E6" s="27">
        <f>D6-1</f>
        <v>-0.21638090545506017</v>
      </c>
    </row>
    <row r="8" spans="1:258">
      <c r="A8" s="2" t="s">
        <v>10040</v>
      </c>
    </row>
    <row r="9" spans="1:258">
      <c r="A9" s="2" t="s">
        <v>10055</v>
      </c>
    </row>
    <row r="10" spans="1:258">
      <c r="A10" s="2" t="s">
        <v>10056</v>
      </c>
    </row>
    <row r="12" spans="1:258">
      <c r="C12" s="25" t="s">
        <v>10057</v>
      </c>
    </row>
    <row r="13" spans="1:258">
      <c r="C13" s="25" t="s">
        <v>10058</v>
      </c>
      <c r="D13" s="25" t="s">
        <v>10059</v>
      </c>
      <c r="E13" s="25" t="s">
        <v>10060</v>
      </c>
      <c r="F13" t="s">
        <v>10061</v>
      </c>
      <c r="G13" t="s">
        <v>10062</v>
      </c>
      <c r="H13" t="s">
        <v>10063</v>
      </c>
      <c r="I13" t="s">
        <v>10064</v>
      </c>
      <c r="J13" t="s">
        <v>10065</v>
      </c>
      <c r="K13" t="s">
        <v>10066</v>
      </c>
      <c r="L13" t="s">
        <v>10067</v>
      </c>
      <c r="M13" t="s">
        <v>10068</v>
      </c>
      <c r="N13" t="s">
        <v>10069</v>
      </c>
      <c r="O13" t="s">
        <v>10070</v>
      </c>
      <c r="P13" t="s">
        <v>10071</v>
      </c>
      <c r="Q13" t="s">
        <v>10072</v>
      </c>
      <c r="R13" t="s">
        <v>10073</v>
      </c>
      <c r="S13" t="s">
        <v>10074</v>
      </c>
      <c r="T13" t="s">
        <v>10075</v>
      </c>
      <c r="U13" t="s">
        <v>10076</v>
      </c>
      <c r="V13" t="s">
        <v>10077</v>
      </c>
      <c r="W13" t="s">
        <v>10078</v>
      </c>
      <c r="X13" t="s">
        <v>10079</v>
      </c>
      <c r="Y13" t="s">
        <v>10080</v>
      </c>
      <c r="Z13" t="s">
        <v>10081</v>
      </c>
      <c r="AA13" t="s">
        <v>10082</v>
      </c>
      <c r="AB13" t="s">
        <v>10083</v>
      </c>
      <c r="AC13" t="s">
        <v>10084</v>
      </c>
      <c r="AD13" t="s">
        <v>10085</v>
      </c>
      <c r="AE13" t="s">
        <v>10086</v>
      </c>
      <c r="AF13" t="s">
        <v>10087</v>
      </c>
      <c r="AG13" t="s">
        <v>10088</v>
      </c>
      <c r="AH13" t="s">
        <v>10089</v>
      </c>
      <c r="AI13" t="s">
        <v>10090</v>
      </c>
      <c r="AJ13" t="s">
        <v>10091</v>
      </c>
      <c r="AK13" t="s">
        <v>10092</v>
      </c>
      <c r="AL13" t="s">
        <v>10093</v>
      </c>
      <c r="AM13" t="s">
        <v>10094</v>
      </c>
      <c r="AN13" t="s">
        <v>10095</v>
      </c>
      <c r="AO13" t="s">
        <v>10096</v>
      </c>
      <c r="AP13" t="s">
        <v>10097</v>
      </c>
      <c r="AQ13" t="s">
        <v>10098</v>
      </c>
      <c r="AR13" t="s">
        <v>10099</v>
      </c>
      <c r="AS13" t="s">
        <v>10100</v>
      </c>
      <c r="AT13" t="s">
        <v>10101</v>
      </c>
      <c r="AU13" t="s">
        <v>10102</v>
      </c>
      <c r="AV13" t="s">
        <v>10103</v>
      </c>
      <c r="AW13" t="s">
        <v>10104</v>
      </c>
      <c r="AX13" t="s">
        <v>10105</v>
      </c>
      <c r="AY13" t="s">
        <v>10106</v>
      </c>
      <c r="AZ13" t="s">
        <v>10107</v>
      </c>
      <c r="BA13" t="s">
        <v>10108</v>
      </c>
      <c r="BB13" t="s">
        <v>10109</v>
      </c>
      <c r="BC13" t="s">
        <v>10110</v>
      </c>
      <c r="BD13" t="s">
        <v>10111</v>
      </c>
      <c r="BE13" t="s">
        <v>10112</v>
      </c>
      <c r="BF13" t="s">
        <v>10113</v>
      </c>
      <c r="BG13" t="s">
        <v>10114</v>
      </c>
      <c r="BH13" t="s">
        <v>10115</v>
      </c>
      <c r="BI13" t="s">
        <v>10116</v>
      </c>
      <c r="BJ13" t="s">
        <v>10117</v>
      </c>
      <c r="BK13" t="s">
        <v>10118</v>
      </c>
      <c r="BL13" t="s">
        <v>10119</v>
      </c>
      <c r="BM13" t="s">
        <v>10120</v>
      </c>
      <c r="BN13" t="s">
        <v>10121</v>
      </c>
      <c r="BO13" t="s">
        <v>10122</v>
      </c>
      <c r="BP13" t="s">
        <v>10123</v>
      </c>
      <c r="BQ13" t="s">
        <v>10124</v>
      </c>
      <c r="BR13" t="s">
        <v>10125</v>
      </c>
      <c r="BS13" t="s">
        <v>10126</v>
      </c>
      <c r="BT13" t="s">
        <v>10127</v>
      </c>
      <c r="BU13" t="s">
        <v>10128</v>
      </c>
      <c r="BV13" t="s">
        <v>10129</v>
      </c>
      <c r="BW13" t="s">
        <v>10130</v>
      </c>
      <c r="BX13" t="s">
        <v>10131</v>
      </c>
      <c r="BY13" t="s">
        <v>10132</v>
      </c>
      <c r="BZ13" t="s">
        <v>10133</v>
      </c>
      <c r="CA13" t="s">
        <v>10134</v>
      </c>
      <c r="CB13" t="s">
        <v>10135</v>
      </c>
      <c r="CC13" t="s">
        <v>10136</v>
      </c>
      <c r="CD13" t="s">
        <v>10137</v>
      </c>
      <c r="CE13" t="s">
        <v>10138</v>
      </c>
      <c r="CF13" t="s">
        <v>10139</v>
      </c>
      <c r="CG13" t="s">
        <v>10140</v>
      </c>
      <c r="CH13" t="s">
        <v>10141</v>
      </c>
      <c r="CI13" t="s">
        <v>10142</v>
      </c>
      <c r="CJ13" t="s">
        <v>10143</v>
      </c>
      <c r="CK13" t="s">
        <v>10144</v>
      </c>
      <c r="CL13" t="s">
        <v>10145</v>
      </c>
      <c r="CM13" t="s">
        <v>10146</v>
      </c>
      <c r="CN13" t="s">
        <v>10147</v>
      </c>
      <c r="CO13" t="s">
        <v>10148</v>
      </c>
      <c r="CP13" t="s">
        <v>10149</v>
      </c>
      <c r="CQ13" t="s">
        <v>10150</v>
      </c>
      <c r="CR13" t="s">
        <v>10151</v>
      </c>
      <c r="CS13" t="s">
        <v>10152</v>
      </c>
      <c r="CT13" t="s">
        <v>10153</v>
      </c>
      <c r="CU13" t="s">
        <v>10154</v>
      </c>
      <c r="CV13" t="s">
        <v>10155</v>
      </c>
      <c r="CW13" t="s">
        <v>10156</v>
      </c>
      <c r="CX13" t="s">
        <v>10157</v>
      </c>
      <c r="CY13" t="s">
        <v>10158</v>
      </c>
      <c r="CZ13" t="s">
        <v>10159</v>
      </c>
      <c r="DA13" t="s">
        <v>10160</v>
      </c>
      <c r="DB13" t="s">
        <v>10161</v>
      </c>
      <c r="DC13" t="s">
        <v>10162</v>
      </c>
      <c r="DD13" t="s">
        <v>10163</v>
      </c>
      <c r="DE13" t="s">
        <v>10164</v>
      </c>
      <c r="DF13" t="s">
        <v>10165</v>
      </c>
      <c r="DG13" t="s">
        <v>10166</v>
      </c>
      <c r="DH13" t="s">
        <v>10167</v>
      </c>
      <c r="DI13" t="s">
        <v>10168</v>
      </c>
      <c r="DJ13" t="s">
        <v>10169</v>
      </c>
      <c r="DK13" t="s">
        <v>10170</v>
      </c>
      <c r="DL13" t="s">
        <v>10171</v>
      </c>
      <c r="DM13" t="s">
        <v>10172</v>
      </c>
      <c r="DN13" t="s">
        <v>10173</v>
      </c>
      <c r="DO13" t="s">
        <v>10174</v>
      </c>
      <c r="DP13" t="s">
        <v>10175</v>
      </c>
      <c r="DQ13" t="s">
        <v>10176</v>
      </c>
      <c r="DR13" t="s">
        <v>10177</v>
      </c>
      <c r="DS13" t="s">
        <v>10178</v>
      </c>
      <c r="DT13" t="s">
        <v>10179</v>
      </c>
      <c r="DU13" t="s">
        <v>10180</v>
      </c>
      <c r="DV13" t="s">
        <v>10181</v>
      </c>
      <c r="DW13" t="s">
        <v>10182</v>
      </c>
      <c r="DX13" t="s">
        <v>10183</v>
      </c>
      <c r="DY13" t="s">
        <v>10184</v>
      </c>
      <c r="DZ13" t="s">
        <v>10185</v>
      </c>
      <c r="EA13" t="s">
        <v>10186</v>
      </c>
      <c r="EB13" t="s">
        <v>10187</v>
      </c>
      <c r="EC13" t="s">
        <v>10188</v>
      </c>
      <c r="ED13" t="s">
        <v>10189</v>
      </c>
      <c r="EE13" t="s">
        <v>10190</v>
      </c>
      <c r="EF13" t="s">
        <v>10191</v>
      </c>
      <c r="EG13" t="s">
        <v>10192</v>
      </c>
      <c r="EH13" t="s">
        <v>10193</v>
      </c>
      <c r="EI13" t="s">
        <v>10194</v>
      </c>
      <c r="EJ13" t="s">
        <v>10195</v>
      </c>
      <c r="EK13" t="s">
        <v>10196</v>
      </c>
      <c r="EL13" t="s">
        <v>10197</v>
      </c>
      <c r="EM13" t="s">
        <v>10198</v>
      </c>
      <c r="EN13" t="s">
        <v>10199</v>
      </c>
      <c r="EO13" t="s">
        <v>10200</v>
      </c>
      <c r="EP13" t="s">
        <v>10201</v>
      </c>
      <c r="EQ13" t="s">
        <v>10202</v>
      </c>
      <c r="ER13" t="s">
        <v>10203</v>
      </c>
      <c r="ES13" t="s">
        <v>10204</v>
      </c>
      <c r="ET13" t="s">
        <v>10205</v>
      </c>
      <c r="EU13" t="s">
        <v>10206</v>
      </c>
      <c r="EV13" t="s">
        <v>10207</v>
      </c>
      <c r="EW13" t="s">
        <v>10208</v>
      </c>
      <c r="EX13" t="s">
        <v>10209</v>
      </c>
      <c r="EY13" t="s">
        <v>10210</v>
      </c>
      <c r="EZ13" t="s">
        <v>10211</v>
      </c>
      <c r="FA13" t="s">
        <v>10212</v>
      </c>
      <c r="FB13" t="s">
        <v>10213</v>
      </c>
      <c r="FC13" t="s">
        <v>10214</v>
      </c>
      <c r="FD13" t="s">
        <v>10215</v>
      </c>
      <c r="FE13" t="s">
        <v>10216</v>
      </c>
      <c r="FF13" t="s">
        <v>10217</v>
      </c>
      <c r="FG13" t="s">
        <v>10218</v>
      </c>
      <c r="FH13" t="s">
        <v>10219</v>
      </c>
      <c r="FI13" t="s">
        <v>10220</v>
      </c>
      <c r="FJ13" t="s">
        <v>10221</v>
      </c>
      <c r="FK13" t="s">
        <v>10222</v>
      </c>
      <c r="FL13" t="s">
        <v>10223</v>
      </c>
      <c r="FM13" t="s">
        <v>10224</v>
      </c>
      <c r="FN13" t="s">
        <v>10225</v>
      </c>
      <c r="FO13" t="s">
        <v>10226</v>
      </c>
      <c r="FP13" t="s">
        <v>961</v>
      </c>
      <c r="FQ13" t="s">
        <v>10227</v>
      </c>
      <c r="FR13" t="s">
        <v>10228</v>
      </c>
      <c r="FS13" t="s">
        <v>10229</v>
      </c>
      <c r="FT13" t="s">
        <v>10230</v>
      </c>
      <c r="FU13" t="s">
        <v>10231</v>
      </c>
      <c r="FV13" t="s">
        <v>10232</v>
      </c>
      <c r="FW13" t="s">
        <v>10233</v>
      </c>
      <c r="FX13" t="s">
        <v>10234</v>
      </c>
      <c r="FY13" t="s">
        <v>10235</v>
      </c>
      <c r="FZ13" t="s">
        <v>10236</v>
      </c>
      <c r="GA13" t="s">
        <v>10237</v>
      </c>
      <c r="GB13" t="s">
        <v>10238</v>
      </c>
      <c r="GC13" t="s">
        <v>10239</v>
      </c>
      <c r="GD13" t="s">
        <v>10240</v>
      </c>
      <c r="GE13" t="s">
        <v>10241</v>
      </c>
      <c r="GF13" t="s">
        <v>10242</v>
      </c>
      <c r="GG13" t="s">
        <v>10243</v>
      </c>
      <c r="GH13" t="s">
        <v>10244</v>
      </c>
      <c r="GI13" t="s">
        <v>10245</v>
      </c>
      <c r="GJ13" t="s">
        <v>10246</v>
      </c>
      <c r="GK13" t="s">
        <v>10247</v>
      </c>
      <c r="GL13" t="s">
        <v>10248</v>
      </c>
      <c r="GM13" t="s">
        <v>10249</v>
      </c>
      <c r="GN13" t="s">
        <v>10250</v>
      </c>
      <c r="GO13" t="s">
        <v>10251</v>
      </c>
      <c r="GP13" t="s">
        <v>10252</v>
      </c>
      <c r="GQ13" t="s">
        <v>10253</v>
      </c>
      <c r="GR13" t="s">
        <v>10254</v>
      </c>
      <c r="GS13" t="s">
        <v>10255</v>
      </c>
      <c r="GT13" t="s">
        <v>10256</v>
      </c>
      <c r="GU13" t="s">
        <v>10257</v>
      </c>
      <c r="GV13" t="s">
        <v>10258</v>
      </c>
      <c r="GW13" t="s">
        <v>10259</v>
      </c>
      <c r="GX13" t="s">
        <v>10260</v>
      </c>
      <c r="GY13" t="s">
        <v>10261</v>
      </c>
      <c r="GZ13" t="s">
        <v>10262</v>
      </c>
      <c r="HA13" t="s">
        <v>10263</v>
      </c>
      <c r="HB13" t="s">
        <v>10264</v>
      </c>
      <c r="HC13" t="s">
        <v>10265</v>
      </c>
      <c r="HD13" t="s">
        <v>10266</v>
      </c>
      <c r="HE13" t="s">
        <v>969</v>
      </c>
      <c r="HF13" t="s">
        <v>10267</v>
      </c>
      <c r="HG13" t="s">
        <v>10268</v>
      </c>
      <c r="HH13" t="s">
        <v>10269</v>
      </c>
      <c r="HI13" t="s">
        <v>10270</v>
      </c>
      <c r="HJ13" t="s">
        <v>10271</v>
      </c>
      <c r="HK13" t="s">
        <v>10272</v>
      </c>
      <c r="HL13" t="s">
        <v>10273</v>
      </c>
      <c r="HM13" t="s">
        <v>10274</v>
      </c>
      <c r="HN13" t="s">
        <v>10275</v>
      </c>
      <c r="HO13" t="s">
        <v>10276</v>
      </c>
      <c r="HP13" t="s">
        <v>10277</v>
      </c>
      <c r="HQ13" t="s">
        <v>10278</v>
      </c>
      <c r="HR13" t="s">
        <v>10279</v>
      </c>
      <c r="HS13" t="s">
        <v>10280</v>
      </c>
      <c r="HT13" t="s">
        <v>10281</v>
      </c>
      <c r="HU13" t="s">
        <v>10282</v>
      </c>
      <c r="HV13" t="s">
        <v>10283</v>
      </c>
      <c r="HW13" t="s">
        <v>10284</v>
      </c>
      <c r="HX13" t="s">
        <v>10285</v>
      </c>
      <c r="HY13" t="s">
        <v>10286</v>
      </c>
      <c r="HZ13" t="s">
        <v>10287</v>
      </c>
      <c r="IA13" t="s">
        <v>10288</v>
      </c>
      <c r="IB13" t="s">
        <v>10289</v>
      </c>
      <c r="IC13" t="s">
        <v>10290</v>
      </c>
      <c r="ID13" t="s">
        <v>10291</v>
      </c>
      <c r="IE13" t="s">
        <v>10292</v>
      </c>
      <c r="IF13" t="s">
        <v>10293</v>
      </c>
      <c r="IG13" t="s">
        <v>10294</v>
      </c>
      <c r="IH13" t="s">
        <v>10295</v>
      </c>
      <c r="II13" t="s">
        <v>10296</v>
      </c>
      <c r="IJ13" t="s">
        <v>10297</v>
      </c>
      <c r="IK13" t="s">
        <v>10298</v>
      </c>
      <c r="IL13" t="s">
        <v>10299</v>
      </c>
      <c r="IM13" t="s">
        <v>10300</v>
      </c>
      <c r="IN13" t="s">
        <v>10301</v>
      </c>
      <c r="IO13" t="s">
        <v>10302</v>
      </c>
      <c r="IP13" t="s">
        <v>10303</v>
      </c>
      <c r="IQ13" t="s">
        <v>10304</v>
      </c>
      <c r="IR13" t="s">
        <v>10305</v>
      </c>
      <c r="IS13" t="s">
        <v>10306</v>
      </c>
      <c r="IT13" t="s">
        <v>10307</v>
      </c>
      <c r="IU13" t="s">
        <v>10308</v>
      </c>
      <c r="IV13" t="s">
        <v>10309</v>
      </c>
      <c r="IW13" t="s">
        <v>10310</v>
      </c>
      <c r="IX13" t="s">
        <v>10311</v>
      </c>
    </row>
    <row r="14" spans="1:258">
      <c r="A14" s="25" t="s">
        <v>10312</v>
      </c>
      <c r="B14" s="25">
        <v>0</v>
      </c>
      <c r="C14" s="25" t="s">
        <v>10058</v>
      </c>
      <c r="D14" s="25" t="s">
        <v>10058</v>
      </c>
      <c r="E14" s="25" t="s">
        <v>10058</v>
      </c>
      <c r="F14" t="s">
        <v>10058</v>
      </c>
      <c r="G14" t="s">
        <v>10058</v>
      </c>
      <c r="H14" t="s">
        <v>10058</v>
      </c>
      <c r="I14" t="s">
        <v>10058</v>
      </c>
      <c r="J14" t="s">
        <v>10058</v>
      </c>
      <c r="K14" t="s">
        <v>10058</v>
      </c>
      <c r="L14" t="s">
        <v>10058</v>
      </c>
      <c r="M14" t="s">
        <v>10058</v>
      </c>
      <c r="N14" t="s">
        <v>10058</v>
      </c>
      <c r="O14" t="s">
        <v>10071</v>
      </c>
      <c r="P14" t="s">
        <v>10313</v>
      </c>
      <c r="Q14" t="s">
        <v>10103</v>
      </c>
      <c r="R14" t="s">
        <v>10122</v>
      </c>
      <c r="S14" t="s">
        <v>10314</v>
      </c>
      <c r="T14" t="s">
        <v>10315</v>
      </c>
      <c r="U14" t="s">
        <v>10180</v>
      </c>
      <c r="V14" t="s">
        <v>10199</v>
      </c>
      <c r="W14" t="s">
        <v>10316</v>
      </c>
      <c r="X14" t="s">
        <v>10230</v>
      </c>
      <c r="Y14" t="s">
        <v>10249</v>
      </c>
      <c r="Z14" t="s">
        <v>10317</v>
      </c>
      <c r="AA14" t="s">
        <v>10318</v>
      </c>
      <c r="AB14" t="s">
        <v>10306</v>
      </c>
      <c r="AC14" t="s">
        <v>10319</v>
      </c>
      <c r="AD14" t="s">
        <v>10320</v>
      </c>
      <c r="AE14" t="s">
        <v>10321</v>
      </c>
      <c r="AF14" t="s">
        <v>10322</v>
      </c>
      <c r="AG14" t="s">
        <v>10323</v>
      </c>
      <c r="AH14" t="s">
        <v>10324</v>
      </c>
      <c r="AI14" t="s">
        <v>10325</v>
      </c>
      <c r="AJ14" t="s">
        <v>10326</v>
      </c>
      <c r="AK14" t="s">
        <v>10327</v>
      </c>
      <c r="AL14" t="s">
        <v>10328</v>
      </c>
      <c r="AM14" t="s">
        <v>10329</v>
      </c>
      <c r="AN14" t="s">
        <v>10330</v>
      </c>
      <c r="AO14" t="s">
        <v>10331</v>
      </c>
      <c r="AP14" t="s">
        <v>10332</v>
      </c>
      <c r="AQ14" t="s">
        <v>10333</v>
      </c>
      <c r="AR14" t="s">
        <v>10334</v>
      </c>
      <c r="AS14" t="s">
        <v>10335</v>
      </c>
      <c r="AT14" t="s">
        <v>10336</v>
      </c>
      <c r="AU14" t="s">
        <v>10337</v>
      </c>
      <c r="AV14" t="s">
        <v>10338</v>
      </c>
      <c r="AW14" t="s">
        <v>10339</v>
      </c>
      <c r="AX14" t="s">
        <v>10340</v>
      </c>
      <c r="AY14" t="s">
        <v>10341</v>
      </c>
      <c r="AZ14" t="s">
        <v>10342</v>
      </c>
      <c r="BA14" t="s">
        <v>10343</v>
      </c>
      <c r="BB14" t="s">
        <v>10344</v>
      </c>
      <c r="BC14" t="s">
        <v>10345</v>
      </c>
      <c r="BD14" t="s">
        <v>10346</v>
      </c>
      <c r="BE14" t="s">
        <v>10347</v>
      </c>
      <c r="BF14" t="s">
        <v>10348</v>
      </c>
      <c r="BG14" t="s">
        <v>10349</v>
      </c>
      <c r="BH14" t="s">
        <v>10350</v>
      </c>
      <c r="BI14" t="s">
        <v>10351</v>
      </c>
      <c r="BJ14" t="s">
        <v>10352</v>
      </c>
      <c r="BK14" t="s">
        <v>10353</v>
      </c>
      <c r="BL14" t="s">
        <v>10354</v>
      </c>
      <c r="BM14" t="s">
        <v>10355</v>
      </c>
      <c r="BN14" t="s">
        <v>10356</v>
      </c>
      <c r="BO14" t="s">
        <v>10357</v>
      </c>
      <c r="BP14" t="s">
        <v>10358</v>
      </c>
      <c r="BQ14" t="s">
        <v>10359</v>
      </c>
      <c r="BR14" t="s">
        <v>10360</v>
      </c>
      <c r="BS14" t="s">
        <v>10361</v>
      </c>
      <c r="BT14" t="s">
        <v>10362</v>
      </c>
      <c r="BU14" t="s">
        <v>10363</v>
      </c>
      <c r="BV14" t="s">
        <v>10364</v>
      </c>
      <c r="BW14" t="s">
        <v>10365</v>
      </c>
      <c r="BX14" t="s">
        <v>10366</v>
      </c>
      <c r="BY14" t="s">
        <v>10367</v>
      </c>
      <c r="BZ14" t="s">
        <v>10368</v>
      </c>
      <c r="CA14" t="s">
        <v>10369</v>
      </c>
      <c r="CB14" t="s">
        <v>10370</v>
      </c>
      <c r="CC14" t="s">
        <v>10371</v>
      </c>
      <c r="CD14" t="s">
        <v>10372</v>
      </c>
      <c r="CE14" t="s">
        <v>10373</v>
      </c>
      <c r="CF14" t="s">
        <v>10374</v>
      </c>
      <c r="CG14" t="s">
        <v>10375</v>
      </c>
      <c r="CH14" t="s">
        <v>10376</v>
      </c>
      <c r="CI14" t="s">
        <v>10377</v>
      </c>
      <c r="CJ14" t="s">
        <v>10378</v>
      </c>
      <c r="CK14" t="s">
        <v>10379</v>
      </c>
      <c r="CL14" t="s">
        <v>10380</v>
      </c>
      <c r="CM14" t="s">
        <v>10381</v>
      </c>
      <c r="CN14" t="s">
        <v>10382</v>
      </c>
      <c r="CO14" t="s">
        <v>10383</v>
      </c>
      <c r="CP14" t="s">
        <v>10384</v>
      </c>
      <c r="CQ14" t="s">
        <v>10385</v>
      </c>
      <c r="CR14" t="s">
        <v>10386</v>
      </c>
      <c r="CS14" t="s">
        <v>10387</v>
      </c>
      <c r="CT14" t="s">
        <v>10388</v>
      </c>
      <c r="CU14" t="s">
        <v>10389</v>
      </c>
      <c r="CV14" t="s">
        <v>10390</v>
      </c>
      <c r="CW14" t="s">
        <v>10391</v>
      </c>
      <c r="CX14" t="s">
        <v>10392</v>
      </c>
      <c r="CY14" t="s">
        <v>10393</v>
      </c>
      <c r="CZ14" t="s">
        <v>10394</v>
      </c>
      <c r="DA14" t="s">
        <v>10395</v>
      </c>
      <c r="DB14" t="s">
        <v>10396</v>
      </c>
      <c r="DC14" t="s">
        <v>10397</v>
      </c>
      <c r="DD14" t="s">
        <v>10398</v>
      </c>
      <c r="DE14" t="s">
        <v>10399</v>
      </c>
      <c r="DF14" t="s">
        <v>10400</v>
      </c>
      <c r="DG14" t="s">
        <v>10401</v>
      </c>
      <c r="DH14" t="s">
        <v>10402</v>
      </c>
      <c r="DI14" t="s">
        <v>10403</v>
      </c>
      <c r="DJ14" t="s">
        <v>10404</v>
      </c>
      <c r="DK14" t="s">
        <v>10405</v>
      </c>
      <c r="DL14" t="s">
        <v>10406</v>
      </c>
      <c r="DM14" t="s">
        <v>10407</v>
      </c>
      <c r="DN14" t="s">
        <v>10408</v>
      </c>
      <c r="DO14" t="s">
        <v>10409</v>
      </c>
      <c r="DP14" t="s">
        <v>10410</v>
      </c>
      <c r="DQ14" t="s">
        <v>10411</v>
      </c>
      <c r="DR14" t="s">
        <v>10412</v>
      </c>
      <c r="DS14" t="s">
        <v>10413</v>
      </c>
      <c r="DT14" t="s">
        <v>10414</v>
      </c>
      <c r="DU14" t="s">
        <v>10415</v>
      </c>
      <c r="DV14" t="s">
        <v>10416</v>
      </c>
      <c r="DW14" t="s">
        <v>10417</v>
      </c>
      <c r="DX14" t="s">
        <v>10418</v>
      </c>
      <c r="DY14" t="s">
        <v>10419</v>
      </c>
      <c r="DZ14" t="s">
        <v>10420</v>
      </c>
      <c r="EA14" t="s">
        <v>10421</v>
      </c>
      <c r="EB14" t="s">
        <v>10422</v>
      </c>
      <c r="EC14" t="s">
        <v>10423</v>
      </c>
      <c r="ED14" t="s">
        <v>10424</v>
      </c>
      <c r="EE14" t="s">
        <v>10425</v>
      </c>
      <c r="EF14" t="s">
        <v>10426</v>
      </c>
      <c r="EG14" t="s">
        <v>10427</v>
      </c>
      <c r="EH14" t="s">
        <v>10428</v>
      </c>
      <c r="EI14" t="s">
        <v>10429</v>
      </c>
      <c r="EJ14" t="s">
        <v>10430</v>
      </c>
      <c r="EK14" t="s">
        <v>10431</v>
      </c>
      <c r="EL14" t="s">
        <v>10432</v>
      </c>
      <c r="EM14" t="s">
        <v>10433</v>
      </c>
      <c r="EN14" t="s">
        <v>10434</v>
      </c>
      <c r="EO14" t="s">
        <v>10435</v>
      </c>
      <c r="EP14" t="s">
        <v>10436</v>
      </c>
      <c r="EQ14" t="s">
        <v>10437</v>
      </c>
      <c r="ER14" t="s">
        <v>10438</v>
      </c>
      <c r="ES14" t="s">
        <v>10439</v>
      </c>
      <c r="ET14" t="s">
        <v>10440</v>
      </c>
      <c r="EU14" t="s">
        <v>10441</v>
      </c>
      <c r="EV14" t="s">
        <v>10442</v>
      </c>
      <c r="EW14" t="s">
        <v>10443</v>
      </c>
      <c r="EX14" t="s">
        <v>10444</v>
      </c>
      <c r="EY14" t="s">
        <v>10445</v>
      </c>
      <c r="EZ14" t="s">
        <v>10446</v>
      </c>
      <c r="FA14" t="s">
        <v>10447</v>
      </c>
      <c r="FB14" t="s">
        <v>10448</v>
      </c>
      <c r="FC14" t="s">
        <v>10449</v>
      </c>
      <c r="FD14" t="s">
        <v>10450</v>
      </c>
      <c r="FE14" t="s">
        <v>10451</v>
      </c>
      <c r="FF14" t="s">
        <v>10452</v>
      </c>
      <c r="FG14" t="s">
        <v>10453</v>
      </c>
      <c r="FH14" t="s">
        <v>10454</v>
      </c>
      <c r="FI14" t="s">
        <v>10455</v>
      </c>
      <c r="FJ14" t="s">
        <v>10456</v>
      </c>
      <c r="FK14" t="s">
        <v>10457</v>
      </c>
      <c r="FL14" t="s">
        <v>10458</v>
      </c>
      <c r="FM14" t="s">
        <v>10459</v>
      </c>
      <c r="FN14" t="s">
        <v>10460</v>
      </c>
      <c r="FO14" t="s">
        <v>10461</v>
      </c>
      <c r="FP14" t="s">
        <v>10462</v>
      </c>
      <c r="FQ14" t="s">
        <v>10463</v>
      </c>
      <c r="FR14" t="s">
        <v>10464</v>
      </c>
      <c r="FS14" t="s">
        <v>10465</v>
      </c>
      <c r="FT14" t="s">
        <v>10466</v>
      </c>
      <c r="FU14" t="s">
        <v>10467</v>
      </c>
      <c r="FV14" t="s">
        <v>10468</v>
      </c>
      <c r="FW14" t="s">
        <v>10469</v>
      </c>
      <c r="FX14" t="s">
        <v>10470</v>
      </c>
      <c r="FY14" t="s">
        <v>10471</v>
      </c>
      <c r="FZ14" t="s">
        <v>10472</v>
      </c>
      <c r="GA14" t="s">
        <v>10473</v>
      </c>
      <c r="GB14" t="s">
        <v>10474</v>
      </c>
      <c r="GC14" t="s">
        <v>10475</v>
      </c>
      <c r="GD14" t="s">
        <v>10476</v>
      </c>
      <c r="GE14" t="s">
        <v>10477</v>
      </c>
      <c r="GF14" t="s">
        <v>10478</v>
      </c>
      <c r="GG14" t="s">
        <v>10479</v>
      </c>
      <c r="GH14" t="s">
        <v>10480</v>
      </c>
      <c r="GI14" t="s">
        <v>10481</v>
      </c>
      <c r="GJ14" t="s">
        <v>10482</v>
      </c>
      <c r="GK14" t="s">
        <v>10483</v>
      </c>
      <c r="GL14" t="s">
        <v>10484</v>
      </c>
      <c r="GM14" t="s">
        <v>10485</v>
      </c>
      <c r="GN14" t="s">
        <v>10486</v>
      </c>
      <c r="GO14" t="s">
        <v>10487</v>
      </c>
      <c r="GP14" t="s">
        <v>10488</v>
      </c>
      <c r="GQ14" t="s">
        <v>10489</v>
      </c>
      <c r="GR14" t="s">
        <v>10490</v>
      </c>
      <c r="GS14" t="s">
        <v>10491</v>
      </c>
      <c r="GT14" t="s">
        <v>10492</v>
      </c>
      <c r="GU14" t="s">
        <v>10493</v>
      </c>
      <c r="GV14" t="s">
        <v>10494</v>
      </c>
      <c r="GW14" t="s">
        <v>10495</v>
      </c>
      <c r="GX14" t="s">
        <v>10496</v>
      </c>
      <c r="GY14" t="s">
        <v>10497</v>
      </c>
      <c r="GZ14" t="s">
        <v>10498</v>
      </c>
      <c r="HA14" t="s">
        <v>10499</v>
      </c>
      <c r="HB14" t="s">
        <v>10500</v>
      </c>
      <c r="HC14" t="s">
        <v>10501</v>
      </c>
      <c r="HD14" t="s">
        <v>10502</v>
      </c>
      <c r="HE14" t="s">
        <v>10503</v>
      </c>
      <c r="HF14" t="s">
        <v>10504</v>
      </c>
      <c r="HG14" t="s">
        <v>10505</v>
      </c>
      <c r="HH14" t="s">
        <v>10506</v>
      </c>
      <c r="HI14" t="s">
        <v>10507</v>
      </c>
      <c r="HJ14" t="s">
        <v>10508</v>
      </c>
      <c r="HK14" t="s">
        <v>10509</v>
      </c>
      <c r="HL14" t="s">
        <v>10510</v>
      </c>
      <c r="HM14" t="s">
        <v>10511</v>
      </c>
      <c r="HN14" t="s">
        <v>10512</v>
      </c>
      <c r="HO14" t="s">
        <v>10513</v>
      </c>
      <c r="HP14" t="s">
        <v>10514</v>
      </c>
      <c r="HQ14" t="s">
        <v>10515</v>
      </c>
      <c r="HR14" t="s">
        <v>10516</v>
      </c>
      <c r="HS14" t="s">
        <v>10517</v>
      </c>
      <c r="HT14" t="s">
        <v>10518</v>
      </c>
      <c r="HU14" t="s">
        <v>10519</v>
      </c>
      <c r="HV14" t="s">
        <v>10520</v>
      </c>
      <c r="HW14" t="s">
        <v>10521</v>
      </c>
      <c r="HX14" t="s">
        <v>10522</v>
      </c>
      <c r="HY14" t="s">
        <v>10523</v>
      </c>
      <c r="HZ14" t="s">
        <v>10524</v>
      </c>
      <c r="IA14" t="s">
        <v>10525</v>
      </c>
      <c r="IB14" t="s">
        <v>10526</v>
      </c>
      <c r="IC14" t="s">
        <v>10527</v>
      </c>
      <c r="ID14" t="s">
        <v>10528</v>
      </c>
      <c r="IE14" t="s">
        <v>10529</v>
      </c>
      <c r="IF14" t="s">
        <v>10530</v>
      </c>
      <c r="IG14" t="s">
        <v>10531</v>
      </c>
      <c r="IH14" t="s">
        <v>10532</v>
      </c>
      <c r="II14" t="s">
        <v>10533</v>
      </c>
      <c r="IJ14" t="s">
        <v>10534</v>
      </c>
      <c r="IK14" t="s">
        <v>10535</v>
      </c>
      <c r="IL14" t="s">
        <v>10536</v>
      </c>
      <c r="IM14" t="s">
        <v>10537</v>
      </c>
      <c r="IN14" t="s">
        <v>10538</v>
      </c>
      <c r="IO14" t="s">
        <v>10539</v>
      </c>
      <c r="IP14" t="s">
        <v>10540</v>
      </c>
      <c r="IQ14" t="s">
        <v>10541</v>
      </c>
      <c r="IR14" t="s">
        <v>10542</v>
      </c>
      <c r="IS14" t="s">
        <v>10543</v>
      </c>
      <c r="IT14" t="s">
        <v>10544</v>
      </c>
      <c r="IU14" t="s">
        <v>10545</v>
      </c>
      <c r="IV14" t="s">
        <v>10546</v>
      </c>
      <c r="IW14" t="s">
        <v>10547</v>
      </c>
      <c r="IX14" t="s">
        <v>10548</v>
      </c>
    </row>
    <row r="16" spans="1:258">
      <c r="C16" s="25">
        <f>VALUE(SUBSTITUTE(C13,".",","))</f>
        <v>0</v>
      </c>
      <c r="D16" s="25">
        <f t="shared" ref="D16:H16" si="0">VALUE(SUBSTITUTE(D13,".",","))</f>
        <v>0.02</v>
      </c>
      <c r="E16" s="25">
        <f t="shared" si="0"/>
        <v>0.04</v>
      </c>
      <c r="F16">
        <f t="shared" si="0"/>
        <v>0.06</v>
      </c>
      <c r="G16">
        <f t="shared" si="0"/>
        <v>0.08</v>
      </c>
      <c r="H16">
        <f t="shared" si="0"/>
        <v>0.1</v>
      </c>
      <c r="I16">
        <f t="shared" ref="I16:BT16" si="1">VALUE(SUBSTITUTE(I13,".",","))</f>
        <v>0.12</v>
      </c>
      <c r="J16">
        <f t="shared" si="1"/>
        <v>0.14000000000000001</v>
      </c>
      <c r="K16">
        <f t="shared" si="1"/>
        <v>0.16</v>
      </c>
      <c r="L16">
        <f t="shared" si="1"/>
        <v>0.18</v>
      </c>
      <c r="M16">
        <f t="shared" si="1"/>
        <v>0.2</v>
      </c>
      <c r="N16">
        <f t="shared" si="1"/>
        <v>0.21</v>
      </c>
      <c r="O16">
        <f t="shared" si="1"/>
        <v>0.23</v>
      </c>
      <c r="P16">
        <f t="shared" si="1"/>
        <v>0.25</v>
      </c>
      <c r="Q16">
        <f t="shared" si="1"/>
        <v>0.27</v>
      </c>
      <c r="R16">
        <f t="shared" si="1"/>
        <v>0.28999999999999998</v>
      </c>
      <c r="S16">
        <f t="shared" si="1"/>
        <v>0.31</v>
      </c>
      <c r="T16">
        <f t="shared" si="1"/>
        <v>0.33</v>
      </c>
      <c r="U16">
        <f t="shared" si="1"/>
        <v>0.35</v>
      </c>
      <c r="V16">
        <f t="shared" si="1"/>
        <v>0.37</v>
      </c>
      <c r="W16">
        <f t="shared" si="1"/>
        <v>0.39</v>
      </c>
      <c r="X16">
        <f t="shared" si="1"/>
        <v>0.41</v>
      </c>
      <c r="Y16">
        <f t="shared" si="1"/>
        <v>0.43</v>
      </c>
      <c r="Z16">
        <f t="shared" si="1"/>
        <v>0.45</v>
      </c>
      <c r="AA16">
        <f t="shared" si="1"/>
        <v>0.47</v>
      </c>
      <c r="AB16">
        <f t="shared" si="1"/>
        <v>0.49</v>
      </c>
      <c r="AC16">
        <f t="shared" si="1"/>
        <v>0.51</v>
      </c>
      <c r="AD16">
        <f t="shared" si="1"/>
        <v>0.53</v>
      </c>
      <c r="AE16">
        <f t="shared" si="1"/>
        <v>0.55000000000000004</v>
      </c>
      <c r="AF16">
        <f t="shared" si="1"/>
        <v>0.56999999999999995</v>
      </c>
      <c r="AG16">
        <f t="shared" si="1"/>
        <v>0.59</v>
      </c>
      <c r="AH16">
        <f t="shared" si="1"/>
        <v>0.61</v>
      </c>
      <c r="AI16">
        <f t="shared" si="1"/>
        <v>0.62</v>
      </c>
      <c r="AJ16">
        <f t="shared" si="1"/>
        <v>0.64</v>
      </c>
      <c r="AK16">
        <f t="shared" si="1"/>
        <v>0.66</v>
      </c>
      <c r="AL16">
        <f t="shared" si="1"/>
        <v>0.68</v>
      </c>
      <c r="AM16">
        <f t="shared" si="1"/>
        <v>0.7</v>
      </c>
      <c r="AN16">
        <f t="shared" si="1"/>
        <v>0.72</v>
      </c>
      <c r="AO16">
        <f t="shared" si="1"/>
        <v>0.74</v>
      </c>
      <c r="AP16">
        <f t="shared" si="1"/>
        <v>0.76</v>
      </c>
      <c r="AQ16">
        <f t="shared" si="1"/>
        <v>0.78</v>
      </c>
      <c r="AR16">
        <f t="shared" si="1"/>
        <v>0.8</v>
      </c>
      <c r="AS16">
        <f t="shared" si="1"/>
        <v>0.82</v>
      </c>
      <c r="AT16">
        <f t="shared" si="1"/>
        <v>0.84</v>
      </c>
      <c r="AU16">
        <f t="shared" si="1"/>
        <v>0.86</v>
      </c>
      <c r="AV16">
        <f t="shared" si="1"/>
        <v>0.88</v>
      </c>
      <c r="AW16">
        <f t="shared" si="1"/>
        <v>0.9</v>
      </c>
      <c r="AX16">
        <f t="shared" si="1"/>
        <v>0.92</v>
      </c>
      <c r="AY16">
        <f t="shared" si="1"/>
        <v>0.94</v>
      </c>
      <c r="AZ16">
        <f t="shared" si="1"/>
        <v>0.96</v>
      </c>
      <c r="BA16">
        <f t="shared" si="1"/>
        <v>0.98</v>
      </c>
      <c r="BB16">
        <f t="shared" si="1"/>
        <v>1</v>
      </c>
      <c r="BC16">
        <f t="shared" si="1"/>
        <v>1.02</v>
      </c>
      <c r="BD16">
        <f t="shared" si="1"/>
        <v>1.04</v>
      </c>
      <c r="BE16">
        <f t="shared" si="1"/>
        <v>1.05</v>
      </c>
      <c r="BF16">
        <f t="shared" si="1"/>
        <v>1.07</v>
      </c>
      <c r="BG16">
        <f t="shared" si="1"/>
        <v>1.0900000000000001</v>
      </c>
      <c r="BH16">
        <f t="shared" si="1"/>
        <v>1.1100000000000001</v>
      </c>
      <c r="BI16">
        <f t="shared" si="1"/>
        <v>1.1299999999999999</v>
      </c>
      <c r="BJ16">
        <f t="shared" si="1"/>
        <v>1.1499999999999999</v>
      </c>
      <c r="BK16">
        <f t="shared" si="1"/>
        <v>1.17</v>
      </c>
      <c r="BL16">
        <f t="shared" si="1"/>
        <v>1.19</v>
      </c>
      <c r="BM16">
        <f t="shared" si="1"/>
        <v>1.21</v>
      </c>
      <c r="BN16">
        <f t="shared" si="1"/>
        <v>1.23</v>
      </c>
      <c r="BO16">
        <f t="shared" si="1"/>
        <v>1.25</v>
      </c>
      <c r="BP16">
        <f t="shared" si="1"/>
        <v>1.27</v>
      </c>
      <c r="BQ16">
        <f t="shared" si="1"/>
        <v>1.29</v>
      </c>
      <c r="BR16">
        <f t="shared" si="1"/>
        <v>1.31</v>
      </c>
      <c r="BS16">
        <f t="shared" si="1"/>
        <v>1.33</v>
      </c>
      <c r="BT16">
        <f t="shared" si="1"/>
        <v>1.35</v>
      </c>
      <c r="BU16">
        <f t="shared" ref="BU16:EF16" si="2">VALUE(SUBSTITUTE(BU13,".",","))</f>
        <v>1.37</v>
      </c>
      <c r="BV16">
        <f t="shared" si="2"/>
        <v>1.39</v>
      </c>
      <c r="BW16">
        <f t="shared" si="2"/>
        <v>1.41</v>
      </c>
      <c r="BX16">
        <f t="shared" si="2"/>
        <v>1.43</v>
      </c>
      <c r="BY16">
        <f t="shared" si="2"/>
        <v>1.45</v>
      </c>
      <c r="BZ16">
        <f t="shared" si="2"/>
        <v>1.46</v>
      </c>
      <c r="CA16">
        <f t="shared" si="2"/>
        <v>1.48</v>
      </c>
      <c r="CB16">
        <f t="shared" si="2"/>
        <v>1.5</v>
      </c>
      <c r="CC16">
        <f t="shared" si="2"/>
        <v>1.52</v>
      </c>
      <c r="CD16">
        <f t="shared" si="2"/>
        <v>1.54</v>
      </c>
      <c r="CE16">
        <f t="shared" si="2"/>
        <v>1.56</v>
      </c>
      <c r="CF16">
        <f t="shared" si="2"/>
        <v>1.58</v>
      </c>
      <c r="CG16">
        <f t="shared" si="2"/>
        <v>1.6</v>
      </c>
      <c r="CH16">
        <f t="shared" si="2"/>
        <v>1.62</v>
      </c>
      <c r="CI16">
        <f t="shared" si="2"/>
        <v>1.64</v>
      </c>
      <c r="CJ16">
        <f t="shared" si="2"/>
        <v>1.66</v>
      </c>
      <c r="CK16">
        <f t="shared" si="2"/>
        <v>1.68</v>
      </c>
      <c r="CL16">
        <f t="shared" si="2"/>
        <v>1.7</v>
      </c>
      <c r="CM16">
        <f t="shared" si="2"/>
        <v>1.72</v>
      </c>
      <c r="CN16">
        <f t="shared" si="2"/>
        <v>1.74</v>
      </c>
      <c r="CO16">
        <f t="shared" si="2"/>
        <v>1.76</v>
      </c>
      <c r="CP16">
        <f t="shared" si="2"/>
        <v>1.78</v>
      </c>
      <c r="CQ16">
        <f t="shared" si="2"/>
        <v>1.8</v>
      </c>
      <c r="CR16">
        <f t="shared" si="2"/>
        <v>1.82</v>
      </c>
      <c r="CS16">
        <f t="shared" si="2"/>
        <v>1.84</v>
      </c>
      <c r="CT16">
        <f t="shared" si="2"/>
        <v>1.86</v>
      </c>
      <c r="CU16">
        <f t="shared" si="2"/>
        <v>1.87</v>
      </c>
      <c r="CV16">
        <f t="shared" si="2"/>
        <v>1.89</v>
      </c>
      <c r="CW16">
        <f t="shared" si="2"/>
        <v>1.91</v>
      </c>
      <c r="CX16">
        <f t="shared" si="2"/>
        <v>1.93</v>
      </c>
      <c r="CY16">
        <f t="shared" si="2"/>
        <v>1.95</v>
      </c>
      <c r="CZ16">
        <f t="shared" si="2"/>
        <v>1.97</v>
      </c>
      <c r="DA16">
        <f t="shared" si="2"/>
        <v>1.99</v>
      </c>
      <c r="DB16">
        <f t="shared" si="2"/>
        <v>2.0099999999999998</v>
      </c>
      <c r="DC16">
        <f t="shared" si="2"/>
        <v>2.0299999999999998</v>
      </c>
      <c r="DD16">
        <f t="shared" si="2"/>
        <v>2.0499999999999998</v>
      </c>
      <c r="DE16">
        <f t="shared" si="2"/>
        <v>2.0699999999999998</v>
      </c>
      <c r="DF16">
        <f t="shared" si="2"/>
        <v>2.09</v>
      </c>
      <c r="DG16">
        <f t="shared" si="2"/>
        <v>2.11</v>
      </c>
      <c r="DH16">
        <f t="shared" si="2"/>
        <v>2.13</v>
      </c>
      <c r="DI16">
        <f t="shared" si="2"/>
        <v>2.15</v>
      </c>
      <c r="DJ16">
        <f t="shared" si="2"/>
        <v>2.17</v>
      </c>
      <c r="DK16">
        <f t="shared" si="2"/>
        <v>2.19</v>
      </c>
      <c r="DL16">
        <f t="shared" si="2"/>
        <v>2.21</v>
      </c>
      <c r="DM16">
        <f t="shared" si="2"/>
        <v>2.23</v>
      </c>
      <c r="DN16">
        <f t="shared" si="2"/>
        <v>2.25</v>
      </c>
      <c r="DO16">
        <f t="shared" si="2"/>
        <v>2.27</v>
      </c>
      <c r="DP16">
        <f t="shared" si="2"/>
        <v>2.29</v>
      </c>
      <c r="DQ16">
        <f t="shared" si="2"/>
        <v>2.2999999999999998</v>
      </c>
      <c r="DR16">
        <f t="shared" si="2"/>
        <v>2.3199999999999998</v>
      </c>
      <c r="DS16">
        <f t="shared" si="2"/>
        <v>2.34</v>
      </c>
      <c r="DT16">
        <f t="shared" si="2"/>
        <v>2.36</v>
      </c>
      <c r="DU16">
        <f t="shared" si="2"/>
        <v>2.38</v>
      </c>
      <c r="DV16">
        <f t="shared" si="2"/>
        <v>2.4</v>
      </c>
      <c r="DW16">
        <f t="shared" si="2"/>
        <v>2.42</v>
      </c>
      <c r="DX16">
        <f t="shared" si="2"/>
        <v>2.44</v>
      </c>
      <c r="DY16">
        <f t="shared" si="2"/>
        <v>2.46</v>
      </c>
      <c r="DZ16">
        <f t="shared" si="2"/>
        <v>2.48</v>
      </c>
      <c r="EA16">
        <f t="shared" si="2"/>
        <v>2.5</v>
      </c>
      <c r="EB16">
        <f t="shared" si="2"/>
        <v>2.52</v>
      </c>
      <c r="EC16">
        <f t="shared" si="2"/>
        <v>2.54</v>
      </c>
      <c r="ED16">
        <f t="shared" si="2"/>
        <v>2.56</v>
      </c>
      <c r="EE16">
        <f t="shared" si="2"/>
        <v>2.58</v>
      </c>
      <c r="EF16">
        <f t="shared" si="2"/>
        <v>2.6</v>
      </c>
      <c r="EG16">
        <f t="shared" ref="EG16:GR16" si="3">VALUE(SUBSTITUTE(EG13,".",","))</f>
        <v>2.62</v>
      </c>
      <c r="EH16">
        <f t="shared" si="3"/>
        <v>2.64</v>
      </c>
      <c r="EI16">
        <f t="shared" si="3"/>
        <v>2.66</v>
      </c>
      <c r="EJ16">
        <f t="shared" si="3"/>
        <v>2.68</v>
      </c>
      <c r="EK16">
        <f t="shared" si="3"/>
        <v>2.7</v>
      </c>
      <c r="EL16">
        <f t="shared" si="3"/>
        <v>2.71</v>
      </c>
      <c r="EM16">
        <f t="shared" si="3"/>
        <v>2.73</v>
      </c>
      <c r="EN16">
        <f t="shared" si="3"/>
        <v>2.75</v>
      </c>
      <c r="EO16">
        <f t="shared" si="3"/>
        <v>2.77</v>
      </c>
      <c r="EP16">
        <f t="shared" si="3"/>
        <v>2.79</v>
      </c>
      <c r="EQ16">
        <f t="shared" si="3"/>
        <v>2.81</v>
      </c>
      <c r="ER16">
        <f t="shared" si="3"/>
        <v>2.83</v>
      </c>
      <c r="ES16">
        <f t="shared" si="3"/>
        <v>2.85</v>
      </c>
      <c r="ET16">
        <f t="shared" si="3"/>
        <v>2.87</v>
      </c>
      <c r="EU16">
        <f t="shared" si="3"/>
        <v>2.89</v>
      </c>
      <c r="EV16">
        <f t="shared" si="3"/>
        <v>2.91</v>
      </c>
      <c r="EW16">
        <f t="shared" si="3"/>
        <v>2.93</v>
      </c>
      <c r="EX16">
        <f t="shared" si="3"/>
        <v>2.95</v>
      </c>
      <c r="EY16">
        <f t="shared" si="3"/>
        <v>2.97</v>
      </c>
      <c r="EZ16">
        <f t="shared" si="3"/>
        <v>2.99</v>
      </c>
      <c r="FA16">
        <f t="shared" si="3"/>
        <v>3.01</v>
      </c>
      <c r="FB16">
        <f t="shared" si="3"/>
        <v>3.03</v>
      </c>
      <c r="FC16">
        <f t="shared" si="3"/>
        <v>3.05</v>
      </c>
      <c r="FD16">
        <f t="shared" si="3"/>
        <v>3.07</v>
      </c>
      <c r="FE16">
        <f t="shared" si="3"/>
        <v>3.09</v>
      </c>
      <c r="FF16">
        <f t="shared" si="3"/>
        <v>3.11</v>
      </c>
      <c r="FG16">
        <f t="shared" si="3"/>
        <v>3.12</v>
      </c>
      <c r="FH16">
        <f t="shared" si="3"/>
        <v>3.14</v>
      </c>
      <c r="FI16">
        <f t="shared" si="3"/>
        <v>3.16</v>
      </c>
      <c r="FJ16">
        <f t="shared" si="3"/>
        <v>3.18</v>
      </c>
      <c r="FK16">
        <f t="shared" si="3"/>
        <v>3.2</v>
      </c>
      <c r="FL16">
        <f t="shared" si="3"/>
        <v>3.22</v>
      </c>
      <c r="FM16">
        <f t="shared" si="3"/>
        <v>3.24</v>
      </c>
      <c r="FN16">
        <f t="shared" si="3"/>
        <v>3.26</v>
      </c>
      <c r="FO16">
        <f t="shared" si="3"/>
        <v>3.28</v>
      </c>
      <c r="FP16">
        <f t="shared" si="3"/>
        <v>3.3</v>
      </c>
      <c r="FQ16">
        <f t="shared" si="3"/>
        <v>3.32</v>
      </c>
      <c r="FR16">
        <f t="shared" si="3"/>
        <v>3.34</v>
      </c>
      <c r="FS16">
        <f t="shared" si="3"/>
        <v>3.36</v>
      </c>
      <c r="FT16">
        <f t="shared" si="3"/>
        <v>3.38</v>
      </c>
      <c r="FU16">
        <f t="shared" si="3"/>
        <v>3.4</v>
      </c>
      <c r="FV16">
        <f t="shared" si="3"/>
        <v>3.42</v>
      </c>
      <c r="FW16">
        <f t="shared" si="3"/>
        <v>3.44</v>
      </c>
      <c r="FX16">
        <f t="shared" si="3"/>
        <v>3.46</v>
      </c>
      <c r="FY16">
        <f t="shared" si="3"/>
        <v>3.48</v>
      </c>
      <c r="FZ16">
        <f t="shared" si="3"/>
        <v>3.5</v>
      </c>
      <c r="GA16">
        <f t="shared" si="3"/>
        <v>3.52</v>
      </c>
      <c r="GB16">
        <f t="shared" si="3"/>
        <v>3.54</v>
      </c>
      <c r="GC16">
        <f t="shared" si="3"/>
        <v>3.55</v>
      </c>
      <c r="GD16">
        <f t="shared" si="3"/>
        <v>3.57</v>
      </c>
      <c r="GE16">
        <f t="shared" si="3"/>
        <v>3.59</v>
      </c>
      <c r="GF16">
        <f t="shared" si="3"/>
        <v>3.61</v>
      </c>
      <c r="GG16">
        <f t="shared" si="3"/>
        <v>3.63</v>
      </c>
      <c r="GH16">
        <f t="shared" si="3"/>
        <v>3.65</v>
      </c>
      <c r="GI16">
        <f t="shared" si="3"/>
        <v>3.67</v>
      </c>
      <c r="GJ16">
        <f t="shared" si="3"/>
        <v>3.69</v>
      </c>
      <c r="GK16">
        <f t="shared" si="3"/>
        <v>3.71</v>
      </c>
      <c r="GL16">
        <f t="shared" si="3"/>
        <v>3.73</v>
      </c>
      <c r="GM16">
        <f t="shared" si="3"/>
        <v>3.75</v>
      </c>
      <c r="GN16">
        <f t="shared" si="3"/>
        <v>3.77</v>
      </c>
      <c r="GO16">
        <f t="shared" si="3"/>
        <v>3.79</v>
      </c>
      <c r="GP16">
        <f t="shared" si="3"/>
        <v>3.81</v>
      </c>
      <c r="GQ16">
        <f t="shared" si="3"/>
        <v>3.83</v>
      </c>
      <c r="GR16">
        <f t="shared" si="3"/>
        <v>3.85</v>
      </c>
      <c r="GS16">
        <f t="shared" ref="GS16:IX16" si="4">VALUE(SUBSTITUTE(GS13,".",","))</f>
        <v>3.87</v>
      </c>
      <c r="GT16">
        <f t="shared" si="4"/>
        <v>3.89</v>
      </c>
      <c r="GU16">
        <f t="shared" si="4"/>
        <v>3.91</v>
      </c>
      <c r="GV16">
        <f t="shared" si="4"/>
        <v>3.93</v>
      </c>
      <c r="GW16">
        <f t="shared" si="4"/>
        <v>3.95</v>
      </c>
      <c r="GX16">
        <f t="shared" si="4"/>
        <v>3.96</v>
      </c>
      <c r="GY16">
        <f t="shared" si="4"/>
        <v>3.98</v>
      </c>
      <c r="GZ16">
        <f t="shared" si="4"/>
        <v>4</v>
      </c>
      <c r="HA16">
        <f t="shared" si="4"/>
        <v>4.0199999999999996</v>
      </c>
      <c r="HB16">
        <f t="shared" si="4"/>
        <v>4.04</v>
      </c>
      <c r="HC16">
        <f t="shared" si="4"/>
        <v>4.0599999999999996</v>
      </c>
      <c r="HD16">
        <f t="shared" si="4"/>
        <v>4.08</v>
      </c>
      <c r="HE16">
        <f t="shared" si="4"/>
        <v>4.0999999999999996</v>
      </c>
      <c r="HF16">
        <f t="shared" si="4"/>
        <v>4.12</v>
      </c>
      <c r="HG16">
        <f t="shared" si="4"/>
        <v>4.1399999999999997</v>
      </c>
      <c r="HH16">
        <f t="shared" si="4"/>
        <v>4.16</v>
      </c>
      <c r="HI16">
        <f t="shared" si="4"/>
        <v>4.18</v>
      </c>
      <c r="HJ16">
        <f t="shared" si="4"/>
        <v>4.2</v>
      </c>
      <c r="HK16">
        <f t="shared" si="4"/>
        <v>4.22</v>
      </c>
      <c r="HL16">
        <f t="shared" si="4"/>
        <v>4.24</v>
      </c>
      <c r="HM16">
        <f t="shared" si="4"/>
        <v>4.26</v>
      </c>
      <c r="HN16">
        <f t="shared" si="4"/>
        <v>4.28</v>
      </c>
      <c r="HO16">
        <f t="shared" si="4"/>
        <v>4.3</v>
      </c>
      <c r="HP16">
        <f t="shared" si="4"/>
        <v>4.32</v>
      </c>
      <c r="HQ16">
        <f t="shared" si="4"/>
        <v>4.34</v>
      </c>
      <c r="HR16">
        <f t="shared" si="4"/>
        <v>4.3600000000000003</v>
      </c>
      <c r="HS16">
        <f t="shared" si="4"/>
        <v>4.37</v>
      </c>
      <c r="HT16">
        <f t="shared" si="4"/>
        <v>4.3899999999999997</v>
      </c>
      <c r="HU16">
        <f t="shared" si="4"/>
        <v>4.41</v>
      </c>
      <c r="HV16">
        <f t="shared" si="4"/>
        <v>4.43</v>
      </c>
      <c r="HW16">
        <f t="shared" si="4"/>
        <v>4.45</v>
      </c>
      <c r="HX16">
        <f t="shared" si="4"/>
        <v>4.47</v>
      </c>
      <c r="HY16">
        <f t="shared" si="4"/>
        <v>4.49</v>
      </c>
      <c r="HZ16">
        <f t="shared" si="4"/>
        <v>4.51</v>
      </c>
      <c r="IA16">
        <f t="shared" si="4"/>
        <v>4.53</v>
      </c>
      <c r="IB16">
        <f t="shared" si="4"/>
        <v>4.55</v>
      </c>
      <c r="IC16">
        <f t="shared" si="4"/>
        <v>4.57</v>
      </c>
      <c r="ID16">
        <f t="shared" si="4"/>
        <v>4.59</v>
      </c>
      <c r="IE16">
        <f t="shared" si="4"/>
        <v>4.6100000000000003</v>
      </c>
      <c r="IF16">
        <f t="shared" si="4"/>
        <v>4.63</v>
      </c>
      <c r="IG16">
        <f t="shared" si="4"/>
        <v>4.6500000000000004</v>
      </c>
      <c r="IH16">
        <f t="shared" si="4"/>
        <v>4.67</v>
      </c>
      <c r="II16">
        <f t="shared" si="4"/>
        <v>4.6900000000000004</v>
      </c>
      <c r="IJ16">
        <f t="shared" si="4"/>
        <v>4.71</v>
      </c>
      <c r="IK16">
        <f t="shared" si="4"/>
        <v>4.7300000000000004</v>
      </c>
      <c r="IL16">
        <f t="shared" si="4"/>
        <v>4.75</v>
      </c>
      <c r="IM16">
        <f t="shared" si="4"/>
        <v>4.7699999999999996</v>
      </c>
      <c r="IN16">
        <f t="shared" si="4"/>
        <v>4.79</v>
      </c>
      <c r="IO16">
        <f t="shared" si="4"/>
        <v>4.8</v>
      </c>
      <c r="IP16">
        <f t="shared" si="4"/>
        <v>4.82</v>
      </c>
      <c r="IQ16">
        <f t="shared" si="4"/>
        <v>4.84</v>
      </c>
      <c r="IR16">
        <f t="shared" si="4"/>
        <v>4.8600000000000003</v>
      </c>
      <c r="IS16">
        <f t="shared" si="4"/>
        <v>4.88</v>
      </c>
      <c r="IT16">
        <f t="shared" si="4"/>
        <v>4.9000000000000004</v>
      </c>
      <c r="IU16">
        <f t="shared" si="4"/>
        <v>4.92</v>
      </c>
      <c r="IV16">
        <f t="shared" si="4"/>
        <v>4.9400000000000004</v>
      </c>
      <c r="IW16">
        <f t="shared" si="4"/>
        <v>4.96</v>
      </c>
      <c r="IX16">
        <f t="shared" si="4"/>
        <v>4.9800000000000004</v>
      </c>
    </row>
    <row r="17" spans="1:258">
      <c r="C17" s="25">
        <f>VALUE(SUBSTITUTE(C14,".",","))</f>
        <v>0</v>
      </c>
      <c r="D17" s="25">
        <f t="shared" ref="D17:H17" si="5">VALUE(SUBSTITUTE(D14,".",","))</f>
        <v>0</v>
      </c>
      <c r="E17" s="25">
        <f t="shared" si="5"/>
        <v>0</v>
      </c>
      <c r="F17">
        <f t="shared" si="5"/>
        <v>0</v>
      </c>
      <c r="G17">
        <f t="shared" si="5"/>
        <v>0</v>
      </c>
      <c r="H17">
        <f t="shared" si="5"/>
        <v>0</v>
      </c>
      <c r="I17">
        <f t="shared" ref="I17:BT17" si="6">VALUE(SUBSTITUTE(I14,".",","))</f>
        <v>0</v>
      </c>
      <c r="J17">
        <f t="shared" si="6"/>
        <v>0</v>
      </c>
      <c r="K17">
        <f t="shared" si="6"/>
        <v>0</v>
      </c>
      <c r="L17">
        <f t="shared" si="6"/>
        <v>0</v>
      </c>
      <c r="M17">
        <f t="shared" si="6"/>
        <v>0</v>
      </c>
      <c r="N17">
        <f t="shared" si="6"/>
        <v>0</v>
      </c>
      <c r="O17">
        <f t="shared" si="6"/>
        <v>0.25</v>
      </c>
      <c r="P17">
        <f t="shared" si="6"/>
        <v>0.5</v>
      </c>
      <c r="Q17">
        <f t="shared" si="6"/>
        <v>0.88</v>
      </c>
      <c r="R17">
        <f t="shared" si="6"/>
        <v>1.25</v>
      </c>
      <c r="S17">
        <f t="shared" si="6"/>
        <v>1.63</v>
      </c>
      <c r="T17">
        <f t="shared" si="6"/>
        <v>2</v>
      </c>
      <c r="U17">
        <f t="shared" si="6"/>
        <v>2.38</v>
      </c>
      <c r="V17">
        <f t="shared" si="6"/>
        <v>2.75</v>
      </c>
      <c r="W17">
        <f t="shared" si="6"/>
        <v>3</v>
      </c>
      <c r="X17">
        <f t="shared" si="6"/>
        <v>3.38</v>
      </c>
      <c r="Y17">
        <f t="shared" si="6"/>
        <v>3.75</v>
      </c>
      <c r="Z17">
        <f t="shared" si="6"/>
        <v>4.13</v>
      </c>
      <c r="AA17">
        <f t="shared" si="6"/>
        <v>4.5</v>
      </c>
      <c r="AB17">
        <f t="shared" si="6"/>
        <v>4.88</v>
      </c>
      <c r="AC17">
        <f t="shared" si="6"/>
        <v>5.13</v>
      </c>
      <c r="AD17">
        <f t="shared" si="6"/>
        <v>5.5</v>
      </c>
      <c r="AE17">
        <f t="shared" si="6"/>
        <v>5.88</v>
      </c>
      <c r="AF17">
        <f t="shared" si="6"/>
        <v>6.25</v>
      </c>
      <c r="AG17">
        <f t="shared" si="6"/>
        <v>6.63</v>
      </c>
      <c r="AH17">
        <f t="shared" si="6"/>
        <v>7</v>
      </c>
      <c r="AI17">
        <f t="shared" si="6"/>
        <v>7.38</v>
      </c>
      <c r="AJ17">
        <f t="shared" si="6"/>
        <v>7.88</v>
      </c>
      <c r="AK17">
        <f t="shared" si="6"/>
        <v>8.25</v>
      </c>
      <c r="AL17">
        <f t="shared" si="6"/>
        <v>8.75</v>
      </c>
      <c r="AM17">
        <f t="shared" si="6"/>
        <v>9.1300000000000008</v>
      </c>
      <c r="AN17">
        <f t="shared" si="6"/>
        <v>9.6300000000000008</v>
      </c>
      <c r="AO17">
        <f t="shared" si="6"/>
        <v>10.130000000000001</v>
      </c>
      <c r="AP17">
        <f t="shared" si="6"/>
        <v>10.63</v>
      </c>
      <c r="AQ17">
        <f t="shared" si="6"/>
        <v>11.13</v>
      </c>
      <c r="AR17">
        <f t="shared" si="6"/>
        <v>11.75</v>
      </c>
      <c r="AS17">
        <f t="shared" si="6"/>
        <v>12.25</v>
      </c>
      <c r="AT17">
        <f t="shared" si="6"/>
        <v>12.88</v>
      </c>
      <c r="AU17">
        <f t="shared" si="6"/>
        <v>13.38</v>
      </c>
      <c r="AV17">
        <f t="shared" si="6"/>
        <v>14</v>
      </c>
      <c r="AW17">
        <f t="shared" si="6"/>
        <v>14.63</v>
      </c>
      <c r="AX17">
        <f t="shared" si="6"/>
        <v>15.38</v>
      </c>
      <c r="AY17">
        <f t="shared" si="6"/>
        <v>16</v>
      </c>
      <c r="AZ17">
        <f t="shared" si="6"/>
        <v>16.63</v>
      </c>
      <c r="BA17">
        <f t="shared" si="6"/>
        <v>17.38</v>
      </c>
      <c r="BB17">
        <f t="shared" si="6"/>
        <v>18</v>
      </c>
      <c r="BC17">
        <f t="shared" si="6"/>
        <v>18.75</v>
      </c>
      <c r="BD17">
        <f t="shared" si="6"/>
        <v>19.5</v>
      </c>
      <c r="BE17">
        <f t="shared" si="6"/>
        <v>20.25</v>
      </c>
      <c r="BF17">
        <f t="shared" si="6"/>
        <v>21</v>
      </c>
      <c r="BG17">
        <f t="shared" si="6"/>
        <v>21.75</v>
      </c>
      <c r="BH17">
        <f t="shared" si="6"/>
        <v>22.63</v>
      </c>
      <c r="BI17">
        <f t="shared" si="6"/>
        <v>23.38</v>
      </c>
      <c r="BJ17">
        <f t="shared" si="6"/>
        <v>24.25</v>
      </c>
      <c r="BK17">
        <f t="shared" si="6"/>
        <v>25.13</v>
      </c>
      <c r="BL17">
        <f t="shared" si="6"/>
        <v>26</v>
      </c>
      <c r="BM17">
        <f t="shared" si="6"/>
        <v>26.88</v>
      </c>
      <c r="BN17">
        <f t="shared" si="6"/>
        <v>27.88</v>
      </c>
      <c r="BO17">
        <f t="shared" si="6"/>
        <v>28.75</v>
      </c>
      <c r="BP17">
        <f t="shared" si="6"/>
        <v>29.75</v>
      </c>
      <c r="BQ17">
        <f t="shared" si="6"/>
        <v>30.75</v>
      </c>
      <c r="BR17">
        <f t="shared" si="6"/>
        <v>31.75</v>
      </c>
      <c r="BS17">
        <f t="shared" si="6"/>
        <v>32.880000000000003</v>
      </c>
      <c r="BT17">
        <f t="shared" si="6"/>
        <v>33.880000000000003</v>
      </c>
      <c r="BU17">
        <f t="shared" ref="BU17:EF17" si="7">VALUE(SUBSTITUTE(BU14,".",","))</f>
        <v>35</v>
      </c>
      <c r="BV17">
        <f t="shared" si="7"/>
        <v>36.130000000000003</v>
      </c>
      <c r="BW17">
        <f t="shared" si="7"/>
        <v>37.25</v>
      </c>
      <c r="BX17">
        <f t="shared" si="7"/>
        <v>38.380000000000003</v>
      </c>
      <c r="BY17">
        <f t="shared" si="7"/>
        <v>39.5</v>
      </c>
      <c r="BZ17">
        <f t="shared" si="7"/>
        <v>40.75</v>
      </c>
      <c r="CA17">
        <f t="shared" si="7"/>
        <v>42</v>
      </c>
      <c r="CB17">
        <f t="shared" si="7"/>
        <v>43.25</v>
      </c>
      <c r="CC17">
        <f t="shared" si="7"/>
        <v>44.5</v>
      </c>
      <c r="CD17">
        <f t="shared" si="7"/>
        <v>45.75</v>
      </c>
      <c r="CE17">
        <f t="shared" si="7"/>
        <v>47</v>
      </c>
      <c r="CF17">
        <f t="shared" si="7"/>
        <v>48.38</v>
      </c>
      <c r="CG17">
        <f t="shared" si="7"/>
        <v>49.75</v>
      </c>
      <c r="CH17">
        <f t="shared" si="7"/>
        <v>51</v>
      </c>
      <c r="CI17">
        <f t="shared" si="7"/>
        <v>52.5</v>
      </c>
      <c r="CJ17">
        <f t="shared" si="7"/>
        <v>53.88</v>
      </c>
      <c r="CK17">
        <f t="shared" si="7"/>
        <v>55.25</v>
      </c>
      <c r="CL17">
        <f t="shared" si="7"/>
        <v>56.75</v>
      </c>
      <c r="CM17">
        <f t="shared" si="7"/>
        <v>58.25</v>
      </c>
      <c r="CN17">
        <f t="shared" si="7"/>
        <v>59.75</v>
      </c>
      <c r="CO17">
        <f t="shared" si="7"/>
        <v>61.25</v>
      </c>
      <c r="CP17">
        <f t="shared" si="7"/>
        <v>62.88</v>
      </c>
      <c r="CQ17">
        <f t="shared" si="7"/>
        <v>64.5</v>
      </c>
      <c r="CR17">
        <f t="shared" si="7"/>
        <v>66.13</v>
      </c>
      <c r="CS17">
        <f t="shared" si="7"/>
        <v>67.75</v>
      </c>
      <c r="CT17">
        <f t="shared" si="7"/>
        <v>69.38</v>
      </c>
      <c r="CU17">
        <f t="shared" si="7"/>
        <v>71.13</v>
      </c>
      <c r="CV17">
        <f t="shared" si="7"/>
        <v>72.88</v>
      </c>
      <c r="CW17">
        <f t="shared" si="7"/>
        <v>74.63</v>
      </c>
      <c r="CX17">
        <f t="shared" si="7"/>
        <v>76.38</v>
      </c>
      <c r="CY17">
        <f t="shared" si="7"/>
        <v>78.25</v>
      </c>
      <c r="CZ17">
        <f t="shared" si="7"/>
        <v>80</v>
      </c>
      <c r="DA17">
        <f t="shared" si="7"/>
        <v>81.88</v>
      </c>
      <c r="DB17">
        <f t="shared" si="7"/>
        <v>83.75</v>
      </c>
      <c r="DC17">
        <f t="shared" si="7"/>
        <v>85.63</v>
      </c>
      <c r="DD17">
        <f t="shared" si="7"/>
        <v>87.63</v>
      </c>
      <c r="DE17">
        <f t="shared" si="7"/>
        <v>89.63</v>
      </c>
      <c r="DF17">
        <f t="shared" si="7"/>
        <v>91.5</v>
      </c>
      <c r="DG17">
        <f t="shared" si="7"/>
        <v>93.5</v>
      </c>
      <c r="DH17">
        <f t="shared" si="7"/>
        <v>95.63</v>
      </c>
      <c r="DI17">
        <f t="shared" si="7"/>
        <v>97.63</v>
      </c>
      <c r="DJ17">
        <f t="shared" si="7"/>
        <v>99.75</v>
      </c>
      <c r="DK17">
        <f t="shared" si="7"/>
        <v>101.75</v>
      </c>
      <c r="DL17">
        <f t="shared" si="7"/>
        <v>103.88</v>
      </c>
      <c r="DM17">
        <f t="shared" si="7"/>
        <v>106</v>
      </c>
      <c r="DN17">
        <f t="shared" si="7"/>
        <v>108.25</v>
      </c>
      <c r="DO17">
        <f t="shared" si="7"/>
        <v>110.38</v>
      </c>
      <c r="DP17">
        <f t="shared" si="7"/>
        <v>112.5</v>
      </c>
      <c r="DQ17">
        <f t="shared" si="7"/>
        <v>114.75</v>
      </c>
      <c r="DR17">
        <f t="shared" si="7"/>
        <v>116.88</v>
      </c>
      <c r="DS17">
        <f t="shared" si="7"/>
        <v>119.13</v>
      </c>
      <c r="DT17">
        <f t="shared" si="7"/>
        <v>121.5</v>
      </c>
      <c r="DU17">
        <f t="shared" si="7"/>
        <v>123.75</v>
      </c>
      <c r="DV17">
        <f t="shared" si="7"/>
        <v>126.13</v>
      </c>
      <c r="DW17">
        <f t="shared" si="7"/>
        <v>128.5</v>
      </c>
      <c r="DX17">
        <f t="shared" si="7"/>
        <v>130.88</v>
      </c>
      <c r="DY17">
        <f t="shared" si="7"/>
        <v>133.38</v>
      </c>
      <c r="DZ17">
        <f t="shared" si="7"/>
        <v>135.75</v>
      </c>
      <c r="EA17">
        <f t="shared" si="7"/>
        <v>138.25</v>
      </c>
      <c r="EB17">
        <f t="shared" si="7"/>
        <v>140.88</v>
      </c>
      <c r="EC17">
        <f t="shared" si="7"/>
        <v>143.38</v>
      </c>
      <c r="ED17">
        <f t="shared" si="7"/>
        <v>146</v>
      </c>
      <c r="EE17">
        <f t="shared" si="7"/>
        <v>148.75</v>
      </c>
      <c r="EF17">
        <f t="shared" si="7"/>
        <v>151.5</v>
      </c>
      <c r="EG17">
        <f t="shared" ref="EG17:GR17" si="8">VALUE(SUBSTITUTE(EG14,".",","))</f>
        <v>154.13</v>
      </c>
      <c r="EH17">
        <f t="shared" si="8"/>
        <v>157</v>
      </c>
      <c r="EI17">
        <f t="shared" si="8"/>
        <v>159.75</v>
      </c>
      <c r="EJ17">
        <f t="shared" si="8"/>
        <v>162.63</v>
      </c>
      <c r="EK17">
        <f t="shared" si="8"/>
        <v>165.5</v>
      </c>
      <c r="EL17">
        <f t="shared" si="8"/>
        <v>168.38</v>
      </c>
      <c r="EM17">
        <f t="shared" si="8"/>
        <v>171.25</v>
      </c>
      <c r="EN17">
        <f t="shared" si="8"/>
        <v>174.25</v>
      </c>
      <c r="EO17">
        <f t="shared" si="8"/>
        <v>177.25</v>
      </c>
      <c r="EP17">
        <f t="shared" si="8"/>
        <v>180.25</v>
      </c>
      <c r="EQ17">
        <f t="shared" si="8"/>
        <v>183.38</v>
      </c>
      <c r="ER17">
        <f t="shared" si="8"/>
        <v>186.38</v>
      </c>
      <c r="ES17">
        <f t="shared" si="8"/>
        <v>189.5</v>
      </c>
      <c r="ET17">
        <f t="shared" si="8"/>
        <v>192.63</v>
      </c>
      <c r="EU17">
        <f t="shared" si="8"/>
        <v>195.88</v>
      </c>
      <c r="EV17">
        <f t="shared" si="8"/>
        <v>199</v>
      </c>
      <c r="EW17">
        <f t="shared" si="8"/>
        <v>202.25</v>
      </c>
      <c r="EX17">
        <f t="shared" si="8"/>
        <v>205.63</v>
      </c>
      <c r="EY17">
        <f t="shared" si="8"/>
        <v>208.88</v>
      </c>
      <c r="EZ17">
        <f t="shared" si="8"/>
        <v>212.25</v>
      </c>
      <c r="FA17">
        <f t="shared" si="8"/>
        <v>215.63</v>
      </c>
      <c r="FB17">
        <f t="shared" si="8"/>
        <v>219</v>
      </c>
      <c r="FC17">
        <f t="shared" si="8"/>
        <v>222.5</v>
      </c>
      <c r="FD17">
        <f t="shared" si="8"/>
        <v>225.88</v>
      </c>
      <c r="FE17">
        <f t="shared" si="8"/>
        <v>229.38</v>
      </c>
      <c r="FF17">
        <f t="shared" si="8"/>
        <v>232.88</v>
      </c>
      <c r="FG17">
        <f t="shared" si="8"/>
        <v>236.38</v>
      </c>
      <c r="FH17">
        <f t="shared" si="8"/>
        <v>240</v>
      </c>
      <c r="FI17">
        <f t="shared" si="8"/>
        <v>243.5</v>
      </c>
      <c r="FJ17">
        <f t="shared" si="8"/>
        <v>247.13</v>
      </c>
      <c r="FK17">
        <f t="shared" si="8"/>
        <v>250.88</v>
      </c>
      <c r="FL17">
        <f t="shared" si="8"/>
        <v>254.5</v>
      </c>
      <c r="FM17">
        <f t="shared" si="8"/>
        <v>258.25</v>
      </c>
      <c r="FN17">
        <f t="shared" si="8"/>
        <v>262</v>
      </c>
      <c r="FO17">
        <f t="shared" si="8"/>
        <v>265.75</v>
      </c>
      <c r="FP17">
        <f t="shared" si="8"/>
        <v>269.63</v>
      </c>
      <c r="FQ17">
        <f t="shared" si="8"/>
        <v>273.38</v>
      </c>
      <c r="FR17">
        <f t="shared" si="8"/>
        <v>277.25</v>
      </c>
      <c r="FS17">
        <f t="shared" si="8"/>
        <v>281.13</v>
      </c>
      <c r="FT17">
        <f t="shared" si="8"/>
        <v>285.13</v>
      </c>
      <c r="FU17">
        <f t="shared" si="8"/>
        <v>289</v>
      </c>
      <c r="FV17">
        <f t="shared" si="8"/>
        <v>293</v>
      </c>
      <c r="FW17">
        <f t="shared" si="8"/>
        <v>297</v>
      </c>
      <c r="FX17">
        <f t="shared" si="8"/>
        <v>301</v>
      </c>
      <c r="FY17">
        <f t="shared" si="8"/>
        <v>305</v>
      </c>
      <c r="FZ17">
        <f t="shared" si="8"/>
        <v>309</v>
      </c>
      <c r="GA17">
        <f t="shared" si="8"/>
        <v>313.13</v>
      </c>
      <c r="GB17">
        <f t="shared" si="8"/>
        <v>317.25</v>
      </c>
      <c r="GC17">
        <f t="shared" si="8"/>
        <v>321.38</v>
      </c>
      <c r="GD17">
        <f t="shared" si="8"/>
        <v>325.5</v>
      </c>
      <c r="GE17">
        <f t="shared" si="8"/>
        <v>329.75</v>
      </c>
      <c r="GF17">
        <f t="shared" si="8"/>
        <v>334</v>
      </c>
      <c r="GG17">
        <f t="shared" si="8"/>
        <v>338.25</v>
      </c>
      <c r="GH17">
        <f t="shared" si="8"/>
        <v>342.5</v>
      </c>
      <c r="GI17">
        <f t="shared" si="8"/>
        <v>346.75</v>
      </c>
      <c r="GJ17">
        <f t="shared" si="8"/>
        <v>351</v>
      </c>
      <c r="GK17">
        <f t="shared" si="8"/>
        <v>355.38</v>
      </c>
      <c r="GL17">
        <f t="shared" si="8"/>
        <v>359.63</v>
      </c>
      <c r="GM17">
        <f t="shared" si="8"/>
        <v>364</v>
      </c>
      <c r="GN17">
        <f t="shared" si="8"/>
        <v>368.38</v>
      </c>
      <c r="GO17">
        <f t="shared" si="8"/>
        <v>372.88</v>
      </c>
      <c r="GP17">
        <f t="shared" si="8"/>
        <v>377.25</v>
      </c>
      <c r="GQ17">
        <f t="shared" si="8"/>
        <v>381.75</v>
      </c>
      <c r="GR17">
        <f t="shared" si="8"/>
        <v>386.25</v>
      </c>
      <c r="GS17">
        <f t="shared" ref="GS17:IX17" si="9">VALUE(SUBSTITUTE(GS14,".",","))</f>
        <v>390.75</v>
      </c>
      <c r="GT17">
        <f t="shared" si="9"/>
        <v>395.25</v>
      </c>
      <c r="GU17">
        <f t="shared" si="9"/>
        <v>399.75</v>
      </c>
      <c r="GV17">
        <f t="shared" si="9"/>
        <v>404.38</v>
      </c>
      <c r="GW17">
        <f t="shared" si="9"/>
        <v>408.88</v>
      </c>
      <c r="GX17">
        <f t="shared" si="9"/>
        <v>413.5</v>
      </c>
      <c r="GY17">
        <f t="shared" si="9"/>
        <v>418</v>
      </c>
      <c r="GZ17">
        <f t="shared" si="9"/>
        <v>422.63</v>
      </c>
      <c r="HA17">
        <f t="shared" si="9"/>
        <v>427.25</v>
      </c>
      <c r="HB17">
        <f t="shared" si="9"/>
        <v>431.88</v>
      </c>
      <c r="HC17">
        <f t="shared" si="9"/>
        <v>436.5</v>
      </c>
      <c r="HD17">
        <f t="shared" si="9"/>
        <v>441.13</v>
      </c>
      <c r="HE17">
        <f t="shared" si="9"/>
        <v>445.88</v>
      </c>
      <c r="HF17">
        <f t="shared" si="9"/>
        <v>450.5</v>
      </c>
      <c r="HG17">
        <f t="shared" si="9"/>
        <v>455.25</v>
      </c>
      <c r="HH17">
        <f t="shared" si="9"/>
        <v>460</v>
      </c>
      <c r="HI17">
        <f t="shared" si="9"/>
        <v>464.75</v>
      </c>
      <c r="HJ17">
        <f t="shared" si="9"/>
        <v>469.5</v>
      </c>
      <c r="HK17">
        <f t="shared" si="9"/>
        <v>474.25</v>
      </c>
      <c r="HL17">
        <f t="shared" si="9"/>
        <v>479.13</v>
      </c>
      <c r="HM17">
        <f t="shared" si="9"/>
        <v>483.88</v>
      </c>
      <c r="HN17">
        <f t="shared" si="9"/>
        <v>488.75</v>
      </c>
      <c r="HO17">
        <f t="shared" si="9"/>
        <v>493.63</v>
      </c>
      <c r="HP17">
        <f t="shared" si="9"/>
        <v>498.5</v>
      </c>
      <c r="HQ17">
        <f t="shared" si="9"/>
        <v>503.38</v>
      </c>
      <c r="HR17">
        <f t="shared" si="9"/>
        <v>508.25</v>
      </c>
      <c r="HS17">
        <f t="shared" si="9"/>
        <v>513.25</v>
      </c>
      <c r="HT17">
        <f t="shared" si="9"/>
        <v>518.13</v>
      </c>
      <c r="HU17">
        <f t="shared" si="9"/>
        <v>523.13</v>
      </c>
      <c r="HV17">
        <f t="shared" si="9"/>
        <v>528.13</v>
      </c>
      <c r="HW17">
        <f t="shared" si="9"/>
        <v>533.13</v>
      </c>
      <c r="HX17">
        <f t="shared" si="9"/>
        <v>538.13</v>
      </c>
      <c r="HY17">
        <f t="shared" si="9"/>
        <v>543.13</v>
      </c>
      <c r="HZ17">
        <f t="shared" si="9"/>
        <v>548.25</v>
      </c>
      <c r="IA17">
        <f t="shared" si="9"/>
        <v>553.25</v>
      </c>
      <c r="IB17">
        <f t="shared" si="9"/>
        <v>558.38</v>
      </c>
      <c r="IC17">
        <f t="shared" si="9"/>
        <v>563.5</v>
      </c>
      <c r="ID17">
        <f t="shared" si="9"/>
        <v>568.5</v>
      </c>
      <c r="IE17">
        <f t="shared" si="9"/>
        <v>573.63</v>
      </c>
      <c r="IF17">
        <f t="shared" si="9"/>
        <v>578.75</v>
      </c>
      <c r="IG17">
        <f t="shared" si="9"/>
        <v>583.88</v>
      </c>
      <c r="IH17">
        <f t="shared" si="9"/>
        <v>589.13</v>
      </c>
      <c r="II17">
        <f t="shared" si="9"/>
        <v>594.25</v>
      </c>
      <c r="IJ17">
        <f t="shared" si="9"/>
        <v>599.38</v>
      </c>
      <c r="IK17">
        <f t="shared" si="9"/>
        <v>604.63</v>
      </c>
      <c r="IL17">
        <f t="shared" si="9"/>
        <v>609.88</v>
      </c>
      <c r="IM17">
        <f t="shared" si="9"/>
        <v>615</v>
      </c>
      <c r="IN17">
        <f t="shared" si="9"/>
        <v>620.25</v>
      </c>
      <c r="IO17">
        <f t="shared" si="9"/>
        <v>625.5</v>
      </c>
      <c r="IP17">
        <f t="shared" si="9"/>
        <v>630.88</v>
      </c>
      <c r="IQ17">
        <f t="shared" si="9"/>
        <v>636.13</v>
      </c>
      <c r="IR17">
        <f t="shared" si="9"/>
        <v>641.38</v>
      </c>
      <c r="IS17">
        <f t="shared" si="9"/>
        <v>646.75</v>
      </c>
      <c r="IT17">
        <f t="shared" si="9"/>
        <v>652</v>
      </c>
      <c r="IU17">
        <f t="shared" si="9"/>
        <v>657.38</v>
      </c>
      <c r="IV17">
        <f t="shared" si="9"/>
        <v>662.75</v>
      </c>
      <c r="IW17">
        <f t="shared" si="9"/>
        <v>668</v>
      </c>
      <c r="IX17">
        <f t="shared" si="9"/>
        <v>673.38</v>
      </c>
    </row>
    <row r="19" spans="1:258">
      <c r="C19" s="25">
        <v>0</v>
      </c>
      <c r="D19" s="25">
        <v>0.02</v>
      </c>
      <c r="E19" s="25">
        <v>0.04</v>
      </c>
      <c r="F19">
        <v>0.06</v>
      </c>
      <c r="G19">
        <v>0.08</v>
      </c>
      <c r="H19">
        <v>0.1</v>
      </c>
      <c r="I19">
        <v>0.12</v>
      </c>
      <c r="J19">
        <v>0.14000000000000001</v>
      </c>
      <c r="K19">
        <v>0.16</v>
      </c>
      <c r="L19">
        <v>0.18</v>
      </c>
      <c r="M19">
        <v>0.2</v>
      </c>
      <c r="N19">
        <v>0.21</v>
      </c>
      <c r="O19">
        <v>0.23</v>
      </c>
      <c r="P19">
        <v>0.25</v>
      </c>
      <c r="Q19">
        <v>0.27</v>
      </c>
      <c r="R19">
        <v>0.28999999999999998</v>
      </c>
      <c r="S19">
        <v>0.31</v>
      </c>
      <c r="T19">
        <v>0.33</v>
      </c>
      <c r="U19">
        <v>0.35</v>
      </c>
      <c r="V19">
        <v>0.37</v>
      </c>
      <c r="W19">
        <v>0.39</v>
      </c>
      <c r="X19">
        <v>0.41</v>
      </c>
      <c r="Y19">
        <v>0.43</v>
      </c>
      <c r="Z19">
        <v>0.45</v>
      </c>
      <c r="AA19">
        <v>0.47</v>
      </c>
      <c r="AB19">
        <v>0.49</v>
      </c>
      <c r="AC19">
        <v>0.51</v>
      </c>
      <c r="AD19">
        <v>0.53</v>
      </c>
      <c r="AE19">
        <v>0.55000000000000004</v>
      </c>
      <c r="AF19">
        <v>0.56999999999999995</v>
      </c>
      <c r="AG19">
        <v>0.59</v>
      </c>
      <c r="AH19">
        <v>0.61</v>
      </c>
      <c r="AI19">
        <v>0.62</v>
      </c>
      <c r="AJ19">
        <v>0.64</v>
      </c>
      <c r="AK19">
        <v>0.66</v>
      </c>
      <c r="AL19">
        <v>0.68</v>
      </c>
      <c r="AM19">
        <v>0.7</v>
      </c>
      <c r="AN19">
        <v>0.72</v>
      </c>
      <c r="AO19">
        <v>0.74</v>
      </c>
      <c r="AP19">
        <v>0.76</v>
      </c>
      <c r="AQ19">
        <v>0.78</v>
      </c>
      <c r="AR19">
        <v>0.8</v>
      </c>
      <c r="AS19">
        <v>0.82</v>
      </c>
      <c r="AT19">
        <v>0.84</v>
      </c>
      <c r="AU19">
        <v>0.86</v>
      </c>
      <c r="AV19">
        <v>0.88</v>
      </c>
      <c r="AW19">
        <v>0.9</v>
      </c>
      <c r="AX19">
        <v>0.92</v>
      </c>
      <c r="AY19">
        <v>0.94</v>
      </c>
      <c r="AZ19">
        <v>0.96</v>
      </c>
      <c r="BA19">
        <v>0.98</v>
      </c>
      <c r="BB19">
        <v>1</v>
      </c>
      <c r="BC19">
        <v>1.02</v>
      </c>
      <c r="BD19">
        <v>1.04</v>
      </c>
      <c r="BE19">
        <v>1.05</v>
      </c>
      <c r="BF19">
        <v>1.07</v>
      </c>
      <c r="BG19">
        <v>1.0900000000000001</v>
      </c>
      <c r="BH19">
        <v>1.1100000000000001</v>
      </c>
      <c r="BI19">
        <v>1.1299999999999999</v>
      </c>
      <c r="BJ19">
        <v>1.1499999999999999</v>
      </c>
      <c r="BK19">
        <v>1.17</v>
      </c>
      <c r="BL19">
        <v>1.19</v>
      </c>
      <c r="BM19">
        <v>1.21</v>
      </c>
      <c r="BN19">
        <v>1.23</v>
      </c>
      <c r="BO19">
        <v>1.25</v>
      </c>
      <c r="BP19">
        <v>1.27</v>
      </c>
      <c r="BQ19">
        <v>1.29</v>
      </c>
      <c r="BR19">
        <v>1.31</v>
      </c>
      <c r="BS19">
        <v>1.33</v>
      </c>
      <c r="BT19">
        <v>1.35</v>
      </c>
      <c r="BU19">
        <v>1.37</v>
      </c>
      <c r="BV19">
        <v>1.39</v>
      </c>
      <c r="BW19">
        <v>1.41</v>
      </c>
      <c r="BX19">
        <v>1.43</v>
      </c>
      <c r="BY19">
        <v>1.45</v>
      </c>
      <c r="BZ19">
        <v>1.46</v>
      </c>
      <c r="CA19">
        <v>1.48</v>
      </c>
      <c r="CB19">
        <v>1.5</v>
      </c>
      <c r="CC19">
        <v>1.52</v>
      </c>
      <c r="CD19">
        <v>1.54</v>
      </c>
      <c r="CE19">
        <v>1.56</v>
      </c>
      <c r="CF19">
        <v>1.58</v>
      </c>
      <c r="CG19">
        <v>1.6</v>
      </c>
      <c r="CH19">
        <v>1.62</v>
      </c>
      <c r="CI19">
        <v>1.64</v>
      </c>
      <c r="CJ19">
        <v>1.66</v>
      </c>
      <c r="CK19">
        <v>1.68</v>
      </c>
      <c r="CL19">
        <v>1.7</v>
      </c>
      <c r="CM19">
        <v>1.72</v>
      </c>
      <c r="CN19">
        <v>1.74</v>
      </c>
      <c r="CO19">
        <v>1.76</v>
      </c>
      <c r="CP19">
        <v>1.78</v>
      </c>
      <c r="CQ19">
        <v>1.8</v>
      </c>
      <c r="CR19">
        <v>1.82</v>
      </c>
      <c r="CS19">
        <v>1.84</v>
      </c>
      <c r="CT19">
        <v>1.86</v>
      </c>
      <c r="CU19">
        <v>1.87</v>
      </c>
      <c r="CV19">
        <v>1.89</v>
      </c>
      <c r="CW19">
        <v>1.91</v>
      </c>
      <c r="CX19">
        <v>1.93</v>
      </c>
      <c r="CY19">
        <v>1.95</v>
      </c>
      <c r="CZ19">
        <v>1.97</v>
      </c>
      <c r="DA19">
        <v>1.99</v>
      </c>
      <c r="DB19">
        <v>2.0099999999999998</v>
      </c>
      <c r="DC19">
        <v>2.0299999999999998</v>
      </c>
      <c r="DD19">
        <v>2.0499999999999998</v>
      </c>
      <c r="DE19">
        <v>2.0699999999999998</v>
      </c>
      <c r="DF19">
        <v>2.09</v>
      </c>
      <c r="DG19">
        <v>2.11</v>
      </c>
      <c r="DH19">
        <v>2.13</v>
      </c>
      <c r="DI19">
        <v>2.15</v>
      </c>
      <c r="DJ19">
        <v>2.17</v>
      </c>
      <c r="DK19">
        <v>2.19</v>
      </c>
      <c r="DL19">
        <v>2.21</v>
      </c>
      <c r="DM19">
        <v>2.23</v>
      </c>
      <c r="DN19">
        <v>2.25</v>
      </c>
      <c r="DO19">
        <v>2.27</v>
      </c>
      <c r="DP19">
        <v>2.29</v>
      </c>
      <c r="DQ19">
        <v>2.2999999999999998</v>
      </c>
      <c r="DR19">
        <v>2.3199999999999998</v>
      </c>
      <c r="DS19">
        <v>2.34</v>
      </c>
      <c r="DT19">
        <v>2.36</v>
      </c>
      <c r="DU19">
        <v>2.38</v>
      </c>
      <c r="DV19">
        <v>2.4</v>
      </c>
      <c r="DW19">
        <v>2.42</v>
      </c>
      <c r="DX19">
        <v>2.44</v>
      </c>
      <c r="DY19">
        <v>2.46</v>
      </c>
      <c r="DZ19">
        <v>2.48</v>
      </c>
      <c r="EA19">
        <v>2.5</v>
      </c>
      <c r="EB19">
        <v>2.52</v>
      </c>
      <c r="EC19">
        <v>2.54</v>
      </c>
      <c r="ED19">
        <v>2.56</v>
      </c>
      <c r="EE19">
        <v>2.58</v>
      </c>
      <c r="EF19">
        <v>2.6</v>
      </c>
      <c r="EG19">
        <v>2.62</v>
      </c>
      <c r="EH19">
        <v>2.64</v>
      </c>
      <c r="EI19">
        <v>2.66</v>
      </c>
      <c r="EJ19">
        <v>2.68</v>
      </c>
      <c r="EK19">
        <v>2.7</v>
      </c>
      <c r="EL19">
        <v>2.71</v>
      </c>
      <c r="EM19">
        <v>2.73</v>
      </c>
      <c r="EN19">
        <v>2.75</v>
      </c>
      <c r="EO19">
        <v>2.77</v>
      </c>
      <c r="EP19">
        <v>2.79</v>
      </c>
      <c r="EQ19">
        <v>2.81</v>
      </c>
      <c r="ER19">
        <v>2.83</v>
      </c>
      <c r="ES19">
        <v>2.85</v>
      </c>
      <c r="ET19">
        <v>2.87</v>
      </c>
      <c r="EU19">
        <v>2.89</v>
      </c>
      <c r="EV19">
        <v>2.91</v>
      </c>
      <c r="EW19">
        <v>2.93</v>
      </c>
      <c r="EX19">
        <v>2.95</v>
      </c>
      <c r="EY19">
        <v>2.97</v>
      </c>
      <c r="EZ19">
        <v>2.99</v>
      </c>
      <c r="FA19">
        <v>3.01</v>
      </c>
      <c r="FB19">
        <v>3.03</v>
      </c>
      <c r="FC19">
        <v>3.05</v>
      </c>
      <c r="FD19">
        <v>3.07</v>
      </c>
      <c r="FE19">
        <v>3.09</v>
      </c>
      <c r="FF19">
        <v>3.11</v>
      </c>
      <c r="FG19">
        <v>3.12</v>
      </c>
      <c r="FH19">
        <v>3.14</v>
      </c>
      <c r="FI19">
        <v>3.16</v>
      </c>
      <c r="FJ19">
        <v>3.18</v>
      </c>
      <c r="FK19">
        <v>3.2</v>
      </c>
      <c r="FL19">
        <v>3.22</v>
      </c>
      <c r="FM19">
        <v>3.24</v>
      </c>
      <c r="FN19">
        <v>3.26</v>
      </c>
      <c r="FO19">
        <v>3.28</v>
      </c>
      <c r="FP19">
        <v>3.3</v>
      </c>
      <c r="FQ19">
        <v>3.32</v>
      </c>
      <c r="FR19">
        <v>3.34</v>
      </c>
      <c r="FS19">
        <v>3.36</v>
      </c>
      <c r="FT19">
        <v>3.38</v>
      </c>
      <c r="FU19">
        <v>3.4</v>
      </c>
      <c r="FV19">
        <v>3.42</v>
      </c>
      <c r="FW19">
        <v>3.44</v>
      </c>
      <c r="FX19">
        <v>3.46</v>
      </c>
      <c r="FY19">
        <v>3.48</v>
      </c>
      <c r="FZ19">
        <v>3.5</v>
      </c>
      <c r="GA19">
        <v>3.52</v>
      </c>
      <c r="GB19">
        <v>3.54</v>
      </c>
      <c r="GC19">
        <v>3.55</v>
      </c>
      <c r="GD19">
        <v>3.57</v>
      </c>
      <c r="GE19">
        <v>3.59</v>
      </c>
      <c r="GF19">
        <v>3.61</v>
      </c>
      <c r="GG19">
        <v>3.63</v>
      </c>
      <c r="GH19">
        <v>3.65</v>
      </c>
      <c r="GI19">
        <v>3.67</v>
      </c>
      <c r="GJ19">
        <v>3.69</v>
      </c>
      <c r="GK19">
        <v>3.71</v>
      </c>
      <c r="GL19">
        <v>3.73</v>
      </c>
      <c r="GM19">
        <v>3.75</v>
      </c>
      <c r="GN19">
        <v>3.77</v>
      </c>
      <c r="GO19">
        <v>3.79</v>
      </c>
      <c r="GP19">
        <v>3.81</v>
      </c>
      <c r="GQ19">
        <v>3.83</v>
      </c>
      <c r="GR19">
        <v>3.85</v>
      </c>
      <c r="GS19">
        <v>3.87</v>
      </c>
      <c r="GT19">
        <v>3.89</v>
      </c>
      <c r="GU19">
        <v>3.91</v>
      </c>
      <c r="GV19">
        <v>3.93</v>
      </c>
      <c r="GW19">
        <v>3.95</v>
      </c>
      <c r="GX19">
        <v>3.96</v>
      </c>
      <c r="GY19">
        <v>3.98</v>
      </c>
      <c r="GZ19">
        <v>4</v>
      </c>
      <c r="HA19">
        <v>4.0199999999999996</v>
      </c>
      <c r="HB19">
        <v>4.04</v>
      </c>
      <c r="HC19">
        <v>4.0599999999999996</v>
      </c>
      <c r="HD19">
        <v>4.08</v>
      </c>
      <c r="HE19">
        <v>4.0999999999999996</v>
      </c>
      <c r="HF19">
        <v>4.12</v>
      </c>
      <c r="HG19">
        <v>4.1399999999999997</v>
      </c>
      <c r="HH19">
        <v>4.16</v>
      </c>
      <c r="HI19">
        <v>4.18</v>
      </c>
      <c r="HJ19">
        <v>4.2</v>
      </c>
      <c r="HK19">
        <v>4.22</v>
      </c>
      <c r="HL19">
        <v>4.24</v>
      </c>
      <c r="HM19">
        <v>4.26</v>
      </c>
      <c r="HN19">
        <v>4.28</v>
      </c>
      <c r="HO19">
        <v>4.3</v>
      </c>
      <c r="HP19">
        <v>4.32</v>
      </c>
      <c r="HQ19">
        <v>4.34</v>
      </c>
      <c r="HR19">
        <v>4.3600000000000003</v>
      </c>
      <c r="HS19">
        <v>4.37</v>
      </c>
      <c r="HT19">
        <v>4.3899999999999997</v>
      </c>
      <c r="HU19">
        <v>4.41</v>
      </c>
      <c r="HV19">
        <v>4.43</v>
      </c>
      <c r="HW19">
        <v>4.45</v>
      </c>
      <c r="HX19">
        <v>4.47</v>
      </c>
      <c r="HY19">
        <v>4.49</v>
      </c>
      <c r="HZ19">
        <v>4.51</v>
      </c>
      <c r="IA19">
        <v>4.53</v>
      </c>
      <c r="IB19">
        <v>4.55</v>
      </c>
      <c r="IC19">
        <v>4.57</v>
      </c>
      <c r="ID19">
        <v>4.59</v>
      </c>
      <c r="IE19">
        <v>4.6100000000000003</v>
      </c>
      <c r="IF19">
        <v>4.63</v>
      </c>
      <c r="IG19">
        <v>4.6500000000000004</v>
      </c>
      <c r="IH19">
        <v>4.67</v>
      </c>
      <c r="II19">
        <v>4.6900000000000004</v>
      </c>
      <c r="IJ19">
        <v>4.71</v>
      </c>
      <c r="IK19">
        <v>4.7300000000000004</v>
      </c>
      <c r="IL19">
        <v>4.75</v>
      </c>
      <c r="IM19">
        <v>4.7699999999999996</v>
      </c>
      <c r="IN19">
        <v>4.79</v>
      </c>
      <c r="IO19">
        <v>4.8</v>
      </c>
      <c r="IP19">
        <v>4.82</v>
      </c>
      <c r="IQ19">
        <v>4.84</v>
      </c>
      <c r="IR19">
        <v>4.8600000000000003</v>
      </c>
      <c r="IS19">
        <v>4.88</v>
      </c>
      <c r="IT19">
        <v>4.9000000000000004</v>
      </c>
      <c r="IU19">
        <v>4.92</v>
      </c>
      <c r="IV19">
        <v>4.9400000000000004</v>
      </c>
      <c r="IW19">
        <v>4.96</v>
      </c>
      <c r="IX19">
        <v>4.9800000000000004</v>
      </c>
    </row>
    <row r="20" spans="1:258">
      <c r="C20" s="25">
        <v>0</v>
      </c>
      <c r="D20" s="25">
        <v>0</v>
      </c>
      <c r="E20" s="25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0.25</v>
      </c>
      <c r="P20">
        <v>0.5</v>
      </c>
      <c r="Q20">
        <v>0.88</v>
      </c>
      <c r="R20">
        <v>1.25</v>
      </c>
      <c r="S20">
        <v>1.63</v>
      </c>
      <c r="T20">
        <v>2</v>
      </c>
      <c r="U20">
        <v>2.38</v>
      </c>
      <c r="V20">
        <v>2.75</v>
      </c>
      <c r="W20">
        <v>3</v>
      </c>
      <c r="X20">
        <v>3.38</v>
      </c>
      <c r="Y20">
        <v>3.75</v>
      </c>
      <c r="Z20">
        <v>4.13</v>
      </c>
      <c r="AA20">
        <v>4.5</v>
      </c>
      <c r="AB20">
        <v>4.88</v>
      </c>
      <c r="AC20">
        <v>5.13</v>
      </c>
      <c r="AD20">
        <v>5.5</v>
      </c>
      <c r="AE20">
        <v>5.88</v>
      </c>
      <c r="AF20">
        <v>6.25</v>
      </c>
      <c r="AG20">
        <v>6.63</v>
      </c>
      <c r="AH20">
        <v>7</v>
      </c>
      <c r="AI20">
        <v>7.38</v>
      </c>
      <c r="AJ20">
        <v>7.88</v>
      </c>
      <c r="AK20">
        <v>8.25</v>
      </c>
      <c r="AL20">
        <v>8.75</v>
      </c>
      <c r="AM20">
        <v>9.1300000000000008</v>
      </c>
      <c r="AN20">
        <v>9.6300000000000008</v>
      </c>
      <c r="AO20">
        <v>10.130000000000001</v>
      </c>
      <c r="AP20">
        <v>10.63</v>
      </c>
      <c r="AQ20">
        <v>11.13</v>
      </c>
      <c r="AR20">
        <v>11.75</v>
      </c>
      <c r="AS20">
        <v>12.25</v>
      </c>
      <c r="AT20">
        <v>12.88</v>
      </c>
      <c r="AU20">
        <v>13.38</v>
      </c>
      <c r="AV20">
        <v>14</v>
      </c>
      <c r="AW20">
        <v>14.63</v>
      </c>
      <c r="AX20">
        <v>15.38</v>
      </c>
      <c r="AY20">
        <v>16</v>
      </c>
      <c r="AZ20">
        <v>16.63</v>
      </c>
      <c r="BA20">
        <v>17.38</v>
      </c>
      <c r="BB20">
        <v>18</v>
      </c>
      <c r="BC20">
        <v>18.75</v>
      </c>
      <c r="BD20">
        <v>19.5</v>
      </c>
      <c r="BE20">
        <v>20.25</v>
      </c>
      <c r="BF20">
        <v>21</v>
      </c>
      <c r="BG20">
        <v>21.75</v>
      </c>
      <c r="BH20">
        <v>22.63</v>
      </c>
      <c r="BI20">
        <v>23.38</v>
      </c>
      <c r="BJ20">
        <v>24.25</v>
      </c>
      <c r="BK20">
        <v>25.13</v>
      </c>
      <c r="BL20">
        <v>26</v>
      </c>
      <c r="BM20">
        <v>26.88</v>
      </c>
      <c r="BN20">
        <v>27.88</v>
      </c>
      <c r="BO20">
        <v>28.75</v>
      </c>
      <c r="BP20">
        <v>29.75</v>
      </c>
      <c r="BQ20">
        <v>30.75</v>
      </c>
      <c r="BR20">
        <v>31.75</v>
      </c>
      <c r="BS20">
        <v>32.880000000000003</v>
      </c>
      <c r="BT20">
        <v>33.880000000000003</v>
      </c>
      <c r="BU20">
        <v>35</v>
      </c>
      <c r="BV20">
        <v>36.130000000000003</v>
      </c>
      <c r="BW20">
        <v>37.25</v>
      </c>
      <c r="BX20">
        <v>38.380000000000003</v>
      </c>
      <c r="BY20">
        <v>39.5</v>
      </c>
      <c r="BZ20">
        <v>40.75</v>
      </c>
      <c r="CA20">
        <v>42</v>
      </c>
      <c r="CB20">
        <v>43.25</v>
      </c>
      <c r="CC20">
        <v>44.5</v>
      </c>
      <c r="CD20">
        <v>45.75</v>
      </c>
      <c r="CE20">
        <v>47</v>
      </c>
      <c r="CF20">
        <v>48.38</v>
      </c>
      <c r="CG20">
        <v>49.75</v>
      </c>
      <c r="CH20">
        <v>51</v>
      </c>
      <c r="CI20">
        <v>52.5</v>
      </c>
      <c r="CJ20">
        <v>53.88</v>
      </c>
      <c r="CK20">
        <v>55.25</v>
      </c>
      <c r="CL20">
        <v>56.75</v>
      </c>
      <c r="CM20">
        <v>58.25</v>
      </c>
      <c r="CN20">
        <v>59.75</v>
      </c>
      <c r="CO20">
        <v>61.25</v>
      </c>
      <c r="CP20">
        <v>62.88</v>
      </c>
      <c r="CQ20">
        <v>64.5</v>
      </c>
      <c r="CR20">
        <v>66.13</v>
      </c>
      <c r="CS20">
        <v>67.75</v>
      </c>
      <c r="CT20">
        <v>69.38</v>
      </c>
      <c r="CU20">
        <v>71.13</v>
      </c>
      <c r="CV20">
        <v>72.88</v>
      </c>
      <c r="CW20">
        <v>74.63</v>
      </c>
      <c r="CX20">
        <v>76.38</v>
      </c>
      <c r="CY20">
        <v>78.25</v>
      </c>
      <c r="CZ20">
        <v>80</v>
      </c>
      <c r="DA20">
        <v>81.88</v>
      </c>
      <c r="DB20">
        <v>83.75</v>
      </c>
      <c r="DC20">
        <v>85.63</v>
      </c>
      <c r="DD20">
        <v>87.63</v>
      </c>
      <c r="DE20">
        <v>89.63</v>
      </c>
      <c r="DF20">
        <v>91.5</v>
      </c>
      <c r="DG20">
        <v>93.5</v>
      </c>
      <c r="DH20">
        <v>95.63</v>
      </c>
      <c r="DI20">
        <v>97.63</v>
      </c>
      <c r="DJ20">
        <v>99.75</v>
      </c>
      <c r="DK20">
        <v>101.75</v>
      </c>
      <c r="DL20">
        <v>103.88</v>
      </c>
      <c r="DM20">
        <v>106</v>
      </c>
      <c r="DN20">
        <v>108.25</v>
      </c>
      <c r="DO20">
        <v>110.38</v>
      </c>
      <c r="DP20">
        <v>112.5</v>
      </c>
      <c r="DQ20">
        <v>114.75</v>
      </c>
      <c r="DR20">
        <v>116.88</v>
      </c>
      <c r="DS20">
        <v>119.13</v>
      </c>
      <c r="DT20">
        <v>121.5</v>
      </c>
      <c r="DU20">
        <v>123.75</v>
      </c>
      <c r="DV20">
        <v>126.13</v>
      </c>
      <c r="DW20">
        <v>128.5</v>
      </c>
      <c r="DX20">
        <v>130.88</v>
      </c>
      <c r="DY20">
        <v>133.38</v>
      </c>
      <c r="DZ20">
        <v>135.75</v>
      </c>
      <c r="EA20">
        <v>138.25</v>
      </c>
      <c r="EB20">
        <v>140.88</v>
      </c>
      <c r="EC20">
        <v>143.38</v>
      </c>
      <c r="ED20">
        <v>146</v>
      </c>
      <c r="EE20">
        <v>148.75</v>
      </c>
      <c r="EF20">
        <v>151.5</v>
      </c>
      <c r="EG20">
        <v>154.13</v>
      </c>
      <c r="EH20">
        <v>157</v>
      </c>
      <c r="EI20">
        <v>159.75</v>
      </c>
      <c r="EJ20">
        <v>162.63</v>
      </c>
      <c r="EK20">
        <v>165.5</v>
      </c>
      <c r="EL20">
        <v>168.38</v>
      </c>
      <c r="EM20">
        <v>171.25</v>
      </c>
      <c r="EN20">
        <v>174.25</v>
      </c>
      <c r="EO20">
        <v>177.25</v>
      </c>
      <c r="EP20">
        <v>180.25</v>
      </c>
      <c r="EQ20">
        <v>183.38</v>
      </c>
      <c r="ER20">
        <v>186.38</v>
      </c>
      <c r="ES20">
        <v>189.5</v>
      </c>
      <c r="ET20">
        <v>192.63</v>
      </c>
      <c r="EU20">
        <v>195.88</v>
      </c>
      <c r="EV20">
        <v>199</v>
      </c>
      <c r="EW20">
        <v>202.25</v>
      </c>
      <c r="EX20">
        <v>205.63</v>
      </c>
      <c r="EY20">
        <v>208.88</v>
      </c>
      <c r="EZ20">
        <v>212.25</v>
      </c>
      <c r="FA20">
        <v>215.63</v>
      </c>
      <c r="FB20">
        <v>219</v>
      </c>
      <c r="FC20">
        <v>222.5</v>
      </c>
      <c r="FD20">
        <v>225.88</v>
      </c>
      <c r="FE20">
        <v>229.38</v>
      </c>
      <c r="FF20">
        <v>232.88</v>
      </c>
      <c r="FG20">
        <v>236.38</v>
      </c>
      <c r="FH20">
        <v>240</v>
      </c>
      <c r="FI20">
        <v>243.5</v>
      </c>
      <c r="FJ20">
        <v>247.13</v>
      </c>
      <c r="FK20">
        <v>250.88</v>
      </c>
      <c r="FL20">
        <v>254.5</v>
      </c>
      <c r="FM20">
        <v>258.25</v>
      </c>
      <c r="FN20">
        <v>262</v>
      </c>
      <c r="FO20">
        <v>265.75</v>
      </c>
      <c r="FP20">
        <v>269.63</v>
      </c>
      <c r="FQ20">
        <v>273.38</v>
      </c>
      <c r="FR20">
        <v>277.25</v>
      </c>
      <c r="FS20">
        <v>281.13</v>
      </c>
      <c r="FT20">
        <v>285.13</v>
      </c>
      <c r="FU20">
        <v>289</v>
      </c>
      <c r="FV20">
        <v>293</v>
      </c>
      <c r="FW20">
        <v>297</v>
      </c>
      <c r="FX20">
        <v>301</v>
      </c>
      <c r="FY20">
        <v>305</v>
      </c>
      <c r="FZ20">
        <v>309</v>
      </c>
      <c r="GA20">
        <v>313.13</v>
      </c>
      <c r="GB20">
        <v>317.25</v>
      </c>
      <c r="GC20">
        <v>321.38</v>
      </c>
      <c r="GD20">
        <v>325.5</v>
      </c>
      <c r="GE20">
        <v>329.75</v>
      </c>
      <c r="GF20">
        <v>334</v>
      </c>
      <c r="GG20">
        <v>338.25</v>
      </c>
      <c r="GH20">
        <v>342.5</v>
      </c>
      <c r="GI20">
        <v>346.75</v>
      </c>
      <c r="GJ20">
        <v>351</v>
      </c>
      <c r="GK20">
        <v>355.38</v>
      </c>
      <c r="GL20">
        <v>359.63</v>
      </c>
      <c r="GM20">
        <v>364</v>
      </c>
      <c r="GN20">
        <v>368.38</v>
      </c>
      <c r="GO20">
        <v>372.88</v>
      </c>
      <c r="GP20">
        <v>377.25</v>
      </c>
      <c r="GQ20">
        <v>381.75</v>
      </c>
      <c r="GR20">
        <v>386.25</v>
      </c>
      <c r="GS20">
        <v>390.75</v>
      </c>
      <c r="GT20">
        <v>395.25</v>
      </c>
      <c r="GU20">
        <v>399.75</v>
      </c>
      <c r="GV20">
        <v>404.38</v>
      </c>
      <c r="GW20">
        <v>408.88</v>
      </c>
      <c r="GX20">
        <v>413.5</v>
      </c>
      <c r="GY20">
        <v>418</v>
      </c>
      <c r="GZ20">
        <v>422.63</v>
      </c>
      <c r="HA20">
        <v>427.25</v>
      </c>
      <c r="HB20">
        <v>431.88</v>
      </c>
      <c r="HC20">
        <v>436.5</v>
      </c>
      <c r="HD20">
        <v>441.13</v>
      </c>
      <c r="HE20">
        <v>445.88</v>
      </c>
      <c r="HF20">
        <v>450.5</v>
      </c>
      <c r="HG20">
        <v>455.25</v>
      </c>
      <c r="HH20">
        <v>460</v>
      </c>
      <c r="HI20">
        <v>464.75</v>
      </c>
      <c r="HJ20">
        <v>469.5</v>
      </c>
      <c r="HK20">
        <v>474.25</v>
      </c>
      <c r="HL20">
        <v>479.13</v>
      </c>
      <c r="HM20">
        <v>483.88</v>
      </c>
      <c r="HN20">
        <v>488.75</v>
      </c>
      <c r="HO20">
        <v>493.63</v>
      </c>
      <c r="HP20">
        <v>498.5</v>
      </c>
      <c r="HQ20">
        <v>503.38</v>
      </c>
      <c r="HR20">
        <v>508.25</v>
      </c>
      <c r="HS20">
        <v>513.25</v>
      </c>
      <c r="HT20">
        <v>518.13</v>
      </c>
      <c r="HU20">
        <v>523.13</v>
      </c>
      <c r="HV20">
        <v>528.13</v>
      </c>
      <c r="HW20">
        <v>533.13</v>
      </c>
      <c r="HX20">
        <v>538.13</v>
      </c>
      <c r="HY20">
        <v>543.13</v>
      </c>
      <c r="HZ20">
        <v>548.25</v>
      </c>
      <c r="IA20">
        <v>553.25</v>
      </c>
      <c r="IB20">
        <v>558.38</v>
      </c>
      <c r="IC20">
        <v>563.5</v>
      </c>
      <c r="ID20">
        <v>568.5</v>
      </c>
      <c r="IE20">
        <v>573.63</v>
      </c>
      <c r="IF20">
        <v>578.75</v>
      </c>
      <c r="IG20">
        <v>583.88</v>
      </c>
      <c r="IH20">
        <v>589.13</v>
      </c>
      <c r="II20">
        <v>594.25</v>
      </c>
      <c r="IJ20">
        <v>599.38</v>
      </c>
      <c r="IK20">
        <v>604.63</v>
      </c>
      <c r="IL20">
        <v>609.88</v>
      </c>
      <c r="IM20">
        <v>615</v>
      </c>
      <c r="IN20">
        <v>620.25</v>
      </c>
      <c r="IO20">
        <v>625.5</v>
      </c>
      <c r="IP20">
        <v>630.88</v>
      </c>
      <c r="IQ20">
        <v>636.13</v>
      </c>
      <c r="IR20">
        <v>641.38</v>
      </c>
      <c r="IS20">
        <v>646.75</v>
      </c>
      <c r="IT20">
        <v>652</v>
      </c>
      <c r="IU20">
        <v>657.38</v>
      </c>
      <c r="IV20">
        <v>662.75</v>
      </c>
      <c r="IW20">
        <v>668</v>
      </c>
      <c r="IX20">
        <v>673.38</v>
      </c>
    </row>
    <row r="22" spans="1:258">
      <c r="A22" s="2" t="s">
        <v>10041</v>
      </c>
    </row>
    <row r="23" spans="1:258">
      <c r="A23" s="2" t="s">
        <v>10549</v>
      </c>
    </row>
    <row r="24" spans="1:258">
      <c r="A24" s="2" t="s">
        <v>10550</v>
      </c>
      <c r="D24" s="27"/>
    </row>
    <row r="26" spans="1:258">
      <c r="C26" s="25" t="s">
        <v>10057</v>
      </c>
    </row>
    <row r="27" spans="1:258">
      <c r="C27" s="25" t="s">
        <v>10058</v>
      </c>
      <c r="D27" s="25" t="s">
        <v>10059</v>
      </c>
      <c r="E27" s="25" t="s">
        <v>10060</v>
      </c>
      <c r="F27" t="s">
        <v>10061</v>
      </c>
      <c r="G27" t="s">
        <v>10062</v>
      </c>
      <c r="H27" t="s">
        <v>10063</v>
      </c>
      <c r="I27" t="s">
        <v>10064</v>
      </c>
      <c r="J27" t="s">
        <v>10065</v>
      </c>
      <c r="K27" t="s">
        <v>10066</v>
      </c>
      <c r="L27" t="s">
        <v>10067</v>
      </c>
      <c r="M27" t="s">
        <v>10068</v>
      </c>
      <c r="N27" t="s">
        <v>10069</v>
      </c>
      <c r="O27" t="s">
        <v>10070</v>
      </c>
      <c r="P27" t="s">
        <v>10071</v>
      </c>
      <c r="Q27" t="s">
        <v>10072</v>
      </c>
      <c r="R27" t="s">
        <v>10073</v>
      </c>
      <c r="S27" t="s">
        <v>10074</v>
      </c>
      <c r="T27" t="s">
        <v>10075</v>
      </c>
      <c r="U27" t="s">
        <v>10076</v>
      </c>
      <c r="V27" t="s">
        <v>10077</v>
      </c>
      <c r="W27" t="s">
        <v>10078</v>
      </c>
      <c r="X27" t="s">
        <v>10079</v>
      </c>
      <c r="Y27" t="s">
        <v>10080</v>
      </c>
      <c r="Z27" t="s">
        <v>10081</v>
      </c>
      <c r="AA27" t="s">
        <v>10082</v>
      </c>
      <c r="AB27" t="s">
        <v>10083</v>
      </c>
      <c r="AC27" t="s">
        <v>10084</v>
      </c>
      <c r="AD27" t="s">
        <v>10085</v>
      </c>
      <c r="AE27" t="s">
        <v>10086</v>
      </c>
      <c r="AF27" t="s">
        <v>10087</v>
      </c>
      <c r="AG27" t="s">
        <v>10088</v>
      </c>
      <c r="AH27" t="s">
        <v>10089</v>
      </c>
      <c r="AI27" t="s">
        <v>10090</v>
      </c>
      <c r="AJ27" t="s">
        <v>10091</v>
      </c>
      <c r="AK27" t="s">
        <v>10092</v>
      </c>
      <c r="AL27" t="s">
        <v>10093</v>
      </c>
      <c r="AM27" t="s">
        <v>10094</v>
      </c>
      <c r="AN27" t="s">
        <v>10095</v>
      </c>
      <c r="AO27" t="s">
        <v>10096</v>
      </c>
      <c r="AP27" t="s">
        <v>10097</v>
      </c>
      <c r="AQ27" t="s">
        <v>10098</v>
      </c>
      <c r="AR27" t="s">
        <v>10099</v>
      </c>
      <c r="AS27" t="s">
        <v>10100</v>
      </c>
      <c r="AT27" t="s">
        <v>10101</v>
      </c>
      <c r="AU27" t="s">
        <v>10102</v>
      </c>
      <c r="AV27" t="s">
        <v>10103</v>
      </c>
      <c r="AW27" t="s">
        <v>10104</v>
      </c>
      <c r="AX27" t="s">
        <v>10105</v>
      </c>
      <c r="AY27" t="s">
        <v>10106</v>
      </c>
      <c r="AZ27" t="s">
        <v>10107</v>
      </c>
      <c r="BA27" t="s">
        <v>10108</v>
      </c>
      <c r="BB27" t="s">
        <v>10109</v>
      </c>
      <c r="BC27" t="s">
        <v>10110</v>
      </c>
      <c r="BD27" t="s">
        <v>10111</v>
      </c>
      <c r="BE27" t="s">
        <v>10112</v>
      </c>
      <c r="BF27" t="s">
        <v>10113</v>
      </c>
      <c r="BG27" t="s">
        <v>10114</v>
      </c>
      <c r="BH27" t="s">
        <v>10115</v>
      </c>
      <c r="BI27" t="s">
        <v>10116</v>
      </c>
      <c r="BJ27" t="s">
        <v>10117</v>
      </c>
      <c r="BK27" t="s">
        <v>10118</v>
      </c>
      <c r="BL27" t="s">
        <v>10119</v>
      </c>
      <c r="BM27" t="s">
        <v>10120</v>
      </c>
      <c r="BN27" t="s">
        <v>10121</v>
      </c>
      <c r="BO27" t="s">
        <v>10122</v>
      </c>
      <c r="BP27" t="s">
        <v>10123</v>
      </c>
      <c r="BQ27" t="s">
        <v>10124</v>
      </c>
      <c r="BR27" t="s">
        <v>10125</v>
      </c>
      <c r="BS27" t="s">
        <v>10126</v>
      </c>
      <c r="BT27" t="s">
        <v>10127</v>
      </c>
      <c r="BU27" t="s">
        <v>10128</v>
      </c>
      <c r="BV27" t="s">
        <v>10129</v>
      </c>
      <c r="BW27" t="s">
        <v>10130</v>
      </c>
      <c r="BX27" t="s">
        <v>10131</v>
      </c>
      <c r="BY27" t="s">
        <v>10132</v>
      </c>
      <c r="BZ27" t="s">
        <v>10133</v>
      </c>
      <c r="CA27" t="s">
        <v>10134</v>
      </c>
      <c r="CB27" t="s">
        <v>10135</v>
      </c>
      <c r="CC27" t="s">
        <v>10136</v>
      </c>
      <c r="CD27" t="s">
        <v>10137</v>
      </c>
      <c r="CE27" t="s">
        <v>10138</v>
      </c>
      <c r="CF27" t="s">
        <v>10139</v>
      </c>
      <c r="CG27" t="s">
        <v>10140</v>
      </c>
      <c r="CH27" t="s">
        <v>10141</v>
      </c>
      <c r="CI27" t="s">
        <v>10142</v>
      </c>
      <c r="CJ27" t="s">
        <v>10143</v>
      </c>
      <c r="CK27" t="s">
        <v>10144</v>
      </c>
      <c r="CL27" t="s">
        <v>10145</v>
      </c>
      <c r="CM27" t="s">
        <v>10146</v>
      </c>
      <c r="CN27" t="s">
        <v>10147</v>
      </c>
      <c r="CO27" t="s">
        <v>10148</v>
      </c>
      <c r="CP27" t="s">
        <v>10149</v>
      </c>
      <c r="CQ27" t="s">
        <v>10150</v>
      </c>
      <c r="CR27" t="s">
        <v>10151</v>
      </c>
      <c r="CS27" t="s">
        <v>10152</v>
      </c>
      <c r="CT27" t="s">
        <v>10153</v>
      </c>
      <c r="CU27" t="s">
        <v>10154</v>
      </c>
      <c r="CV27" t="s">
        <v>10155</v>
      </c>
      <c r="CW27" t="s">
        <v>10156</v>
      </c>
      <c r="CX27" t="s">
        <v>10157</v>
      </c>
      <c r="CY27" t="s">
        <v>10158</v>
      </c>
      <c r="CZ27" t="s">
        <v>10159</v>
      </c>
      <c r="DA27" t="s">
        <v>10160</v>
      </c>
      <c r="DB27" t="s">
        <v>10161</v>
      </c>
      <c r="DC27" t="s">
        <v>10162</v>
      </c>
      <c r="DD27" t="s">
        <v>10163</v>
      </c>
      <c r="DE27" t="s">
        <v>10164</v>
      </c>
      <c r="DF27" t="s">
        <v>10165</v>
      </c>
      <c r="DG27" t="s">
        <v>10166</v>
      </c>
      <c r="DH27" t="s">
        <v>10167</v>
      </c>
      <c r="DI27" t="s">
        <v>10168</v>
      </c>
      <c r="DJ27" t="s">
        <v>10169</v>
      </c>
      <c r="DK27" t="s">
        <v>10170</v>
      </c>
      <c r="DL27" t="s">
        <v>10171</v>
      </c>
      <c r="DM27" t="s">
        <v>10172</v>
      </c>
      <c r="DN27" t="s">
        <v>10173</v>
      </c>
      <c r="DO27" t="s">
        <v>10174</v>
      </c>
      <c r="DP27" t="s">
        <v>10175</v>
      </c>
      <c r="DQ27" t="s">
        <v>10176</v>
      </c>
      <c r="DR27" t="s">
        <v>10177</v>
      </c>
      <c r="DS27" t="s">
        <v>10178</v>
      </c>
      <c r="DT27" t="s">
        <v>10179</v>
      </c>
      <c r="DU27" t="s">
        <v>10180</v>
      </c>
      <c r="DV27" t="s">
        <v>10181</v>
      </c>
      <c r="DW27" t="s">
        <v>10182</v>
      </c>
      <c r="DX27" t="s">
        <v>10183</v>
      </c>
      <c r="DY27" t="s">
        <v>10184</v>
      </c>
      <c r="DZ27" t="s">
        <v>10185</v>
      </c>
      <c r="EA27" t="s">
        <v>10186</v>
      </c>
      <c r="EB27" t="s">
        <v>10187</v>
      </c>
      <c r="EC27" t="s">
        <v>10188</v>
      </c>
      <c r="ED27" t="s">
        <v>10189</v>
      </c>
      <c r="EE27" t="s">
        <v>10190</v>
      </c>
      <c r="EF27" t="s">
        <v>10191</v>
      </c>
      <c r="EG27" t="s">
        <v>10192</v>
      </c>
      <c r="EH27" t="s">
        <v>10193</v>
      </c>
      <c r="EI27" t="s">
        <v>10194</v>
      </c>
      <c r="EJ27" t="s">
        <v>10195</v>
      </c>
      <c r="EK27" t="s">
        <v>10196</v>
      </c>
      <c r="EL27" t="s">
        <v>10197</v>
      </c>
      <c r="EM27" t="s">
        <v>10198</v>
      </c>
      <c r="EN27" t="s">
        <v>10199</v>
      </c>
      <c r="EO27" t="s">
        <v>10200</v>
      </c>
      <c r="EP27" t="s">
        <v>10201</v>
      </c>
      <c r="EQ27" t="s">
        <v>10202</v>
      </c>
      <c r="ER27" t="s">
        <v>10203</v>
      </c>
      <c r="ES27" t="s">
        <v>10204</v>
      </c>
      <c r="ET27" t="s">
        <v>10205</v>
      </c>
      <c r="EU27" t="s">
        <v>10206</v>
      </c>
      <c r="EV27" t="s">
        <v>10207</v>
      </c>
      <c r="EW27" t="s">
        <v>10208</v>
      </c>
      <c r="EX27" t="s">
        <v>10209</v>
      </c>
      <c r="EY27" t="s">
        <v>10210</v>
      </c>
      <c r="EZ27" t="s">
        <v>10211</v>
      </c>
      <c r="FA27" t="s">
        <v>10212</v>
      </c>
      <c r="FB27" t="s">
        <v>10213</v>
      </c>
      <c r="FC27" t="s">
        <v>10214</v>
      </c>
      <c r="FD27" t="s">
        <v>10215</v>
      </c>
      <c r="FE27" t="s">
        <v>10216</v>
      </c>
      <c r="FF27" t="s">
        <v>10217</v>
      </c>
      <c r="FG27" t="s">
        <v>10218</v>
      </c>
      <c r="FH27" t="s">
        <v>10219</v>
      </c>
      <c r="FI27" t="s">
        <v>10220</v>
      </c>
      <c r="FJ27" t="s">
        <v>10221</v>
      </c>
      <c r="FK27" t="s">
        <v>10222</v>
      </c>
      <c r="FL27" t="s">
        <v>10223</v>
      </c>
      <c r="FM27" t="s">
        <v>10224</v>
      </c>
      <c r="FN27" t="s">
        <v>10225</v>
      </c>
      <c r="FO27" t="s">
        <v>10226</v>
      </c>
      <c r="FP27" t="s">
        <v>961</v>
      </c>
      <c r="FQ27" t="s">
        <v>10227</v>
      </c>
      <c r="FR27" t="s">
        <v>10228</v>
      </c>
      <c r="FS27" t="s">
        <v>10229</v>
      </c>
      <c r="FT27" t="s">
        <v>10230</v>
      </c>
      <c r="FU27" t="s">
        <v>10231</v>
      </c>
      <c r="FV27" t="s">
        <v>10232</v>
      </c>
      <c r="FW27" t="s">
        <v>10233</v>
      </c>
      <c r="FX27" t="s">
        <v>10234</v>
      </c>
      <c r="FY27" t="s">
        <v>10235</v>
      </c>
      <c r="FZ27" t="s">
        <v>10236</v>
      </c>
      <c r="GA27" t="s">
        <v>10237</v>
      </c>
      <c r="GB27" t="s">
        <v>10238</v>
      </c>
      <c r="GC27" t="s">
        <v>10239</v>
      </c>
      <c r="GD27" t="s">
        <v>10240</v>
      </c>
      <c r="GE27" t="s">
        <v>10241</v>
      </c>
      <c r="GF27" t="s">
        <v>10242</v>
      </c>
      <c r="GG27" t="s">
        <v>10243</v>
      </c>
      <c r="GH27" t="s">
        <v>10244</v>
      </c>
      <c r="GI27" t="s">
        <v>10245</v>
      </c>
      <c r="GJ27" t="s">
        <v>10246</v>
      </c>
      <c r="GK27" t="s">
        <v>10247</v>
      </c>
      <c r="GL27" t="s">
        <v>10248</v>
      </c>
      <c r="GM27" t="s">
        <v>10249</v>
      </c>
      <c r="GN27" t="s">
        <v>10250</v>
      </c>
      <c r="GO27" t="s">
        <v>10251</v>
      </c>
      <c r="GP27" t="s">
        <v>10252</v>
      </c>
      <c r="GQ27" t="s">
        <v>10253</v>
      </c>
      <c r="GR27" t="s">
        <v>10254</v>
      </c>
      <c r="GS27" t="s">
        <v>10255</v>
      </c>
      <c r="GT27" t="s">
        <v>10256</v>
      </c>
      <c r="GU27" t="s">
        <v>10257</v>
      </c>
      <c r="GV27" t="s">
        <v>10258</v>
      </c>
      <c r="GW27" t="s">
        <v>10259</v>
      </c>
      <c r="GX27" t="s">
        <v>10260</v>
      </c>
      <c r="GY27" t="s">
        <v>10261</v>
      </c>
      <c r="GZ27" t="s">
        <v>10262</v>
      </c>
      <c r="HA27" t="s">
        <v>10263</v>
      </c>
      <c r="HB27" t="s">
        <v>10264</v>
      </c>
      <c r="HC27" t="s">
        <v>10265</v>
      </c>
      <c r="HD27" t="s">
        <v>10266</v>
      </c>
      <c r="HE27" t="s">
        <v>969</v>
      </c>
      <c r="HF27" t="s">
        <v>10267</v>
      </c>
      <c r="HG27" t="s">
        <v>10268</v>
      </c>
      <c r="HH27" t="s">
        <v>10269</v>
      </c>
      <c r="HI27" t="s">
        <v>10270</v>
      </c>
      <c r="HJ27" t="s">
        <v>10271</v>
      </c>
      <c r="HK27" t="s">
        <v>10272</v>
      </c>
      <c r="HL27" t="s">
        <v>10273</v>
      </c>
      <c r="HM27" t="s">
        <v>10274</v>
      </c>
      <c r="HN27" t="s">
        <v>10275</v>
      </c>
      <c r="HO27" t="s">
        <v>10276</v>
      </c>
      <c r="HP27" t="s">
        <v>10277</v>
      </c>
      <c r="HQ27" t="s">
        <v>10278</v>
      </c>
      <c r="HR27" t="s">
        <v>10279</v>
      </c>
      <c r="HS27" t="s">
        <v>10280</v>
      </c>
      <c r="HT27" t="s">
        <v>10281</v>
      </c>
      <c r="HU27" t="s">
        <v>10282</v>
      </c>
      <c r="HV27" t="s">
        <v>10283</v>
      </c>
      <c r="HW27" t="s">
        <v>10284</v>
      </c>
      <c r="HX27" t="s">
        <v>10285</v>
      </c>
      <c r="HY27" t="s">
        <v>10286</v>
      </c>
      <c r="HZ27" t="s">
        <v>10287</v>
      </c>
      <c r="IA27" t="s">
        <v>10288</v>
      </c>
      <c r="IB27" t="s">
        <v>10289</v>
      </c>
      <c r="IC27" t="s">
        <v>10290</v>
      </c>
      <c r="ID27" t="s">
        <v>10291</v>
      </c>
      <c r="IE27" t="s">
        <v>10292</v>
      </c>
      <c r="IF27" t="s">
        <v>10293</v>
      </c>
      <c r="IG27" t="s">
        <v>10294</v>
      </c>
      <c r="IH27" t="s">
        <v>10295</v>
      </c>
      <c r="II27" t="s">
        <v>10296</v>
      </c>
      <c r="IJ27" t="s">
        <v>10297</v>
      </c>
      <c r="IK27" t="s">
        <v>10298</v>
      </c>
      <c r="IL27" t="s">
        <v>10299</v>
      </c>
      <c r="IM27" t="s">
        <v>10300</v>
      </c>
      <c r="IN27" t="s">
        <v>10301</v>
      </c>
      <c r="IO27" t="s">
        <v>10302</v>
      </c>
      <c r="IP27" t="s">
        <v>10303</v>
      </c>
      <c r="IQ27" t="s">
        <v>10304</v>
      </c>
      <c r="IR27" t="s">
        <v>10305</v>
      </c>
      <c r="IS27" t="s">
        <v>10306</v>
      </c>
      <c r="IT27" t="s">
        <v>10307</v>
      </c>
      <c r="IU27" t="s">
        <v>10308</v>
      </c>
      <c r="IV27" t="s">
        <v>10309</v>
      </c>
      <c r="IW27" t="s">
        <v>10310</v>
      </c>
      <c r="IX27" t="s">
        <v>10311</v>
      </c>
    </row>
    <row r="28" spans="1:258">
      <c r="A28" s="25" t="s">
        <v>10312</v>
      </c>
      <c r="B28" s="25">
        <v>0</v>
      </c>
      <c r="C28" s="25" t="s">
        <v>10058</v>
      </c>
      <c r="D28" s="25" t="s">
        <v>10058</v>
      </c>
      <c r="E28" s="25" t="s">
        <v>10058</v>
      </c>
      <c r="F28" t="s">
        <v>10058</v>
      </c>
      <c r="G28" t="s">
        <v>10058</v>
      </c>
      <c r="H28" t="s">
        <v>10058</v>
      </c>
      <c r="I28" t="s">
        <v>10058</v>
      </c>
      <c r="J28" t="s">
        <v>10058</v>
      </c>
      <c r="K28" t="s">
        <v>10058</v>
      </c>
      <c r="L28" t="s">
        <v>10058</v>
      </c>
      <c r="M28" t="s">
        <v>10551</v>
      </c>
      <c r="N28" t="s">
        <v>10313</v>
      </c>
      <c r="O28" t="s">
        <v>10103</v>
      </c>
      <c r="P28" t="s">
        <v>10552</v>
      </c>
      <c r="Q28" t="s">
        <v>10553</v>
      </c>
      <c r="R28" t="s">
        <v>10173</v>
      </c>
      <c r="S28" t="s">
        <v>10554</v>
      </c>
      <c r="T28" t="s">
        <v>10316</v>
      </c>
      <c r="U28" t="s">
        <v>10236</v>
      </c>
      <c r="V28" t="s">
        <v>10555</v>
      </c>
      <c r="W28" t="s">
        <v>10556</v>
      </c>
      <c r="X28" t="s">
        <v>10299</v>
      </c>
      <c r="Y28" t="s">
        <v>10319</v>
      </c>
      <c r="Z28" t="s">
        <v>10320</v>
      </c>
      <c r="AA28" t="s">
        <v>10557</v>
      </c>
      <c r="AB28" t="s">
        <v>10558</v>
      </c>
      <c r="AC28" t="s">
        <v>10559</v>
      </c>
      <c r="AD28" t="s">
        <v>10560</v>
      </c>
      <c r="AE28" t="s">
        <v>10561</v>
      </c>
      <c r="AF28" t="s">
        <v>10327</v>
      </c>
      <c r="AG28" t="s">
        <v>10328</v>
      </c>
      <c r="AH28" t="s">
        <v>10562</v>
      </c>
      <c r="AI28" t="s">
        <v>10563</v>
      </c>
      <c r="AJ28" t="s">
        <v>10564</v>
      </c>
      <c r="AK28" t="s">
        <v>10333</v>
      </c>
      <c r="AL28" t="s">
        <v>10334</v>
      </c>
      <c r="AM28" t="s">
        <v>10565</v>
      </c>
      <c r="AN28" t="s">
        <v>10566</v>
      </c>
      <c r="AO28" t="s">
        <v>10338</v>
      </c>
      <c r="AP28" t="s">
        <v>10567</v>
      </c>
      <c r="AQ28" t="s">
        <v>10568</v>
      </c>
      <c r="AR28" t="s">
        <v>10569</v>
      </c>
      <c r="AS28" t="s">
        <v>10570</v>
      </c>
      <c r="AT28" t="s">
        <v>10571</v>
      </c>
      <c r="AU28" t="s">
        <v>10345</v>
      </c>
      <c r="AV28" t="s">
        <v>10346</v>
      </c>
      <c r="AW28" t="s">
        <v>10572</v>
      </c>
      <c r="AX28" t="s">
        <v>10573</v>
      </c>
      <c r="AY28" t="s">
        <v>10574</v>
      </c>
      <c r="AZ28" t="s">
        <v>10575</v>
      </c>
      <c r="BA28" t="s">
        <v>10352</v>
      </c>
      <c r="BB28" t="s">
        <v>10576</v>
      </c>
      <c r="BC28" t="s">
        <v>10577</v>
      </c>
      <c r="BD28" t="s">
        <v>10578</v>
      </c>
      <c r="BE28" t="s">
        <v>10579</v>
      </c>
      <c r="BF28" t="s">
        <v>10580</v>
      </c>
      <c r="BG28" t="s">
        <v>10581</v>
      </c>
      <c r="BH28" t="s">
        <v>10582</v>
      </c>
      <c r="BI28" t="s">
        <v>10583</v>
      </c>
      <c r="BJ28" t="s">
        <v>10584</v>
      </c>
      <c r="BK28" t="s">
        <v>10585</v>
      </c>
      <c r="BL28" t="s">
        <v>10586</v>
      </c>
      <c r="BM28" t="s">
        <v>10587</v>
      </c>
      <c r="BN28" t="s">
        <v>10588</v>
      </c>
      <c r="BO28" t="s">
        <v>10589</v>
      </c>
      <c r="BP28" t="s">
        <v>10590</v>
      </c>
      <c r="BQ28" t="s">
        <v>10370</v>
      </c>
      <c r="BR28" t="s">
        <v>10591</v>
      </c>
      <c r="BS28" t="s">
        <v>10592</v>
      </c>
      <c r="BT28" t="s">
        <v>10593</v>
      </c>
      <c r="BU28" t="s">
        <v>10594</v>
      </c>
      <c r="BV28" t="s">
        <v>10595</v>
      </c>
      <c r="BW28" t="s">
        <v>10596</v>
      </c>
      <c r="BX28" t="s">
        <v>10378</v>
      </c>
      <c r="BY28" t="s">
        <v>10597</v>
      </c>
      <c r="BZ28" t="s">
        <v>10598</v>
      </c>
      <c r="CA28" t="s">
        <v>10599</v>
      </c>
      <c r="CB28" t="s">
        <v>10600</v>
      </c>
      <c r="CC28" t="s">
        <v>10601</v>
      </c>
      <c r="CD28" t="s">
        <v>10602</v>
      </c>
      <c r="CE28" t="s">
        <v>10603</v>
      </c>
      <c r="CF28" t="s">
        <v>10604</v>
      </c>
      <c r="CG28" t="s">
        <v>10605</v>
      </c>
      <c r="CH28" t="s">
        <v>10606</v>
      </c>
      <c r="CI28" t="s">
        <v>10607</v>
      </c>
      <c r="CJ28" t="s">
        <v>10608</v>
      </c>
      <c r="CK28" t="s">
        <v>10609</v>
      </c>
      <c r="CL28" t="s">
        <v>10610</v>
      </c>
      <c r="CM28" t="s">
        <v>10611</v>
      </c>
      <c r="CN28" t="s">
        <v>10612</v>
      </c>
      <c r="CO28" t="s">
        <v>10613</v>
      </c>
      <c r="CP28" t="s">
        <v>10614</v>
      </c>
      <c r="CQ28" t="s">
        <v>10399</v>
      </c>
      <c r="CR28" t="s">
        <v>10615</v>
      </c>
      <c r="CS28" t="s">
        <v>10616</v>
      </c>
      <c r="CT28" t="s">
        <v>10617</v>
      </c>
      <c r="CU28" t="s">
        <v>10618</v>
      </c>
      <c r="CV28" t="s">
        <v>10619</v>
      </c>
      <c r="CW28" t="s">
        <v>10620</v>
      </c>
      <c r="CX28" t="s">
        <v>10621</v>
      </c>
      <c r="CY28" t="s">
        <v>10408</v>
      </c>
      <c r="CZ28" t="s">
        <v>10622</v>
      </c>
      <c r="DA28" t="s">
        <v>10623</v>
      </c>
      <c r="DB28" t="s">
        <v>10624</v>
      </c>
      <c r="DC28" t="s">
        <v>10625</v>
      </c>
      <c r="DD28" t="s">
        <v>10626</v>
      </c>
      <c r="DE28" t="s">
        <v>10627</v>
      </c>
      <c r="DF28" t="s">
        <v>10628</v>
      </c>
      <c r="DG28" t="s">
        <v>10417</v>
      </c>
      <c r="DH28" t="s">
        <v>10629</v>
      </c>
      <c r="DI28" t="s">
        <v>10630</v>
      </c>
      <c r="DJ28" t="s">
        <v>10631</v>
      </c>
      <c r="DK28" t="s">
        <v>10632</v>
      </c>
      <c r="DL28" t="s">
        <v>10633</v>
      </c>
      <c r="DM28" t="s">
        <v>10634</v>
      </c>
      <c r="DN28" t="s">
        <v>10635</v>
      </c>
      <c r="DO28" t="s">
        <v>10636</v>
      </c>
      <c r="DP28" t="s">
        <v>10637</v>
      </c>
      <c r="DQ28" t="s">
        <v>10638</v>
      </c>
      <c r="DR28" t="s">
        <v>10639</v>
      </c>
      <c r="DS28" t="s">
        <v>10640</v>
      </c>
      <c r="DT28" t="s">
        <v>10641</v>
      </c>
      <c r="DU28" t="s">
        <v>10642</v>
      </c>
      <c r="DV28" t="s">
        <v>10643</v>
      </c>
      <c r="DW28" t="s">
        <v>10644</v>
      </c>
      <c r="DX28" t="s">
        <v>10645</v>
      </c>
      <c r="DY28" t="s">
        <v>10646</v>
      </c>
      <c r="DZ28" t="s">
        <v>10647</v>
      </c>
      <c r="EA28" t="s">
        <v>10648</v>
      </c>
      <c r="EB28" t="s">
        <v>10649</v>
      </c>
      <c r="EC28" t="s">
        <v>10650</v>
      </c>
      <c r="ED28" t="s">
        <v>10651</v>
      </c>
      <c r="EE28" t="s">
        <v>10652</v>
      </c>
      <c r="EF28" t="s">
        <v>10653</v>
      </c>
      <c r="EG28" t="s">
        <v>10654</v>
      </c>
      <c r="EH28" t="s">
        <v>10655</v>
      </c>
      <c r="EI28" t="s">
        <v>10656</v>
      </c>
      <c r="EJ28" t="s">
        <v>10657</v>
      </c>
      <c r="EK28" t="s">
        <v>10658</v>
      </c>
      <c r="EL28" t="s">
        <v>10659</v>
      </c>
      <c r="EM28" t="s">
        <v>10660</v>
      </c>
      <c r="EN28" t="s">
        <v>10455</v>
      </c>
      <c r="EO28" t="s">
        <v>10661</v>
      </c>
      <c r="EP28" t="s">
        <v>10662</v>
      </c>
      <c r="EQ28" t="s">
        <v>10663</v>
      </c>
      <c r="ER28" t="s">
        <v>10664</v>
      </c>
      <c r="ES28" t="s">
        <v>10665</v>
      </c>
      <c r="ET28" t="s">
        <v>10666</v>
      </c>
      <c r="EU28" t="s">
        <v>10667</v>
      </c>
      <c r="EV28" t="s">
        <v>10668</v>
      </c>
      <c r="EW28" t="s">
        <v>10669</v>
      </c>
      <c r="EX28" t="s">
        <v>10670</v>
      </c>
      <c r="EY28" t="s">
        <v>10468</v>
      </c>
      <c r="EZ28" t="s">
        <v>10671</v>
      </c>
      <c r="FA28" t="s">
        <v>10672</v>
      </c>
      <c r="FB28" t="s">
        <v>10673</v>
      </c>
      <c r="FC28" t="s">
        <v>10674</v>
      </c>
      <c r="FD28" t="s">
        <v>10675</v>
      </c>
      <c r="FE28" t="s">
        <v>10676</v>
      </c>
      <c r="FF28" t="s">
        <v>10677</v>
      </c>
      <c r="FG28" t="s">
        <v>10678</v>
      </c>
      <c r="FH28" t="s">
        <v>10679</v>
      </c>
      <c r="FI28" t="s">
        <v>10680</v>
      </c>
      <c r="FJ28" t="s">
        <v>10681</v>
      </c>
      <c r="FK28" t="s">
        <v>10682</v>
      </c>
      <c r="FL28" t="s">
        <v>10683</v>
      </c>
      <c r="FM28" t="s">
        <v>10684</v>
      </c>
      <c r="FN28" t="s">
        <v>10685</v>
      </c>
      <c r="FO28" t="s">
        <v>10686</v>
      </c>
      <c r="FP28" t="s">
        <v>10687</v>
      </c>
      <c r="FQ28" t="s">
        <v>10688</v>
      </c>
      <c r="FR28" t="s">
        <v>10689</v>
      </c>
      <c r="FS28" t="s">
        <v>10690</v>
      </c>
      <c r="FT28" t="s">
        <v>10691</v>
      </c>
      <c r="FU28" t="s">
        <v>10692</v>
      </c>
      <c r="FV28" t="s">
        <v>10693</v>
      </c>
      <c r="FW28" t="s">
        <v>10694</v>
      </c>
      <c r="FX28" t="s">
        <v>10695</v>
      </c>
      <c r="FY28" t="s">
        <v>10696</v>
      </c>
      <c r="FZ28" t="s">
        <v>10697</v>
      </c>
      <c r="GA28" t="s">
        <v>10698</v>
      </c>
      <c r="GB28" t="s">
        <v>10699</v>
      </c>
      <c r="GC28" t="s">
        <v>10700</v>
      </c>
      <c r="GD28" t="s">
        <v>10701</v>
      </c>
      <c r="GE28" t="s">
        <v>10702</v>
      </c>
      <c r="GF28" t="s">
        <v>10703</v>
      </c>
      <c r="GG28" t="s">
        <v>10704</v>
      </c>
      <c r="GH28" t="s">
        <v>10705</v>
      </c>
      <c r="GI28" t="s">
        <v>10706</v>
      </c>
      <c r="GJ28" t="s">
        <v>10707</v>
      </c>
      <c r="GK28" t="s">
        <v>10708</v>
      </c>
      <c r="GL28" t="s">
        <v>10709</v>
      </c>
      <c r="GM28" t="s">
        <v>10710</v>
      </c>
      <c r="GN28" t="s">
        <v>10711</v>
      </c>
      <c r="GO28" t="s">
        <v>10712</v>
      </c>
      <c r="GP28" t="s">
        <v>10713</v>
      </c>
      <c r="GQ28" t="s">
        <v>10714</v>
      </c>
      <c r="GR28" t="s">
        <v>10715</v>
      </c>
      <c r="GS28" t="s">
        <v>10716</v>
      </c>
      <c r="GT28" t="s">
        <v>10717</v>
      </c>
      <c r="GU28" t="s">
        <v>10718</v>
      </c>
      <c r="GV28" t="s">
        <v>10719</v>
      </c>
      <c r="GW28" t="s">
        <v>10720</v>
      </c>
      <c r="GX28" t="s">
        <v>10721</v>
      </c>
      <c r="GY28" t="s">
        <v>10722</v>
      </c>
      <c r="GZ28" t="s">
        <v>10723</v>
      </c>
      <c r="HA28" t="s">
        <v>10724</v>
      </c>
      <c r="HB28" t="s">
        <v>10725</v>
      </c>
      <c r="HC28" t="s">
        <v>10726</v>
      </c>
      <c r="HD28" t="s">
        <v>10727</v>
      </c>
      <c r="HE28" t="s">
        <v>10728</v>
      </c>
      <c r="HF28" t="s">
        <v>10729</v>
      </c>
      <c r="HG28" t="s">
        <v>10730</v>
      </c>
      <c r="HH28" t="s">
        <v>10731</v>
      </c>
      <c r="HI28" t="s">
        <v>10732</v>
      </c>
      <c r="HJ28" t="s">
        <v>10733</v>
      </c>
      <c r="HK28" t="s">
        <v>10734</v>
      </c>
      <c r="HL28" t="s">
        <v>10735</v>
      </c>
      <c r="HM28" t="s">
        <v>10736</v>
      </c>
      <c r="HN28" t="s">
        <v>10737</v>
      </c>
      <c r="HO28" t="s">
        <v>10738</v>
      </c>
      <c r="HP28" t="s">
        <v>10739</v>
      </c>
      <c r="HQ28" t="s">
        <v>10740</v>
      </c>
      <c r="HR28" t="s">
        <v>10741</v>
      </c>
      <c r="HS28" t="s">
        <v>10742</v>
      </c>
      <c r="HT28" t="s">
        <v>10743</v>
      </c>
      <c r="HU28" t="s">
        <v>10744</v>
      </c>
      <c r="HV28" t="s">
        <v>10745</v>
      </c>
      <c r="HW28" t="s">
        <v>10746</v>
      </c>
      <c r="HX28" t="s">
        <v>10747</v>
      </c>
      <c r="HY28" t="s">
        <v>10748</v>
      </c>
      <c r="HZ28" t="s">
        <v>10749</v>
      </c>
      <c r="IA28" t="s">
        <v>10750</v>
      </c>
      <c r="IB28" t="s">
        <v>10751</v>
      </c>
      <c r="IC28" t="s">
        <v>10752</v>
      </c>
      <c r="ID28" t="s">
        <v>10753</v>
      </c>
      <c r="IE28" t="s">
        <v>10754</v>
      </c>
      <c r="IF28" t="s">
        <v>10755</v>
      </c>
      <c r="IG28" t="s">
        <v>10756</v>
      </c>
      <c r="IH28" t="s">
        <v>10757</v>
      </c>
      <c r="II28" t="s">
        <v>10758</v>
      </c>
      <c r="IJ28" t="s">
        <v>10759</v>
      </c>
      <c r="IK28" t="s">
        <v>10760</v>
      </c>
      <c r="IL28" t="s">
        <v>10761</v>
      </c>
      <c r="IM28" t="s">
        <v>10762</v>
      </c>
      <c r="IN28" t="s">
        <v>10763</v>
      </c>
      <c r="IO28" t="s">
        <v>10764</v>
      </c>
      <c r="IP28" t="s">
        <v>10765</v>
      </c>
      <c r="IQ28" t="s">
        <v>10766</v>
      </c>
      <c r="IR28" t="s">
        <v>10767</v>
      </c>
      <c r="IS28" t="s">
        <v>10768</v>
      </c>
      <c r="IT28" t="s">
        <v>10769</v>
      </c>
      <c r="IU28" t="s">
        <v>10770</v>
      </c>
      <c r="IV28" t="s">
        <v>10771</v>
      </c>
      <c r="IW28" t="s">
        <v>10772</v>
      </c>
      <c r="IX28" t="s">
        <v>10773</v>
      </c>
    </row>
    <row r="30" spans="1:258">
      <c r="C30" s="25">
        <f>VALUE(SUBSTITUTE(C27,".",","))</f>
        <v>0</v>
      </c>
      <c r="D30" s="25">
        <f t="shared" ref="D30:BO30" si="10">VALUE(SUBSTITUTE(D27,".",","))</f>
        <v>0.02</v>
      </c>
      <c r="E30" s="25">
        <f t="shared" si="10"/>
        <v>0.04</v>
      </c>
      <c r="F30">
        <f t="shared" si="10"/>
        <v>0.06</v>
      </c>
      <c r="G30">
        <f t="shared" si="10"/>
        <v>0.08</v>
      </c>
      <c r="H30">
        <f t="shared" si="10"/>
        <v>0.1</v>
      </c>
      <c r="I30">
        <f t="shared" si="10"/>
        <v>0.12</v>
      </c>
      <c r="J30">
        <f t="shared" si="10"/>
        <v>0.14000000000000001</v>
      </c>
      <c r="K30">
        <f t="shared" si="10"/>
        <v>0.16</v>
      </c>
      <c r="L30">
        <f t="shared" si="10"/>
        <v>0.18</v>
      </c>
      <c r="M30">
        <f t="shared" si="10"/>
        <v>0.2</v>
      </c>
      <c r="N30">
        <f t="shared" si="10"/>
        <v>0.21</v>
      </c>
      <c r="O30">
        <f t="shared" si="10"/>
        <v>0.23</v>
      </c>
      <c r="P30">
        <f t="shared" si="10"/>
        <v>0.25</v>
      </c>
      <c r="Q30">
        <f t="shared" si="10"/>
        <v>0.27</v>
      </c>
      <c r="R30">
        <f t="shared" si="10"/>
        <v>0.28999999999999998</v>
      </c>
      <c r="S30">
        <f t="shared" si="10"/>
        <v>0.31</v>
      </c>
      <c r="T30">
        <f t="shared" si="10"/>
        <v>0.33</v>
      </c>
      <c r="U30">
        <f t="shared" si="10"/>
        <v>0.35</v>
      </c>
      <c r="V30">
        <f t="shared" si="10"/>
        <v>0.37</v>
      </c>
      <c r="W30">
        <f t="shared" si="10"/>
        <v>0.39</v>
      </c>
      <c r="X30">
        <f t="shared" si="10"/>
        <v>0.41</v>
      </c>
      <c r="Y30">
        <f t="shared" si="10"/>
        <v>0.43</v>
      </c>
      <c r="Z30">
        <f t="shared" si="10"/>
        <v>0.45</v>
      </c>
      <c r="AA30">
        <f t="shared" si="10"/>
        <v>0.47</v>
      </c>
      <c r="AB30">
        <f t="shared" si="10"/>
        <v>0.49</v>
      </c>
      <c r="AC30">
        <f t="shared" si="10"/>
        <v>0.51</v>
      </c>
      <c r="AD30">
        <f t="shared" si="10"/>
        <v>0.53</v>
      </c>
      <c r="AE30">
        <f t="shared" si="10"/>
        <v>0.55000000000000004</v>
      </c>
      <c r="AF30">
        <f t="shared" si="10"/>
        <v>0.56999999999999995</v>
      </c>
      <c r="AG30">
        <f t="shared" si="10"/>
        <v>0.59</v>
      </c>
      <c r="AH30">
        <f t="shared" si="10"/>
        <v>0.61</v>
      </c>
      <c r="AI30">
        <f t="shared" si="10"/>
        <v>0.62</v>
      </c>
      <c r="AJ30">
        <f t="shared" si="10"/>
        <v>0.64</v>
      </c>
      <c r="AK30">
        <f t="shared" si="10"/>
        <v>0.66</v>
      </c>
      <c r="AL30">
        <f t="shared" si="10"/>
        <v>0.68</v>
      </c>
      <c r="AM30">
        <f t="shared" si="10"/>
        <v>0.7</v>
      </c>
      <c r="AN30">
        <f t="shared" si="10"/>
        <v>0.72</v>
      </c>
      <c r="AO30">
        <f t="shared" si="10"/>
        <v>0.74</v>
      </c>
      <c r="AP30">
        <f t="shared" si="10"/>
        <v>0.76</v>
      </c>
      <c r="AQ30">
        <f t="shared" si="10"/>
        <v>0.78</v>
      </c>
      <c r="AR30">
        <f t="shared" si="10"/>
        <v>0.8</v>
      </c>
      <c r="AS30">
        <f t="shared" si="10"/>
        <v>0.82</v>
      </c>
      <c r="AT30">
        <f t="shared" si="10"/>
        <v>0.84</v>
      </c>
      <c r="AU30">
        <f t="shared" si="10"/>
        <v>0.86</v>
      </c>
      <c r="AV30">
        <f t="shared" si="10"/>
        <v>0.88</v>
      </c>
      <c r="AW30">
        <f t="shared" si="10"/>
        <v>0.9</v>
      </c>
      <c r="AX30">
        <f t="shared" si="10"/>
        <v>0.92</v>
      </c>
      <c r="AY30">
        <f t="shared" si="10"/>
        <v>0.94</v>
      </c>
      <c r="AZ30">
        <f t="shared" si="10"/>
        <v>0.96</v>
      </c>
      <c r="BA30">
        <f t="shared" si="10"/>
        <v>0.98</v>
      </c>
      <c r="BB30">
        <f t="shared" si="10"/>
        <v>1</v>
      </c>
      <c r="BC30">
        <f t="shared" si="10"/>
        <v>1.02</v>
      </c>
      <c r="BD30">
        <f t="shared" si="10"/>
        <v>1.04</v>
      </c>
      <c r="BE30">
        <f t="shared" si="10"/>
        <v>1.05</v>
      </c>
      <c r="BF30">
        <f t="shared" si="10"/>
        <v>1.07</v>
      </c>
      <c r="BG30">
        <f t="shared" si="10"/>
        <v>1.0900000000000001</v>
      </c>
      <c r="BH30">
        <f t="shared" si="10"/>
        <v>1.1100000000000001</v>
      </c>
      <c r="BI30">
        <f t="shared" si="10"/>
        <v>1.1299999999999999</v>
      </c>
      <c r="BJ30">
        <f t="shared" si="10"/>
        <v>1.1499999999999999</v>
      </c>
      <c r="BK30">
        <f t="shared" si="10"/>
        <v>1.17</v>
      </c>
      <c r="BL30">
        <f t="shared" si="10"/>
        <v>1.19</v>
      </c>
      <c r="BM30">
        <f t="shared" si="10"/>
        <v>1.21</v>
      </c>
      <c r="BN30">
        <f t="shared" si="10"/>
        <v>1.23</v>
      </c>
      <c r="BO30">
        <f t="shared" si="10"/>
        <v>1.25</v>
      </c>
      <c r="BP30">
        <f t="shared" ref="BP30:EA30" si="11">VALUE(SUBSTITUTE(BP27,".",","))</f>
        <v>1.27</v>
      </c>
      <c r="BQ30">
        <f t="shared" si="11"/>
        <v>1.29</v>
      </c>
      <c r="BR30">
        <f t="shared" si="11"/>
        <v>1.31</v>
      </c>
      <c r="BS30">
        <f t="shared" si="11"/>
        <v>1.33</v>
      </c>
      <c r="BT30">
        <f t="shared" si="11"/>
        <v>1.35</v>
      </c>
      <c r="BU30">
        <f t="shared" si="11"/>
        <v>1.37</v>
      </c>
      <c r="BV30">
        <f t="shared" si="11"/>
        <v>1.39</v>
      </c>
      <c r="BW30">
        <f t="shared" si="11"/>
        <v>1.41</v>
      </c>
      <c r="BX30">
        <f t="shared" si="11"/>
        <v>1.43</v>
      </c>
      <c r="BY30">
        <f t="shared" si="11"/>
        <v>1.45</v>
      </c>
      <c r="BZ30">
        <f t="shared" si="11"/>
        <v>1.46</v>
      </c>
      <c r="CA30">
        <f t="shared" si="11"/>
        <v>1.48</v>
      </c>
      <c r="CB30">
        <f t="shared" si="11"/>
        <v>1.5</v>
      </c>
      <c r="CC30">
        <f t="shared" si="11"/>
        <v>1.52</v>
      </c>
      <c r="CD30">
        <f t="shared" si="11"/>
        <v>1.54</v>
      </c>
      <c r="CE30">
        <f t="shared" si="11"/>
        <v>1.56</v>
      </c>
      <c r="CF30">
        <f t="shared" si="11"/>
        <v>1.58</v>
      </c>
      <c r="CG30">
        <f t="shared" si="11"/>
        <v>1.6</v>
      </c>
      <c r="CH30">
        <f t="shared" si="11"/>
        <v>1.62</v>
      </c>
      <c r="CI30">
        <f t="shared" si="11"/>
        <v>1.64</v>
      </c>
      <c r="CJ30">
        <f t="shared" si="11"/>
        <v>1.66</v>
      </c>
      <c r="CK30">
        <f t="shared" si="11"/>
        <v>1.68</v>
      </c>
      <c r="CL30">
        <f t="shared" si="11"/>
        <v>1.7</v>
      </c>
      <c r="CM30">
        <f t="shared" si="11"/>
        <v>1.72</v>
      </c>
      <c r="CN30">
        <f t="shared" si="11"/>
        <v>1.74</v>
      </c>
      <c r="CO30">
        <f t="shared" si="11"/>
        <v>1.76</v>
      </c>
      <c r="CP30">
        <f t="shared" si="11"/>
        <v>1.78</v>
      </c>
      <c r="CQ30">
        <f t="shared" si="11"/>
        <v>1.8</v>
      </c>
      <c r="CR30">
        <f t="shared" si="11"/>
        <v>1.82</v>
      </c>
      <c r="CS30">
        <f t="shared" si="11"/>
        <v>1.84</v>
      </c>
      <c r="CT30">
        <f t="shared" si="11"/>
        <v>1.86</v>
      </c>
      <c r="CU30">
        <f t="shared" si="11"/>
        <v>1.87</v>
      </c>
      <c r="CV30">
        <f t="shared" si="11"/>
        <v>1.89</v>
      </c>
      <c r="CW30">
        <f t="shared" si="11"/>
        <v>1.91</v>
      </c>
      <c r="CX30">
        <f t="shared" si="11"/>
        <v>1.93</v>
      </c>
      <c r="CY30">
        <f t="shared" si="11"/>
        <v>1.95</v>
      </c>
      <c r="CZ30">
        <f t="shared" si="11"/>
        <v>1.97</v>
      </c>
      <c r="DA30">
        <f t="shared" si="11"/>
        <v>1.99</v>
      </c>
      <c r="DB30">
        <f t="shared" si="11"/>
        <v>2.0099999999999998</v>
      </c>
      <c r="DC30">
        <f t="shared" si="11"/>
        <v>2.0299999999999998</v>
      </c>
      <c r="DD30">
        <f t="shared" si="11"/>
        <v>2.0499999999999998</v>
      </c>
      <c r="DE30">
        <f t="shared" si="11"/>
        <v>2.0699999999999998</v>
      </c>
      <c r="DF30">
        <f t="shared" si="11"/>
        <v>2.09</v>
      </c>
      <c r="DG30">
        <f t="shared" si="11"/>
        <v>2.11</v>
      </c>
      <c r="DH30">
        <f t="shared" si="11"/>
        <v>2.13</v>
      </c>
      <c r="DI30">
        <f t="shared" si="11"/>
        <v>2.15</v>
      </c>
      <c r="DJ30">
        <f t="shared" si="11"/>
        <v>2.17</v>
      </c>
      <c r="DK30">
        <f t="shared" si="11"/>
        <v>2.19</v>
      </c>
      <c r="DL30">
        <f t="shared" si="11"/>
        <v>2.21</v>
      </c>
      <c r="DM30">
        <f t="shared" si="11"/>
        <v>2.23</v>
      </c>
      <c r="DN30">
        <f t="shared" si="11"/>
        <v>2.25</v>
      </c>
      <c r="DO30">
        <f t="shared" si="11"/>
        <v>2.27</v>
      </c>
      <c r="DP30">
        <f t="shared" si="11"/>
        <v>2.29</v>
      </c>
      <c r="DQ30">
        <f t="shared" si="11"/>
        <v>2.2999999999999998</v>
      </c>
      <c r="DR30">
        <f t="shared" si="11"/>
        <v>2.3199999999999998</v>
      </c>
      <c r="DS30">
        <f t="shared" si="11"/>
        <v>2.34</v>
      </c>
      <c r="DT30">
        <f t="shared" si="11"/>
        <v>2.36</v>
      </c>
      <c r="DU30">
        <f t="shared" si="11"/>
        <v>2.38</v>
      </c>
      <c r="DV30">
        <f t="shared" si="11"/>
        <v>2.4</v>
      </c>
      <c r="DW30">
        <f t="shared" si="11"/>
        <v>2.42</v>
      </c>
      <c r="DX30">
        <f t="shared" si="11"/>
        <v>2.44</v>
      </c>
      <c r="DY30">
        <f t="shared" si="11"/>
        <v>2.46</v>
      </c>
      <c r="DZ30">
        <f t="shared" si="11"/>
        <v>2.48</v>
      </c>
      <c r="EA30">
        <f t="shared" si="11"/>
        <v>2.5</v>
      </c>
      <c r="EB30">
        <f t="shared" ref="EB30:GM30" si="12">VALUE(SUBSTITUTE(EB27,".",","))</f>
        <v>2.52</v>
      </c>
      <c r="EC30">
        <f t="shared" si="12"/>
        <v>2.54</v>
      </c>
      <c r="ED30">
        <f t="shared" si="12"/>
        <v>2.56</v>
      </c>
      <c r="EE30">
        <f t="shared" si="12"/>
        <v>2.58</v>
      </c>
      <c r="EF30">
        <f t="shared" si="12"/>
        <v>2.6</v>
      </c>
      <c r="EG30">
        <f t="shared" si="12"/>
        <v>2.62</v>
      </c>
      <c r="EH30">
        <f t="shared" si="12"/>
        <v>2.64</v>
      </c>
      <c r="EI30">
        <f t="shared" si="12"/>
        <v>2.66</v>
      </c>
      <c r="EJ30">
        <f t="shared" si="12"/>
        <v>2.68</v>
      </c>
      <c r="EK30">
        <f t="shared" si="12"/>
        <v>2.7</v>
      </c>
      <c r="EL30">
        <f t="shared" si="12"/>
        <v>2.71</v>
      </c>
      <c r="EM30">
        <f t="shared" si="12"/>
        <v>2.73</v>
      </c>
      <c r="EN30">
        <f t="shared" si="12"/>
        <v>2.75</v>
      </c>
      <c r="EO30">
        <f t="shared" si="12"/>
        <v>2.77</v>
      </c>
      <c r="EP30">
        <f t="shared" si="12"/>
        <v>2.79</v>
      </c>
      <c r="EQ30">
        <f t="shared" si="12"/>
        <v>2.81</v>
      </c>
      <c r="ER30">
        <f t="shared" si="12"/>
        <v>2.83</v>
      </c>
      <c r="ES30">
        <f t="shared" si="12"/>
        <v>2.85</v>
      </c>
      <c r="ET30">
        <f t="shared" si="12"/>
        <v>2.87</v>
      </c>
      <c r="EU30">
        <f t="shared" si="12"/>
        <v>2.89</v>
      </c>
      <c r="EV30">
        <f t="shared" si="12"/>
        <v>2.91</v>
      </c>
      <c r="EW30">
        <f t="shared" si="12"/>
        <v>2.93</v>
      </c>
      <c r="EX30">
        <f t="shared" si="12"/>
        <v>2.95</v>
      </c>
      <c r="EY30">
        <f t="shared" si="12"/>
        <v>2.97</v>
      </c>
      <c r="EZ30">
        <f t="shared" si="12"/>
        <v>2.99</v>
      </c>
      <c r="FA30">
        <f t="shared" si="12"/>
        <v>3.01</v>
      </c>
      <c r="FB30">
        <f t="shared" si="12"/>
        <v>3.03</v>
      </c>
      <c r="FC30">
        <f t="shared" si="12"/>
        <v>3.05</v>
      </c>
      <c r="FD30">
        <f t="shared" si="12"/>
        <v>3.07</v>
      </c>
      <c r="FE30">
        <f t="shared" si="12"/>
        <v>3.09</v>
      </c>
      <c r="FF30">
        <f t="shared" si="12"/>
        <v>3.11</v>
      </c>
      <c r="FG30">
        <f t="shared" si="12"/>
        <v>3.12</v>
      </c>
      <c r="FH30">
        <f t="shared" si="12"/>
        <v>3.14</v>
      </c>
      <c r="FI30">
        <f t="shared" si="12"/>
        <v>3.16</v>
      </c>
      <c r="FJ30">
        <f t="shared" si="12"/>
        <v>3.18</v>
      </c>
      <c r="FK30">
        <f t="shared" si="12"/>
        <v>3.2</v>
      </c>
      <c r="FL30">
        <f t="shared" si="12"/>
        <v>3.22</v>
      </c>
      <c r="FM30">
        <f t="shared" si="12"/>
        <v>3.24</v>
      </c>
      <c r="FN30">
        <f t="shared" si="12"/>
        <v>3.26</v>
      </c>
      <c r="FO30">
        <f t="shared" si="12"/>
        <v>3.28</v>
      </c>
      <c r="FP30">
        <f t="shared" si="12"/>
        <v>3.3</v>
      </c>
      <c r="FQ30">
        <f t="shared" si="12"/>
        <v>3.32</v>
      </c>
      <c r="FR30">
        <f t="shared" si="12"/>
        <v>3.34</v>
      </c>
      <c r="FS30">
        <f t="shared" si="12"/>
        <v>3.36</v>
      </c>
      <c r="FT30">
        <f t="shared" si="12"/>
        <v>3.38</v>
      </c>
      <c r="FU30">
        <f t="shared" si="12"/>
        <v>3.4</v>
      </c>
      <c r="FV30">
        <f t="shared" si="12"/>
        <v>3.42</v>
      </c>
      <c r="FW30">
        <f t="shared" si="12"/>
        <v>3.44</v>
      </c>
      <c r="FX30">
        <f t="shared" si="12"/>
        <v>3.46</v>
      </c>
      <c r="FY30">
        <f t="shared" si="12"/>
        <v>3.48</v>
      </c>
      <c r="FZ30">
        <f t="shared" si="12"/>
        <v>3.5</v>
      </c>
      <c r="GA30">
        <f t="shared" si="12"/>
        <v>3.52</v>
      </c>
      <c r="GB30">
        <f t="shared" si="12"/>
        <v>3.54</v>
      </c>
      <c r="GC30">
        <f t="shared" si="12"/>
        <v>3.55</v>
      </c>
      <c r="GD30">
        <f t="shared" si="12"/>
        <v>3.57</v>
      </c>
      <c r="GE30">
        <f t="shared" si="12"/>
        <v>3.59</v>
      </c>
      <c r="GF30">
        <f t="shared" si="12"/>
        <v>3.61</v>
      </c>
      <c r="GG30">
        <f t="shared" si="12"/>
        <v>3.63</v>
      </c>
      <c r="GH30">
        <f t="shared" si="12"/>
        <v>3.65</v>
      </c>
      <c r="GI30">
        <f t="shared" si="12"/>
        <v>3.67</v>
      </c>
      <c r="GJ30">
        <f t="shared" si="12"/>
        <v>3.69</v>
      </c>
      <c r="GK30">
        <f t="shared" si="12"/>
        <v>3.71</v>
      </c>
      <c r="GL30">
        <f t="shared" si="12"/>
        <v>3.73</v>
      </c>
      <c r="GM30">
        <f t="shared" si="12"/>
        <v>3.75</v>
      </c>
      <c r="GN30">
        <f t="shared" ref="GN30:IX30" si="13">VALUE(SUBSTITUTE(GN27,".",","))</f>
        <v>3.77</v>
      </c>
      <c r="GO30">
        <f t="shared" si="13"/>
        <v>3.79</v>
      </c>
      <c r="GP30">
        <f t="shared" si="13"/>
        <v>3.81</v>
      </c>
      <c r="GQ30">
        <f t="shared" si="13"/>
        <v>3.83</v>
      </c>
      <c r="GR30">
        <f t="shared" si="13"/>
        <v>3.85</v>
      </c>
      <c r="GS30">
        <f t="shared" si="13"/>
        <v>3.87</v>
      </c>
      <c r="GT30">
        <f t="shared" si="13"/>
        <v>3.89</v>
      </c>
      <c r="GU30">
        <f t="shared" si="13"/>
        <v>3.91</v>
      </c>
      <c r="GV30">
        <f t="shared" si="13"/>
        <v>3.93</v>
      </c>
      <c r="GW30">
        <f t="shared" si="13"/>
        <v>3.95</v>
      </c>
      <c r="GX30">
        <f t="shared" si="13"/>
        <v>3.96</v>
      </c>
      <c r="GY30">
        <f t="shared" si="13"/>
        <v>3.98</v>
      </c>
      <c r="GZ30">
        <f t="shared" si="13"/>
        <v>4</v>
      </c>
      <c r="HA30">
        <f t="shared" si="13"/>
        <v>4.0199999999999996</v>
      </c>
      <c r="HB30">
        <f t="shared" si="13"/>
        <v>4.04</v>
      </c>
      <c r="HC30">
        <f t="shared" si="13"/>
        <v>4.0599999999999996</v>
      </c>
      <c r="HD30">
        <f t="shared" si="13"/>
        <v>4.08</v>
      </c>
      <c r="HE30">
        <f t="shared" si="13"/>
        <v>4.0999999999999996</v>
      </c>
      <c r="HF30">
        <f t="shared" si="13"/>
        <v>4.12</v>
      </c>
      <c r="HG30">
        <f t="shared" si="13"/>
        <v>4.1399999999999997</v>
      </c>
      <c r="HH30">
        <f t="shared" si="13"/>
        <v>4.16</v>
      </c>
      <c r="HI30">
        <f t="shared" si="13"/>
        <v>4.18</v>
      </c>
      <c r="HJ30">
        <f t="shared" si="13"/>
        <v>4.2</v>
      </c>
      <c r="HK30">
        <f t="shared" si="13"/>
        <v>4.22</v>
      </c>
      <c r="HL30">
        <f t="shared" si="13"/>
        <v>4.24</v>
      </c>
      <c r="HM30">
        <f t="shared" si="13"/>
        <v>4.26</v>
      </c>
      <c r="HN30">
        <f t="shared" si="13"/>
        <v>4.28</v>
      </c>
      <c r="HO30">
        <f t="shared" si="13"/>
        <v>4.3</v>
      </c>
      <c r="HP30">
        <f t="shared" si="13"/>
        <v>4.32</v>
      </c>
      <c r="HQ30">
        <f t="shared" si="13"/>
        <v>4.34</v>
      </c>
      <c r="HR30">
        <f t="shared" si="13"/>
        <v>4.3600000000000003</v>
      </c>
      <c r="HS30">
        <f t="shared" si="13"/>
        <v>4.37</v>
      </c>
      <c r="HT30">
        <f t="shared" si="13"/>
        <v>4.3899999999999997</v>
      </c>
      <c r="HU30">
        <f t="shared" si="13"/>
        <v>4.41</v>
      </c>
      <c r="HV30">
        <f t="shared" si="13"/>
        <v>4.43</v>
      </c>
      <c r="HW30">
        <f t="shared" si="13"/>
        <v>4.45</v>
      </c>
      <c r="HX30">
        <f t="shared" si="13"/>
        <v>4.47</v>
      </c>
      <c r="HY30">
        <f t="shared" si="13"/>
        <v>4.49</v>
      </c>
      <c r="HZ30">
        <f t="shared" si="13"/>
        <v>4.51</v>
      </c>
      <c r="IA30">
        <f t="shared" si="13"/>
        <v>4.53</v>
      </c>
      <c r="IB30">
        <f t="shared" si="13"/>
        <v>4.55</v>
      </c>
      <c r="IC30">
        <f t="shared" si="13"/>
        <v>4.57</v>
      </c>
      <c r="ID30">
        <f t="shared" si="13"/>
        <v>4.59</v>
      </c>
      <c r="IE30">
        <f t="shared" si="13"/>
        <v>4.6100000000000003</v>
      </c>
      <c r="IF30">
        <f t="shared" si="13"/>
        <v>4.63</v>
      </c>
      <c r="IG30">
        <f t="shared" si="13"/>
        <v>4.6500000000000004</v>
      </c>
      <c r="IH30">
        <f t="shared" si="13"/>
        <v>4.67</v>
      </c>
      <c r="II30">
        <f t="shared" si="13"/>
        <v>4.6900000000000004</v>
      </c>
      <c r="IJ30">
        <f t="shared" si="13"/>
        <v>4.71</v>
      </c>
      <c r="IK30">
        <f t="shared" si="13"/>
        <v>4.7300000000000004</v>
      </c>
      <c r="IL30">
        <f t="shared" si="13"/>
        <v>4.75</v>
      </c>
      <c r="IM30">
        <f t="shared" si="13"/>
        <v>4.7699999999999996</v>
      </c>
      <c r="IN30">
        <f t="shared" si="13"/>
        <v>4.79</v>
      </c>
      <c r="IO30">
        <f t="shared" si="13"/>
        <v>4.8</v>
      </c>
      <c r="IP30">
        <f t="shared" si="13"/>
        <v>4.82</v>
      </c>
      <c r="IQ30">
        <f t="shared" si="13"/>
        <v>4.84</v>
      </c>
      <c r="IR30">
        <f t="shared" si="13"/>
        <v>4.8600000000000003</v>
      </c>
      <c r="IS30">
        <f t="shared" si="13"/>
        <v>4.88</v>
      </c>
      <c r="IT30">
        <f t="shared" si="13"/>
        <v>4.9000000000000004</v>
      </c>
      <c r="IU30">
        <f t="shared" si="13"/>
        <v>4.92</v>
      </c>
      <c r="IV30">
        <f t="shared" si="13"/>
        <v>4.9400000000000004</v>
      </c>
      <c r="IW30">
        <f t="shared" si="13"/>
        <v>4.96</v>
      </c>
      <c r="IX30">
        <f t="shared" si="13"/>
        <v>4.9800000000000004</v>
      </c>
    </row>
    <row r="31" spans="1:258">
      <c r="C31" s="25">
        <f>VALUE(SUBSTITUTE(C28,".",","))</f>
        <v>0</v>
      </c>
      <c r="D31" s="25">
        <f t="shared" ref="D31:BO31" si="14">VALUE(SUBSTITUTE(D28,".",","))</f>
        <v>0</v>
      </c>
      <c r="E31" s="25">
        <f t="shared" si="14"/>
        <v>0</v>
      </c>
      <c r="F31">
        <f t="shared" si="14"/>
        <v>0</v>
      </c>
      <c r="G31">
        <f t="shared" si="14"/>
        <v>0</v>
      </c>
      <c r="H31">
        <f t="shared" si="14"/>
        <v>0</v>
      </c>
      <c r="I31">
        <f t="shared" si="14"/>
        <v>0</v>
      </c>
      <c r="J31">
        <f t="shared" si="14"/>
        <v>0</v>
      </c>
      <c r="K31">
        <f t="shared" si="14"/>
        <v>0</v>
      </c>
      <c r="L31">
        <f t="shared" si="14"/>
        <v>0</v>
      </c>
      <c r="M31">
        <f t="shared" si="14"/>
        <v>0.13</v>
      </c>
      <c r="N31">
        <f t="shared" si="14"/>
        <v>0.5</v>
      </c>
      <c r="O31">
        <f t="shared" si="14"/>
        <v>0.88</v>
      </c>
      <c r="P31">
        <f t="shared" si="14"/>
        <v>1.38</v>
      </c>
      <c r="Q31">
        <f t="shared" si="14"/>
        <v>1.75</v>
      </c>
      <c r="R31">
        <f t="shared" si="14"/>
        <v>2.25</v>
      </c>
      <c r="S31">
        <f t="shared" si="14"/>
        <v>2.63</v>
      </c>
      <c r="T31">
        <f t="shared" si="14"/>
        <v>3</v>
      </c>
      <c r="U31">
        <f t="shared" si="14"/>
        <v>3.5</v>
      </c>
      <c r="V31">
        <f t="shared" si="14"/>
        <v>3.88</v>
      </c>
      <c r="W31">
        <f t="shared" si="14"/>
        <v>4.25</v>
      </c>
      <c r="X31">
        <f t="shared" si="14"/>
        <v>4.75</v>
      </c>
      <c r="Y31">
        <f t="shared" si="14"/>
        <v>5.13</v>
      </c>
      <c r="Z31">
        <f t="shared" si="14"/>
        <v>5.5</v>
      </c>
      <c r="AA31">
        <f t="shared" si="14"/>
        <v>6</v>
      </c>
      <c r="AB31">
        <f t="shared" si="14"/>
        <v>6.38</v>
      </c>
      <c r="AC31">
        <f t="shared" si="14"/>
        <v>6.88</v>
      </c>
      <c r="AD31">
        <f t="shared" si="14"/>
        <v>7.25</v>
      </c>
      <c r="AE31">
        <f t="shared" si="14"/>
        <v>7.75</v>
      </c>
      <c r="AF31">
        <f t="shared" si="14"/>
        <v>8.25</v>
      </c>
      <c r="AG31">
        <f t="shared" si="14"/>
        <v>8.75</v>
      </c>
      <c r="AH31">
        <f t="shared" si="14"/>
        <v>9.3800000000000008</v>
      </c>
      <c r="AI31">
        <f t="shared" si="14"/>
        <v>9.8800000000000008</v>
      </c>
      <c r="AJ31">
        <f t="shared" si="14"/>
        <v>10.5</v>
      </c>
      <c r="AK31">
        <f t="shared" si="14"/>
        <v>11.13</v>
      </c>
      <c r="AL31">
        <f t="shared" si="14"/>
        <v>11.75</v>
      </c>
      <c r="AM31">
        <f t="shared" si="14"/>
        <v>12.5</v>
      </c>
      <c r="AN31">
        <f t="shared" si="14"/>
        <v>13.25</v>
      </c>
      <c r="AO31">
        <f t="shared" si="14"/>
        <v>14</v>
      </c>
      <c r="AP31">
        <f t="shared" si="14"/>
        <v>14.75</v>
      </c>
      <c r="AQ31">
        <f t="shared" si="14"/>
        <v>15.5</v>
      </c>
      <c r="AR31">
        <f t="shared" si="14"/>
        <v>16.25</v>
      </c>
      <c r="AS31">
        <f t="shared" si="14"/>
        <v>17</v>
      </c>
      <c r="AT31">
        <f t="shared" si="14"/>
        <v>17.88</v>
      </c>
      <c r="AU31">
        <f t="shared" si="14"/>
        <v>18.75</v>
      </c>
      <c r="AV31">
        <f t="shared" si="14"/>
        <v>19.5</v>
      </c>
      <c r="AW31">
        <f t="shared" si="14"/>
        <v>20.5</v>
      </c>
      <c r="AX31">
        <f t="shared" si="14"/>
        <v>21.38</v>
      </c>
      <c r="AY31">
        <f t="shared" si="14"/>
        <v>22.25</v>
      </c>
      <c r="AZ31">
        <f t="shared" si="14"/>
        <v>23.25</v>
      </c>
      <c r="BA31">
        <f t="shared" si="14"/>
        <v>24.25</v>
      </c>
      <c r="BB31">
        <f t="shared" si="14"/>
        <v>25.25</v>
      </c>
      <c r="BC31">
        <f t="shared" si="14"/>
        <v>26.25</v>
      </c>
      <c r="BD31">
        <f t="shared" si="14"/>
        <v>27.38</v>
      </c>
      <c r="BE31">
        <f t="shared" si="14"/>
        <v>28.5</v>
      </c>
      <c r="BF31">
        <f t="shared" si="14"/>
        <v>29.5</v>
      </c>
      <c r="BG31">
        <f t="shared" si="14"/>
        <v>30.63</v>
      </c>
      <c r="BH31">
        <f t="shared" si="14"/>
        <v>31.88</v>
      </c>
      <c r="BI31">
        <f t="shared" si="14"/>
        <v>33</v>
      </c>
      <c r="BJ31">
        <f t="shared" si="14"/>
        <v>34.25</v>
      </c>
      <c r="BK31">
        <f t="shared" si="14"/>
        <v>35.380000000000003</v>
      </c>
      <c r="BL31">
        <f t="shared" si="14"/>
        <v>36.630000000000003</v>
      </c>
      <c r="BM31">
        <f t="shared" si="14"/>
        <v>37.880000000000003</v>
      </c>
      <c r="BN31">
        <f t="shared" si="14"/>
        <v>39.25</v>
      </c>
      <c r="BO31">
        <f t="shared" si="14"/>
        <v>40.5</v>
      </c>
      <c r="BP31">
        <f t="shared" ref="BP31:EA31" si="15">VALUE(SUBSTITUTE(BP28,".",","))</f>
        <v>41.88</v>
      </c>
      <c r="BQ31">
        <f t="shared" si="15"/>
        <v>43.25</v>
      </c>
      <c r="BR31">
        <f t="shared" si="15"/>
        <v>44.75</v>
      </c>
      <c r="BS31">
        <f t="shared" si="15"/>
        <v>46.13</v>
      </c>
      <c r="BT31">
        <f t="shared" si="15"/>
        <v>47.63</v>
      </c>
      <c r="BU31">
        <f t="shared" si="15"/>
        <v>49.13</v>
      </c>
      <c r="BV31">
        <f t="shared" si="15"/>
        <v>50.75</v>
      </c>
      <c r="BW31">
        <f t="shared" si="15"/>
        <v>52.25</v>
      </c>
      <c r="BX31">
        <f t="shared" si="15"/>
        <v>53.88</v>
      </c>
      <c r="BY31">
        <f t="shared" si="15"/>
        <v>55.38</v>
      </c>
      <c r="BZ31">
        <f t="shared" si="15"/>
        <v>57</v>
      </c>
      <c r="CA31">
        <f t="shared" si="15"/>
        <v>58.75</v>
      </c>
      <c r="CB31">
        <f t="shared" si="15"/>
        <v>60.38</v>
      </c>
      <c r="CC31">
        <f t="shared" si="15"/>
        <v>62.13</v>
      </c>
      <c r="CD31">
        <f t="shared" si="15"/>
        <v>63.88</v>
      </c>
      <c r="CE31">
        <f t="shared" si="15"/>
        <v>65.63</v>
      </c>
      <c r="CF31">
        <f t="shared" si="15"/>
        <v>67.5</v>
      </c>
      <c r="CG31">
        <f t="shared" si="15"/>
        <v>69.25</v>
      </c>
      <c r="CH31">
        <f t="shared" si="15"/>
        <v>71.25</v>
      </c>
      <c r="CI31">
        <f t="shared" si="15"/>
        <v>73.13</v>
      </c>
      <c r="CJ31">
        <f t="shared" si="15"/>
        <v>75.13</v>
      </c>
      <c r="CK31">
        <f t="shared" si="15"/>
        <v>77</v>
      </c>
      <c r="CL31">
        <f t="shared" si="15"/>
        <v>79.13</v>
      </c>
      <c r="CM31">
        <f t="shared" si="15"/>
        <v>81.13</v>
      </c>
      <c r="CN31">
        <f t="shared" si="15"/>
        <v>83.25</v>
      </c>
      <c r="CO31">
        <f t="shared" si="15"/>
        <v>85.38</v>
      </c>
      <c r="CP31">
        <f t="shared" si="15"/>
        <v>87.5</v>
      </c>
      <c r="CQ31">
        <f t="shared" si="15"/>
        <v>89.63</v>
      </c>
      <c r="CR31">
        <f t="shared" si="15"/>
        <v>91.88</v>
      </c>
      <c r="CS31">
        <f t="shared" si="15"/>
        <v>94.13</v>
      </c>
      <c r="CT31">
        <f t="shared" si="15"/>
        <v>96.38</v>
      </c>
      <c r="CU31">
        <f t="shared" si="15"/>
        <v>98.75</v>
      </c>
      <c r="CV31">
        <f t="shared" si="15"/>
        <v>101</v>
      </c>
      <c r="CW31">
        <f t="shared" si="15"/>
        <v>103.38</v>
      </c>
      <c r="CX31">
        <f t="shared" si="15"/>
        <v>105.75</v>
      </c>
      <c r="CY31">
        <f t="shared" si="15"/>
        <v>108.25</v>
      </c>
      <c r="CZ31">
        <f t="shared" si="15"/>
        <v>110.75</v>
      </c>
      <c r="DA31">
        <f t="shared" si="15"/>
        <v>113.25</v>
      </c>
      <c r="DB31">
        <f t="shared" si="15"/>
        <v>115.75</v>
      </c>
      <c r="DC31">
        <f t="shared" si="15"/>
        <v>118.25</v>
      </c>
      <c r="DD31">
        <f t="shared" si="15"/>
        <v>120.75</v>
      </c>
      <c r="DE31">
        <f t="shared" si="15"/>
        <v>123.38</v>
      </c>
      <c r="DF31">
        <f t="shared" si="15"/>
        <v>126</v>
      </c>
      <c r="DG31">
        <f t="shared" si="15"/>
        <v>128.5</v>
      </c>
      <c r="DH31">
        <f t="shared" si="15"/>
        <v>131.25</v>
      </c>
      <c r="DI31">
        <f t="shared" si="15"/>
        <v>134</v>
      </c>
      <c r="DJ31">
        <f t="shared" si="15"/>
        <v>136.75</v>
      </c>
      <c r="DK31">
        <f t="shared" si="15"/>
        <v>139.5</v>
      </c>
      <c r="DL31">
        <f t="shared" si="15"/>
        <v>142.5</v>
      </c>
      <c r="DM31">
        <f t="shared" si="15"/>
        <v>145.5</v>
      </c>
      <c r="DN31">
        <f t="shared" si="15"/>
        <v>148.5</v>
      </c>
      <c r="DO31">
        <f t="shared" si="15"/>
        <v>151.63</v>
      </c>
      <c r="DP31">
        <f t="shared" si="15"/>
        <v>154.75</v>
      </c>
      <c r="DQ31">
        <f t="shared" si="15"/>
        <v>158</v>
      </c>
      <c r="DR31">
        <f t="shared" si="15"/>
        <v>161.13</v>
      </c>
      <c r="DS31">
        <f t="shared" si="15"/>
        <v>164.5</v>
      </c>
      <c r="DT31">
        <f t="shared" si="15"/>
        <v>167.75</v>
      </c>
      <c r="DU31">
        <f t="shared" si="15"/>
        <v>171.13</v>
      </c>
      <c r="DV31">
        <f t="shared" si="15"/>
        <v>174.5</v>
      </c>
      <c r="DW31">
        <f t="shared" si="15"/>
        <v>178</v>
      </c>
      <c r="DX31">
        <f t="shared" si="15"/>
        <v>181.38</v>
      </c>
      <c r="DY31">
        <f t="shared" si="15"/>
        <v>184.88</v>
      </c>
      <c r="DZ31">
        <f t="shared" si="15"/>
        <v>188.5</v>
      </c>
      <c r="EA31">
        <f t="shared" si="15"/>
        <v>192.13</v>
      </c>
      <c r="EB31">
        <f t="shared" ref="EB31:GM31" si="16">VALUE(SUBSTITUTE(EB28,".",","))</f>
        <v>195.75</v>
      </c>
      <c r="EC31">
        <f t="shared" si="16"/>
        <v>199.5</v>
      </c>
      <c r="ED31">
        <f t="shared" si="16"/>
        <v>203.25</v>
      </c>
      <c r="EE31">
        <f t="shared" si="16"/>
        <v>207.13</v>
      </c>
      <c r="EF31">
        <f t="shared" si="16"/>
        <v>211</v>
      </c>
      <c r="EG31">
        <f t="shared" si="16"/>
        <v>214.88</v>
      </c>
      <c r="EH31">
        <f t="shared" si="16"/>
        <v>218.88</v>
      </c>
      <c r="EI31">
        <f t="shared" si="16"/>
        <v>222.88</v>
      </c>
      <c r="EJ31">
        <f t="shared" si="16"/>
        <v>226.88</v>
      </c>
      <c r="EK31">
        <f t="shared" si="16"/>
        <v>231</v>
      </c>
      <c r="EL31">
        <f t="shared" si="16"/>
        <v>235.13</v>
      </c>
      <c r="EM31">
        <f t="shared" si="16"/>
        <v>239.25</v>
      </c>
      <c r="EN31">
        <f t="shared" si="16"/>
        <v>243.5</v>
      </c>
      <c r="EO31">
        <f t="shared" si="16"/>
        <v>247.75</v>
      </c>
      <c r="EP31">
        <f t="shared" si="16"/>
        <v>252.13</v>
      </c>
      <c r="EQ31">
        <f t="shared" si="16"/>
        <v>256.5</v>
      </c>
      <c r="ER31">
        <f t="shared" si="16"/>
        <v>261</v>
      </c>
      <c r="ES31">
        <f t="shared" si="16"/>
        <v>265.38</v>
      </c>
      <c r="ET31">
        <f t="shared" si="16"/>
        <v>270</v>
      </c>
      <c r="EU31">
        <f t="shared" si="16"/>
        <v>274.5</v>
      </c>
      <c r="EV31">
        <f t="shared" si="16"/>
        <v>279.13</v>
      </c>
      <c r="EW31">
        <f t="shared" si="16"/>
        <v>283.75</v>
      </c>
      <c r="EX31">
        <f t="shared" si="16"/>
        <v>288.38</v>
      </c>
      <c r="EY31">
        <f t="shared" si="16"/>
        <v>293</v>
      </c>
      <c r="EZ31">
        <f t="shared" si="16"/>
        <v>297.75</v>
      </c>
      <c r="FA31">
        <f t="shared" si="16"/>
        <v>302.5</v>
      </c>
      <c r="FB31">
        <f t="shared" si="16"/>
        <v>307.25</v>
      </c>
      <c r="FC31">
        <f t="shared" si="16"/>
        <v>312.13</v>
      </c>
      <c r="FD31">
        <f t="shared" si="16"/>
        <v>316.88</v>
      </c>
      <c r="FE31">
        <f t="shared" si="16"/>
        <v>321.88</v>
      </c>
      <c r="FF31">
        <f t="shared" si="16"/>
        <v>326.75</v>
      </c>
      <c r="FG31">
        <f t="shared" si="16"/>
        <v>331.75</v>
      </c>
      <c r="FH31">
        <f t="shared" si="16"/>
        <v>336.75</v>
      </c>
      <c r="FI31">
        <f t="shared" si="16"/>
        <v>341.75</v>
      </c>
      <c r="FJ31">
        <f t="shared" si="16"/>
        <v>346.88</v>
      </c>
      <c r="FK31">
        <f t="shared" si="16"/>
        <v>352.13</v>
      </c>
      <c r="FL31">
        <f t="shared" si="16"/>
        <v>357.25</v>
      </c>
      <c r="FM31">
        <f t="shared" si="16"/>
        <v>362.5</v>
      </c>
      <c r="FN31">
        <f t="shared" si="16"/>
        <v>367.88</v>
      </c>
      <c r="FO31">
        <f t="shared" si="16"/>
        <v>373.25</v>
      </c>
      <c r="FP31">
        <f t="shared" si="16"/>
        <v>378.63</v>
      </c>
      <c r="FQ31">
        <f t="shared" si="16"/>
        <v>384</v>
      </c>
      <c r="FR31">
        <f t="shared" si="16"/>
        <v>389.5</v>
      </c>
      <c r="FS31">
        <f t="shared" si="16"/>
        <v>395</v>
      </c>
      <c r="FT31">
        <f t="shared" si="16"/>
        <v>400.5</v>
      </c>
      <c r="FU31">
        <f t="shared" si="16"/>
        <v>406.13</v>
      </c>
      <c r="FV31">
        <f t="shared" si="16"/>
        <v>411.75</v>
      </c>
      <c r="FW31">
        <f t="shared" si="16"/>
        <v>417.38</v>
      </c>
      <c r="FX31">
        <f t="shared" si="16"/>
        <v>423.13</v>
      </c>
      <c r="FY31">
        <f t="shared" si="16"/>
        <v>428.75</v>
      </c>
      <c r="FZ31">
        <f t="shared" si="16"/>
        <v>434.5</v>
      </c>
      <c r="GA31">
        <f t="shared" si="16"/>
        <v>440.38</v>
      </c>
      <c r="GB31">
        <f t="shared" si="16"/>
        <v>446.25</v>
      </c>
      <c r="GC31">
        <f t="shared" si="16"/>
        <v>452.13</v>
      </c>
      <c r="GD31">
        <f t="shared" si="16"/>
        <v>458</v>
      </c>
      <c r="GE31">
        <f t="shared" si="16"/>
        <v>464</v>
      </c>
      <c r="GF31">
        <f t="shared" si="16"/>
        <v>470</v>
      </c>
      <c r="GG31">
        <f t="shared" si="16"/>
        <v>476.13</v>
      </c>
      <c r="GH31">
        <f t="shared" si="16"/>
        <v>482.13</v>
      </c>
      <c r="GI31">
        <f t="shared" si="16"/>
        <v>488.25</v>
      </c>
      <c r="GJ31">
        <f t="shared" si="16"/>
        <v>494.38</v>
      </c>
      <c r="GK31">
        <f t="shared" si="16"/>
        <v>500.5</v>
      </c>
      <c r="GL31">
        <f t="shared" si="16"/>
        <v>506.63</v>
      </c>
      <c r="GM31">
        <f t="shared" si="16"/>
        <v>512.75</v>
      </c>
      <c r="GN31">
        <f t="shared" ref="GN31:IX31" si="17">VALUE(SUBSTITUTE(GN28,".",","))</f>
        <v>519</v>
      </c>
      <c r="GO31">
        <f t="shared" si="17"/>
        <v>525.25</v>
      </c>
      <c r="GP31">
        <f t="shared" si="17"/>
        <v>531.5</v>
      </c>
      <c r="GQ31">
        <f t="shared" si="17"/>
        <v>537.75</v>
      </c>
      <c r="GR31">
        <f t="shared" si="17"/>
        <v>544</v>
      </c>
      <c r="GS31">
        <f t="shared" si="17"/>
        <v>550.25</v>
      </c>
      <c r="GT31">
        <f t="shared" si="17"/>
        <v>556.5</v>
      </c>
      <c r="GU31">
        <f t="shared" si="17"/>
        <v>562.88</v>
      </c>
      <c r="GV31">
        <f t="shared" si="17"/>
        <v>569.25</v>
      </c>
      <c r="GW31">
        <f t="shared" si="17"/>
        <v>575.5</v>
      </c>
      <c r="GX31">
        <f t="shared" si="17"/>
        <v>582</v>
      </c>
      <c r="GY31">
        <f t="shared" si="17"/>
        <v>588.38</v>
      </c>
      <c r="GZ31">
        <f t="shared" si="17"/>
        <v>594.88</v>
      </c>
      <c r="HA31">
        <f t="shared" si="17"/>
        <v>601.38</v>
      </c>
      <c r="HB31">
        <f t="shared" si="17"/>
        <v>607.88</v>
      </c>
      <c r="HC31">
        <f t="shared" si="17"/>
        <v>614.5</v>
      </c>
      <c r="HD31">
        <f t="shared" si="17"/>
        <v>621.25</v>
      </c>
      <c r="HE31">
        <f t="shared" si="17"/>
        <v>628</v>
      </c>
      <c r="HF31">
        <f t="shared" si="17"/>
        <v>634.88</v>
      </c>
      <c r="HG31">
        <f t="shared" si="17"/>
        <v>641.88</v>
      </c>
      <c r="HH31">
        <f t="shared" si="17"/>
        <v>648.88</v>
      </c>
      <c r="HI31">
        <f t="shared" si="17"/>
        <v>656</v>
      </c>
      <c r="HJ31">
        <f t="shared" si="17"/>
        <v>663.25</v>
      </c>
      <c r="HK31">
        <f t="shared" si="17"/>
        <v>670.5</v>
      </c>
      <c r="HL31">
        <f t="shared" si="17"/>
        <v>678</v>
      </c>
      <c r="HM31">
        <f t="shared" si="17"/>
        <v>685.38</v>
      </c>
      <c r="HN31">
        <f t="shared" si="17"/>
        <v>692.88</v>
      </c>
      <c r="HO31">
        <f t="shared" si="17"/>
        <v>700.5</v>
      </c>
      <c r="HP31">
        <f t="shared" si="17"/>
        <v>708.25</v>
      </c>
      <c r="HQ31">
        <f t="shared" si="17"/>
        <v>715.88</v>
      </c>
      <c r="HR31">
        <f t="shared" si="17"/>
        <v>723.75</v>
      </c>
      <c r="HS31">
        <f t="shared" si="17"/>
        <v>731.5</v>
      </c>
      <c r="HT31">
        <f t="shared" si="17"/>
        <v>739.5</v>
      </c>
      <c r="HU31">
        <f t="shared" si="17"/>
        <v>747.38</v>
      </c>
      <c r="HV31">
        <f t="shared" si="17"/>
        <v>755.38</v>
      </c>
      <c r="HW31">
        <f t="shared" si="17"/>
        <v>763.38</v>
      </c>
      <c r="HX31">
        <f t="shared" si="17"/>
        <v>771.5</v>
      </c>
      <c r="HY31">
        <f t="shared" si="17"/>
        <v>779.63</v>
      </c>
      <c r="HZ31">
        <f t="shared" si="17"/>
        <v>787.75</v>
      </c>
      <c r="IA31">
        <f t="shared" si="17"/>
        <v>795.88</v>
      </c>
      <c r="IB31">
        <f t="shared" si="17"/>
        <v>804.13</v>
      </c>
      <c r="IC31">
        <f t="shared" si="17"/>
        <v>812.38</v>
      </c>
      <c r="ID31">
        <f t="shared" si="17"/>
        <v>820.63</v>
      </c>
      <c r="IE31">
        <f t="shared" si="17"/>
        <v>828.88</v>
      </c>
      <c r="IF31">
        <f t="shared" si="17"/>
        <v>837.13</v>
      </c>
      <c r="IG31">
        <f t="shared" si="17"/>
        <v>845.5</v>
      </c>
      <c r="IH31">
        <f t="shared" si="17"/>
        <v>853.88</v>
      </c>
      <c r="II31">
        <f t="shared" si="17"/>
        <v>862.13</v>
      </c>
      <c r="IJ31">
        <f t="shared" si="17"/>
        <v>870.5</v>
      </c>
      <c r="IK31">
        <f t="shared" si="17"/>
        <v>878.88</v>
      </c>
      <c r="IL31">
        <f t="shared" si="17"/>
        <v>887.25</v>
      </c>
      <c r="IM31">
        <f t="shared" si="17"/>
        <v>895.75</v>
      </c>
      <c r="IN31">
        <f t="shared" si="17"/>
        <v>904.13</v>
      </c>
      <c r="IO31">
        <f t="shared" si="17"/>
        <v>912.5</v>
      </c>
      <c r="IP31">
        <f t="shared" si="17"/>
        <v>921</v>
      </c>
      <c r="IQ31">
        <f t="shared" si="17"/>
        <v>929.38</v>
      </c>
      <c r="IR31">
        <f t="shared" si="17"/>
        <v>937.88</v>
      </c>
      <c r="IS31">
        <f t="shared" si="17"/>
        <v>946.25</v>
      </c>
      <c r="IT31">
        <f t="shared" si="17"/>
        <v>954.75</v>
      </c>
      <c r="IU31">
        <f t="shared" si="17"/>
        <v>963.25</v>
      </c>
      <c r="IV31">
        <f t="shared" si="17"/>
        <v>971.63</v>
      </c>
      <c r="IW31">
        <f t="shared" si="17"/>
        <v>980.13</v>
      </c>
      <c r="IX31">
        <f t="shared" si="17"/>
        <v>988.63</v>
      </c>
    </row>
    <row r="33" spans="1:258">
      <c r="C33" s="25">
        <v>0</v>
      </c>
      <c r="D33" s="25">
        <v>0.02</v>
      </c>
      <c r="E33" s="25">
        <v>0.04</v>
      </c>
      <c r="F33">
        <v>0.06</v>
      </c>
      <c r="G33">
        <v>0.08</v>
      </c>
      <c r="H33">
        <v>0.1</v>
      </c>
      <c r="I33">
        <v>0.12</v>
      </c>
      <c r="J33">
        <v>0.14000000000000001</v>
      </c>
      <c r="K33">
        <v>0.16</v>
      </c>
      <c r="L33">
        <v>0.18</v>
      </c>
      <c r="M33">
        <v>0.2</v>
      </c>
      <c r="N33">
        <v>0.21</v>
      </c>
      <c r="O33">
        <v>0.23</v>
      </c>
      <c r="P33">
        <v>0.25</v>
      </c>
      <c r="Q33">
        <v>0.27</v>
      </c>
      <c r="R33">
        <v>0.28999999999999998</v>
      </c>
      <c r="S33">
        <v>0.31</v>
      </c>
      <c r="T33">
        <v>0.33</v>
      </c>
      <c r="U33">
        <v>0.35</v>
      </c>
      <c r="V33">
        <v>0.37</v>
      </c>
      <c r="W33">
        <v>0.39</v>
      </c>
      <c r="X33">
        <v>0.41</v>
      </c>
      <c r="Y33">
        <v>0.43</v>
      </c>
      <c r="Z33">
        <v>0.45</v>
      </c>
      <c r="AA33">
        <v>0.47</v>
      </c>
      <c r="AB33">
        <v>0.49</v>
      </c>
      <c r="AC33">
        <v>0.51</v>
      </c>
      <c r="AD33">
        <v>0.53</v>
      </c>
      <c r="AE33">
        <v>0.55000000000000004</v>
      </c>
      <c r="AF33">
        <v>0.56999999999999995</v>
      </c>
      <c r="AG33">
        <v>0.59</v>
      </c>
      <c r="AH33">
        <v>0.61</v>
      </c>
      <c r="AI33">
        <v>0.62</v>
      </c>
      <c r="AJ33">
        <v>0.64</v>
      </c>
      <c r="AK33">
        <v>0.66</v>
      </c>
      <c r="AL33">
        <v>0.68</v>
      </c>
      <c r="AM33">
        <v>0.7</v>
      </c>
      <c r="AN33">
        <v>0.72</v>
      </c>
      <c r="AO33">
        <v>0.74</v>
      </c>
      <c r="AP33">
        <v>0.76</v>
      </c>
      <c r="AQ33">
        <v>0.78</v>
      </c>
      <c r="AR33">
        <v>0.8</v>
      </c>
      <c r="AS33">
        <v>0.82</v>
      </c>
      <c r="AT33">
        <v>0.84</v>
      </c>
      <c r="AU33">
        <v>0.86</v>
      </c>
      <c r="AV33">
        <v>0.88</v>
      </c>
      <c r="AW33">
        <v>0.9</v>
      </c>
      <c r="AX33">
        <v>0.92</v>
      </c>
      <c r="AY33">
        <v>0.94</v>
      </c>
      <c r="AZ33">
        <v>0.96</v>
      </c>
      <c r="BA33">
        <v>0.98</v>
      </c>
      <c r="BB33">
        <v>1</v>
      </c>
      <c r="BC33">
        <v>1.02</v>
      </c>
      <c r="BD33">
        <v>1.04</v>
      </c>
      <c r="BE33">
        <v>1.05</v>
      </c>
      <c r="BF33">
        <v>1.07</v>
      </c>
      <c r="BG33">
        <v>1.0900000000000001</v>
      </c>
      <c r="BH33">
        <v>1.1100000000000001</v>
      </c>
      <c r="BI33">
        <v>1.1299999999999999</v>
      </c>
      <c r="BJ33">
        <v>1.1499999999999999</v>
      </c>
      <c r="BK33">
        <v>1.17</v>
      </c>
      <c r="BL33">
        <v>1.19</v>
      </c>
      <c r="BM33">
        <v>1.21</v>
      </c>
      <c r="BN33">
        <v>1.23</v>
      </c>
      <c r="BO33">
        <v>1.25</v>
      </c>
      <c r="BP33">
        <v>1.27</v>
      </c>
      <c r="BQ33">
        <v>1.29</v>
      </c>
      <c r="BR33">
        <v>1.31</v>
      </c>
      <c r="BS33">
        <v>1.33</v>
      </c>
      <c r="BT33">
        <v>1.35</v>
      </c>
      <c r="BU33">
        <v>1.37</v>
      </c>
      <c r="BV33">
        <v>1.39</v>
      </c>
      <c r="BW33">
        <v>1.41</v>
      </c>
      <c r="BX33">
        <v>1.43</v>
      </c>
      <c r="BY33">
        <v>1.45</v>
      </c>
      <c r="BZ33">
        <v>1.46</v>
      </c>
      <c r="CA33">
        <v>1.48</v>
      </c>
      <c r="CB33">
        <v>1.5</v>
      </c>
      <c r="CC33">
        <v>1.52</v>
      </c>
      <c r="CD33">
        <v>1.54</v>
      </c>
      <c r="CE33">
        <v>1.56</v>
      </c>
      <c r="CF33">
        <v>1.58</v>
      </c>
      <c r="CG33">
        <v>1.6</v>
      </c>
      <c r="CH33">
        <v>1.62</v>
      </c>
      <c r="CI33">
        <v>1.64</v>
      </c>
      <c r="CJ33">
        <v>1.66</v>
      </c>
      <c r="CK33">
        <v>1.68</v>
      </c>
      <c r="CL33">
        <v>1.7</v>
      </c>
      <c r="CM33">
        <v>1.72</v>
      </c>
      <c r="CN33">
        <v>1.74</v>
      </c>
      <c r="CO33">
        <v>1.76</v>
      </c>
      <c r="CP33">
        <v>1.78</v>
      </c>
      <c r="CQ33">
        <v>1.8</v>
      </c>
      <c r="CR33">
        <v>1.82</v>
      </c>
      <c r="CS33">
        <v>1.84</v>
      </c>
      <c r="CT33">
        <v>1.86</v>
      </c>
      <c r="CU33">
        <v>1.87</v>
      </c>
      <c r="CV33">
        <v>1.89</v>
      </c>
      <c r="CW33">
        <v>1.91</v>
      </c>
      <c r="CX33">
        <v>1.93</v>
      </c>
      <c r="CY33">
        <v>1.95</v>
      </c>
      <c r="CZ33">
        <v>1.97</v>
      </c>
      <c r="DA33">
        <v>1.99</v>
      </c>
      <c r="DB33">
        <v>2.0099999999999998</v>
      </c>
      <c r="DC33">
        <v>2.0299999999999998</v>
      </c>
      <c r="DD33">
        <v>2.0499999999999998</v>
      </c>
      <c r="DE33">
        <v>2.0699999999999998</v>
      </c>
      <c r="DF33">
        <v>2.09</v>
      </c>
      <c r="DG33">
        <v>2.11</v>
      </c>
      <c r="DH33">
        <v>2.13</v>
      </c>
      <c r="DI33">
        <v>2.15</v>
      </c>
      <c r="DJ33">
        <v>2.17</v>
      </c>
      <c r="DK33">
        <v>2.19</v>
      </c>
      <c r="DL33">
        <v>2.21</v>
      </c>
      <c r="DM33">
        <v>2.23</v>
      </c>
      <c r="DN33">
        <v>2.25</v>
      </c>
      <c r="DO33">
        <v>2.27</v>
      </c>
      <c r="DP33">
        <v>2.29</v>
      </c>
      <c r="DQ33">
        <v>2.2999999999999998</v>
      </c>
      <c r="DR33">
        <v>2.3199999999999998</v>
      </c>
      <c r="DS33">
        <v>2.34</v>
      </c>
      <c r="DT33">
        <v>2.36</v>
      </c>
      <c r="DU33">
        <v>2.38</v>
      </c>
      <c r="DV33">
        <v>2.4</v>
      </c>
      <c r="DW33">
        <v>2.42</v>
      </c>
      <c r="DX33">
        <v>2.44</v>
      </c>
      <c r="DY33">
        <v>2.46</v>
      </c>
      <c r="DZ33">
        <v>2.48</v>
      </c>
      <c r="EA33">
        <v>2.5</v>
      </c>
      <c r="EB33">
        <v>2.52</v>
      </c>
      <c r="EC33">
        <v>2.54</v>
      </c>
      <c r="ED33">
        <v>2.56</v>
      </c>
      <c r="EE33">
        <v>2.58</v>
      </c>
      <c r="EF33">
        <v>2.6</v>
      </c>
      <c r="EG33">
        <v>2.62</v>
      </c>
      <c r="EH33">
        <v>2.64</v>
      </c>
      <c r="EI33">
        <v>2.66</v>
      </c>
      <c r="EJ33">
        <v>2.68</v>
      </c>
      <c r="EK33">
        <v>2.7</v>
      </c>
      <c r="EL33">
        <v>2.71</v>
      </c>
      <c r="EM33">
        <v>2.73</v>
      </c>
      <c r="EN33">
        <v>2.75</v>
      </c>
      <c r="EO33">
        <v>2.77</v>
      </c>
      <c r="EP33">
        <v>2.79</v>
      </c>
      <c r="EQ33">
        <v>2.81</v>
      </c>
      <c r="ER33">
        <v>2.83</v>
      </c>
      <c r="ES33">
        <v>2.85</v>
      </c>
      <c r="ET33">
        <v>2.87</v>
      </c>
      <c r="EU33">
        <v>2.89</v>
      </c>
      <c r="EV33">
        <v>2.91</v>
      </c>
      <c r="EW33">
        <v>2.93</v>
      </c>
      <c r="EX33">
        <v>2.95</v>
      </c>
      <c r="EY33">
        <v>2.97</v>
      </c>
      <c r="EZ33">
        <v>2.99</v>
      </c>
      <c r="FA33">
        <v>3.01</v>
      </c>
      <c r="FB33">
        <v>3.03</v>
      </c>
      <c r="FC33">
        <v>3.05</v>
      </c>
      <c r="FD33">
        <v>3.07</v>
      </c>
      <c r="FE33">
        <v>3.09</v>
      </c>
      <c r="FF33">
        <v>3.11</v>
      </c>
      <c r="FG33">
        <v>3.12</v>
      </c>
      <c r="FH33">
        <v>3.14</v>
      </c>
      <c r="FI33">
        <v>3.16</v>
      </c>
      <c r="FJ33">
        <v>3.18</v>
      </c>
      <c r="FK33">
        <v>3.2</v>
      </c>
      <c r="FL33">
        <v>3.22</v>
      </c>
      <c r="FM33">
        <v>3.24</v>
      </c>
      <c r="FN33">
        <v>3.26</v>
      </c>
      <c r="FO33">
        <v>3.28</v>
      </c>
      <c r="FP33">
        <v>3.3</v>
      </c>
      <c r="FQ33">
        <v>3.32</v>
      </c>
      <c r="FR33">
        <v>3.34</v>
      </c>
      <c r="FS33">
        <v>3.36</v>
      </c>
      <c r="FT33">
        <v>3.38</v>
      </c>
      <c r="FU33">
        <v>3.4</v>
      </c>
      <c r="FV33">
        <v>3.42</v>
      </c>
      <c r="FW33">
        <v>3.44</v>
      </c>
      <c r="FX33">
        <v>3.46</v>
      </c>
      <c r="FY33">
        <v>3.48</v>
      </c>
      <c r="FZ33">
        <v>3.5</v>
      </c>
      <c r="GA33">
        <v>3.52</v>
      </c>
      <c r="GB33">
        <v>3.54</v>
      </c>
      <c r="GC33">
        <v>3.55</v>
      </c>
      <c r="GD33">
        <v>3.57</v>
      </c>
      <c r="GE33">
        <v>3.59</v>
      </c>
      <c r="GF33">
        <v>3.61</v>
      </c>
      <c r="GG33">
        <v>3.63</v>
      </c>
      <c r="GH33">
        <v>3.65</v>
      </c>
      <c r="GI33">
        <v>3.67</v>
      </c>
      <c r="GJ33">
        <v>3.69</v>
      </c>
      <c r="GK33">
        <v>3.71</v>
      </c>
      <c r="GL33">
        <v>3.73</v>
      </c>
      <c r="GM33">
        <v>3.75</v>
      </c>
      <c r="GN33">
        <v>3.77</v>
      </c>
      <c r="GO33">
        <v>3.79</v>
      </c>
      <c r="GP33">
        <v>3.81</v>
      </c>
      <c r="GQ33">
        <v>3.83</v>
      </c>
      <c r="GR33">
        <v>3.85</v>
      </c>
      <c r="GS33">
        <v>3.87</v>
      </c>
      <c r="GT33">
        <v>3.89</v>
      </c>
      <c r="GU33">
        <v>3.91</v>
      </c>
      <c r="GV33">
        <v>3.93</v>
      </c>
      <c r="GW33">
        <v>3.95</v>
      </c>
      <c r="GX33">
        <v>3.96</v>
      </c>
      <c r="GY33">
        <v>3.98</v>
      </c>
      <c r="GZ33">
        <v>4</v>
      </c>
      <c r="HA33">
        <v>4.0199999999999996</v>
      </c>
      <c r="HB33">
        <v>4.04</v>
      </c>
      <c r="HC33">
        <v>4.0599999999999996</v>
      </c>
      <c r="HD33">
        <v>4.08</v>
      </c>
      <c r="HE33">
        <v>4.0999999999999996</v>
      </c>
      <c r="HF33">
        <v>4.12</v>
      </c>
      <c r="HG33">
        <v>4.1399999999999997</v>
      </c>
      <c r="HH33">
        <v>4.16</v>
      </c>
      <c r="HI33">
        <v>4.18</v>
      </c>
      <c r="HJ33">
        <v>4.2</v>
      </c>
      <c r="HK33">
        <v>4.22</v>
      </c>
      <c r="HL33">
        <v>4.24</v>
      </c>
      <c r="HM33">
        <v>4.26</v>
      </c>
      <c r="HN33">
        <v>4.28</v>
      </c>
      <c r="HO33">
        <v>4.3</v>
      </c>
      <c r="HP33">
        <v>4.32</v>
      </c>
      <c r="HQ33">
        <v>4.34</v>
      </c>
      <c r="HR33">
        <v>4.3600000000000003</v>
      </c>
      <c r="HS33">
        <v>4.37</v>
      </c>
      <c r="HT33">
        <v>4.3899999999999997</v>
      </c>
      <c r="HU33">
        <v>4.41</v>
      </c>
      <c r="HV33">
        <v>4.43</v>
      </c>
      <c r="HW33">
        <v>4.45</v>
      </c>
      <c r="HX33">
        <v>4.47</v>
      </c>
      <c r="HY33">
        <v>4.49</v>
      </c>
      <c r="HZ33">
        <v>4.51</v>
      </c>
      <c r="IA33">
        <v>4.53</v>
      </c>
      <c r="IB33">
        <v>4.55</v>
      </c>
      <c r="IC33">
        <v>4.57</v>
      </c>
      <c r="ID33">
        <v>4.59</v>
      </c>
      <c r="IE33">
        <v>4.6100000000000003</v>
      </c>
      <c r="IF33">
        <v>4.63</v>
      </c>
      <c r="IG33">
        <v>4.6500000000000004</v>
      </c>
      <c r="IH33">
        <v>4.67</v>
      </c>
      <c r="II33">
        <v>4.6900000000000004</v>
      </c>
      <c r="IJ33">
        <v>4.71</v>
      </c>
      <c r="IK33">
        <v>4.7300000000000004</v>
      </c>
      <c r="IL33">
        <v>4.75</v>
      </c>
      <c r="IM33">
        <v>4.7699999999999996</v>
      </c>
      <c r="IN33">
        <v>4.79</v>
      </c>
      <c r="IO33">
        <v>4.8</v>
      </c>
      <c r="IP33">
        <v>4.82</v>
      </c>
      <c r="IQ33">
        <v>4.84</v>
      </c>
      <c r="IR33">
        <v>4.8600000000000003</v>
      </c>
      <c r="IS33">
        <v>4.88</v>
      </c>
      <c r="IT33">
        <v>4.9000000000000004</v>
      </c>
      <c r="IU33">
        <v>4.92</v>
      </c>
      <c r="IV33">
        <v>4.9400000000000004</v>
      </c>
      <c r="IW33">
        <v>4.96</v>
      </c>
      <c r="IX33">
        <v>4.9800000000000004</v>
      </c>
    </row>
    <row r="34" spans="1:258">
      <c r="C34" s="25">
        <v>0</v>
      </c>
      <c r="D34" s="25">
        <v>0</v>
      </c>
      <c r="E34" s="25">
        <v>0</v>
      </c>
      <c r="F34">
        <v>0</v>
      </c>
      <c r="G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0.13</v>
      </c>
      <c r="N34">
        <v>0.5</v>
      </c>
      <c r="O34">
        <v>0.88</v>
      </c>
      <c r="P34">
        <v>1.38</v>
      </c>
      <c r="Q34">
        <v>1.75</v>
      </c>
      <c r="R34">
        <v>2.25</v>
      </c>
      <c r="S34">
        <v>2.63</v>
      </c>
      <c r="T34">
        <v>3</v>
      </c>
      <c r="U34">
        <v>3.5</v>
      </c>
      <c r="V34">
        <v>3.88</v>
      </c>
      <c r="W34">
        <v>4.25</v>
      </c>
      <c r="X34">
        <v>4.75</v>
      </c>
      <c r="Y34">
        <v>5.13</v>
      </c>
      <c r="Z34">
        <v>5.5</v>
      </c>
      <c r="AA34">
        <v>6</v>
      </c>
      <c r="AB34">
        <v>6.38</v>
      </c>
      <c r="AC34">
        <v>6.88</v>
      </c>
      <c r="AD34">
        <v>7.25</v>
      </c>
      <c r="AE34">
        <v>7.75</v>
      </c>
      <c r="AF34">
        <v>8.25</v>
      </c>
      <c r="AG34">
        <v>8.75</v>
      </c>
      <c r="AH34">
        <v>9.3800000000000008</v>
      </c>
      <c r="AI34">
        <v>9.8800000000000008</v>
      </c>
      <c r="AJ34">
        <v>10.5</v>
      </c>
      <c r="AK34">
        <v>11.13</v>
      </c>
      <c r="AL34">
        <v>11.75</v>
      </c>
      <c r="AM34">
        <v>12.5</v>
      </c>
      <c r="AN34">
        <v>13.25</v>
      </c>
      <c r="AO34">
        <v>14</v>
      </c>
      <c r="AP34">
        <v>14.75</v>
      </c>
      <c r="AQ34">
        <v>15.5</v>
      </c>
      <c r="AR34">
        <v>16.25</v>
      </c>
      <c r="AS34">
        <v>17</v>
      </c>
      <c r="AT34">
        <v>17.88</v>
      </c>
      <c r="AU34">
        <v>18.75</v>
      </c>
      <c r="AV34">
        <v>19.5</v>
      </c>
      <c r="AW34">
        <v>20.5</v>
      </c>
      <c r="AX34">
        <v>21.38</v>
      </c>
      <c r="AY34">
        <v>22.25</v>
      </c>
      <c r="AZ34">
        <v>23.25</v>
      </c>
      <c r="BA34">
        <v>24.25</v>
      </c>
      <c r="BB34">
        <v>25.25</v>
      </c>
      <c r="BC34">
        <v>26.25</v>
      </c>
      <c r="BD34">
        <v>27.38</v>
      </c>
      <c r="BE34">
        <v>28.5</v>
      </c>
      <c r="BF34">
        <v>29.5</v>
      </c>
      <c r="BG34">
        <v>30.63</v>
      </c>
      <c r="BH34">
        <v>31.88</v>
      </c>
      <c r="BI34">
        <v>33</v>
      </c>
      <c r="BJ34">
        <v>34.25</v>
      </c>
      <c r="BK34">
        <v>35.380000000000003</v>
      </c>
      <c r="BL34">
        <v>36.630000000000003</v>
      </c>
      <c r="BM34">
        <v>37.880000000000003</v>
      </c>
      <c r="BN34">
        <v>39.25</v>
      </c>
      <c r="BO34">
        <v>40.5</v>
      </c>
      <c r="BP34">
        <v>41.88</v>
      </c>
      <c r="BQ34">
        <v>43.25</v>
      </c>
      <c r="BR34">
        <v>44.75</v>
      </c>
      <c r="BS34">
        <v>46.13</v>
      </c>
      <c r="BT34">
        <v>47.63</v>
      </c>
      <c r="BU34">
        <v>49.13</v>
      </c>
      <c r="BV34">
        <v>50.75</v>
      </c>
      <c r="BW34">
        <v>52.25</v>
      </c>
      <c r="BX34">
        <v>53.88</v>
      </c>
      <c r="BY34">
        <v>55.38</v>
      </c>
      <c r="BZ34">
        <v>57</v>
      </c>
      <c r="CA34">
        <v>58.75</v>
      </c>
      <c r="CB34">
        <v>60.38</v>
      </c>
      <c r="CC34">
        <v>62.13</v>
      </c>
      <c r="CD34">
        <v>63.88</v>
      </c>
      <c r="CE34">
        <v>65.63</v>
      </c>
      <c r="CF34">
        <v>67.5</v>
      </c>
      <c r="CG34">
        <v>69.25</v>
      </c>
      <c r="CH34">
        <v>71.25</v>
      </c>
      <c r="CI34">
        <v>73.13</v>
      </c>
      <c r="CJ34">
        <v>75.13</v>
      </c>
      <c r="CK34">
        <v>77</v>
      </c>
      <c r="CL34">
        <v>79.13</v>
      </c>
      <c r="CM34">
        <v>81.13</v>
      </c>
      <c r="CN34">
        <v>83.25</v>
      </c>
      <c r="CO34">
        <v>85.38</v>
      </c>
      <c r="CP34">
        <v>87.5</v>
      </c>
      <c r="CQ34">
        <v>89.63</v>
      </c>
      <c r="CR34">
        <v>91.88</v>
      </c>
      <c r="CS34">
        <v>94.13</v>
      </c>
      <c r="CT34">
        <v>96.38</v>
      </c>
      <c r="CU34">
        <v>98.75</v>
      </c>
      <c r="CV34">
        <v>101</v>
      </c>
      <c r="CW34">
        <v>103.38</v>
      </c>
      <c r="CX34">
        <v>105.75</v>
      </c>
      <c r="CY34">
        <v>108.25</v>
      </c>
      <c r="CZ34">
        <v>110.75</v>
      </c>
      <c r="DA34">
        <v>113.25</v>
      </c>
      <c r="DB34">
        <v>115.75</v>
      </c>
      <c r="DC34">
        <v>118.25</v>
      </c>
      <c r="DD34">
        <v>120.75</v>
      </c>
      <c r="DE34">
        <v>123.38</v>
      </c>
      <c r="DF34">
        <v>126</v>
      </c>
      <c r="DG34">
        <v>128.5</v>
      </c>
      <c r="DH34">
        <v>131.25</v>
      </c>
      <c r="DI34">
        <v>134</v>
      </c>
      <c r="DJ34">
        <v>136.75</v>
      </c>
      <c r="DK34">
        <v>139.5</v>
      </c>
      <c r="DL34">
        <v>142.5</v>
      </c>
      <c r="DM34">
        <v>145.5</v>
      </c>
      <c r="DN34">
        <v>148.5</v>
      </c>
      <c r="DO34">
        <v>151.63</v>
      </c>
      <c r="DP34">
        <v>154.75</v>
      </c>
      <c r="DQ34">
        <v>158</v>
      </c>
      <c r="DR34">
        <v>161.13</v>
      </c>
      <c r="DS34">
        <v>164.5</v>
      </c>
      <c r="DT34">
        <v>167.75</v>
      </c>
      <c r="DU34">
        <v>171.13</v>
      </c>
      <c r="DV34">
        <v>174.5</v>
      </c>
      <c r="DW34">
        <v>178</v>
      </c>
      <c r="DX34">
        <v>181.38</v>
      </c>
      <c r="DY34">
        <v>184.88</v>
      </c>
      <c r="DZ34">
        <v>188.5</v>
      </c>
      <c r="EA34">
        <v>192.13</v>
      </c>
      <c r="EB34">
        <v>195.75</v>
      </c>
      <c r="EC34">
        <v>199.5</v>
      </c>
      <c r="ED34">
        <v>203.25</v>
      </c>
      <c r="EE34">
        <v>207.13</v>
      </c>
      <c r="EF34">
        <v>211</v>
      </c>
      <c r="EG34">
        <v>214.88</v>
      </c>
      <c r="EH34">
        <v>218.88</v>
      </c>
      <c r="EI34">
        <v>222.88</v>
      </c>
      <c r="EJ34">
        <v>226.88</v>
      </c>
      <c r="EK34">
        <v>231</v>
      </c>
      <c r="EL34">
        <v>235.13</v>
      </c>
      <c r="EM34">
        <v>239.25</v>
      </c>
      <c r="EN34">
        <v>243.5</v>
      </c>
      <c r="EO34">
        <v>247.75</v>
      </c>
      <c r="EP34">
        <v>252.13</v>
      </c>
      <c r="EQ34">
        <v>256.5</v>
      </c>
      <c r="ER34">
        <v>261</v>
      </c>
      <c r="ES34">
        <v>265.38</v>
      </c>
      <c r="ET34">
        <v>270</v>
      </c>
      <c r="EU34">
        <v>274.5</v>
      </c>
      <c r="EV34">
        <v>279.13</v>
      </c>
      <c r="EW34">
        <v>283.75</v>
      </c>
      <c r="EX34">
        <v>288.38</v>
      </c>
      <c r="EY34">
        <v>293</v>
      </c>
      <c r="EZ34">
        <v>297.75</v>
      </c>
      <c r="FA34">
        <v>302.5</v>
      </c>
      <c r="FB34">
        <v>307.25</v>
      </c>
      <c r="FC34">
        <v>312.13</v>
      </c>
      <c r="FD34">
        <v>316.88</v>
      </c>
      <c r="FE34">
        <v>321.88</v>
      </c>
      <c r="FF34">
        <v>326.75</v>
      </c>
      <c r="FG34">
        <v>331.75</v>
      </c>
      <c r="FH34">
        <v>336.75</v>
      </c>
      <c r="FI34">
        <v>341.75</v>
      </c>
      <c r="FJ34">
        <v>346.88</v>
      </c>
      <c r="FK34">
        <v>352.13</v>
      </c>
      <c r="FL34">
        <v>357.25</v>
      </c>
      <c r="FM34">
        <v>362.5</v>
      </c>
      <c r="FN34">
        <v>367.88</v>
      </c>
      <c r="FO34">
        <v>373.25</v>
      </c>
      <c r="FP34">
        <v>378.63</v>
      </c>
      <c r="FQ34">
        <v>384</v>
      </c>
      <c r="FR34">
        <v>389.5</v>
      </c>
      <c r="FS34">
        <v>395</v>
      </c>
      <c r="FT34">
        <v>400.5</v>
      </c>
      <c r="FU34">
        <v>406.13</v>
      </c>
      <c r="FV34">
        <v>411.75</v>
      </c>
      <c r="FW34">
        <v>417.38</v>
      </c>
      <c r="FX34">
        <v>423.13</v>
      </c>
      <c r="FY34">
        <v>428.75</v>
      </c>
      <c r="FZ34">
        <v>434.5</v>
      </c>
      <c r="GA34">
        <v>440.38</v>
      </c>
      <c r="GB34">
        <v>446.25</v>
      </c>
      <c r="GC34">
        <v>452.13</v>
      </c>
      <c r="GD34">
        <v>458</v>
      </c>
      <c r="GE34">
        <v>464</v>
      </c>
      <c r="GF34">
        <v>470</v>
      </c>
      <c r="GG34">
        <v>476.13</v>
      </c>
      <c r="GH34">
        <v>482.13</v>
      </c>
      <c r="GI34">
        <v>488.25</v>
      </c>
      <c r="GJ34">
        <v>494.38</v>
      </c>
      <c r="GK34">
        <v>500.5</v>
      </c>
      <c r="GL34">
        <v>506.63</v>
      </c>
      <c r="GM34">
        <v>512.75</v>
      </c>
      <c r="GN34">
        <v>519</v>
      </c>
      <c r="GO34">
        <v>525.25</v>
      </c>
      <c r="GP34">
        <v>531.5</v>
      </c>
      <c r="GQ34">
        <v>537.75</v>
      </c>
      <c r="GR34">
        <v>544</v>
      </c>
      <c r="GS34">
        <v>550.25</v>
      </c>
      <c r="GT34">
        <v>556.5</v>
      </c>
      <c r="GU34">
        <v>562.88</v>
      </c>
      <c r="GV34">
        <v>569.25</v>
      </c>
      <c r="GW34">
        <v>575.5</v>
      </c>
      <c r="GX34">
        <v>582</v>
      </c>
      <c r="GY34">
        <v>588.38</v>
      </c>
      <c r="GZ34">
        <v>594.88</v>
      </c>
      <c r="HA34">
        <v>601.38</v>
      </c>
      <c r="HB34">
        <v>607.88</v>
      </c>
      <c r="HC34">
        <v>614.5</v>
      </c>
      <c r="HD34">
        <v>621.25</v>
      </c>
      <c r="HE34">
        <v>628</v>
      </c>
      <c r="HF34">
        <v>634.88</v>
      </c>
      <c r="HG34">
        <v>641.88</v>
      </c>
      <c r="HH34">
        <v>648.88</v>
      </c>
      <c r="HI34">
        <v>656</v>
      </c>
      <c r="HJ34">
        <v>663.25</v>
      </c>
      <c r="HK34">
        <v>670.5</v>
      </c>
      <c r="HL34">
        <v>678</v>
      </c>
      <c r="HM34">
        <v>685.38</v>
      </c>
      <c r="HN34">
        <v>692.88</v>
      </c>
      <c r="HO34">
        <v>700.5</v>
      </c>
      <c r="HP34">
        <v>708.25</v>
      </c>
      <c r="HQ34">
        <v>715.88</v>
      </c>
      <c r="HR34">
        <v>723.75</v>
      </c>
      <c r="HS34">
        <v>731.5</v>
      </c>
      <c r="HT34">
        <v>739.5</v>
      </c>
      <c r="HU34">
        <v>747.38</v>
      </c>
      <c r="HV34">
        <v>755.38</v>
      </c>
      <c r="HW34">
        <v>763.38</v>
      </c>
      <c r="HX34">
        <v>771.5</v>
      </c>
      <c r="HY34">
        <v>779.63</v>
      </c>
      <c r="HZ34">
        <v>787.75</v>
      </c>
      <c r="IA34">
        <v>795.88</v>
      </c>
      <c r="IB34">
        <v>804.13</v>
      </c>
      <c r="IC34">
        <v>812.38</v>
      </c>
      <c r="ID34">
        <v>820.63</v>
      </c>
      <c r="IE34">
        <v>828.88</v>
      </c>
      <c r="IF34">
        <v>837.13</v>
      </c>
      <c r="IG34">
        <v>845.5</v>
      </c>
      <c r="IH34">
        <v>853.88</v>
      </c>
      <c r="II34">
        <v>862.13</v>
      </c>
      <c r="IJ34">
        <v>870.5</v>
      </c>
      <c r="IK34">
        <v>878.88</v>
      </c>
      <c r="IL34">
        <v>887.25</v>
      </c>
      <c r="IM34">
        <v>895.75</v>
      </c>
      <c r="IN34">
        <v>904.13</v>
      </c>
      <c r="IO34">
        <v>912.5</v>
      </c>
      <c r="IP34">
        <v>921</v>
      </c>
      <c r="IQ34">
        <v>929.38</v>
      </c>
      <c r="IR34">
        <v>937.88</v>
      </c>
      <c r="IS34">
        <v>946.25</v>
      </c>
      <c r="IT34">
        <v>954.75</v>
      </c>
      <c r="IU34">
        <v>963.25</v>
      </c>
      <c r="IV34">
        <v>971.63</v>
      </c>
      <c r="IW34">
        <v>980.13</v>
      </c>
      <c r="IX34">
        <v>988.63</v>
      </c>
    </row>
    <row r="37" spans="1:258">
      <c r="A37" s="2" t="s">
        <v>10777</v>
      </c>
    </row>
    <row r="38" spans="1:258">
      <c r="A38" s="2" t="s">
        <v>10055</v>
      </c>
    </row>
    <row r="39" spans="1:258">
      <c r="A39" s="2" t="s">
        <v>10056</v>
      </c>
    </row>
    <row r="41" spans="1:258">
      <c r="C41" s="25" t="s">
        <v>10057</v>
      </c>
    </row>
    <row r="42" spans="1:258">
      <c r="C42" s="25" t="s">
        <v>10058</v>
      </c>
      <c r="D42" s="25" t="s">
        <v>10059</v>
      </c>
      <c r="E42" s="25" t="s">
        <v>10060</v>
      </c>
      <c r="F42" t="s">
        <v>10061</v>
      </c>
      <c r="G42" t="s">
        <v>10062</v>
      </c>
      <c r="H42" t="s">
        <v>10063</v>
      </c>
      <c r="I42" t="s">
        <v>10064</v>
      </c>
      <c r="J42" t="s">
        <v>10065</v>
      </c>
      <c r="K42" t="s">
        <v>10066</v>
      </c>
      <c r="L42" t="s">
        <v>10067</v>
      </c>
      <c r="M42" t="s">
        <v>10068</v>
      </c>
      <c r="N42" t="s">
        <v>10069</v>
      </c>
      <c r="O42" t="s">
        <v>10070</v>
      </c>
      <c r="P42" t="s">
        <v>10071</v>
      </c>
      <c r="Q42" t="s">
        <v>10072</v>
      </c>
      <c r="R42" t="s">
        <v>10073</v>
      </c>
      <c r="S42" t="s">
        <v>10074</v>
      </c>
      <c r="T42" t="s">
        <v>10075</v>
      </c>
      <c r="U42" t="s">
        <v>10076</v>
      </c>
      <c r="V42" t="s">
        <v>10077</v>
      </c>
      <c r="W42" t="s">
        <v>10078</v>
      </c>
      <c r="X42" t="s">
        <v>10079</v>
      </c>
      <c r="Y42" t="s">
        <v>10080</v>
      </c>
      <c r="Z42" t="s">
        <v>10081</v>
      </c>
      <c r="AA42" t="s">
        <v>10082</v>
      </c>
      <c r="AB42" t="s">
        <v>10083</v>
      </c>
      <c r="AC42" t="s">
        <v>10084</v>
      </c>
      <c r="AD42" t="s">
        <v>10085</v>
      </c>
      <c r="AE42" t="s">
        <v>10086</v>
      </c>
      <c r="AF42" t="s">
        <v>10087</v>
      </c>
      <c r="AG42" t="s">
        <v>10088</v>
      </c>
      <c r="AH42" t="s">
        <v>10089</v>
      </c>
      <c r="AI42" t="s">
        <v>10090</v>
      </c>
      <c r="AJ42" t="s">
        <v>10091</v>
      </c>
      <c r="AK42" t="s">
        <v>10092</v>
      </c>
      <c r="AL42" t="s">
        <v>10093</v>
      </c>
      <c r="AM42" t="s">
        <v>10094</v>
      </c>
      <c r="AN42" t="s">
        <v>10095</v>
      </c>
      <c r="AO42" t="s">
        <v>10096</v>
      </c>
      <c r="AP42" t="s">
        <v>10097</v>
      </c>
      <c r="AQ42" t="s">
        <v>10098</v>
      </c>
      <c r="AR42" t="s">
        <v>10099</v>
      </c>
      <c r="AS42" t="s">
        <v>10100</v>
      </c>
      <c r="AT42" t="s">
        <v>10101</v>
      </c>
      <c r="AU42" t="s">
        <v>10102</v>
      </c>
      <c r="AV42" t="s">
        <v>10103</v>
      </c>
      <c r="AW42" t="s">
        <v>10104</v>
      </c>
      <c r="AX42" t="s">
        <v>10105</v>
      </c>
      <c r="AY42" t="s">
        <v>10106</v>
      </c>
      <c r="AZ42" t="s">
        <v>10107</v>
      </c>
      <c r="BA42" t="s">
        <v>10108</v>
      </c>
      <c r="BB42" t="s">
        <v>10109</v>
      </c>
      <c r="BC42" t="s">
        <v>10110</v>
      </c>
      <c r="BD42" t="s">
        <v>10111</v>
      </c>
      <c r="BE42" t="s">
        <v>10112</v>
      </c>
      <c r="BF42" t="s">
        <v>10113</v>
      </c>
      <c r="BG42" t="s">
        <v>10114</v>
      </c>
      <c r="BH42" t="s">
        <v>10115</v>
      </c>
      <c r="BI42" t="s">
        <v>10116</v>
      </c>
      <c r="BJ42" t="s">
        <v>10117</v>
      </c>
      <c r="BK42" t="s">
        <v>10118</v>
      </c>
      <c r="BL42" t="s">
        <v>10119</v>
      </c>
      <c r="BM42" t="s">
        <v>10120</v>
      </c>
      <c r="BN42" t="s">
        <v>10121</v>
      </c>
      <c r="BO42" t="s">
        <v>10122</v>
      </c>
      <c r="BP42" t="s">
        <v>10123</v>
      </c>
      <c r="BQ42" t="s">
        <v>10124</v>
      </c>
      <c r="BR42" t="s">
        <v>10125</v>
      </c>
      <c r="BS42" t="s">
        <v>10126</v>
      </c>
      <c r="BT42" t="s">
        <v>10127</v>
      </c>
      <c r="BU42" t="s">
        <v>10128</v>
      </c>
      <c r="BV42" t="s">
        <v>10129</v>
      </c>
      <c r="BW42" t="s">
        <v>10130</v>
      </c>
      <c r="BX42" t="s">
        <v>10131</v>
      </c>
      <c r="BY42" t="s">
        <v>10132</v>
      </c>
      <c r="BZ42" t="s">
        <v>10133</v>
      </c>
      <c r="CA42" t="s">
        <v>10134</v>
      </c>
      <c r="CB42" t="s">
        <v>10135</v>
      </c>
      <c r="CC42" t="s">
        <v>10136</v>
      </c>
      <c r="CD42" t="s">
        <v>10137</v>
      </c>
      <c r="CE42" t="s">
        <v>10138</v>
      </c>
      <c r="CF42" t="s">
        <v>10139</v>
      </c>
      <c r="CG42" t="s">
        <v>10140</v>
      </c>
      <c r="CH42" t="s">
        <v>10141</v>
      </c>
      <c r="CI42" t="s">
        <v>10142</v>
      </c>
      <c r="CJ42" t="s">
        <v>10143</v>
      </c>
      <c r="CK42" t="s">
        <v>10144</v>
      </c>
      <c r="CL42" t="s">
        <v>10145</v>
      </c>
      <c r="CM42" t="s">
        <v>10146</v>
      </c>
      <c r="CN42" t="s">
        <v>10147</v>
      </c>
      <c r="CO42" t="s">
        <v>10148</v>
      </c>
      <c r="CP42" t="s">
        <v>10149</v>
      </c>
      <c r="CQ42" t="s">
        <v>10150</v>
      </c>
      <c r="CR42" t="s">
        <v>10151</v>
      </c>
      <c r="CS42" t="s">
        <v>10152</v>
      </c>
      <c r="CT42" t="s">
        <v>10153</v>
      </c>
      <c r="CU42" t="s">
        <v>10154</v>
      </c>
      <c r="CV42" t="s">
        <v>10155</v>
      </c>
      <c r="CW42" t="s">
        <v>10156</v>
      </c>
      <c r="CX42" t="s">
        <v>10157</v>
      </c>
      <c r="CY42" t="s">
        <v>10158</v>
      </c>
      <c r="CZ42" t="s">
        <v>10159</v>
      </c>
      <c r="DA42" t="s">
        <v>10160</v>
      </c>
      <c r="DB42" t="s">
        <v>10161</v>
      </c>
      <c r="DC42" t="s">
        <v>10162</v>
      </c>
      <c r="DD42" t="s">
        <v>10163</v>
      </c>
      <c r="DE42" t="s">
        <v>10164</v>
      </c>
      <c r="DF42" t="s">
        <v>10165</v>
      </c>
      <c r="DG42" t="s">
        <v>10166</v>
      </c>
      <c r="DH42" t="s">
        <v>10167</v>
      </c>
      <c r="DI42" t="s">
        <v>10168</v>
      </c>
      <c r="DJ42" t="s">
        <v>10169</v>
      </c>
      <c r="DK42" t="s">
        <v>10170</v>
      </c>
      <c r="DL42" t="s">
        <v>10171</v>
      </c>
      <c r="DM42" t="s">
        <v>10172</v>
      </c>
      <c r="DN42" t="s">
        <v>10173</v>
      </c>
      <c r="DO42" t="s">
        <v>10174</v>
      </c>
      <c r="DP42" t="s">
        <v>10175</v>
      </c>
      <c r="DQ42" t="s">
        <v>10176</v>
      </c>
      <c r="DR42" t="s">
        <v>10177</v>
      </c>
      <c r="DS42" t="s">
        <v>10178</v>
      </c>
      <c r="DT42" t="s">
        <v>10179</v>
      </c>
      <c r="DU42" t="s">
        <v>10180</v>
      </c>
      <c r="DV42" t="s">
        <v>10181</v>
      </c>
      <c r="DW42" t="s">
        <v>10182</v>
      </c>
      <c r="DX42" t="s">
        <v>10183</v>
      </c>
      <c r="DY42" t="s">
        <v>10184</v>
      </c>
      <c r="DZ42" t="s">
        <v>10185</v>
      </c>
      <c r="EA42" t="s">
        <v>10186</v>
      </c>
      <c r="EB42" t="s">
        <v>10187</v>
      </c>
      <c r="EC42" t="s">
        <v>10188</v>
      </c>
      <c r="ED42" t="s">
        <v>10189</v>
      </c>
      <c r="EE42" t="s">
        <v>10190</v>
      </c>
      <c r="EF42" t="s">
        <v>10191</v>
      </c>
      <c r="EG42" t="s">
        <v>10192</v>
      </c>
      <c r="EH42" t="s">
        <v>10193</v>
      </c>
      <c r="EI42" t="s">
        <v>10194</v>
      </c>
      <c r="EJ42" t="s">
        <v>10195</v>
      </c>
      <c r="EK42" t="s">
        <v>10196</v>
      </c>
      <c r="EL42" t="s">
        <v>10197</v>
      </c>
      <c r="EM42" t="s">
        <v>10198</v>
      </c>
      <c r="EN42" t="s">
        <v>10199</v>
      </c>
      <c r="EO42" t="s">
        <v>10200</v>
      </c>
      <c r="EP42" t="s">
        <v>10201</v>
      </c>
      <c r="EQ42" t="s">
        <v>10202</v>
      </c>
      <c r="ER42" t="s">
        <v>10203</v>
      </c>
      <c r="ES42" t="s">
        <v>10204</v>
      </c>
      <c r="ET42" t="s">
        <v>10205</v>
      </c>
      <c r="EU42" t="s">
        <v>10206</v>
      </c>
      <c r="EV42" t="s">
        <v>10207</v>
      </c>
      <c r="EW42" t="s">
        <v>10208</v>
      </c>
      <c r="EX42" t="s">
        <v>10209</v>
      </c>
      <c r="EY42" t="s">
        <v>10210</v>
      </c>
      <c r="EZ42" t="s">
        <v>10211</v>
      </c>
      <c r="FA42" t="s">
        <v>10212</v>
      </c>
      <c r="FB42" t="s">
        <v>10213</v>
      </c>
      <c r="FC42" t="s">
        <v>10214</v>
      </c>
      <c r="FD42" t="s">
        <v>10215</v>
      </c>
      <c r="FE42" t="s">
        <v>10216</v>
      </c>
      <c r="FF42" t="s">
        <v>10217</v>
      </c>
      <c r="FG42" t="s">
        <v>10218</v>
      </c>
      <c r="FH42" t="s">
        <v>10219</v>
      </c>
      <c r="FI42" t="s">
        <v>10220</v>
      </c>
      <c r="FJ42" t="s">
        <v>10221</v>
      </c>
      <c r="FK42" t="s">
        <v>10222</v>
      </c>
      <c r="FL42" t="s">
        <v>10223</v>
      </c>
      <c r="FM42" t="s">
        <v>10224</v>
      </c>
      <c r="FN42" t="s">
        <v>10225</v>
      </c>
      <c r="FO42" t="s">
        <v>10226</v>
      </c>
      <c r="FP42" t="s">
        <v>961</v>
      </c>
      <c r="FQ42" t="s">
        <v>10227</v>
      </c>
      <c r="FR42" t="s">
        <v>10228</v>
      </c>
      <c r="FS42" t="s">
        <v>10229</v>
      </c>
      <c r="FT42" t="s">
        <v>10230</v>
      </c>
      <c r="FU42" t="s">
        <v>10231</v>
      </c>
      <c r="FV42" t="s">
        <v>10232</v>
      </c>
      <c r="FW42" t="s">
        <v>10233</v>
      </c>
      <c r="FX42" t="s">
        <v>10234</v>
      </c>
      <c r="FY42" t="s">
        <v>10235</v>
      </c>
      <c r="FZ42" t="s">
        <v>10236</v>
      </c>
      <c r="GA42" t="s">
        <v>10237</v>
      </c>
      <c r="GB42" t="s">
        <v>10238</v>
      </c>
      <c r="GC42" t="s">
        <v>10239</v>
      </c>
      <c r="GD42" t="s">
        <v>10240</v>
      </c>
      <c r="GE42" t="s">
        <v>10241</v>
      </c>
      <c r="GF42" t="s">
        <v>10242</v>
      </c>
      <c r="GG42" t="s">
        <v>10243</v>
      </c>
      <c r="GH42" t="s">
        <v>10244</v>
      </c>
      <c r="GI42" t="s">
        <v>10245</v>
      </c>
      <c r="GJ42" t="s">
        <v>10246</v>
      </c>
      <c r="GK42" t="s">
        <v>10247</v>
      </c>
      <c r="GL42" t="s">
        <v>10248</v>
      </c>
      <c r="GM42" t="s">
        <v>10249</v>
      </c>
      <c r="GN42" t="s">
        <v>10250</v>
      </c>
      <c r="GO42" t="s">
        <v>10251</v>
      </c>
      <c r="GP42" t="s">
        <v>10252</v>
      </c>
      <c r="GQ42" t="s">
        <v>10253</v>
      </c>
      <c r="GR42" t="s">
        <v>10254</v>
      </c>
      <c r="GS42" t="s">
        <v>10255</v>
      </c>
      <c r="GT42" t="s">
        <v>10256</v>
      </c>
      <c r="GU42" t="s">
        <v>10257</v>
      </c>
      <c r="GV42" t="s">
        <v>10258</v>
      </c>
      <c r="GW42" t="s">
        <v>10259</v>
      </c>
      <c r="GX42" t="s">
        <v>10260</v>
      </c>
      <c r="GY42" t="s">
        <v>10261</v>
      </c>
      <c r="GZ42" t="s">
        <v>10262</v>
      </c>
      <c r="HA42" t="s">
        <v>10263</v>
      </c>
      <c r="HB42" t="s">
        <v>10264</v>
      </c>
      <c r="HC42" t="s">
        <v>10265</v>
      </c>
      <c r="HD42" t="s">
        <v>10266</v>
      </c>
      <c r="HE42" t="s">
        <v>969</v>
      </c>
      <c r="HF42" t="s">
        <v>10267</v>
      </c>
      <c r="HG42" t="s">
        <v>10268</v>
      </c>
      <c r="HH42" t="s">
        <v>10269</v>
      </c>
      <c r="HI42" t="s">
        <v>10270</v>
      </c>
      <c r="HJ42" t="s">
        <v>10271</v>
      </c>
      <c r="HK42" t="s">
        <v>10272</v>
      </c>
      <c r="HL42" t="s">
        <v>10273</v>
      </c>
      <c r="HM42" t="s">
        <v>10274</v>
      </c>
      <c r="HN42" t="s">
        <v>10275</v>
      </c>
      <c r="HO42" t="s">
        <v>10276</v>
      </c>
      <c r="HP42" t="s">
        <v>10277</v>
      </c>
      <c r="HQ42" t="s">
        <v>10278</v>
      </c>
      <c r="HR42" t="s">
        <v>10279</v>
      </c>
      <c r="HS42" t="s">
        <v>10280</v>
      </c>
      <c r="HT42" t="s">
        <v>10281</v>
      </c>
      <c r="HU42" t="s">
        <v>10282</v>
      </c>
      <c r="HV42" t="s">
        <v>10283</v>
      </c>
      <c r="HW42" t="s">
        <v>10284</v>
      </c>
      <c r="HX42" t="s">
        <v>10285</v>
      </c>
      <c r="HY42" t="s">
        <v>10286</v>
      </c>
      <c r="HZ42" t="s">
        <v>10287</v>
      </c>
      <c r="IA42" t="s">
        <v>10288</v>
      </c>
      <c r="IB42" t="s">
        <v>10289</v>
      </c>
      <c r="IC42" t="s">
        <v>10290</v>
      </c>
      <c r="ID42" t="s">
        <v>10291</v>
      </c>
      <c r="IE42" t="s">
        <v>10292</v>
      </c>
      <c r="IF42" t="s">
        <v>10293</v>
      </c>
      <c r="IG42" t="s">
        <v>10294</v>
      </c>
      <c r="IH42" t="s">
        <v>10295</v>
      </c>
      <c r="II42" t="s">
        <v>10296</v>
      </c>
      <c r="IJ42" t="s">
        <v>10297</v>
      </c>
      <c r="IK42" t="s">
        <v>10298</v>
      </c>
      <c r="IL42" t="s">
        <v>10299</v>
      </c>
      <c r="IM42" t="s">
        <v>10300</v>
      </c>
      <c r="IN42" t="s">
        <v>10301</v>
      </c>
      <c r="IO42" t="s">
        <v>10302</v>
      </c>
      <c r="IP42" t="s">
        <v>10303</v>
      </c>
      <c r="IQ42" t="s">
        <v>10304</v>
      </c>
      <c r="IR42" t="s">
        <v>10305</v>
      </c>
      <c r="IS42" t="s">
        <v>10306</v>
      </c>
      <c r="IT42" t="s">
        <v>10307</v>
      </c>
      <c r="IU42" t="s">
        <v>10308</v>
      </c>
      <c r="IV42" t="s">
        <v>10309</v>
      </c>
      <c r="IW42" t="s">
        <v>10310</v>
      </c>
      <c r="IX42" t="s">
        <v>10311</v>
      </c>
    </row>
    <row r="43" spans="1:258">
      <c r="A43" s="25" t="s">
        <v>10312</v>
      </c>
      <c r="B43" s="25">
        <v>0</v>
      </c>
      <c r="C43" s="25" t="s">
        <v>10058</v>
      </c>
      <c r="D43" s="25" t="s">
        <v>10058</v>
      </c>
      <c r="E43" s="25" t="s">
        <v>10058</v>
      </c>
      <c r="F43" t="s">
        <v>10058</v>
      </c>
      <c r="G43" t="s">
        <v>10058</v>
      </c>
      <c r="H43" t="s">
        <v>10058</v>
      </c>
      <c r="I43" t="s">
        <v>10058</v>
      </c>
      <c r="J43" t="s">
        <v>10058</v>
      </c>
      <c r="K43" t="s">
        <v>10058</v>
      </c>
      <c r="L43" t="s">
        <v>10058</v>
      </c>
      <c r="M43" t="s">
        <v>10551</v>
      </c>
      <c r="N43" t="s">
        <v>10313</v>
      </c>
      <c r="O43" t="s">
        <v>10103</v>
      </c>
      <c r="P43" t="s">
        <v>10552</v>
      </c>
      <c r="Q43" t="s">
        <v>10553</v>
      </c>
      <c r="R43" t="s">
        <v>10173</v>
      </c>
      <c r="S43" t="s">
        <v>10554</v>
      </c>
      <c r="T43" t="s">
        <v>10316</v>
      </c>
      <c r="U43" t="s">
        <v>10236</v>
      </c>
      <c r="V43" t="s">
        <v>10555</v>
      </c>
      <c r="W43" t="s">
        <v>10556</v>
      </c>
      <c r="X43" t="s">
        <v>10299</v>
      </c>
      <c r="Y43" t="s">
        <v>10319</v>
      </c>
      <c r="Z43" t="s">
        <v>10320</v>
      </c>
      <c r="AA43" t="s">
        <v>10557</v>
      </c>
      <c r="AB43" t="s">
        <v>10558</v>
      </c>
      <c r="AC43" t="s">
        <v>10559</v>
      </c>
      <c r="AD43" t="s">
        <v>10560</v>
      </c>
      <c r="AE43" t="s">
        <v>10561</v>
      </c>
      <c r="AF43" t="s">
        <v>10327</v>
      </c>
      <c r="AG43" t="s">
        <v>10328</v>
      </c>
      <c r="AH43" t="s">
        <v>10562</v>
      </c>
      <c r="AI43" t="s">
        <v>10563</v>
      </c>
      <c r="AJ43" t="s">
        <v>10564</v>
      </c>
      <c r="AK43" t="s">
        <v>10333</v>
      </c>
      <c r="AL43" t="s">
        <v>10334</v>
      </c>
      <c r="AM43" t="s">
        <v>10565</v>
      </c>
      <c r="AN43" t="s">
        <v>10566</v>
      </c>
      <c r="AO43" t="s">
        <v>10338</v>
      </c>
      <c r="AP43" t="s">
        <v>10567</v>
      </c>
      <c r="AQ43" t="s">
        <v>10568</v>
      </c>
      <c r="AR43" t="s">
        <v>10569</v>
      </c>
      <c r="AS43" t="s">
        <v>10570</v>
      </c>
      <c r="AT43" t="s">
        <v>10571</v>
      </c>
      <c r="AU43" t="s">
        <v>10345</v>
      </c>
      <c r="AV43" t="s">
        <v>10346</v>
      </c>
      <c r="AW43" t="s">
        <v>10572</v>
      </c>
      <c r="AX43" t="s">
        <v>10573</v>
      </c>
      <c r="AY43" t="s">
        <v>10574</v>
      </c>
      <c r="AZ43" t="s">
        <v>10575</v>
      </c>
      <c r="BA43" t="s">
        <v>10352</v>
      </c>
      <c r="BB43" t="s">
        <v>10576</v>
      </c>
      <c r="BC43" t="s">
        <v>10577</v>
      </c>
      <c r="BD43" t="s">
        <v>10578</v>
      </c>
      <c r="BE43" t="s">
        <v>10579</v>
      </c>
      <c r="BF43" t="s">
        <v>10580</v>
      </c>
      <c r="BG43" t="s">
        <v>10581</v>
      </c>
      <c r="BH43" t="s">
        <v>10582</v>
      </c>
      <c r="BI43" t="s">
        <v>10583</v>
      </c>
      <c r="BJ43" t="s">
        <v>10584</v>
      </c>
      <c r="BK43" t="s">
        <v>10585</v>
      </c>
      <c r="BL43" t="s">
        <v>10586</v>
      </c>
      <c r="BM43" t="s">
        <v>10587</v>
      </c>
      <c r="BN43" t="s">
        <v>10588</v>
      </c>
      <c r="BO43" t="s">
        <v>10589</v>
      </c>
      <c r="BP43" t="s">
        <v>10590</v>
      </c>
      <c r="BQ43" t="s">
        <v>10370</v>
      </c>
      <c r="BR43" t="s">
        <v>10591</v>
      </c>
      <c r="BS43" t="s">
        <v>10592</v>
      </c>
      <c r="BT43" t="s">
        <v>10593</v>
      </c>
      <c r="BU43" t="s">
        <v>10594</v>
      </c>
      <c r="BV43" t="s">
        <v>10595</v>
      </c>
      <c r="BW43" t="s">
        <v>10596</v>
      </c>
      <c r="BX43" t="s">
        <v>10378</v>
      </c>
      <c r="BY43" t="s">
        <v>10597</v>
      </c>
      <c r="BZ43" t="s">
        <v>10598</v>
      </c>
      <c r="CA43" t="s">
        <v>10599</v>
      </c>
      <c r="CB43" t="s">
        <v>10600</v>
      </c>
      <c r="CC43" t="s">
        <v>10601</v>
      </c>
      <c r="CD43" t="s">
        <v>10602</v>
      </c>
      <c r="CE43" t="s">
        <v>10603</v>
      </c>
      <c r="CF43" t="s">
        <v>10604</v>
      </c>
      <c r="CG43" t="s">
        <v>10605</v>
      </c>
      <c r="CH43" t="s">
        <v>10606</v>
      </c>
      <c r="CI43" t="s">
        <v>10607</v>
      </c>
      <c r="CJ43" t="s">
        <v>10608</v>
      </c>
      <c r="CK43" t="s">
        <v>10609</v>
      </c>
      <c r="CL43" t="s">
        <v>10610</v>
      </c>
      <c r="CM43" t="s">
        <v>10611</v>
      </c>
      <c r="CN43" t="s">
        <v>10612</v>
      </c>
      <c r="CO43" t="s">
        <v>10613</v>
      </c>
      <c r="CP43" t="s">
        <v>10614</v>
      </c>
      <c r="CQ43" t="s">
        <v>10399</v>
      </c>
      <c r="CR43" t="s">
        <v>10615</v>
      </c>
      <c r="CS43" t="s">
        <v>10616</v>
      </c>
      <c r="CT43" t="s">
        <v>10617</v>
      </c>
      <c r="CU43" t="s">
        <v>10618</v>
      </c>
      <c r="CV43" t="s">
        <v>10619</v>
      </c>
      <c r="CW43" t="s">
        <v>10620</v>
      </c>
      <c r="CX43" t="s">
        <v>10621</v>
      </c>
      <c r="CY43" t="s">
        <v>10408</v>
      </c>
      <c r="CZ43" t="s">
        <v>10622</v>
      </c>
      <c r="DA43" t="s">
        <v>10623</v>
      </c>
      <c r="DB43" t="s">
        <v>10624</v>
      </c>
      <c r="DC43" t="s">
        <v>10625</v>
      </c>
      <c r="DD43" t="s">
        <v>10626</v>
      </c>
      <c r="DE43" t="s">
        <v>10627</v>
      </c>
      <c r="DF43" t="s">
        <v>10628</v>
      </c>
      <c r="DG43" t="s">
        <v>10417</v>
      </c>
      <c r="DH43" t="s">
        <v>10629</v>
      </c>
      <c r="DI43" t="s">
        <v>10630</v>
      </c>
      <c r="DJ43" t="s">
        <v>10631</v>
      </c>
      <c r="DK43" t="s">
        <v>10632</v>
      </c>
      <c r="DL43" t="s">
        <v>10633</v>
      </c>
      <c r="DM43" t="s">
        <v>10634</v>
      </c>
      <c r="DN43" t="s">
        <v>10635</v>
      </c>
      <c r="DO43" t="s">
        <v>10636</v>
      </c>
      <c r="DP43" t="s">
        <v>10637</v>
      </c>
      <c r="DQ43" t="s">
        <v>10638</v>
      </c>
      <c r="DR43" t="s">
        <v>10639</v>
      </c>
      <c r="DS43" t="s">
        <v>10640</v>
      </c>
      <c r="DT43" t="s">
        <v>10641</v>
      </c>
      <c r="DU43" t="s">
        <v>10642</v>
      </c>
      <c r="DV43" t="s">
        <v>10643</v>
      </c>
      <c r="DW43" t="s">
        <v>10644</v>
      </c>
      <c r="DX43" t="s">
        <v>10645</v>
      </c>
      <c r="DY43" t="s">
        <v>10646</v>
      </c>
      <c r="DZ43" t="s">
        <v>10647</v>
      </c>
      <c r="EA43" t="s">
        <v>10648</v>
      </c>
      <c r="EB43" t="s">
        <v>10649</v>
      </c>
      <c r="EC43" t="s">
        <v>10650</v>
      </c>
      <c r="ED43" t="s">
        <v>10651</v>
      </c>
      <c r="EE43" t="s">
        <v>10652</v>
      </c>
      <c r="EF43" t="s">
        <v>10653</v>
      </c>
      <c r="EG43" t="s">
        <v>10654</v>
      </c>
      <c r="EH43" t="s">
        <v>10655</v>
      </c>
      <c r="EI43" t="s">
        <v>10656</v>
      </c>
      <c r="EJ43" t="s">
        <v>10657</v>
      </c>
      <c r="EK43" t="s">
        <v>10658</v>
      </c>
      <c r="EL43" t="s">
        <v>10659</v>
      </c>
      <c r="EM43" t="s">
        <v>10660</v>
      </c>
      <c r="EN43" t="s">
        <v>10455</v>
      </c>
      <c r="EO43" t="s">
        <v>10661</v>
      </c>
      <c r="EP43" t="s">
        <v>10662</v>
      </c>
      <c r="EQ43" t="s">
        <v>10663</v>
      </c>
      <c r="ER43" t="s">
        <v>10664</v>
      </c>
      <c r="ES43" t="s">
        <v>10665</v>
      </c>
      <c r="ET43" t="s">
        <v>10666</v>
      </c>
      <c r="EU43" t="s">
        <v>10667</v>
      </c>
      <c r="EV43" t="s">
        <v>10668</v>
      </c>
      <c r="EW43" t="s">
        <v>10669</v>
      </c>
      <c r="EX43" t="s">
        <v>10670</v>
      </c>
      <c r="EY43" t="s">
        <v>10468</v>
      </c>
      <c r="EZ43" t="s">
        <v>10671</v>
      </c>
      <c r="FA43" t="s">
        <v>10672</v>
      </c>
      <c r="FB43" t="s">
        <v>10673</v>
      </c>
      <c r="FC43" t="s">
        <v>10674</v>
      </c>
      <c r="FD43" t="s">
        <v>10675</v>
      </c>
      <c r="FE43" t="s">
        <v>10676</v>
      </c>
      <c r="FF43" t="s">
        <v>10677</v>
      </c>
      <c r="FG43" t="s">
        <v>10678</v>
      </c>
      <c r="FH43" t="s">
        <v>10679</v>
      </c>
      <c r="FI43" t="s">
        <v>10680</v>
      </c>
      <c r="FJ43" t="s">
        <v>10681</v>
      </c>
      <c r="FK43" t="s">
        <v>10682</v>
      </c>
      <c r="FL43" t="s">
        <v>10683</v>
      </c>
      <c r="FM43" t="s">
        <v>10684</v>
      </c>
      <c r="FN43" t="s">
        <v>10685</v>
      </c>
      <c r="FO43" t="s">
        <v>10686</v>
      </c>
      <c r="FP43" t="s">
        <v>10687</v>
      </c>
      <c r="FQ43" t="s">
        <v>10688</v>
      </c>
      <c r="FR43" t="s">
        <v>10689</v>
      </c>
      <c r="FS43" t="s">
        <v>10690</v>
      </c>
      <c r="FT43" t="s">
        <v>10691</v>
      </c>
      <c r="FU43" t="s">
        <v>10692</v>
      </c>
      <c r="FV43" t="s">
        <v>10693</v>
      </c>
      <c r="FW43" t="s">
        <v>10694</v>
      </c>
      <c r="FX43" t="s">
        <v>10695</v>
      </c>
      <c r="FY43" t="s">
        <v>10696</v>
      </c>
      <c r="FZ43" t="s">
        <v>10697</v>
      </c>
      <c r="GA43" t="s">
        <v>10698</v>
      </c>
      <c r="GB43" t="s">
        <v>10699</v>
      </c>
      <c r="GC43" t="s">
        <v>10700</v>
      </c>
      <c r="GD43" t="s">
        <v>10701</v>
      </c>
      <c r="GE43" t="s">
        <v>10702</v>
      </c>
      <c r="GF43" t="s">
        <v>10703</v>
      </c>
      <c r="GG43" t="s">
        <v>10704</v>
      </c>
      <c r="GH43" t="s">
        <v>10705</v>
      </c>
      <c r="GI43" t="s">
        <v>10706</v>
      </c>
      <c r="GJ43" t="s">
        <v>10707</v>
      </c>
      <c r="GK43" t="s">
        <v>10708</v>
      </c>
      <c r="GL43" t="s">
        <v>10709</v>
      </c>
      <c r="GM43" t="s">
        <v>10710</v>
      </c>
      <c r="GN43" t="s">
        <v>10711</v>
      </c>
      <c r="GO43" t="s">
        <v>10712</v>
      </c>
      <c r="GP43" t="s">
        <v>10713</v>
      </c>
      <c r="GQ43" t="s">
        <v>10714</v>
      </c>
      <c r="GR43" t="s">
        <v>10715</v>
      </c>
      <c r="GS43" t="s">
        <v>10716</v>
      </c>
      <c r="GT43" t="s">
        <v>10717</v>
      </c>
      <c r="GU43" t="s">
        <v>10718</v>
      </c>
      <c r="GV43" t="s">
        <v>10719</v>
      </c>
      <c r="GW43" t="s">
        <v>10720</v>
      </c>
      <c r="GX43" t="s">
        <v>10721</v>
      </c>
      <c r="GY43" t="s">
        <v>10722</v>
      </c>
      <c r="GZ43" t="s">
        <v>10723</v>
      </c>
      <c r="HA43" t="s">
        <v>10724</v>
      </c>
      <c r="HB43" t="s">
        <v>10725</v>
      </c>
      <c r="HC43" t="s">
        <v>10726</v>
      </c>
      <c r="HD43" t="s">
        <v>10727</v>
      </c>
      <c r="HE43" t="s">
        <v>10728</v>
      </c>
      <c r="HF43" t="s">
        <v>10729</v>
      </c>
      <c r="HG43" t="s">
        <v>10730</v>
      </c>
      <c r="HH43" t="s">
        <v>10731</v>
      </c>
      <c r="HI43" t="s">
        <v>10732</v>
      </c>
      <c r="HJ43" t="s">
        <v>10733</v>
      </c>
      <c r="HK43" t="s">
        <v>10734</v>
      </c>
      <c r="HL43" t="s">
        <v>10735</v>
      </c>
      <c r="HM43" t="s">
        <v>10736</v>
      </c>
      <c r="HN43" t="s">
        <v>10737</v>
      </c>
      <c r="HO43" t="s">
        <v>10738</v>
      </c>
      <c r="HP43" t="s">
        <v>10739</v>
      </c>
      <c r="HQ43" t="s">
        <v>10740</v>
      </c>
      <c r="HR43" t="s">
        <v>10741</v>
      </c>
      <c r="HS43" t="s">
        <v>10742</v>
      </c>
      <c r="HT43" t="s">
        <v>10743</v>
      </c>
      <c r="HU43" t="s">
        <v>10744</v>
      </c>
      <c r="HV43" t="s">
        <v>10745</v>
      </c>
      <c r="HW43" t="s">
        <v>10746</v>
      </c>
      <c r="HX43" t="s">
        <v>10747</v>
      </c>
      <c r="HY43" t="s">
        <v>10748</v>
      </c>
      <c r="HZ43" t="s">
        <v>10749</v>
      </c>
      <c r="IA43" t="s">
        <v>10750</v>
      </c>
      <c r="IB43" t="s">
        <v>10751</v>
      </c>
      <c r="IC43" t="s">
        <v>10752</v>
      </c>
      <c r="ID43" t="s">
        <v>10753</v>
      </c>
      <c r="IE43" t="s">
        <v>10754</v>
      </c>
      <c r="IF43" t="s">
        <v>10755</v>
      </c>
      <c r="IG43" t="s">
        <v>10756</v>
      </c>
      <c r="IH43" t="s">
        <v>10757</v>
      </c>
      <c r="II43" t="s">
        <v>10758</v>
      </c>
      <c r="IJ43" t="s">
        <v>10759</v>
      </c>
      <c r="IK43" t="s">
        <v>10760</v>
      </c>
      <c r="IL43" t="s">
        <v>10761</v>
      </c>
      <c r="IM43" t="s">
        <v>10762</v>
      </c>
      <c r="IN43" t="s">
        <v>10763</v>
      </c>
      <c r="IO43" t="s">
        <v>10764</v>
      </c>
      <c r="IP43" t="s">
        <v>10765</v>
      </c>
      <c r="IQ43" t="s">
        <v>10766</v>
      </c>
      <c r="IR43" t="s">
        <v>10767</v>
      </c>
      <c r="IS43" t="s">
        <v>10768</v>
      </c>
      <c r="IT43" t="s">
        <v>10769</v>
      </c>
      <c r="IU43" t="s">
        <v>10770</v>
      </c>
      <c r="IV43" t="s">
        <v>10771</v>
      </c>
      <c r="IW43" t="s">
        <v>10772</v>
      </c>
      <c r="IX43" t="s">
        <v>10773</v>
      </c>
    </row>
    <row r="45" spans="1:258">
      <c r="C45" s="25">
        <f>VALUE(SUBSTITUTE(C42,".",","))</f>
        <v>0</v>
      </c>
      <c r="D45" s="25">
        <f t="shared" ref="D45:BO45" si="18">VALUE(SUBSTITUTE(D42,".",","))</f>
        <v>0.02</v>
      </c>
      <c r="E45" s="25">
        <f t="shared" si="18"/>
        <v>0.04</v>
      </c>
      <c r="F45" s="25">
        <f t="shared" si="18"/>
        <v>0.06</v>
      </c>
      <c r="G45" s="25">
        <f t="shared" si="18"/>
        <v>0.08</v>
      </c>
      <c r="H45" s="25">
        <f t="shared" si="18"/>
        <v>0.1</v>
      </c>
      <c r="I45" s="25">
        <f t="shared" si="18"/>
        <v>0.12</v>
      </c>
      <c r="J45" s="25">
        <f t="shared" si="18"/>
        <v>0.14000000000000001</v>
      </c>
      <c r="K45" s="25">
        <f t="shared" si="18"/>
        <v>0.16</v>
      </c>
      <c r="L45" s="25">
        <f t="shared" si="18"/>
        <v>0.18</v>
      </c>
      <c r="M45" s="25">
        <f t="shared" si="18"/>
        <v>0.2</v>
      </c>
      <c r="N45" s="25">
        <f t="shared" si="18"/>
        <v>0.21</v>
      </c>
      <c r="O45" s="25">
        <f t="shared" si="18"/>
        <v>0.23</v>
      </c>
      <c r="P45" s="25">
        <f t="shared" si="18"/>
        <v>0.25</v>
      </c>
      <c r="Q45" s="25">
        <f t="shared" si="18"/>
        <v>0.27</v>
      </c>
      <c r="R45" s="25">
        <f t="shared" si="18"/>
        <v>0.28999999999999998</v>
      </c>
      <c r="S45" s="25">
        <f t="shared" si="18"/>
        <v>0.31</v>
      </c>
      <c r="T45" s="25">
        <f t="shared" si="18"/>
        <v>0.33</v>
      </c>
      <c r="U45" s="25">
        <f t="shared" si="18"/>
        <v>0.35</v>
      </c>
      <c r="V45" s="25">
        <f t="shared" si="18"/>
        <v>0.37</v>
      </c>
      <c r="W45" s="25">
        <f t="shared" si="18"/>
        <v>0.39</v>
      </c>
      <c r="X45" s="25">
        <f t="shared" si="18"/>
        <v>0.41</v>
      </c>
      <c r="Y45" s="25">
        <f t="shared" si="18"/>
        <v>0.43</v>
      </c>
      <c r="Z45" s="25">
        <f t="shared" si="18"/>
        <v>0.45</v>
      </c>
      <c r="AA45" s="25">
        <f t="shared" si="18"/>
        <v>0.47</v>
      </c>
      <c r="AB45" s="25">
        <f t="shared" si="18"/>
        <v>0.49</v>
      </c>
      <c r="AC45" s="25">
        <f t="shared" si="18"/>
        <v>0.51</v>
      </c>
      <c r="AD45" s="25">
        <f t="shared" si="18"/>
        <v>0.53</v>
      </c>
      <c r="AE45" s="25">
        <f t="shared" si="18"/>
        <v>0.55000000000000004</v>
      </c>
      <c r="AF45" s="25">
        <f t="shared" si="18"/>
        <v>0.56999999999999995</v>
      </c>
      <c r="AG45" s="25">
        <f t="shared" si="18"/>
        <v>0.59</v>
      </c>
      <c r="AH45" s="25">
        <f t="shared" si="18"/>
        <v>0.61</v>
      </c>
      <c r="AI45" s="25">
        <f t="shared" si="18"/>
        <v>0.62</v>
      </c>
      <c r="AJ45" s="25">
        <f t="shared" si="18"/>
        <v>0.64</v>
      </c>
      <c r="AK45" s="25">
        <f t="shared" si="18"/>
        <v>0.66</v>
      </c>
      <c r="AL45" s="25">
        <f t="shared" si="18"/>
        <v>0.68</v>
      </c>
      <c r="AM45" s="25">
        <f t="shared" si="18"/>
        <v>0.7</v>
      </c>
      <c r="AN45" s="25">
        <f t="shared" si="18"/>
        <v>0.72</v>
      </c>
      <c r="AO45" s="25">
        <f t="shared" si="18"/>
        <v>0.74</v>
      </c>
      <c r="AP45" s="25">
        <f t="shared" si="18"/>
        <v>0.76</v>
      </c>
      <c r="AQ45" s="25">
        <f t="shared" si="18"/>
        <v>0.78</v>
      </c>
      <c r="AR45" s="25">
        <f t="shared" si="18"/>
        <v>0.8</v>
      </c>
      <c r="AS45" s="25">
        <f t="shared" si="18"/>
        <v>0.82</v>
      </c>
      <c r="AT45" s="25">
        <f t="shared" si="18"/>
        <v>0.84</v>
      </c>
      <c r="AU45" s="25">
        <f t="shared" si="18"/>
        <v>0.86</v>
      </c>
      <c r="AV45" s="25">
        <f t="shared" si="18"/>
        <v>0.88</v>
      </c>
      <c r="AW45" s="25">
        <f t="shared" si="18"/>
        <v>0.9</v>
      </c>
      <c r="AX45" s="25">
        <f t="shared" si="18"/>
        <v>0.92</v>
      </c>
      <c r="AY45" s="25">
        <f t="shared" si="18"/>
        <v>0.94</v>
      </c>
      <c r="AZ45" s="25">
        <f t="shared" si="18"/>
        <v>0.96</v>
      </c>
      <c r="BA45" s="25">
        <f t="shared" si="18"/>
        <v>0.98</v>
      </c>
      <c r="BB45" s="25">
        <f t="shared" si="18"/>
        <v>1</v>
      </c>
      <c r="BC45" s="25">
        <f t="shared" si="18"/>
        <v>1.02</v>
      </c>
      <c r="BD45" s="25">
        <f t="shared" si="18"/>
        <v>1.04</v>
      </c>
      <c r="BE45" s="25">
        <f t="shared" si="18"/>
        <v>1.05</v>
      </c>
      <c r="BF45" s="25">
        <f t="shared" si="18"/>
        <v>1.07</v>
      </c>
      <c r="BG45" s="25">
        <f t="shared" si="18"/>
        <v>1.0900000000000001</v>
      </c>
      <c r="BH45" s="25">
        <f t="shared" si="18"/>
        <v>1.1100000000000001</v>
      </c>
      <c r="BI45" s="25">
        <f t="shared" si="18"/>
        <v>1.1299999999999999</v>
      </c>
      <c r="BJ45" s="25">
        <f t="shared" si="18"/>
        <v>1.1499999999999999</v>
      </c>
      <c r="BK45" s="25">
        <f t="shared" si="18"/>
        <v>1.17</v>
      </c>
      <c r="BL45" s="25">
        <f t="shared" si="18"/>
        <v>1.19</v>
      </c>
      <c r="BM45" s="25">
        <f t="shared" si="18"/>
        <v>1.21</v>
      </c>
      <c r="BN45" s="25">
        <f t="shared" si="18"/>
        <v>1.23</v>
      </c>
      <c r="BO45" s="25">
        <f t="shared" si="18"/>
        <v>1.25</v>
      </c>
      <c r="BP45" s="25">
        <f t="shared" ref="BP45:EA45" si="19">VALUE(SUBSTITUTE(BP42,".",","))</f>
        <v>1.27</v>
      </c>
      <c r="BQ45" s="25">
        <f t="shared" si="19"/>
        <v>1.29</v>
      </c>
      <c r="BR45" s="25">
        <f t="shared" si="19"/>
        <v>1.31</v>
      </c>
      <c r="BS45" s="25">
        <f t="shared" si="19"/>
        <v>1.33</v>
      </c>
      <c r="BT45" s="25">
        <f t="shared" si="19"/>
        <v>1.35</v>
      </c>
      <c r="BU45" s="25">
        <f t="shared" si="19"/>
        <v>1.37</v>
      </c>
      <c r="BV45" s="25">
        <f t="shared" si="19"/>
        <v>1.39</v>
      </c>
      <c r="BW45" s="25">
        <f t="shared" si="19"/>
        <v>1.41</v>
      </c>
      <c r="BX45" s="25">
        <f t="shared" si="19"/>
        <v>1.43</v>
      </c>
      <c r="BY45" s="25">
        <f t="shared" si="19"/>
        <v>1.45</v>
      </c>
      <c r="BZ45" s="25">
        <f t="shared" si="19"/>
        <v>1.46</v>
      </c>
      <c r="CA45" s="25">
        <f t="shared" si="19"/>
        <v>1.48</v>
      </c>
      <c r="CB45" s="25">
        <f t="shared" si="19"/>
        <v>1.5</v>
      </c>
      <c r="CC45" s="25">
        <f t="shared" si="19"/>
        <v>1.52</v>
      </c>
      <c r="CD45" s="25">
        <f t="shared" si="19"/>
        <v>1.54</v>
      </c>
      <c r="CE45" s="25">
        <f t="shared" si="19"/>
        <v>1.56</v>
      </c>
      <c r="CF45" s="25">
        <f t="shared" si="19"/>
        <v>1.58</v>
      </c>
      <c r="CG45" s="25">
        <f t="shared" si="19"/>
        <v>1.6</v>
      </c>
      <c r="CH45" s="25">
        <f t="shared" si="19"/>
        <v>1.62</v>
      </c>
      <c r="CI45" s="25">
        <f t="shared" si="19"/>
        <v>1.64</v>
      </c>
      <c r="CJ45" s="25">
        <f t="shared" si="19"/>
        <v>1.66</v>
      </c>
      <c r="CK45" s="25">
        <f t="shared" si="19"/>
        <v>1.68</v>
      </c>
      <c r="CL45" s="25">
        <f t="shared" si="19"/>
        <v>1.7</v>
      </c>
      <c r="CM45" s="25">
        <f t="shared" si="19"/>
        <v>1.72</v>
      </c>
      <c r="CN45" s="25">
        <f t="shared" si="19"/>
        <v>1.74</v>
      </c>
      <c r="CO45" s="25">
        <f t="shared" si="19"/>
        <v>1.76</v>
      </c>
      <c r="CP45" s="25">
        <f t="shared" si="19"/>
        <v>1.78</v>
      </c>
      <c r="CQ45" s="25">
        <f t="shared" si="19"/>
        <v>1.8</v>
      </c>
      <c r="CR45" s="25">
        <f t="shared" si="19"/>
        <v>1.82</v>
      </c>
      <c r="CS45" s="25">
        <f t="shared" si="19"/>
        <v>1.84</v>
      </c>
      <c r="CT45" s="25">
        <f t="shared" si="19"/>
        <v>1.86</v>
      </c>
      <c r="CU45" s="25">
        <f t="shared" si="19"/>
        <v>1.87</v>
      </c>
      <c r="CV45" s="25">
        <f t="shared" si="19"/>
        <v>1.89</v>
      </c>
      <c r="CW45" s="25">
        <f t="shared" si="19"/>
        <v>1.91</v>
      </c>
      <c r="CX45" s="25">
        <f t="shared" si="19"/>
        <v>1.93</v>
      </c>
      <c r="CY45" s="25">
        <f t="shared" si="19"/>
        <v>1.95</v>
      </c>
      <c r="CZ45" s="25">
        <f t="shared" si="19"/>
        <v>1.97</v>
      </c>
      <c r="DA45" s="25">
        <f t="shared" si="19"/>
        <v>1.99</v>
      </c>
      <c r="DB45" s="25">
        <f t="shared" si="19"/>
        <v>2.0099999999999998</v>
      </c>
      <c r="DC45" s="25">
        <f t="shared" si="19"/>
        <v>2.0299999999999998</v>
      </c>
      <c r="DD45" s="25">
        <f t="shared" si="19"/>
        <v>2.0499999999999998</v>
      </c>
      <c r="DE45" s="25">
        <f t="shared" si="19"/>
        <v>2.0699999999999998</v>
      </c>
      <c r="DF45" s="25">
        <f t="shared" si="19"/>
        <v>2.09</v>
      </c>
      <c r="DG45" s="25">
        <f t="shared" si="19"/>
        <v>2.11</v>
      </c>
      <c r="DH45" s="25">
        <f t="shared" si="19"/>
        <v>2.13</v>
      </c>
      <c r="DI45" s="25">
        <f t="shared" si="19"/>
        <v>2.15</v>
      </c>
      <c r="DJ45" s="25">
        <f t="shared" si="19"/>
        <v>2.17</v>
      </c>
      <c r="DK45" s="25">
        <f t="shared" si="19"/>
        <v>2.19</v>
      </c>
      <c r="DL45" s="25">
        <f t="shared" si="19"/>
        <v>2.21</v>
      </c>
      <c r="DM45" s="25">
        <f t="shared" si="19"/>
        <v>2.23</v>
      </c>
      <c r="DN45" s="25">
        <f t="shared" si="19"/>
        <v>2.25</v>
      </c>
      <c r="DO45" s="25">
        <f t="shared" si="19"/>
        <v>2.27</v>
      </c>
      <c r="DP45" s="25">
        <f t="shared" si="19"/>
        <v>2.29</v>
      </c>
      <c r="DQ45" s="25">
        <f t="shared" si="19"/>
        <v>2.2999999999999998</v>
      </c>
      <c r="DR45" s="25">
        <f t="shared" si="19"/>
        <v>2.3199999999999998</v>
      </c>
      <c r="DS45" s="25">
        <f t="shared" si="19"/>
        <v>2.34</v>
      </c>
      <c r="DT45" s="25">
        <f t="shared" si="19"/>
        <v>2.36</v>
      </c>
      <c r="DU45" s="25">
        <f t="shared" si="19"/>
        <v>2.38</v>
      </c>
      <c r="DV45" s="25">
        <f t="shared" si="19"/>
        <v>2.4</v>
      </c>
      <c r="DW45" s="25">
        <f t="shared" si="19"/>
        <v>2.42</v>
      </c>
      <c r="DX45" s="25">
        <f t="shared" si="19"/>
        <v>2.44</v>
      </c>
      <c r="DY45" s="25">
        <f t="shared" si="19"/>
        <v>2.46</v>
      </c>
      <c r="DZ45" s="25">
        <f t="shared" si="19"/>
        <v>2.48</v>
      </c>
      <c r="EA45" s="25">
        <f t="shared" si="19"/>
        <v>2.5</v>
      </c>
      <c r="EB45" s="25">
        <f t="shared" ref="EB45:GM45" si="20">VALUE(SUBSTITUTE(EB42,".",","))</f>
        <v>2.52</v>
      </c>
      <c r="EC45" s="25">
        <f t="shared" si="20"/>
        <v>2.54</v>
      </c>
      <c r="ED45" s="25">
        <f t="shared" si="20"/>
        <v>2.56</v>
      </c>
      <c r="EE45" s="25">
        <f t="shared" si="20"/>
        <v>2.58</v>
      </c>
      <c r="EF45" s="25">
        <f t="shared" si="20"/>
        <v>2.6</v>
      </c>
      <c r="EG45" s="25">
        <f t="shared" si="20"/>
        <v>2.62</v>
      </c>
      <c r="EH45" s="25">
        <f t="shared" si="20"/>
        <v>2.64</v>
      </c>
      <c r="EI45" s="25">
        <f t="shared" si="20"/>
        <v>2.66</v>
      </c>
      <c r="EJ45" s="25">
        <f t="shared" si="20"/>
        <v>2.68</v>
      </c>
      <c r="EK45" s="25">
        <f t="shared" si="20"/>
        <v>2.7</v>
      </c>
      <c r="EL45" s="25">
        <f t="shared" si="20"/>
        <v>2.71</v>
      </c>
      <c r="EM45" s="25">
        <f t="shared" si="20"/>
        <v>2.73</v>
      </c>
      <c r="EN45" s="25">
        <f t="shared" si="20"/>
        <v>2.75</v>
      </c>
      <c r="EO45" s="25">
        <f t="shared" si="20"/>
        <v>2.77</v>
      </c>
      <c r="EP45" s="25">
        <f t="shared" si="20"/>
        <v>2.79</v>
      </c>
      <c r="EQ45" s="25">
        <f t="shared" si="20"/>
        <v>2.81</v>
      </c>
      <c r="ER45" s="25">
        <f t="shared" si="20"/>
        <v>2.83</v>
      </c>
      <c r="ES45" s="25">
        <f t="shared" si="20"/>
        <v>2.85</v>
      </c>
      <c r="ET45" s="25">
        <f t="shared" si="20"/>
        <v>2.87</v>
      </c>
      <c r="EU45" s="25">
        <f t="shared" si="20"/>
        <v>2.89</v>
      </c>
      <c r="EV45" s="25">
        <f t="shared" si="20"/>
        <v>2.91</v>
      </c>
      <c r="EW45" s="25">
        <f t="shared" si="20"/>
        <v>2.93</v>
      </c>
      <c r="EX45" s="25">
        <f t="shared" si="20"/>
        <v>2.95</v>
      </c>
      <c r="EY45" s="25">
        <f t="shared" si="20"/>
        <v>2.97</v>
      </c>
      <c r="EZ45" s="25">
        <f t="shared" si="20"/>
        <v>2.99</v>
      </c>
      <c r="FA45" s="25">
        <f t="shared" si="20"/>
        <v>3.01</v>
      </c>
      <c r="FB45" s="25">
        <f t="shared" si="20"/>
        <v>3.03</v>
      </c>
      <c r="FC45" s="25">
        <f t="shared" si="20"/>
        <v>3.05</v>
      </c>
      <c r="FD45" s="25">
        <f t="shared" si="20"/>
        <v>3.07</v>
      </c>
      <c r="FE45" s="25">
        <f t="shared" si="20"/>
        <v>3.09</v>
      </c>
      <c r="FF45" s="25">
        <f t="shared" si="20"/>
        <v>3.11</v>
      </c>
      <c r="FG45" s="25">
        <f t="shared" si="20"/>
        <v>3.12</v>
      </c>
      <c r="FH45" s="25">
        <f t="shared" si="20"/>
        <v>3.14</v>
      </c>
      <c r="FI45" s="25">
        <f t="shared" si="20"/>
        <v>3.16</v>
      </c>
      <c r="FJ45" s="25">
        <f t="shared" si="20"/>
        <v>3.18</v>
      </c>
      <c r="FK45" s="25">
        <f t="shared" si="20"/>
        <v>3.2</v>
      </c>
      <c r="FL45" s="25">
        <f t="shared" si="20"/>
        <v>3.22</v>
      </c>
      <c r="FM45" s="25">
        <f t="shared" si="20"/>
        <v>3.24</v>
      </c>
      <c r="FN45" s="25">
        <f t="shared" si="20"/>
        <v>3.26</v>
      </c>
      <c r="FO45" s="25">
        <f t="shared" si="20"/>
        <v>3.28</v>
      </c>
      <c r="FP45" s="25">
        <f t="shared" si="20"/>
        <v>3.3</v>
      </c>
      <c r="FQ45" s="25">
        <f t="shared" si="20"/>
        <v>3.32</v>
      </c>
      <c r="FR45" s="25">
        <f t="shared" si="20"/>
        <v>3.34</v>
      </c>
      <c r="FS45" s="25">
        <f t="shared" si="20"/>
        <v>3.36</v>
      </c>
      <c r="FT45" s="25">
        <f t="shared" si="20"/>
        <v>3.38</v>
      </c>
      <c r="FU45" s="25">
        <f t="shared" si="20"/>
        <v>3.4</v>
      </c>
      <c r="FV45" s="25">
        <f t="shared" si="20"/>
        <v>3.42</v>
      </c>
      <c r="FW45" s="25">
        <f t="shared" si="20"/>
        <v>3.44</v>
      </c>
      <c r="FX45" s="25">
        <f t="shared" si="20"/>
        <v>3.46</v>
      </c>
      <c r="FY45" s="25">
        <f t="shared" si="20"/>
        <v>3.48</v>
      </c>
      <c r="FZ45" s="25">
        <f t="shared" si="20"/>
        <v>3.5</v>
      </c>
      <c r="GA45" s="25">
        <f t="shared" si="20"/>
        <v>3.52</v>
      </c>
      <c r="GB45" s="25">
        <f t="shared" si="20"/>
        <v>3.54</v>
      </c>
      <c r="GC45" s="25">
        <f t="shared" si="20"/>
        <v>3.55</v>
      </c>
      <c r="GD45" s="25">
        <f t="shared" si="20"/>
        <v>3.57</v>
      </c>
      <c r="GE45" s="25">
        <f t="shared" si="20"/>
        <v>3.59</v>
      </c>
      <c r="GF45" s="25">
        <f t="shared" si="20"/>
        <v>3.61</v>
      </c>
      <c r="GG45" s="25">
        <f t="shared" si="20"/>
        <v>3.63</v>
      </c>
      <c r="GH45" s="25">
        <f t="shared" si="20"/>
        <v>3.65</v>
      </c>
      <c r="GI45" s="25">
        <f t="shared" si="20"/>
        <v>3.67</v>
      </c>
      <c r="GJ45" s="25">
        <f t="shared" si="20"/>
        <v>3.69</v>
      </c>
      <c r="GK45" s="25">
        <f t="shared" si="20"/>
        <v>3.71</v>
      </c>
      <c r="GL45" s="25">
        <f t="shared" si="20"/>
        <v>3.73</v>
      </c>
      <c r="GM45" s="25">
        <f t="shared" si="20"/>
        <v>3.75</v>
      </c>
      <c r="GN45" s="25">
        <f t="shared" ref="GN45:IX45" si="21">VALUE(SUBSTITUTE(GN42,".",","))</f>
        <v>3.77</v>
      </c>
      <c r="GO45" s="25">
        <f t="shared" si="21"/>
        <v>3.79</v>
      </c>
      <c r="GP45" s="25">
        <f t="shared" si="21"/>
        <v>3.81</v>
      </c>
      <c r="GQ45" s="25">
        <f t="shared" si="21"/>
        <v>3.83</v>
      </c>
      <c r="GR45" s="25">
        <f t="shared" si="21"/>
        <v>3.85</v>
      </c>
      <c r="GS45" s="25">
        <f t="shared" si="21"/>
        <v>3.87</v>
      </c>
      <c r="GT45" s="25">
        <f t="shared" si="21"/>
        <v>3.89</v>
      </c>
      <c r="GU45" s="25">
        <f t="shared" si="21"/>
        <v>3.91</v>
      </c>
      <c r="GV45" s="25">
        <f t="shared" si="21"/>
        <v>3.93</v>
      </c>
      <c r="GW45" s="25">
        <f t="shared" si="21"/>
        <v>3.95</v>
      </c>
      <c r="GX45" s="25">
        <f t="shared" si="21"/>
        <v>3.96</v>
      </c>
      <c r="GY45" s="25">
        <f t="shared" si="21"/>
        <v>3.98</v>
      </c>
      <c r="GZ45" s="25">
        <f t="shared" si="21"/>
        <v>4</v>
      </c>
      <c r="HA45" s="25">
        <f t="shared" si="21"/>
        <v>4.0199999999999996</v>
      </c>
      <c r="HB45" s="25">
        <f t="shared" si="21"/>
        <v>4.04</v>
      </c>
      <c r="HC45" s="25">
        <f t="shared" si="21"/>
        <v>4.0599999999999996</v>
      </c>
      <c r="HD45" s="25">
        <f t="shared" si="21"/>
        <v>4.08</v>
      </c>
      <c r="HE45" s="25">
        <f t="shared" si="21"/>
        <v>4.0999999999999996</v>
      </c>
      <c r="HF45" s="25">
        <f t="shared" si="21"/>
        <v>4.12</v>
      </c>
      <c r="HG45" s="25">
        <f t="shared" si="21"/>
        <v>4.1399999999999997</v>
      </c>
      <c r="HH45" s="25">
        <f t="shared" si="21"/>
        <v>4.16</v>
      </c>
      <c r="HI45" s="25">
        <f t="shared" si="21"/>
        <v>4.18</v>
      </c>
      <c r="HJ45" s="25">
        <f t="shared" si="21"/>
        <v>4.2</v>
      </c>
      <c r="HK45" s="25">
        <f t="shared" si="21"/>
        <v>4.22</v>
      </c>
      <c r="HL45" s="25">
        <f t="shared" si="21"/>
        <v>4.24</v>
      </c>
      <c r="HM45" s="25">
        <f t="shared" si="21"/>
        <v>4.26</v>
      </c>
      <c r="HN45" s="25">
        <f t="shared" si="21"/>
        <v>4.28</v>
      </c>
      <c r="HO45" s="25">
        <f t="shared" si="21"/>
        <v>4.3</v>
      </c>
      <c r="HP45" s="25">
        <f t="shared" si="21"/>
        <v>4.32</v>
      </c>
      <c r="HQ45" s="25">
        <f t="shared" si="21"/>
        <v>4.34</v>
      </c>
      <c r="HR45" s="25">
        <f t="shared" si="21"/>
        <v>4.3600000000000003</v>
      </c>
      <c r="HS45" s="25">
        <f t="shared" si="21"/>
        <v>4.37</v>
      </c>
      <c r="HT45" s="25">
        <f t="shared" si="21"/>
        <v>4.3899999999999997</v>
      </c>
      <c r="HU45" s="25">
        <f t="shared" si="21"/>
        <v>4.41</v>
      </c>
      <c r="HV45" s="25">
        <f t="shared" si="21"/>
        <v>4.43</v>
      </c>
      <c r="HW45" s="25">
        <f t="shared" si="21"/>
        <v>4.45</v>
      </c>
      <c r="HX45" s="25">
        <f t="shared" si="21"/>
        <v>4.47</v>
      </c>
      <c r="HY45" s="25">
        <f t="shared" si="21"/>
        <v>4.49</v>
      </c>
      <c r="HZ45" s="25">
        <f t="shared" si="21"/>
        <v>4.51</v>
      </c>
      <c r="IA45" s="25">
        <f t="shared" si="21"/>
        <v>4.53</v>
      </c>
      <c r="IB45" s="25">
        <f t="shared" si="21"/>
        <v>4.55</v>
      </c>
      <c r="IC45" s="25">
        <f t="shared" si="21"/>
        <v>4.57</v>
      </c>
      <c r="ID45" s="25">
        <f t="shared" si="21"/>
        <v>4.59</v>
      </c>
      <c r="IE45" s="25">
        <f t="shared" si="21"/>
        <v>4.6100000000000003</v>
      </c>
      <c r="IF45" s="25">
        <f t="shared" si="21"/>
        <v>4.63</v>
      </c>
      <c r="IG45" s="25">
        <f t="shared" si="21"/>
        <v>4.6500000000000004</v>
      </c>
      <c r="IH45" s="25">
        <f t="shared" si="21"/>
        <v>4.67</v>
      </c>
      <c r="II45" s="25">
        <f t="shared" si="21"/>
        <v>4.6900000000000004</v>
      </c>
      <c r="IJ45" s="25">
        <f t="shared" si="21"/>
        <v>4.71</v>
      </c>
      <c r="IK45" s="25">
        <f t="shared" si="21"/>
        <v>4.7300000000000004</v>
      </c>
      <c r="IL45" s="25">
        <f t="shared" si="21"/>
        <v>4.75</v>
      </c>
      <c r="IM45" s="25">
        <f t="shared" si="21"/>
        <v>4.7699999999999996</v>
      </c>
      <c r="IN45" s="25">
        <f t="shared" si="21"/>
        <v>4.79</v>
      </c>
      <c r="IO45" s="25">
        <f t="shared" si="21"/>
        <v>4.8</v>
      </c>
      <c r="IP45" s="25">
        <f t="shared" si="21"/>
        <v>4.82</v>
      </c>
      <c r="IQ45" s="25">
        <f t="shared" si="21"/>
        <v>4.84</v>
      </c>
      <c r="IR45" s="25">
        <f t="shared" si="21"/>
        <v>4.8600000000000003</v>
      </c>
      <c r="IS45" s="25">
        <f t="shared" si="21"/>
        <v>4.88</v>
      </c>
      <c r="IT45" s="25">
        <f t="shared" si="21"/>
        <v>4.9000000000000004</v>
      </c>
      <c r="IU45" s="25">
        <f t="shared" si="21"/>
        <v>4.92</v>
      </c>
      <c r="IV45" s="25">
        <f t="shared" si="21"/>
        <v>4.9400000000000004</v>
      </c>
      <c r="IW45" s="25">
        <f t="shared" si="21"/>
        <v>4.96</v>
      </c>
      <c r="IX45" s="25">
        <f t="shared" si="21"/>
        <v>4.9800000000000004</v>
      </c>
    </row>
    <row r="46" spans="1:258">
      <c r="C46" s="25">
        <f>VALUE(SUBSTITUTE(C43,".",","))</f>
        <v>0</v>
      </c>
      <c r="D46" s="25">
        <f t="shared" ref="D46:BO46" si="22">VALUE(SUBSTITUTE(D43,".",","))</f>
        <v>0</v>
      </c>
      <c r="E46" s="25">
        <f t="shared" si="22"/>
        <v>0</v>
      </c>
      <c r="F46" s="25">
        <f t="shared" si="22"/>
        <v>0</v>
      </c>
      <c r="G46" s="25">
        <f t="shared" si="22"/>
        <v>0</v>
      </c>
      <c r="H46" s="25">
        <f t="shared" si="22"/>
        <v>0</v>
      </c>
      <c r="I46" s="25">
        <f t="shared" si="22"/>
        <v>0</v>
      </c>
      <c r="J46" s="25">
        <f t="shared" si="22"/>
        <v>0</v>
      </c>
      <c r="K46" s="25">
        <f t="shared" si="22"/>
        <v>0</v>
      </c>
      <c r="L46" s="25">
        <f t="shared" si="22"/>
        <v>0</v>
      </c>
      <c r="M46" s="25">
        <f t="shared" si="22"/>
        <v>0.13</v>
      </c>
      <c r="N46" s="25">
        <f t="shared" si="22"/>
        <v>0.5</v>
      </c>
      <c r="O46" s="25">
        <f t="shared" si="22"/>
        <v>0.88</v>
      </c>
      <c r="P46" s="25">
        <f t="shared" si="22"/>
        <v>1.38</v>
      </c>
      <c r="Q46" s="25">
        <f t="shared" si="22"/>
        <v>1.75</v>
      </c>
      <c r="R46" s="25">
        <f t="shared" si="22"/>
        <v>2.25</v>
      </c>
      <c r="S46" s="25">
        <f t="shared" si="22"/>
        <v>2.63</v>
      </c>
      <c r="T46" s="25">
        <f t="shared" si="22"/>
        <v>3</v>
      </c>
      <c r="U46" s="25">
        <f t="shared" si="22"/>
        <v>3.5</v>
      </c>
      <c r="V46" s="25">
        <f t="shared" si="22"/>
        <v>3.88</v>
      </c>
      <c r="W46" s="25">
        <f t="shared" si="22"/>
        <v>4.25</v>
      </c>
      <c r="X46" s="25">
        <f t="shared" si="22"/>
        <v>4.75</v>
      </c>
      <c r="Y46" s="25">
        <f t="shared" si="22"/>
        <v>5.13</v>
      </c>
      <c r="Z46" s="25">
        <f t="shared" si="22"/>
        <v>5.5</v>
      </c>
      <c r="AA46" s="25">
        <f t="shared" si="22"/>
        <v>6</v>
      </c>
      <c r="AB46" s="25">
        <f t="shared" si="22"/>
        <v>6.38</v>
      </c>
      <c r="AC46" s="25">
        <f t="shared" si="22"/>
        <v>6.88</v>
      </c>
      <c r="AD46" s="25">
        <f t="shared" si="22"/>
        <v>7.25</v>
      </c>
      <c r="AE46" s="25">
        <f t="shared" si="22"/>
        <v>7.75</v>
      </c>
      <c r="AF46" s="25">
        <f t="shared" si="22"/>
        <v>8.25</v>
      </c>
      <c r="AG46" s="25">
        <f t="shared" si="22"/>
        <v>8.75</v>
      </c>
      <c r="AH46" s="25">
        <f t="shared" si="22"/>
        <v>9.3800000000000008</v>
      </c>
      <c r="AI46" s="25">
        <f t="shared" si="22"/>
        <v>9.8800000000000008</v>
      </c>
      <c r="AJ46" s="25">
        <f t="shared" si="22"/>
        <v>10.5</v>
      </c>
      <c r="AK46" s="25">
        <f t="shared" si="22"/>
        <v>11.13</v>
      </c>
      <c r="AL46" s="25">
        <f t="shared" si="22"/>
        <v>11.75</v>
      </c>
      <c r="AM46" s="25">
        <f t="shared" si="22"/>
        <v>12.5</v>
      </c>
      <c r="AN46" s="25">
        <f t="shared" si="22"/>
        <v>13.25</v>
      </c>
      <c r="AO46" s="25">
        <f t="shared" si="22"/>
        <v>14</v>
      </c>
      <c r="AP46" s="25">
        <f t="shared" si="22"/>
        <v>14.75</v>
      </c>
      <c r="AQ46" s="25">
        <f t="shared" si="22"/>
        <v>15.5</v>
      </c>
      <c r="AR46" s="25">
        <f t="shared" si="22"/>
        <v>16.25</v>
      </c>
      <c r="AS46" s="25">
        <f t="shared" si="22"/>
        <v>17</v>
      </c>
      <c r="AT46" s="25">
        <f t="shared" si="22"/>
        <v>17.88</v>
      </c>
      <c r="AU46" s="25">
        <f t="shared" si="22"/>
        <v>18.75</v>
      </c>
      <c r="AV46" s="25">
        <f t="shared" si="22"/>
        <v>19.5</v>
      </c>
      <c r="AW46" s="25">
        <f t="shared" si="22"/>
        <v>20.5</v>
      </c>
      <c r="AX46" s="25">
        <f t="shared" si="22"/>
        <v>21.38</v>
      </c>
      <c r="AY46" s="25">
        <f t="shared" si="22"/>
        <v>22.25</v>
      </c>
      <c r="AZ46" s="25">
        <f t="shared" si="22"/>
        <v>23.25</v>
      </c>
      <c r="BA46" s="25">
        <f t="shared" si="22"/>
        <v>24.25</v>
      </c>
      <c r="BB46" s="25">
        <f t="shared" si="22"/>
        <v>25.25</v>
      </c>
      <c r="BC46" s="25">
        <f t="shared" si="22"/>
        <v>26.25</v>
      </c>
      <c r="BD46" s="25">
        <f t="shared" si="22"/>
        <v>27.38</v>
      </c>
      <c r="BE46" s="25">
        <f t="shared" si="22"/>
        <v>28.5</v>
      </c>
      <c r="BF46" s="25">
        <f t="shared" si="22"/>
        <v>29.5</v>
      </c>
      <c r="BG46" s="25">
        <f t="shared" si="22"/>
        <v>30.63</v>
      </c>
      <c r="BH46" s="25">
        <f t="shared" si="22"/>
        <v>31.88</v>
      </c>
      <c r="BI46" s="25">
        <f t="shared" si="22"/>
        <v>33</v>
      </c>
      <c r="BJ46" s="25">
        <f t="shared" si="22"/>
        <v>34.25</v>
      </c>
      <c r="BK46" s="25">
        <f t="shared" si="22"/>
        <v>35.380000000000003</v>
      </c>
      <c r="BL46" s="25">
        <f t="shared" si="22"/>
        <v>36.630000000000003</v>
      </c>
      <c r="BM46" s="25">
        <f t="shared" si="22"/>
        <v>37.880000000000003</v>
      </c>
      <c r="BN46" s="25">
        <f t="shared" si="22"/>
        <v>39.25</v>
      </c>
      <c r="BO46" s="25">
        <f t="shared" si="22"/>
        <v>40.5</v>
      </c>
      <c r="BP46" s="25">
        <f t="shared" ref="BP46:EA46" si="23">VALUE(SUBSTITUTE(BP43,".",","))</f>
        <v>41.88</v>
      </c>
      <c r="BQ46" s="25">
        <f t="shared" si="23"/>
        <v>43.25</v>
      </c>
      <c r="BR46" s="25">
        <f t="shared" si="23"/>
        <v>44.75</v>
      </c>
      <c r="BS46" s="25">
        <f t="shared" si="23"/>
        <v>46.13</v>
      </c>
      <c r="BT46" s="25">
        <f t="shared" si="23"/>
        <v>47.63</v>
      </c>
      <c r="BU46" s="25">
        <f t="shared" si="23"/>
        <v>49.13</v>
      </c>
      <c r="BV46" s="25">
        <f t="shared" si="23"/>
        <v>50.75</v>
      </c>
      <c r="BW46" s="25">
        <f t="shared" si="23"/>
        <v>52.25</v>
      </c>
      <c r="BX46" s="25">
        <f t="shared" si="23"/>
        <v>53.88</v>
      </c>
      <c r="BY46" s="25">
        <f t="shared" si="23"/>
        <v>55.38</v>
      </c>
      <c r="BZ46" s="25">
        <f t="shared" si="23"/>
        <v>57</v>
      </c>
      <c r="CA46" s="25">
        <f t="shared" si="23"/>
        <v>58.75</v>
      </c>
      <c r="CB46" s="25">
        <f t="shared" si="23"/>
        <v>60.38</v>
      </c>
      <c r="CC46" s="25">
        <f t="shared" si="23"/>
        <v>62.13</v>
      </c>
      <c r="CD46" s="25">
        <f t="shared" si="23"/>
        <v>63.88</v>
      </c>
      <c r="CE46" s="25">
        <f t="shared" si="23"/>
        <v>65.63</v>
      </c>
      <c r="CF46" s="25">
        <f t="shared" si="23"/>
        <v>67.5</v>
      </c>
      <c r="CG46" s="25">
        <f t="shared" si="23"/>
        <v>69.25</v>
      </c>
      <c r="CH46" s="25">
        <f t="shared" si="23"/>
        <v>71.25</v>
      </c>
      <c r="CI46" s="25">
        <f t="shared" si="23"/>
        <v>73.13</v>
      </c>
      <c r="CJ46" s="25">
        <f t="shared" si="23"/>
        <v>75.13</v>
      </c>
      <c r="CK46" s="25">
        <f t="shared" si="23"/>
        <v>77</v>
      </c>
      <c r="CL46" s="25">
        <f t="shared" si="23"/>
        <v>79.13</v>
      </c>
      <c r="CM46" s="25">
        <f t="shared" si="23"/>
        <v>81.13</v>
      </c>
      <c r="CN46" s="25">
        <f t="shared" si="23"/>
        <v>83.25</v>
      </c>
      <c r="CO46" s="25">
        <f t="shared" si="23"/>
        <v>85.38</v>
      </c>
      <c r="CP46" s="25">
        <f t="shared" si="23"/>
        <v>87.5</v>
      </c>
      <c r="CQ46" s="25">
        <f t="shared" si="23"/>
        <v>89.63</v>
      </c>
      <c r="CR46" s="25">
        <f t="shared" si="23"/>
        <v>91.88</v>
      </c>
      <c r="CS46" s="25">
        <f t="shared" si="23"/>
        <v>94.13</v>
      </c>
      <c r="CT46" s="25">
        <f t="shared" si="23"/>
        <v>96.38</v>
      </c>
      <c r="CU46" s="25">
        <f t="shared" si="23"/>
        <v>98.75</v>
      </c>
      <c r="CV46" s="25">
        <f t="shared" si="23"/>
        <v>101</v>
      </c>
      <c r="CW46" s="25">
        <f t="shared" si="23"/>
        <v>103.38</v>
      </c>
      <c r="CX46" s="25">
        <f t="shared" si="23"/>
        <v>105.75</v>
      </c>
      <c r="CY46" s="25">
        <f t="shared" si="23"/>
        <v>108.25</v>
      </c>
      <c r="CZ46" s="25">
        <f t="shared" si="23"/>
        <v>110.75</v>
      </c>
      <c r="DA46" s="25">
        <f t="shared" si="23"/>
        <v>113.25</v>
      </c>
      <c r="DB46" s="25">
        <f t="shared" si="23"/>
        <v>115.75</v>
      </c>
      <c r="DC46" s="25">
        <f t="shared" si="23"/>
        <v>118.25</v>
      </c>
      <c r="DD46" s="25">
        <f t="shared" si="23"/>
        <v>120.75</v>
      </c>
      <c r="DE46" s="25">
        <f t="shared" si="23"/>
        <v>123.38</v>
      </c>
      <c r="DF46" s="25">
        <f t="shared" si="23"/>
        <v>126</v>
      </c>
      <c r="DG46" s="25">
        <f t="shared" si="23"/>
        <v>128.5</v>
      </c>
      <c r="DH46" s="25">
        <f t="shared" si="23"/>
        <v>131.25</v>
      </c>
      <c r="DI46" s="25">
        <f t="shared" si="23"/>
        <v>134</v>
      </c>
      <c r="DJ46" s="25">
        <f t="shared" si="23"/>
        <v>136.75</v>
      </c>
      <c r="DK46" s="25">
        <f t="shared" si="23"/>
        <v>139.5</v>
      </c>
      <c r="DL46" s="25">
        <f t="shared" si="23"/>
        <v>142.5</v>
      </c>
      <c r="DM46" s="25">
        <f t="shared" si="23"/>
        <v>145.5</v>
      </c>
      <c r="DN46" s="25">
        <f t="shared" si="23"/>
        <v>148.5</v>
      </c>
      <c r="DO46" s="25">
        <f t="shared" si="23"/>
        <v>151.63</v>
      </c>
      <c r="DP46" s="25">
        <f t="shared" si="23"/>
        <v>154.75</v>
      </c>
      <c r="DQ46" s="25">
        <f t="shared" si="23"/>
        <v>158</v>
      </c>
      <c r="DR46" s="25">
        <f t="shared" si="23"/>
        <v>161.13</v>
      </c>
      <c r="DS46" s="25">
        <f t="shared" si="23"/>
        <v>164.5</v>
      </c>
      <c r="DT46" s="25">
        <f t="shared" si="23"/>
        <v>167.75</v>
      </c>
      <c r="DU46" s="25">
        <f t="shared" si="23"/>
        <v>171.13</v>
      </c>
      <c r="DV46" s="25">
        <f t="shared" si="23"/>
        <v>174.5</v>
      </c>
      <c r="DW46" s="25">
        <f t="shared" si="23"/>
        <v>178</v>
      </c>
      <c r="DX46" s="25">
        <f t="shared" si="23"/>
        <v>181.38</v>
      </c>
      <c r="DY46" s="25">
        <f t="shared" si="23"/>
        <v>184.88</v>
      </c>
      <c r="DZ46" s="25">
        <f t="shared" si="23"/>
        <v>188.5</v>
      </c>
      <c r="EA46" s="25">
        <f t="shared" si="23"/>
        <v>192.13</v>
      </c>
      <c r="EB46" s="25">
        <f t="shared" ref="EB46:GM46" si="24">VALUE(SUBSTITUTE(EB43,".",","))</f>
        <v>195.75</v>
      </c>
      <c r="EC46" s="25">
        <f t="shared" si="24"/>
        <v>199.5</v>
      </c>
      <c r="ED46" s="25">
        <f t="shared" si="24"/>
        <v>203.25</v>
      </c>
      <c r="EE46" s="25">
        <f t="shared" si="24"/>
        <v>207.13</v>
      </c>
      <c r="EF46" s="25">
        <f t="shared" si="24"/>
        <v>211</v>
      </c>
      <c r="EG46" s="25">
        <f t="shared" si="24"/>
        <v>214.88</v>
      </c>
      <c r="EH46" s="25">
        <f t="shared" si="24"/>
        <v>218.88</v>
      </c>
      <c r="EI46" s="25">
        <f t="shared" si="24"/>
        <v>222.88</v>
      </c>
      <c r="EJ46" s="25">
        <f t="shared" si="24"/>
        <v>226.88</v>
      </c>
      <c r="EK46" s="25">
        <f t="shared" si="24"/>
        <v>231</v>
      </c>
      <c r="EL46" s="25">
        <f t="shared" si="24"/>
        <v>235.13</v>
      </c>
      <c r="EM46" s="25">
        <f t="shared" si="24"/>
        <v>239.25</v>
      </c>
      <c r="EN46" s="25">
        <f t="shared" si="24"/>
        <v>243.5</v>
      </c>
      <c r="EO46" s="25">
        <f t="shared" si="24"/>
        <v>247.75</v>
      </c>
      <c r="EP46" s="25">
        <f t="shared" si="24"/>
        <v>252.13</v>
      </c>
      <c r="EQ46" s="25">
        <f t="shared" si="24"/>
        <v>256.5</v>
      </c>
      <c r="ER46" s="25">
        <f t="shared" si="24"/>
        <v>261</v>
      </c>
      <c r="ES46" s="25">
        <f t="shared" si="24"/>
        <v>265.38</v>
      </c>
      <c r="ET46" s="25">
        <f t="shared" si="24"/>
        <v>270</v>
      </c>
      <c r="EU46" s="25">
        <f t="shared" si="24"/>
        <v>274.5</v>
      </c>
      <c r="EV46" s="25">
        <f t="shared" si="24"/>
        <v>279.13</v>
      </c>
      <c r="EW46" s="25">
        <f t="shared" si="24"/>
        <v>283.75</v>
      </c>
      <c r="EX46" s="25">
        <f t="shared" si="24"/>
        <v>288.38</v>
      </c>
      <c r="EY46" s="25">
        <f t="shared" si="24"/>
        <v>293</v>
      </c>
      <c r="EZ46" s="25">
        <f t="shared" si="24"/>
        <v>297.75</v>
      </c>
      <c r="FA46" s="25">
        <f t="shared" si="24"/>
        <v>302.5</v>
      </c>
      <c r="FB46" s="25">
        <f t="shared" si="24"/>
        <v>307.25</v>
      </c>
      <c r="FC46" s="25">
        <f t="shared" si="24"/>
        <v>312.13</v>
      </c>
      <c r="FD46" s="25">
        <f t="shared" si="24"/>
        <v>316.88</v>
      </c>
      <c r="FE46" s="25">
        <f t="shared" si="24"/>
        <v>321.88</v>
      </c>
      <c r="FF46" s="25">
        <f t="shared" si="24"/>
        <v>326.75</v>
      </c>
      <c r="FG46" s="25">
        <f t="shared" si="24"/>
        <v>331.75</v>
      </c>
      <c r="FH46" s="25">
        <f t="shared" si="24"/>
        <v>336.75</v>
      </c>
      <c r="FI46" s="25">
        <f t="shared" si="24"/>
        <v>341.75</v>
      </c>
      <c r="FJ46" s="25">
        <f t="shared" si="24"/>
        <v>346.88</v>
      </c>
      <c r="FK46" s="25">
        <f t="shared" si="24"/>
        <v>352.13</v>
      </c>
      <c r="FL46" s="25">
        <f t="shared" si="24"/>
        <v>357.25</v>
      </c>
      <c r="FM46" s="25">
        <f t="shared" si="24"/>
        <v>362.5</v>
      </c>
      <c r="FN46" s="25">
        <f t="shared" si="24"/>
        <v>367.88</v>
      </c>
      <c r="FO46" s="25">
        <f t="shared" si="24"/>
        <v>373.25</v>
      </c>
      <c r="FP46" s="25">
        <f t="shared" si="24"/>
        <v>378.63</v>
      </c>
      <c r="FQ46" s="25">
        <f t="shared" si="24"/>
        <v>384</v>
      </c>
      <c r="FR46" s="25">
        <f t="shared" si="24"/>
        <v>389.5</v>
      </c>
      <c r="FS46" s="25">
        <f t="shared" si="24"/>
        <v>395</v>
      </c>
      <c r="FT46" s="25">
        <f t="shared" si="24"/>
        <v>400.5</v>
      </c>
      <c r="FU46" s="25">
        <f t="shared" si="24"/>
        <v>406.13</v>
      </c>
      <c r="FV46" s="25">
        <f t="shared" si="24"/>
        <v>411.75</v>
      </c>
      <c r="FW46" s="25">
        <f t="shared" si="24"/>
        <v>417.38</v>
      </c>
      <c r="FX46" s="25">
        <f t="shared" si="24"/>
        <v>423.13</v>
      </c>
      <c r="FY46" s="25">
        <f t="shared" si="24"/>
        <v>428.75</v>
      </c>
      <c r="FZ46" s="25">
        <f t="shared" si="24"/>
        <v>434.5</v>
      </c>
      <c r="GA46" s="25">
        <f t="shared" si="24"/>
        <v>440.38</v>
      </c>
      <c r="GB46" s="25">
        <f t="shared" si="24"/>
        <v>446.25</v>
      </c>
      <c r="GC46" s="25">
        <f t="shared" si="24"/>
        <v>452.13</v>
      </c>
      <c r="GD46" s="25">
        <f t="shared" si="24"/>
        <v>458</v>
      </c>
      <c r="GE46" s="25">
        <f t="shared" si="24"/>
        <v>464</v>
      </c>
      <c r="GF46" s="25">
        <f t="shared" si="24"/>
        <v>470</v>
      </c>
      <c r="GG46" s="25">
        <f t="shared" si="24"/>
        <v>476.13</v>
      </c>
      <c r="GH46" s="25">
        <f t="shared" si="24"/>
        <v>482.13</v>
      </c>
      <c r="GI46" s="25">
        <f t="shared" si="24"/>
        <v>488.25</v>
      </c>
      <c r="GJ46" s="25">
        <f t="shared" si="24"/>
        <v>494.38</v>
      </c>
      <c r="GK46" s="25">
        <f t="shared" si="24"/>
        <v>500.5</v>
      </c>
      <c r="GL46" s="25">
        <f t="shared" si="24"/>
        <v>506.63</v>
      </c>
      <c r="GM46" s="25">
        <f t="shared" si="24"/>
        <v>512.75</v>
      </c>
      <c r="GN46" s="25">
        <f t="shared" ref="GN46:IX46" si="25">VALUE(SUBSTITUTE(GN43,".",","))</f>
        <v>519</v>
      </c>
      <c r="GO46" s="25">
        <f t="shared" si="25"/>
        <v>525.25</v>
      </c>
      <c r="GP46" s="25">
        <f t="shared" si="25"/>
        <v>531.5</v>
      </c>
      <c r="GQ46" s="25">
        <f t="shared" si="25"/>
        <v>537.75</v>
      </c>
      <c r="GR46" s="25">
        <f t="shared" si="25"/>
        <v>544</v>
      </c>
      <c r="GS46" s="25">
        <f t="shared" si="25"/>
        <v>550.25</v>
      </c>
      <c r="GT46" s="25">
        <f t="shared" si="25"/>
        <v>556.5</v>
      </c>
      <c r="GU46" s="25">
        <f t="shared" si="25"/>
        <v>562.88</v>
      </c>
      <c r="GV46" s="25">
        <f t="shared" si="25"/>
        <v>569.25</v>
      </c>
      <c r="GW46" s="25">
        <f t="shared" si="25"/>
        <v>575.5</v>
      </c>
      <c r="GX46" s="25">
        <f t="shared" si="25"/>
        <v>582</v>
      </c>
      <c r="GY46" s="25">
        <f t="shared" si="25"/>
        <v>588.38</v>
      </c>
      <c r="GZ46" s="25">
        <f t="shared" si="25"/>
        <v>594.88</v>
      </c>
      <c r="HA46" s="25">
        <f t="shared" si="25"/>
        <v>601.38</v>
      </c>
      <c r="HB46" s="25">
        <f t="shared" si="25"/>
        <v>607.88</v>
      </c>
      <c r="HC46" s="25">
        <f t="shared" si="25"/>
        <v>614.5</v>
      </c>
      <c r="HD46" s="25">
        <f t="shared" si="25"/>
        <v>621.25</v>
      </c>
      <c r="HE46" s="25">
        <f t="shared" si="25"/>
        <v>628</v>
      </c>
      <c r="HF46" s="25">
        <f t="shared" si="25"/>
        <v>634.88</v>
      </c>
      <c r="HG46" s="25">
        <f t="shared" si="25"/>
        <v>641.88</v>
      </c>
      <c r="HH46" s="25">
        <f t="shared" si="25"/>
        <v>648.88</v>
      </c>
      <c r="HI46" s="25">
        <f t="shared" si="25"/>
        <v>656</v>
      </c>
      <c r="HJ46" s="25">
        <f t="shared" si="25"/>
        <v>663.25</v>
      </c>
      <c r="HK46" s="25">
        <f t="shared" si="25"/>
        <v>670.5</v>
      </c>
      <c r="HL46" s="25">
        <f t="shared" si="25"/>
        <v>678</v>
      </c>
      <c r="HM46" s="25">
        <f t="shared" si="25"/>
        <v>685.38</v>
      </c>
      <c r="HN46" s="25">
        <f t="shared" si="25"/>
        <v>692.88</v>
      </c>
      <c r="HO46" s="25">
        <f t="shared" si="25"/>
        <v>700.5</v>
      </c>
      <c r="HP46" s="25">
        <f t="shared" si="25"/>
        <v>708.25</v>
      </c>
      <c r="HQ46" s="25">
        <f t="shared" si="25"/>
        <v>715.88</v>
      </c>
      <c r="HR46" s="25">
        <f t="shared" si="25"/>
        <v>723.75</v>
      </c>
      <c r="HS46" s="25">
        <f t="shared" si="25"/>
        <v>731.5</v>
      </c>
      <c r="HT46" s="25">
        <f t="shared" si="25"/>
        <v>739.5</v>
      </c>
      <c r="HU46" s="25">
        <f t="shared" si="25"/>
        <v>747.38</v>
      </c>
      <c r="HV46" s="25">
        <f t="shared" si="25"/>
        <v>755.38</v>
      </c>
      <c r="HW46" s="25">
        <f t="shared" si="25"/>
        <v>763.38</v>
      </c>
      <c r="HX46" s="25">
        <f t="shared" si="25"/>
        <v>771.5</v>
      </c>
      <c r="HY46" s="25">
        <f t="shared" si="25"/>
        <v>779.63</v>
      </c>
      <c r="HZ46" s="25">
        <f t="shared" si="25"/>
        <v>787.75</v>
      </c>
      <c r="IA46" s="25">
        <f t="shared" si="25"/>
        <v>795.88</v>
      </c>
      <c r="IB46" s="25">
        <f t="shared" si="25"/>
        <v>804.13</v>
      </c>
      <c r="IC46" s="25">
        <f t="shared" si="25"/>
        <v>812.38</v>
      </c>
      <c r="ID46" s="25">
        <f t="shared" si="25"/>
        <v>820.63</v>
      </c>
      <c r="IE46" s="25">
        <f t="shared" si="25"/>
        <v>828.88</v>
      </c>
      <c r="IF46" s="25">
        <f t="shared" si="25"/>
        <v>837.13</v>
      </c>
      <c r="IG46" s="25">
        <f t="shared" si="25"/>
        <v>845.5</v>
      </c>
      <c r="IH46" s="25">
        <f t="shared" si="25"/>
        <v>853.88</v>
      </c>
      <c r="II46" s="25">
        <f t="shared" si="25"/>
        <v>862.13</v>
      </c>
      <c r="IJ46" s="25">
        <f t="shared" si="25"/>
        <v>870.5</v>
      </c>
      <c r="IK46" s="25">
        <f t="shared" si="25"/>
        <v>878.88</v>
      </c>
      <c r="IL46" s="25">
        <f t="shared" si="25"/>
        <v>887.25</v>
      </c>
      <c r="IM46" s="25">
        <f t="shared" si="25"/>
        <v>895.75</v>
      </c>
      <c r="IN46" s="25">
        <f t="shared" si="25"/>
        <v>904.13</v>
      </c>
      <c r="IO46" s="25">
        <f t="shared" si="25"/>
        <v>912.5</v>
      </c>
      <c r="IP46" s="25">
        <f t="shared" si="25"/>
        <v>921</v>
      </c>
      <c r="IQ46" s="25">
        <f t="shared" si="25"/>
        <v>929.38</v>
      </c>
      <c r="IR46" s="25">
        <f t="shared" si="25"/>
        <v>937.88</v>
      </c>
      <c r="IS46" s="25">
        <f t="shared" si="25"/>
        <v>946.25</v>
      </c>
      <c r="IT46" s="25">
        <f t="shared" si="25"/>
        <v>954.75</v>
      </c>
      <c r="IU46" s="25">
        <f t="shared" si="25"/>
        <v>963.25</v>
      </c>
      <c r="IV46" s="25">
        <f t="shared" si="25"/>
        <v>971.63</v>
      </c>
      <c r="IW46" s="25">
        <f t="shared" si="25"/>
        <v>980.13</v>
      </c>
      <c r="IX46" s="25">
        <f t="shared" si="25"/>
        <v>988.63</v>
      </c>
    </row>
    <row r="48" spans="1:258">
      <c r="C48" s="25">
        <v>0</v>
      </c>
      <c r="D48" s="25">
        <v>0.02</v>
      </c>
      <c r="E48" s="25">
        <v>0.04</v>
      </c>
      <c r="F48">
        <v>0.06</v>
      </c>
      <c r="G48">
        <v>0.08</v>
      </c>
      <c r="H48">
        <v>0.1</v>
      </c>
      <c r="I48">
        <v>0.12</v>
      </c>
      <c r="J48">
        <v>0.14000000000000001</v>
      </c>
      <c r="K48">
        <v>0.16</v>
      </c>
      <c r="L48">
        <v>0.18</v>
      </c>
      <c r="M48">
        <v>0.2</v>
      </c>
      <c r="N48">
        <v>0.21</v>
      </c>
      <c r="O48">
        <v>0.23</v>
      </c>
      <c r="P48">
        <v>0.25</v>
      </c>
      <c r="Q48">
        <v>0.27</v>
      </c>
      <c r="R48">
        <v>0.28999999999999998</v>
      </c>
      <c r="S48">
        <v>0.31</v>
      </c>
      <c r="T48">
        <v>0.33</v>
      </c>
      <c r="U48">
        <v>0.35</v>
      </c>
      <c r="V48">
        <v>0.37</v>
      </c>
      <c r="W48">
        <v>0.39</v>
      </c>
      <c r="X48">
        <v>0.41</v>
      </c>
      <c r="Y48">
        <v>0.43</v>
      </c>
      <c r="Z48">
        <v>0.45</v>
      </c>
      <c r="AA48">
        <v>0.47</v>
      </c>
      <c r="AB48">
        <v>0.49</v>
      </c>
      <c r="AC48">
        <v>0.51</v>
      </c>
      <c r="AD48">
        <v>0.53</v>
      </c>
      <c r="AE48">
        <v>0.55000000000000004</v>
      </c>
      <c r="AF48">
        <v>0.56999999999999995</v>
      </c>
      <c r="AG48">
        <v>0.59</v>
      </c>
      <c r="AH48">
        <v>0.61</v>
      </c>
      <c r="AI48">
        <v>0.62</v>
      </c>
      <c r="AJ48">
        <v>0.64</v>
      </c>
      <c r="AK48">
        <v>0.66</v>
      </c>
      <c r="AL48">
        <v>0.68</v>
      </c>
      <c r="AM48">
        <v>0.7</v>
      </c>
      <c r="AN48">
        <v>0.72</v>
      </c>
      <c r="AO48">
        <v>0.74</v>
      </c>
      <c r="AP48">
        <v>0.76</v>
      </c>
      <c r="AQ48">
        <v>0.78</v>
      </c>
      <c r="AR48">
        <v>0.8</v>
      </c>
      <c r="AS48">
        <v>0.82</v>
      </c>
      <c r="AT48">
        <v>0.84</v>
      </c>
      <c r="AU48">
        <v>0.86</v>
      </c>
      <c r="AV48">
        <v>0.88</v>
      </c>
      <c r="AW48">
        <v>0.9</v>
      </c>
      <c r="AX48">
        <v>0.92</v>
      </c>
      <c r="AY48">
        <v>0.94</v>
      </c>
      <c r="AZ48">
        <v>0.96</v>
      </c>
      <c r="BA48">
        <v>0.98</v>
      </c>
      <c r="BB48">
        <v>1</v>
      </c>
      <c r="BC48">
        <v>1.02</v>
      </c>
      <c r="BD48">
        <v>1.04</v>
      </c>
      <c r="BE48">
        <v>1.05</v>
      </c>
      <c r="BF48">
        <v>1.07</v>
      </c>
      <c r="BG48">
        <v>1.0900000000000001</v>
      </c>
      <c r="BH48">
        <v>1.1100000000000001</v>
      </c>
      <c r="BI48">
        <v>1.1299999999999999</v>
      </c>
      <c r="BJ48">
        <v>1.1499999999999999</v>
      </c>
      <c r="BK48">
        <v>1.17</v>
      </c>
      <c r="BL48">
        <v>1.19</v>
      </c>
      <c r="BM48">
        <v>1.21</v>
      </c>
      <c r="BN48">
        <v>1.23</v>
      </c>
      <c r="BO48">
        <v>1.25</v>
      </c>
      <c r="BP48">
        <v>1.27</v>
      </c>
      <c r="BQ48">
        <v>1.29</v>
      </c>
      <c r="BR48">
        <v>1.31</v>
      </c>
      <c r="BS48">
        <v>1.33</v>
      </c>
      <c r="BT48">
        <v>1.35</v>
      </c>
      <c r="BU48">
        <v>1.37</v>
      </c>
      <c r="BV48">
        <v>1.39</v>
      </c>
      <c r="BW48">
        <v>1.41</v>
      </c>
      <c r="BX48">
        <v>1.43</v>
      </c>
      <c r="BY48">
        <v>1.45</v>
      </c>
      <c r="BZ48">
        <v>1.46</v>
      </c>
      <c r="CA48">
        <v>1.48</v>
      </c>
      <c r="CB48">
        <v>1.5</v>
      </c>
      <c r="CC48">
        <v>1.52</v>
      </c>
      <c r="CD48">
        <v>1.54</v>
      </c>
      <c r="CE48">
        <v>1.56</v>
      </c>
      <c r="CF48">
        <v>1.58</v>
      </c>
      <c r="CG48">
        <v>1.6</v>
      </c>
      <c r="CH48">
        <v>1.62</v>
      </c>
      <c r="CI48">
        <v>1.64</v>
      </c>
      <c r="CJ48">
        <v>1.66</v>
      </c>
      <c r="CK48">
        <v>1.68</v>
      </c>
      <c r="CL48">
        <v>1.7</v>
      </c>
      <c r="CM48">
        <v>1.72</v>
      </c>
      <c r="CN48">
        <v>1.74</v>
      </c>
      <c r="CO48">
        <v>1.76</v>
      </c>
      <c r="CP48">
        <v>1.78</v>
      </c>
      <c r="CQ48">
        <v>1.8</v>
      </c>
      <c r="CR48">
        <v>1.82</v>
      </c>
      <c r="CS48">
        <v>1.84</v>
      </c>
      <c r="CT48">
        <v>1.86</v>
      </c>
      <c r="CU48">
        <v>1.87</v>
      </c>
      <c r="CV48">
        <v>1.89</v>
      </c>
      <c r="CW48">
        <v>1.91</v>
      </c>
      <c r="CX48">
        <v>1.93</v>
      </c>
      <c r="CY48">
        <v>1.95</v>
      </c>
      <c r="CZ48">
        <v>1.97</v>
      </c>
      <c r="DA48">
        <v>1.99</v>
      </c>
      <c r="DB48">
        <v>2.0099999999999998</v>
      </c>
      <c r="DC48">
        <v>2.0299999999999998</v>
      </c>
      <c r="DD48">
        <v>2.0499999999999998</v>
      </c>
      <c r="DE48">
        <v>2.0699999999999998</v>
      </c>
      <c r="DF48">
        <v>2.09</v>
      </c>
      <c r="DG48">
        <v>2.11</v>
      </c>
      <c r="DH48">
        <v>2.13</v>
      </c>
      <c r="DI48">
        <v>2.15</v>
      </c>
      <c r="DJ48">
        <v>2.17</v>
      </c>
      <c r="DK48">
        <v>2.19</v>
      </c>
      <c r="DL48">
        <v>2.21</v>
      </c>
      <c r="DM48">
        <v>2.23</v>
      </c>
      <c r="DN48">
        <v>2.25</v>
      </c>
      <c r="DO48">
        <v>2.27</v>
      </c>
      <c r="DP48">
        <v>2.29</v>
      </c>
      <c r="DQ48">
        <v>2.2999999999999998</v>
      </c>
      <c r="DR48">
        <v>2.3199999999999998</v>
      </c>
      <c r="DS48">
        <v>2.34</v>
      </c>
      <c r="DT48">
        <v>2.36</v>
      </c>
      <c r="DU48">
        <v>2.38</v>
      </c>
      <c r="DV48">
        <v>2.4</v>
      </c>
      <c r="DW48">
        <v>2.42</v>
      </c>
      <c r="DX48">
        <v>2.44</v>
      </c>
      <c r="DY48">
        <v>2.46</v>
      </c>
      <c r="DZ48">
        <v>2.48</v>
      </c>
      <c r="EA48">
        <v>2.5</v>
      </c>
      <c r="EB48">
        <v>2.52</v>
      </c>
      <c r="EC48">
        <v>2.54</v>
      </c>
      <c r="ED48">
        <v>2.56</v>
      </c>
      <c r="EE48">
        <v>2.58</v>
      </c>
      <c r="EF48">
        <v>2.6</v>
      </c>
      <c r="EG48">
        <v>2.62</v>
      </c>
      <c r="EH48">
        <v>2.64</v>
      </c>
      <c r="EI48">
        <v>2.66</v>
      </c>
      <c r="EJ48">
        <v>2.68</v>
      </c>
      <c r="EK48">
        <v>2.7</v>
      </c>
      <c r="EL48">
        <v>2.71</v>
      </c>
      <c r="EM48">
        <v>2.73</v>
      </c>
      <c r="EN48">
        <v>2.75</v>
      </c>
      <c r="EO48">
        <v>2.77</v>
      </c>
      <c r="EP48">
        <v>2.79</v>
      </c>
      <c r="EQ48">
        <v>2.81</v>
      </c>
      <c r="ER48">
        <v>2.83</v>
      </c>
      <c r="ES48">
        <v>2.85</v>
      </c>
      <c r="ET48">
        <v>2.87</v>
      </c>
      <c r="EU48">
        <v>2.89</v>
      </c>
      <c r="EV48">
        <v>2.91</v>
      </c>
      <c r="EW48">
        <v>2.93</v>
      </c>
      <c r="EX48">
        <v>2.95</v>
      </c>
      <c r="EY48">
        <v>2.97</v>
      </c>
      <c r="EZ48">
        <v>2.99</v>
      </c>
      <c r="FA48">
        <v>3.01</v>
      </c>
      <c r="FB48">
        <v>3.03</v>
      </c>
      <c r="FC48">
        <v>3.05</v>
      </c>
      <c r="FD48">
        <v>3.07</v>
      </c>
      <c r="FE48">
        <v>3.09</v>
      </c>
      <c r="FF48">
        <v>3.11</v>
      </c>
      <c r="FG48">
        <v>3.12</v>
      </c>
      <c r="FH48">
        <v>3.14</v>
      </c>
      <c r="FI48">
        <v>3.16</v>
      </c>
      <c r="FJ48">
        <v>3.18</v>
      </c>
      <c r="FK48">
        <v>3.2</v>
      </c>
      <c r="FL48">
        <v>3.22</v>
      </c>
      <c r="FM48">
        <v>3.24</v>
      </c>
      <c r="FN48">
        <v>3.26</v>
      </c>
      <c r="FO48">
        <v>3.28</v>
      </c>
      <c r="FP48">
        <v>3.3</v>
      </c>
      <c r="FQ48">
        <v>3.32</v>
      </c>
      <c r="FR48">
        <v>3.34</v>
      </c>
      <c r="FS48">
        <v>3.36</v>
      </c>
      <c r="FT48">
        <v>3.38</v>
      </c>
      <c r="FU48">
        <v>3.4</v>
      </c>
      <c r="FV48">
        <v>3.42</v>
      </c>
      <c r="FW48">
        <v>3.44</v>
      </c>
      <c r="FX48">
        <v>3.46</v>
      </c>
      <c r="FY48">
        <v>3.48</v>
      </c>
      <c r="FZ48">
        <v>3.5</v>
      </c>
      <c r="GA48">
        <v>3.52</v>
      </c>
      <c r="GB48">
        <v>3.54</v>
      </c>
      <c r="GC48">
        <v>3.55</v>
      </c>
      <c r="GD48">
        <v>3.57</v>
      </c>
      <c r="GE48">
        <v>3.59</v>
      </c>
      <c r="GF48">
        <v>3.61</v>
      </c>
      <c r="GG48">
        <v>3.63</v>
      </c>
      <c r="GH48">
        <v>3.65</v>
      </c>
      <c r="GI48">
        <v>3.67</v>
      </c>
      <c r="GJ48">
        <v>3.69</v>
      </c>
      <c r="GK48">
        <v>3.71</v>
      </c>
      <c r="GL48">
        <v>3.73</v>
      </c>
      <c r="GM48">
        <v>3.75</v>
      </c>
      <c r="GN48">
        <v>3.77</v>
      </c>
      <c r="GO48">
        <v>3.79</v>
      </c>
      <c r="GP48">
        <v>3.81</v>
      </c>
      <c r="GQ48">
        <v>3.83</v>
      </c>
      <c r="GR48">
        <v>3.85</v>
      </c>
      <c r="GS48">
        <v>3.87</v>
      </c>
      <c r="GT48">
        <v>3.89</v>
      </c>
      <c r="GU48">
        <v>3.91</v>
      </c>
      <c r="GV48">
        <v>3.93</v>
      </c>
      <c r="GW48">
        <v>3.95</v>
      </c>
      <c r="GX48">
        <v>3.96</v>
      </c>
      <c r="GY48">
        <v>3.98</v>
      </c>
      <c r="GZ48">
        <v>4</v>
      </c>
      <c r="HA48">
        <v>4.0199999999999996</v>
      </c>
      <c r="HB48">
        <v>4.04</v>
      </c>
      <c r="HC48">
        <v>4.0599999999999996</v>
      </c>
      <c r="HD48">
        <v>4.08</v>
      </c>
      <c r="HE48">
        <v>4.0999999999999996</v>
      </c>
      <c r="HF48">
        <v>4.12</v>
      </c>
      <c r="HG48">
        <v>4.1399999999999997</v>
      </c>
      <c r="HH48">
        <v>4.16</v>
      </c>
      <c r="HI48">
        <v>4.18</v>
      </c>
      <c r="HJ48">
        <v>4.2</v>
      </c>
      <c r="HK48">
        <v>4.22</v>
      </c>
      <c r="HL48">
        <v>4.24</v>
      </c>
      <c r="HM48">
        <v>4.26</v>
      </c>
      <c r="HN48">
        <v>4.28</v>
      </c>
      <c r="HO48">
        <v>4.3</v>
      </c>
      <c r="HP48">
        <v>4.32</v>
      </c>
      <c r="HQ48">
        <v>4.34</v>
      </c>
      <c r="HR48">
        <v>4.3600000000000003</v>
      </c>
      <c r="HS48">
        <v>4.37</v>
      </c>
      <c r="HT48">
        <v>4.3899999999999997</v>
      </c>
      <c r="HU48">
        <v>4.41</v>
      </c>
      <c r="HV48">
        <v>4.43</v>
      </c>
      <c r="HW48">
        <v>4.45</v>
      </c>
      <c r="HX48">
        <v>4.47</v>
      </c>
      <c r="HY48">
        <v>4.49</v>
      </c>
      <c r="HZ48">
        <v>4.51</v>
      </c>
      <c r="IA48">
        <v>4.53</v>
      </c>
      <c r="IB48">
        <v>4.55</v>
      </c>
      <c r="IC48">
        <v>4.57</v>
      </c>
      <c r="ID48">
        <v>4.59</v>
      </c>
      <c r="IE48">
        <v>4.6100000000000003</v>
      </c>
      <c r="IF48">
        <v>4.63</v>
      </c>
      <c r="IG48">
        <v>4.6500000000000004</v>
      </c>
      <c r="IH48">
        <v>4.67</v>
      </c>
      <c r="II48">
        <v>4.6900000000000004</v>
      </c>
      <c r="IJ48">
        <v>4.71</v>
      </c>
      <c r="IK48">
        <v>4.7300000000000004</v>
      </c>
      <c r="IL48">
        <v>4.75</v>
      </c>
      <c r="IM48">
        <v>4.7699999999999996</v>
      </c>
      <c r="IN48">
        <v>4.79</v>
      </c>
      <c r="IO48">
        <v>4.8</v>
      </c>
      <c r="IP48">
        <v>4.82</v>
      </c>
      <c r="IQ48">
        <v>4.84</v>
      </c>
      <c r="IR48">
        <v>4.8600000000000003</v>
      </c>
      <c r="IS48">
        <v>4.88</v>
      </c>
      <c r="IT48">
        <v>4.9000000000000004</v>
      </c>
      <c r="IU48">
        <v>4.92</v>
      </c>
      <c r="IV48">
        <v>4.9400000000000004</v>
      </c>
      <c r="IW48">
        <v>4.96</v>
      </c>
      <c r="IX48">
        <v>4.9800000000000004</v>
      </c>
    </row>
    <row r="49" spans="1:258" ht="13.5" customHeight="1">
      <c r="C49" s="25">
        <v>0</v>
      </c>
      <c r="D49" s="25">
        <v>0</v>
      </c>
      <c r="E49" s="25">
        <v>0</v>
      </c>
      <c r="F49">
        <v>0</v>
      </c>
      <c r="G49">
        <v>0</v>
      </c>
      <c r="H49">
        <v>0</v>
      </c>
      <c r="I49">
        <v>0</v>
      </c>
      <c r="J49">
        <v>0</v>
      </c>
      <c r="K49">
        <v>0</v>
      </c>
      <c r="L49">
        <v>0</v>
      </c>
      <c r="M49">
        <v>0.13</v>
      </c>
      <c r="N49">
        <v>0.5</v>
      </c>
      <c r="O49">
        <v>0.88</v>
      </c>
      <c r="P49">
        <v>1.38</v>
      </c>
      <c r="Q49">
        <v>1.75</v>
      </c>
      <c r="R49">
        <v>2.25</v>
      </c>
      <c r="S49">
        <v>2.63</v>
      </c>
      <c r="T49">
        <v>3</v>
      </c>
      <c r="U49">
        <v>3.5</v>
      </c>
      <c r="V49">
        <v>3.88</v>
      </c>
      <c r="W49">
        <v>4.25</v>
      </c>
      <c r="X49">
        <v>4.75</v>
      </c>
      <c r="Y49">
        <v>5.13</v>
      </c>
      <c r="Z49">
        <v>5.5</v>
      </c>
      <c r="AA49">
        <v>6</v>
      </c>
      <c r="AB49">
        <v>6.38</v>
      </c>
      <c r="AC49">
        <v>6.88</v>
      </c>
      <c r="AD49">
        <v>7.25</v>
      </c>
      <c r="AE49">
        <v>7.75</v>
      </c>
      <c r="AF49">
        <v>8.25</v>
      </c>
      <c r="AG49">
        <v>8.75</v>
      </c>
      <c r="AH49">
        <v>9.3800000000000008</v>
      </c>
      <c r="AI49">
        <v>9.8800000000000008</v>
      </c>
      <c r="AJ49">
        <v>10.5</v>
      </c>
      <c r="AK49">
        <v>11.13</v>
      </c>
      <c r="AL49">
        <v>11.75</v>
      </c>
      <c r="AM49">
        <v>12.5</v>
      </c>
      <c r="AN49">
        <v>13.25</v>
      </c>
      <c r="AO49">
        <v>14</v>
      </c>
      <c r="AP49">
        <v>14.75</v>
      </c>
      <c r="AQ49">
        <v>15.5</v>
      </c>
      <c r="AR49">
        <v>16.25</v>
      </c>
      <c r="AS49">
        <v>17</v>
      </c>
      <c r="AT49">
        <v>17.88</v>
      </c>
      <c r="AU49">
        <v>18.75</v>
      </c>
      <c r="AV49">
        <v>19.5</v>
      </c>
      <c r="AW49">
        <v>20.5</v>
      </c>
      <c r="AX49">
        <v>21.38</v>
      </c>
      <c r="AY49">
        <v>22.25</v>
      </c>
      <c r="AZ49">
        <v>23.25</v>
      </c>
      <c r="BA49">
        <v>24.25</v>
      </c>
      <c r="BB49">
        <v>25.25</v>
      </c>
      <c r="BC49">
        <v>26.25</v>
      </c>
      <c r="BD49">
        <v>27.38</v>
      </c>
      <c r="BE49">
        <v>28.5</v>
      </c>
      <c r="BF49">
        <v>29.5</v>
      </c>
      <c r="BG49">
        <v>30.63</v>
      </c>
      <c r="BH49">
        <v>31.88</v>
      </c>
      <c r="BI49">
        <v>33</v>
      </c>
      <c r="BJ49">
        <v>34.25</v>
      </c>
      <c r="BK49">
        <v>35.380000000000003</v>
      </c>
      <c r="BL49">
        <v>36.630000000000003</v>
      </c>
      <c r="BM49">
        <v>37.880000000000003</v>
      </c>
      <c r="BN49">
        <v>39.25</v>
      </c>
      <c r="BO49">
        <v>40.5</v>
      </c>
      <c r="BP49">
        <v>41.88</v>
      </c>
      <c r="BQ49">
        <v>43.25</v>
      </c>
      <c r="BR49">
        <v>44.75</v>
      </c>
      <c r="BS49">
        <v>46.13</v>
      </c>
      <c r="BT49">
        <v>47.63</v>
      </c>
      <c r="BU49">
        <v>49.13</v>
      </c>
      <c r="BV49">
        <v>50.75</v>
      </c>
      <c r="BW49">
        <v>52.25</v>
      </c>
      <c r="BX49">
        <v>53.88</v>
      </c>
      <c r="BY49">
        <v>55.38</v>
      </c>
      <c r="BZ49">
        <v>57</v>
      </c>
      <c r="CA49">
        <v>58.75</v>
      </c>
      <c r="CB49">
        <v>60.38</v>
      </c>
      <c r="CC49">
        <v>62.13</v>
      </c>
      <c r="CD49">
        <v>63.88</v>
      </c>
      <c r="CE49">
        <v>65.63</v>
      </c>
      <c r="CF49">
        <v>67.5</v>
      </c>
      <c r="CG49">
        <v>69.25</v>
      </c>
      <c r="CH49">
        <v>71.25</v>
      </c>
      <c r="CI49">
        <v>73.13</v>
      </c>
      <c r="CJ49">
        <v>75.13</v>
      </c>
      <c r="CK49">
        <v>77</v>
      </c>
      <c r="CL49">
        <v>79.13</v>
      </c>
      <c r="CM49">
        <v>81.13</v>
      </c>
      <c r="CN49">
        <v>83.25</v>
      </c>
      <c r="CO49">
        <v>85.38</v>
      </c>
      <c r="CP49">
        <v>87.5</v>
      </c>
      <c r="CQ49">
        <v>89.63</v>
      </c>
      <c r="CR49">
        <v>91.88</v>
      </c>
      <c r="CS49">
        <v>94.13</v>
      </c>
      <c r="CT49">
        <v>96.38</v>
      </c>
      <c r="CU49">
        <v>98.75</v>
      </c>
      <c r="CV49">
        <v>101</v>
      </c>
      <c r="CW49">
        <v>103.38</v>
      </c>
      <c r="CX49">
        <v>105.75</v>
      </c>
      <c r="CY49">
        <v>108.25</v>
      </c>
      <c r="CZ49">
        <v>110.75</v>
      </c>
      <c r="DA49">
        <v>113.25</v>
      </c>
      <c r="DB49">
        <v>115.75</v>
      </c>
      <c r="DC49">
        <v>118.25</v>
      </c>
      <c r="DD49">
        <v>120.75</v>
      </c>
      <c r="DE49">
        <v>123.38</v>
      </c>
      <c r="DF49">
        <v>126</v>
      </c>
      <c r="DG49">
        <v>128.5</v>
      </c>
      <c r="DH49">
        <v>131.25</v>
      </c>
      <c r="DI49">
        <v>134</v>
      </c>
      <c r="DJ49">
        <v>136.75</v>
      </c>
      <c r="DK49">
        <v>139.5</v>
      </c>
      <c r="DL49">
        <v>142.5</v>
      </c>
      <c r="DM49">
        <v>145.5</v>
      </c>
      <c r="DN49">
        <v>148.5</v>
      </c>
      <c r="DO49">
        <v>151.63</v>
      </c>
      <c r="DP49">
        <v>154.75</v>
      </c>
      <c r="DQ49">
        <v>158</v>
      </c>
      <c r="DR49">
        <v>161.13</v>
      </c>
      <c r="DS49">
        <v>164.5</v>
      </c>
      <c r="DT49">
        <v>167.75</v>
      </c>
      <c r="DU49">
        <v>171.13</v>
      </c>
      <c r="DV49">
        <v>174.5</v>
      </c>
      <c r="DW49">
        <v>178</v>
      </c>
      <c r="DX49">
        <v>181.38</v>
      </c>
      <c r="DY49">
        <v>184.88</v>
      </c>
      <c r="DZ49">
        <v>188.5</v>
      </c>
      <c r="EA49">
        <v>192.13</v>
      </c>
      <c r="EB49">
        <v>195.75</v>
      </c>
      <c r="EC49">
        <v>199.5</v>
      </c>
      <c r="ED49">
        <v>203.25</v>
      </c>
      <c r="EE49">
        <v>207.13</v>
      </c>
      <c r="EF49">
        <v>211</v>
      </c>
      <c r="EG49">
        <v>214.88</v>
      </c>
      <c r="EH49">
        <v>218.88</v>
      </c>
      <c r="EI49">
        <v>222.88</v>
      </c>
      <c r="EJ49">
        <v>226.88</v>
      </c>
      <c r="EK49">
        <v>231</v>
      </c>
      <c r="EL49">
        <v>235.13</v>
      </c>
      <c r="EM49">
        <v>239.25</v>
      </c>
      <c r="EN49">
        <v>243.5</v>
      </c>
      <c r="EO49">
        <v>247.75</v>
      </c>
      <c r="EP49">
        <v>252.13</v>
      </c>
      <c r="EQ49">
        <v>256.5</v>
      </c>
      <c r="ER49">
        <v>261</v>
      </c>
      <c r="ES49">
        <v>265.38</v>
      </c>
      <c r="ET49">
        <v>270</v>
      </c>
      <c r="EU49">
        <v>274.5</v>
      </c>
      <c r="EV49">
        <v>279.13</v>
      </c>
      <c r="EW49">
        <v>283.75</v>
      </c>
      <c r="EX49">
        <v>288.38</v>
      </c>
      <c r="EY49">
        <v>293</v>
      </c>
      <c r="EZ49">
        <v>297.75</v>
      </c>
      <c r="FA49">
        <v>302.5</v>
      </c>
      <c r="FB49">
        <v>307.25</v>
      </c>
      <c r="FC49">
        <v>312.13</v>
      </c>
      <c r="FD49">
        <v>316.88</v>
      </c>
      <c r="FE49">
        <v>321.88</v>
      </c>
      <c r="FF49">
        <v>326.75</v>
      </c>
      <c r="FG49">
        <v>331.75</v>
      </c>
      <c r="FH49">
        <v>336.75</v>
      </c>
      <c r="FI49">
        <v>341.75</v>
      </c>
      <c r="FJ49">
        <v>346.88</v>
      </c>
      <c r="FK49">
        <v>352.13</v>
      </c>
      <c r="FL49">
        <v>357.25</v>
      </c>
      <c r="FM49">
        <v>362.5</v>
      </c>
      <c r="FN49">
        <v>367.88</v>
      </c>
      <c r="FO49">
        <v>373.25</v>
      </c>
      <c r="FP49">
        <v>378.63</v>
      </c>
      <c r="FQ49">
        <v>384</v>
      </c>
      <c r="FR49">
        <v>389.5</v>
      </c>
      <c r="FS49">
        <v>395</v>
      </c>
      <c r="FT49">
        <v>400.5</v>
      </c>
      <c r="FU49">
        <v>406.13</v>
      </c>
      <c r="FV49">
        <v>411.75</v>
      </c>
      <c r="FW49">
        <v>417.38</v>
      </c>
      <c r="FX49">
        <v>423.13</v>
      </c>
      <c r="FY49">
        <v>428.75</v>
      </c>
      <c r="FZ49">
        <v>434.5</v>
      </c>
      <c r="GA49">
        <v>440.38</v>
      </c>
      <c r="GB49">
        <v>446.25</v>
      </c>
      <c r="GC49">
        <v>452.13</v>
      </c>
      <c r="GD49">
        <v>458</v>
      </c>
      <c r="GE49">
        <v>464</v>
      </c>
      <c r="GF49">
        <v>470</v>
      </c>
      <c r="GG49">
        <v>476.13</v>
      </c>
      <c r="GH49">
        <v>482.13</v>
      </c>
      <c r="GI49">
        <v>488.25</v>
      </c>
      <c r="GJ49">
        <v>494.38</v>
      </c>
      <c r="GK49">
        <v>500.5</v>
      </c>
      <c r="GL49">
        <v>506.63</v>
      </c>
      <c r="GM49">
        <v>512.75</v>
      </c>
      <c r="GN49">
        <v>519</v>
      </c>
      <c r="GO49">
        <v>525.25</v>
      </c>
      <c r="GP49">
        <v>531.5</v>
      </c>
      <c r="GQ49">
        <v>537.75</v>
      </c>
      <c r="GR49">
        <v>544</v>
      </c>
      <c r="GS49">
        <v>550.25</v>
      </c>
      <c r="GT49">
        <v>556.5</v>
      </c>
      <c r="GU49">
        <v>562.88</v>
      </c>
      <c r="GV49">
        <v>569.25</v>
      </c>
      <c r="GW49">
        <v>575.5</v>
      </c>
      <c r="GX49">
        <v>582</v>
      </c>
      <c r="GY49">
        <v>588.38</v>
      </c>
      <c r="GZ49">
        <v>594.88</v>
      </c>
      <c r="HA49">
        <v>601.38</v>
      </c>
      <c r="HB49">
        <v>607.88</v>
      </c>
      <c r="HC49">
        <v>614.5</v>
      </c>
      <c r="HD49">
        <v>621.25</v>
      </c>
      <c r="HE49">
        <v>628</v>
      </c>
      <c r="HF49">
        <v>634.88</v>
      </c>
      <c r="HG49">
        <v>641.88</v>
      </c>
      <c r="HH49">
        <v>648.88</v>
      </c>
      <c r="HI49">
        <v>656</v>
      </c>
      <c r="HJ49">
        <v>663.25</v>
      </c>
      <c r="HK49">
        <v>670.5</v>
      </c>
      <c r="HL49">
        <v>678</v>
      </c>
      <c r="HM49">
        <v>685.38</v>
      </c>
      <c r="HN49">
        <v>692.88</v>
      </c>
      <c r="HO49">
        <v>700.5</v>
      </c>
      <c r="HP49">
        <v>708.25</v>
      </c>
      <c r="HQ49">
        <v>715.88</v>
      </c>
      <c r="HR49">
        <v>723.75</v>
      </c>
      <c r="HS49">
        <v>731.5</v>
      </c>
      <c r="HT49">
        <v>739.5</v>
      </c>
      <c r="HU49">
        <v>747.38</v>
      </c>
      <c r="HV49">
        <v>755.38</v>
      </c>
      <c r="HW49">
        <v>763.38</v>
      </c>
      <c r="HX49">
        <v>771.5</v>
      </c>
      <c r="HY49">
        <v>779.63</v>
      </c>
      <c r="HZ49">
        <v>787.75</v>
      </c>
      <c r="IA49">
        <v>795.88</v>
      </c>
      <c r="IB49">
        <v>804.13</v>
      </c>
      <c r="IC49">
        <v>812.38</v>
      </c>
      <c r="ID49">
        <v>820.63</v>
      </c>
      <c r="IE49">
        <v>828.88</v>
      </c>
      <c r="IF49">
        <v>837.13</v>
      </c>
      <c r="IG49">
        <v>845.5</v>
      </c>
      <c r="IH49">
        <v>853.88</v>
      </c>
      <c r="II49">
        <v>862.13</v>
      </c>
      <c r="IJ49">
        <v>870.5</v>
      </c>
      <c r="IK49">
        <v>878.88</v>
      </c>
      <c r="IL49">
        <v>887.25</v>
      </c>
      <c r="IM49">
        <v>895.75</v>
      </c>
      <c r="IN49">
        <v>904.13</v>
      </c>
      <c r="IO49">
        <v>912.5</v>
      </c>
      <c r="IP49">
        <v>921</v>
      </c>
      <c r="IQ49">
        <v>929.38</v>
      </c>
      <c r="IR49">
        <v>937.88</v>
      </c>
      <c r="IS49">
        <v>946.25</v>
      </c>
      <c r="IT49">
        <v>954.75</v>
      </c>
      <c r="IU49">
        <v>963.25</v>
      </c>
      <c r="IV49">
        <v>971.63</v>
      </c>
      <c r="IW49">
        <v>980.13</v>
      </c>
      <c r="IX49">
        <v>988.63</v>
      </c>
    </row>
    <row r="50" spans="1:258" ht="13.5" customHeight="1"/>
    <row r="51" spans="1:258" ht="13.5" customHeight="1"/>
    <row r="52" spans="1:258" ht="62.25" customHeight="1">
      <c r="A52" s="25" t="s">
        <v>10776</v>
      </c>
      <c r="B52" s="28" t="s">
        <v>10789</v>
      </c>
      <c r="C52" s="28" t="s">
        <v>10788</v>
      </c>
      <c r="D52" s="28" t="s">
        <v>10787</v>
      </c>
      <c r="E52" s="28" t="s">
        <v>10786</v>
      </c>
      <c r="X52" s="25" t="s">
        <v>10776</v>
      </c>
      <c r="Y52" s="28" t="s">
        <v>10858</v>
      </c>
      <c r="Z52" s="28" t="s">
        <v>10859</v>
      </c>
      <c r="AA52" s="28" t="s">
        <v>10860</v>
      </c>
      <c r="AB52" s="28" t="s">
        <v>10861</v>
      </c>
      <c r="AC52" s="28" t="s">
        <v>10862</v>
      </c>
      <c r="AD52" s="28" t="s">
        <v>10863</v>
      </c>
      <c r="AE52" s="28" t="s">
        <v>10864</v>
      </c>
      <c r="AF52" s="28" t="s">
        <v>10865</v>
      </c>
    </row>
    <row r="53" spans="1:258">
      <c r="A53" s="25">
        <v>0</v>
      </c>
      <c r="B53" s="25">
        <v>0</v>
      </c>
      <c r="C53" s="25">
        <v>0</v>
      </c>
      <c r="D53" s="25">
        <v>0</v>
      </c>
      <c r="E53" s="25">
        <f>ROUND(B53*$D$5,2)</f>
        <v>0</v>
      </c>
      <c r="X53" s="25">
        <v>0</v>
      </c>
      <c r="Y53" s="25">
        <f>ROUND(B53*$B$311,2)</f>
        <v>0</v>
      </c>
      <c r="Z53" s="25">
        <f>ROUND(C53*$B$311,2)</f>
        <v>0</v>
      </c>
      <c r="AA53" s="25">
        <f>ROUND(D53*$B$311,2)</f>
        <v>0</v>
      </c>
      <c r="AB53" s="25">
        <f>ROUND(E53*$B$311,2)</f>
        <v>0</v>
      </c>
      <c r="AC53" s="25">
        <f>ROUND(Y53/0.8,2)</f>
        <v>0</v>
      </c>
      <c r="AD53" s="25">
        <f>ROUND(Z53/0.8,2)</f>
        <v>0</v>
      </c>
      <c r="AE53" s="25">
        <f>ROUND(AA53/0.8,2)</f>
        <v>0</v>
      </c>
      <c r="AF53" s="25">
        <f>ROUND(AB53/0.8,2)</f>
        <v>0</v>
      </c>
    </row>
    <row r="54" spans="1:258">
      <c r="A54" s="25">
        <v>0.02</v>
      </c>
      <c r="B54" s="25">
        <v>0</v>
      </c>
      <c r="C54" s="25">
        <v>0</v>
      </c>
      <c r="D54" s="25">
        <v>0</v>
      </c>
      <c r="E54" s="25">
        <f t="shared" ref="E54:E116" si="26">ROUND(B54*$D$5,2)</f>
        <v>0</v>
      </c>
      <c r="X54" s="25">
        <v>0.02</v>
      </c>
      <c r="Y54" s="25">
        <f t="shared" ref="Y54:Y117" si="27">ROUND(B54*$B$311,2)</f>
        <v>0</v>
      </c>
      <c r="Z54" s="25">
        <f t="shared" ref="Z54:Z117" si="28">ROUND(C54*$B$311,2)</f>
        <v>0</v>
      </c>
      <c r="AA54" s="25">
        <f t="shared" ref="AA54:AA117" si="29">ROUND(D54*$B$311,2)</f>
        <v>0</v>
      </c>
      <c r="AB54" s="25">
        <f t="shared" ref="AB54:AB117" si="30">ROUND(E54*$B$311,2)</f>
        <v>0</v>
      </c>
      <c r="AC54" s="25">
        <f t="shared" ref="AC54:AC117" si="31">ROUND(Y54/0.8,2)</f>
        <v>0</v>
      </c>
      <c r="AD54" s="25">
        <f t="shared" ref="AD54:AD117" si="32">ROUND(Z54/0.8,2)</f>
        <v>0</v>
      </c>
      <c r="AE54" s="25">
        <f t="shared" ref="AE54:AE117" si="33">ROUND(AA54/0.8,2)</f>
        <v>0</v>
      </c>
      <c r="AF54" s="25">
        <f t="shared" ref="AF54:AF117" si="34">ROUND(AB54/0.8,2)</f>
        <v>0</v>
      </c>
    </row>
    <row r="55" spans="1:258">
      <c r="A55" s="25">
        <v>0.04</v>
      </c>
      <c r="B55" s="25">
        <v>0</v>
      </c>
      <c r="C55" s="25">
        <v>0</v>
      </c>
      <c r="D55" s="25">
        <v>0</v>
      </c>
      <c r="E55" s="25">
        <f t="shared" si="26"/>
        <v>0</v>
      </c>
      <c r="X55" s="25">
        <v>0.04</v>
      </c>
      <c r="Y55" s="25">
        <f t="shared" si="27"/>
        <v>0</v>
      </c>
      <c r="Z55" s="25">
        <f t="shared" si="28"/>
        <v>0</v>
      </c>
      <c r="AA55" s="25">
        <f t="shared" si="29"/>
        <v>0</v>
      </c>
      <c r="AB55" s="25">
        <f t="shared" si="30"/>
        <v>0</v>
      </c>
      <c r="AC55" s="25">
        <f t="shared" si="31"/>
        <v>0</v>
      </c>
      <c r="AD55" s="25">
        <f t="shared" si="32"/>
        <v>0</v>
      </c>
      <c r="AE55" s="25">
        <f t="shared" si="33"/>
        <v>0</v>
      </c>
      <c r="AF55" s="25">
        <f t="shared" si="34"/>
        <v>0</v>
      </c>
    </row>
    <row r="56" spans="1:258">
      <c r="A56" s="25">
        <v>0.06</v>
      </c>
      <c r="B56" s="25">
        <v>0</v>
      </c>
      <c r="C56" s="25">
        <v>0</v>
      </c>
      <c r="D56" s="25">
        <v>0</v>
      </c>
      <c r="E56" s="25">
        <f t="shared" si="26"/>
        <v>0</v>
      </c>
      <c r="X56" s="25">
        <v>0.06</v>
      </c>
      <c r="Y56" s="25">
        <f t="shared" si="27"/>
        <v>0</v>
      </c>
      <c r="Z56" s="25">
        <f t="shared" si="28"/>
        <v>0</v>
      </c>
      <c r="AA56" s="25">
        <f t="shared" si="29"/>
        <v>0</v>
      </c>
      <c r="AB56" s="25">
        <f t="shared" si="30"/>
        <v>0</v>
      </c>
      <c r="AC56" s="25">
        <f t="shared" si="31"/>
        <v>0</v>
      </c>
      <c r="AD56" s="25">
        <f t="shared" si="32"/>
        <v>0</v>
      </c>
      <c r="AE56" s="25">
        <f t="shared" si="33"/>
        <v>0</v>
      </c>
      <c r="AF56" s="25">
        <f t="shared" si="34"/>
        <v>0</v>
      </c>
    </row>
    <row r="57" spans="1:258">
      <c r="A57" s="25">
        <v>0.08</v>
      </c>
      <c r="B57" s="25">
        <v>0</v>
      </c>
      <c r="C57" s="25">
        <v>0</v>
      </c>
      <c r="D57" s="25">
        <v>0</v>
      </c>
      <c r="E57" s="25">
        <f t="shared" si="26"/>
        <v>0</v>
      </c>
      <c r="X57" s="25">
        <v>0.08</v>
      </c>
      <c r="Y57" s="25">
        <f t="shared" si="27"/>
        <v>0</v>
      </c>
      <c r="Z57" s="25">
        <f t="shared" si="28"/>
        <v>0</v>
      </c>
      <c r="AA57" s="25">
        <f t="shared" si="29"/>
        <v>0</v>
      </c>
      <c r="AB57" s="25">
        <f t="shared" si="30"/>
        <v>0</v>
      </c>
      <c r="AC57" s="25">
        <f t="shared" si="31"/>
        <v>0</v>
      </c>
      <c r="AD57" s="25">
        <f t="shared" si="32"/>
        <v>0</v>
      </c>
      <c r="AE57" s="25">
        <f t="shared" si="33"/>
        <v>0</v>
      </c>
      <c r="AF57" s="25">
        <f t="shared" si="34"/>
        <v>0</v>
      </c>
    </row>
    <row r="58" spans="1:258">
      <c r="A58" s="25">
        <v>0.1</v>
      </c>
      <c r="B58" s="25">
        <v>0</v>
      </c>
      <c r="C58" s="25">
        <v>0</v>
      </c>
      <c r="D58" s="25">
        <v>0</v>
      </c>
      <c r="E58" s="25">
        <f t="shared" si="26"/>
        <v>0</v>
      </c>
      <c r="X58" s="25">
        <v>0.1</v>
      </c>
      <c r="Y58" s="25">
        <f t="shared" si="27"/>
        <v>0</v>
      </c>
      <c r="Z58" s="25">
        <f t="shared" si="28"/>
        <v>0</v>
      </c>
      <c r="AA58" s="25">
        <f t="shared" si="29"/>
        <v>0</v>
      </c>
      <c r="AB58" s="25">
        <f t="shared" si="30"/>
        <v>0</v>
      </c>
      <c r="AC58" s="25">
        <f t="shared" si="31"/>
        <v>0</v>
      </c>
      <c r="AD58" s="25">
        <f t="shared" si="32"/>
        <v>0</v>
      </c>
      <c r="AE58" s="25">
        <f t="shared" si="33"/>
        <v>0</v>
      </c>
      <c r="AF58" s="25">
        <f t="shared" si="34"/>
        <v>0</v>
      </c>
    </row>
    <row r="59" spans="1:258">
      <c r="A59" s="25">
        <v>0.12</v>
      </c>
      <c r="B59" s="25">
        <v>0</v>
      </c>
      <c r="C59" s="25">
        <v>0</v>
      </c>
      <c r="D59" s="25">
        <v>0</v>
      </c>
      <c r="E59" s="25">
        <f t="shared" si="26"/>
        <v>0</v>
      </c>
      <c r="X59" s="25">
        <v>0.12</v>
      </c>
      <c r="Y59" s="25">
        <f t="shared" si="27"/>
        <v>0</v>
      </c>
      <c r="Z59" s="25">
        <f t="shared" si="28"/>
        <v>0</v>
      </c>
      <c r="AA59" s="25">
        <f t="shared" si="29"/>
        <v>0</v>
      </c>
      <c r="AB59" s="25">
        <f t="shared" si="30"/>
        <v>0</v>
      </c>
      <c r="AC59" s="25">
        <f t="shared" si="31"/>
        <v>0</v>
      </c>
      <c r="AD59" s="25">
        <f t="shared" si="32"/>
        <v>0</v>
      </c>
      <c r="AE59" s="25">
        <f t="shared" si="33"/>
        <v>0</v>
      </c>
      <c r="AF59" s="25">
        <f t="shared" si="34"/>
        <v>0</v>
      </c>
    </row>
    <row r="60" spans="1:258">
      <c r="A60" s="25">
        <v>0.14000000000000001</v>
      </c>
      <c r="B60" s="25">
        <v>0</v>
      </c>
      <c r="C60" s="25">
        <v>0</v>
      </c>
      <c r="D60" s="25">
        <v>0</v>
      </c>
      <c r="E60" s="25">
        <f t="shared" si="26"/>
        <v>0</v>
      </c>
      <c r="X60" s="25">
        <v>0.14000000000000001</v>
      </c>
      <c r="Y60" s="25">
        <f t="shared" si="27"/>
        <v>0</v>
      </c>
      <c r="Z60" s="25">
        <f t="shared" si="28"/>
        <v>0</v>
      </c>
      <c r="AA60" s="25">
        <f t="shared" si="29"/>
        <v>0</v>
      </c>
      <c r="AB60" s="25">
        <f t="shared" si="30"/>
        <v>0</v>
      </c>
      <c r="AC60" s="25">
        <f t="shared" si="31"/>
        <v>0</v>
      </c>
      <c r="AD60" s="25">
        <f t="shared" si="32"/>
        <v>0</v>
      </c>
      <c r="AE60" s="25">
        <f t="shared" si="33"/>
        <v>0</v>
      </c>
      <c r="AF60" s="25">
        <f t="shared" si="34"/>
        <v>0</v>
      </c>
    </row>
    <row r="61" spans="1:258">
      <c r="A61" s="25">
        <v>0.16</v>
      </c>
      <c r="B61" s="25">
        <v>0</v>
      </c>
      <c r="C61" s="25">
        <v>0</v>
      </c>
      <c r="D61" s="25">
        <v>0</v>
      </c>
      <c r="E61" s="25">
        <f t="shared" si="26"/>
        <v>0</v>
      </c>
      <c r="X61" s="25">
        <v>0.16</v>
      </c>
      <c r="Y61" s="25">
        <f t="shared" si="27"/>
        <v>0</v>
      </c>
      <c r="Z61" s="25">
        <f t="shared" si="28"/>
        <v>0</v>
      </c>
      <c r="AA61" s="25">
        <f t="shared" si="29"/>
        <v>0</v>
      </c>
      <c r="AB61" s="25">
        <f t="shared" si="30"/>
        <v>0</v>
      </c>
      <c r="AC61" s="25">
        <f t="shared" si="31"/>
        <v>0</v>
      </c>
      <c r="AD61" s="25">
        <f t="shared" si="32"/>
        <v>0</v>
      </c>
      <c r="AE61" s="25">
        <f t="shared" si="33"/>
        <v>0</v>
      </c>
      <c r="AF61" s="25">
        <f t="shared" si="34"/>
        <v>0</v>
      </c>
    </row>
    <row r="62" spans="1:258">
      <c r="A62" s="25">
        <v>0.18</v>
      </c>
      <c r="B62" s="25">
        <v>0</v>
      </c>
      <c r="C62" s="25">
        <v>0</v>
      </c>
      <c r="D62" s="25">
        <v>0</v>
      </c>
      <c r="E62" s="25">
        <f t="shared" si="26"/>
        <v>0</v>
      </c>
      <c r="X62" s="25">
        <v>0.18</v>
      </c>
      <c r="Y62" s="25">
        <f t="shared" si="27"/>
        <v>0</v>
      </c>
      <c r="Z62" s="25">
        <f t="shared" si="28"/>
        <v>0</v>
      </c>
      <c r="AA62" s="25">
        <f t="shared" si="29"/>
        <v>0</v>
      </c>
      <c r="AB62" s="25">
        <f t="shared" si="30"/>
        <v>0</v>
      </c>
      <c r="AC62" s="25">
        <f t="shared" si="31"/>
        <v>0</v>
      </c>
      <c r="AD62" s="25">
        <f t="shared" si="32"/>
        <v>0</v>
      </c>
      <c r="AE62" s="25">
        <f t="shared" si="33"/>
        <v>0</v>
      </c>
      <c r="AF62" s="25">
        <f t="shared" si="34"/>
        <v>0</v>
      </c>
    </row>
    <row r="63" spans="1:258">
      <c r="A63" s="25">
        <v>0.2</v>
      </c>
      <c r="B63" s="25">
        <v>0</v>
      </c>
      <c r="C63" s="25">
        <v>0.13</v>
      </c>
      <c r="D63" s="25">
        <v>0.13</v>
      </c>
      <c r="E63" s="25">
        <f t="shared" si="26"/>
        <v>0</v>
      </c>
      <c r="X63" s="25">
        <v>0.2</v>
      </c>
      <c r="Y63" s="25">
        <f t="shared" si="27"/>
        <v>0</v>
      </c>
      <c r="Z63" s="25">
        <f t="shared" si="28"/>
        <v>0.04</v>
      </c>
      <c r="AA63" s="25">
        <f t="shared" si="29"/>
        <v>0.04</v>
      </c>
      <c r="AB63" s="25">
        <f t="shared" si="30"/>
        <v>0</v>
      </c>
      <c r="AC63" s="25">
        <f t="shared" si="31"/>
        <v>0</v>
      </c>
      <c r="AD63" s="25">
        <f t="shared" si="32"/>
        <v>0.05</v>
      </c>
      <c r="AE63" s="25">
        <f t="shared" si="33"/>
        <v>0.05</v>
      </c>
      <c r="AF63" s="25">
        <f t="shared" si="34"/>
        <v>0</v>
      </c>
    </row>
    <row r="64" spans="1:258">
      <c r="A64" s="25">
        <v>0.21</v>
      </c>
      <c r="B64" s="25">
        <v>0</v>
      </c>
      <c r="C64" s="25">
        <v>0.5</v>
      </c>
      <c r="D64" s="25">
        <v>0.5</v>
      </c>
      <c r="E64" s="25">
        <f t="shared" si="26"/>
        <v>0</v>
      </c>
      <c r="X64" s="25">
        <v>0.21</v>
      </c>
      <c r="Y64" s="25">
        <f t="shared" si="27"/>
        <v>0</v>
      </c>
      <c r="Z64" s="25">
        <f t="shared" si="28"/>
        <v>0.14000000000000001</v>
      </c>
      <c r="AA64" s="25">
        <f t="shared" si="29"/>
        <v>0.14000000000000001</v>
      </c>
      <c r="AB64" s="25">
        <f t="shared" si="30"/>
        <v>0</v>
      </c>
      <c r="AC64" s="25">
        <f t="shared" si="31"/>
        <v>0</v>
      </c>
      <c r="AD64" s="25">
        <f t="shared" si="32"/>
        <v>0.18</v>
      </c>
      <c r="AE64" s="25">
        <f t="shared" si="33"/>
        <v>0.18</v>
      </c>
      <c r="AF64" s="25">
        <f t="shared" si="34"/>
        <v>0</v>
      </c>
    </row>
    <row r="65" spans="1:32">
      <c r="A65" s="25">
        <v>0.23</v>
      </c>
      <c r="B65" s="25">
        <v>0.25</v>
      </c>
      <c r="C65" s="25">
        <v>0.88</v>
      </c>
      <c r="D65" s="25">
        <v>0.88</v>
      </c>
      <c r="E65" s="25">
        <f>ROUND(B65*$D$5,2)</f>
        <v>0.32</v>
      </c>
      <c r="F65">
        <f>C65/B65</f>
        <v>3.52</v>
      </c>
      <c r="G65">
        <f>$F$313-F65</f>
        <v>-2.2438697895937363</v>
      </c>
      <c r="X65" s="25">
        <v>0.23</v>
      </c>
      <c r="Y65" s="25">
        <f t="shared" si="27"/>
        <v>7.0000000000000007E-2</v>
      </c>
      <c r="Z65" s="25">
        <f t="shared" si="28"/>
        <v>0.24</v>
      </c>
      <c r="AA65" s="25">
        <f t="shared" si="29"/>
        <v>0.24</v>
      </c>
      <c r="AB65" s="25">
        <f t="shared" si="30"/>
        <v>0.09</v>
      </c>
      <c r="AC65" s="25">
        <f t="shared" si="31"/>
        <v>0.09</v>
      </c>
      <c r="AD65" s="25">
        <f t="shared" si="32"/>
        <v>0.3</v>
      </c>
      <c r="AE65" s="25">
        <f t="shared" si="33"/>
        <v>0.3</v>
      </c>
      <c r="AF65" s="25">
        <f t="shared" si="34"/>
        <v>0.11</v>
      </c>
    </row>
    <row r="66" spans="1:32">
      <c r="A66" s="25">
        <v>0.25</v>
      </c>
      <c r="B66" s="25">
        <v>0.5</v>
      </c>
      <c r="C66" s="25">
        <v>1.38</v>
      </c>
      <c r="D66" s="25">
        <v>1.38</v>
      </c>
      <c r="E66" s="25">
        <f t="shared" si="26"/>
        <v>0.64</v>
      </c>
      <c r="F66">
        <f t="shared" ref="F66:F129" si="35">C66/B66</f>
        <v>2.76</v>
      </c>
      <c r="G66">
        <f>$F$313-F66</f>
        <v>-1.4838697895937361</v>
      </c>
      <c r="X66" s="25">
        <v>0.25</v>
      </c>
      <c r="Y66" s="25">
        <f t="shared" si="27"/>
        <v>0.14000000000000001</v>
      </c>
      <c r="Z66" s="25">
        <f t="shared" si="28"/>
        <v>0.38</v>
      </c>
      <c r="AA66" s="25">
        <f t="shared" si="29"/>
        <v>0.38</v>
      </c>
      <c r="AB66" s="25">
        <f t="shared" si="30"/>
        <v>0.18</v>
      </c>
      <c r="AC66" s="25">
        <f t="shared" si="31"/>
        <v>0.18</v>
      </c>
      <c r="AD66" s="25">
        <f t="shared" si="32"/>
        <v>0.48</v>
      </c>
      <c r="AE66" s="25">
        <f t="shared" si="33"/>
        <v>0.48</v>
      </c>
      <c r="AF66" s="25">
        <f t="shared" si="34"/>
        <v>0.23</v>
      </c>
    </row>
    <row r="67" spans="1:32">
      <c r="A67" s="25">
        <v>0.27</v>
      </c>
      <c r="B67" s="25">
        <v>0.88</v>
      </c>
      <c r="C67" s="25">
        <v>1.75</v>
      </c>
      <c r="D67" s="25">
        <v>1.75</v>
      </c>
      <c r="E67" s="25">
        <f t="shared" si="26"/>
        <v>1.1200000000000001</v>
      </c>
      <c r="F67">
        <f t="shared" si="35"/>
        <v>1.9886363636363635</v>
      </c>
      <c r="G67">
        <f t="shared" ref="G67:G128" si="36">$F$313-F67</f>
        <v>-0.7125061532300998</v>
      </c>
      <c r="X67" s="25">
        <v>0.27</v>
      </c>
      <c r="Y67" s="25">
        <f t="shared" si="27"/>
        <v>0.24</v>
      </c>
      <c r="Z67" s="25">
        <f t="shared" si="28"/>
        <v>0.49</v>
      </c>
      <c r="AA67" s="25">
        <f t="shared" si="29"/>
        <v>0.49</v>
      </c>
      <c r="AB67" s="25">
        <f t="shared" si="30"/>
        <v>0.31</v>
      </c>
      <c r="AC67" s="25">
        <f t="shared" si="31"/>
        <v>0.3</v>
      </c>
      <c r="AD67" s="25">
        <f t="shared" si="32"/>
        <v>0.61</v>
      </c>
      <c r="AE67" s="25">
        <f t="shared" si="33"/>
        <v>0.61</v>
      </c>
      <c r="AF67" s="25">
        <f t="shared" si="34"/>
        <v>0.39</v>
      </c>
    </row>
    <row r="68" spans="1:32">
      <c r="A68" s="25">
        <v>0.28999999999999998</v>
      </c>
      <c r="B68" s="25">
        <v>1.25</v>
      </c>
      <c r="C68" s="25">
        <v>2.25</v>
      </c>
      <c r="D68" s="25">
        <v>2.25</v>
      </c>
      <c r="E68" s="25">
        <f t="shared" si="26"/>
        <v>1.6</v>
      </c>
      <c r="F68">
        <f t="shared" si="35"/>
        <v>1.8</v>
      </c>
      <c r="G68">
        <f t="shared" si="36"/>
        <v>-0.52386978959373631</v>
      </c>
      <c r="X68" s="25">
        <v>0.28999999999999998</v>
      </c>
      <c r="Y68" s="25">
        <f t="shared" si="27"/>
        <v>0.35</v>
      </c>
      <c r="Z68" s="25">
        <f t="shared" si="28"/>
        <v>0.63</v>
      </c>
      <c r="AA68" s="25">
        <f t="shared" si="29"/>
        <v>0.63</v>
      </c>
      <c r="AB68" s="25">
        <f t="shared" si="30"/>
        <v>0.44</v>
      </c>
      <c r="AC68" s="25">
        <f t="shared" si="31"/>
        <v>0.44</v>
      </c>
      <c r="AD68" s="25">
        <f t="shared" si="32"/>
        <v>0.79</v>
      </c>
      <c r="AE68" s="25">
        <f t="shared" si="33"/>
        <v>0.79</v>
      </c>
      <c r="AF68" s="25">
        <f t="shared" si="34"/>
        <v>0.55000000000000004</v>
      </c>
    </row>
    <row r="69" spans="1:32">
      <c r="A69" s="25">
        <v>0.31</v>
      </c>
      <c r="B69" s="25">
        <v>1.63</v>
      </c>
      <c r="C69" s="25">
        <v>2.63</v>
      </c>
      <c r="D69" s="25">
        <v>2.63</v>
      </c>
      <c r="E69" s="25">
        <f t="shared" si="26"/>
        <v>2.08</v>
      </c>
      <c r="F69">
        <f t="shared" si="35"/>
        <v>1.6134969325153374</v>
      </c>
      <c r="G69">
        <f t="shared" si="36"/>
        <v>-0.3373667221090737</v>
      </c>
      <c r="X69" s="25">
        <v>0.31</v>
      </c>
      <c r="Y69" s="25">
        <f t="shared" si="27"/>
        <v>0.45</v>
      </c>
      <c r="Z69" s="25">
        <f t="shared" si="28"/>
        <v>0.73</v>
      </c>
      <c r="AA69" s="25">
        <f t="shared" si="29"/>
        <v>0.73</v>
      </c>
      <c r="AB69" s="25">
        <f t="shared" si="30"/>
        <v>0.57999999999999996</v>
      </c>
      <c r="AC69" s="25">
        <f t="shared" si="31"/>
        <v>0.56000000000000005</v>
      </c>
      <c r="AD69" s="25">
        <f t="shared" si="32"/>
        <v>0.91</v>
      </c>
      <c r="AE69" s="25">
        <f t="shared" si="33"/>
        <v>0.91</v>
      </c>
      <c r="AF69" s="25">
        <f t="shared" si="34"/>
        <v>0.73</v>
      </c>
    </row>
    <row r="70" spans="1:32">
      <c r="A70" s="25">
        <v>0.33</v>
      </c>
      <c r="B70" s="25">
        <v>2</v>
      </c>
      <c r="C70" s="25">
        <v>3</v>
      </c>
      <c r="D70" s="25">
        <v>3</v>
      </c>
      <c r="E70" s="25">
        <f t="shared" si="26"/>
        <v>2.5499999999999998</v>
      </c>
      <c r="F70">
        <f t="shared" si="35"/>
        <v>1.5</v>
      </c>
      <c r="G70">
        <f t="shared" si="36"/>
        <v>-0.22386978959373627</v>
      </c>
      <c r="X70" s="25">
        <v>0.33</v>
      </c>
      <c r="Y70" s="25">
        <f t="shared" si="27"/>
        <v>0.56000000000000005</v>
      </c>
      <c r="Z70" s="25">
        <f t="shared" si="28"/>
        <v>0.83</v>
      </c>
      <c r="AA70" s="25">
        <f t="shared" si="29"/>
        <v>0.83</v>
      </c>
      <c r="AB70" s="25">
        <f t="shared" si="30"/>
        <v>0.71</v>
      </c>
      <c r="AC70" s="25">
        <f t="shared" si="31"/>
        <v>0.7</v>
      </c>
      <c r="AD70" s="25">
        <f t="shared" si="32"/>
        <v>1.04</v>
      </c>
      <c r="AE70" s="25">
        <f t="shared" si="33"/>
        <v>1.04</v>
      </c>
      <c r="AF70" s="25">
        <f t="shared" si="34"/>
        <v>0.89</v>
      </c>
    </row>
    <row r="71" spans="1:32">
      <c r="A71" s="25">
        <v>0.35</v>
      </c>
      <c r="B71" s="25">
        <v>2.38</v>
      </c>
      <c r="C71" s="25">
        <v>3.5</v>
      </c>
      <c r="D71" s="25">
        <v>3.5</v>
      </c>
      <c r="E71" s="25">
        <f t="shared" si="26"/>
        <v>3.04</v>
      </c>
      <c r="F71">
        <f t="shared" si="35"/>
        <v>1.4705882352941178</v>
      </c>
      <c r="G71">
        <f t="shared" si="36"/>
        <v>-0.19445802488785402</v>
      </c>
      <c r="X71" s="25">
        <v>0.35</v>
      </c>
      <c r="Y71" s="25">
        <f t="shared" si="27"/>
        <v>0.66</v>
      </c>
      <c r="Z71" s="25">
        <f t="shared" si="28"/>
        <v>0.97</v>
      </c>
      <c r="AA71" s="25">
        <f t="shared" si="29"/>
        <v>0.97</v>
      </c>
      <c r="AB71" s="25">
        <f t="shared" si="30"/>
        <v>0.84</v>
      </c>
      <c r="AC71" s="25">
        <f t="shared" si="31"/>
        <v>0.83</v>
      </c>
      <c r="AD71" s="25">
        <f t="shared" si="32"/>
        <v>1.21</v>
      </c>
      <c r="AE71" s="25">
        <f t="shared" si="33"/>
        <v>1.21</v>
      </c>
      <c r="AF71" s="25">
        <f t="shared" si="34"/>
        <v>1.05</v>
      </c>
    </row>
    <row r="72" spans="1:32">
      <c r="A72" s="25">
        <v>0.37</v>
      </c>
      <c r="B72" s="25">
        <v>2.75</v>
      </c>
      <c r="C72" s="25">
        <v>3.88</v>
      </c>
      <c r="D72" s="25">
        <v>3.88</v>
      </c>
      <c r="E72" s="25">
        <f t="shared" si="26"/>
        <v>3.51</v>
      </c>
      <c r="F72">
        <f t="shared" si="35"/>
        <v>1.4109090909090909</v>
      </c>
      <c r="G72">
        <f t="shared" si="36"/>
        <v>-0.13477888050282716</v>
      </c>
      <c r="X72" s="25">
        <v>0.37</v>
      </c>
      <c r="Y72" s="25">
        <f t="shared" si="27"/>
        <v>0.76</v>
      </c>
      <c r="Z72" s="25">
        <f t="shared" si="28"/>
        <v>1.08</v>
      </c>
      <c r="AA72" s="25">
        <f t="shared" si="29"/>
        <v>1.08</v>
      </c>
      <c r="AB72" s="25">
        <f t="shared" si="30"/>
        <v>0.98</v>
      </c>
      <c r="AC72" s="25">
        <f t="shared" si="31"/>
        <v>0.95</v>
      </c>
      <c r="AD72" s="25">
        <f t="shared" si="32"/>
        <v>1.35</v>
      </c>
      <c r="AE72" s="25">
        <f t="shared" si="33"/>
        <v>1.35</v>
      </c>
      <c r="AF72" s="25">
        <f t="shared" si="34"/>
        <v>1.23</v>
      </c>
    </row>
    <row r="73" spans="1:32">
      <c r="A73" s="25">
        <v>0.39</v>
      </c>
      <c r="B73" s="25">
        <v>3</v>
      </c>
      <c r="C73" s="25">
        <v>4.25</v>
      </c>
      <c r="D73" s="25">
        <v>4.25</v>
      </c>
      <c r="E73" s="25">
        <f t="shared" si="26"/>
        <v>3.83</v>
      </c>
      <c r="F73">
        <f t="shared" si="35"/>
        <v>1.4166666666666667</v>
      </c>
      <c r="G73">
        <f t="shared" si="36"/>
        <v>-0.14053645626040301</v>
      </c>
      <c r="X73" s="25">
        <v>0.39</v>
      </c>
      <c r="Y73" s="25">
        <f t="shared" si="27"/>
        <v>0.83</v>
      </c>
      <c r="Z73" s="25">
        <f t="shared" si="28"/>
        <v>1.18</v>
      </c>
      <c r="AA73" s="25">
        <f t="shared" si="29"/>
        <v>1.18</v>
      </c>
      <c r="AB73" s="25">
        <f t="shared" si="30"/>
        <v>1.06</v>
      </c>
      <c r="AC73" s="25">
        <f t="shared" si="31"/>
        <v>1.04</v>
      </c>
      <c r="AD73" s="25">
        <f t="shared" si="32"/>
        <v>1.48</v>
      </c>
      <c r="AE73" s="25">
        <f t="shared" si="33"/>
        <v>1.48</v>
      </c>
      <c r="AF73" s="25">
        <f t="shared" si="34"/>
        <v>1.33</v>
      </c>
    </row>
    <row r="74" spans="1:32">
      <c r="A74" s="25">
        <v>0.41</v>
      </c>
      <c r="B74" s="25">
        <v>3.38</v>
      </c>
      <c r="C74" s="25">
        <v>4.75</v>
      </c>
      <c r="D74" s="25">
        <v>4.75</v>
      </c>
      <c r="E74" s="25">
        <f t="shared" si="26"/>
        <v>4.3099999999999996</v>
      </c>
      <c r="F74">
        <f t="shared" si="35"/>
        <v>1.4053254437869822</v>
      </c>
      <c r="G74">
        <f t="shared" si="36"/>
        <v>-0.12919523338071848</v>
      </c>
      <c r="X74" s="25">
        <v>0.41</v>
      </c>
      <c r="Y74" s="25">
        <f t="shared" si="27"/>
        <v>0.94</v>
      </c>
      <c r="Z74" s="25">
        <f t="shared" si="28"/>
        <v>1.32</v>
      </c>
      <c r="AA74" s="25">
        <f t="shared" si="29"/>
        <v>1.32</v>
      </c>
      <c r="AB74" s="25">
        <f t="shared" si="30"/>
        <v>1.2</v>
      </c>
      <c r="AC74" s="25">
        <f t="shared" si="31"/>
        <v>1.18</v>
      </c>
      <c r="AD74" s="25">
        <f t="shared" si="32"/>
        <v>1.65</v>
      </c>
      <c r="AE74" s="25">
        <f t="shared" si="33"/>
        <v>1.65</v>
      </c>
      <c r="AF74" s="25">
        <f t="shared" si="34"/>
        <v>1.5</v>
      </c>
    </row>
    <row r="75" spans="1:32">
      <c r="A75" s="25">
        <v>0.43</v>
      </c>
      <c r="B75" s="25">
        <v>3.75</v>
      </c>
      <c r="C75" s="25">
        <v>5.13</v>
      </c>
      <c r="D75" s="25">
        <v>5.13</v>
      </c>
      <c r="E75" s="25">
        <f t="shared" si="26"/>
        <v>4.79</v>
      </c>
      <c r="F75">
        <f t="shared" si="35"/>
        <v>1.3679999999999999</v>
      </c>
      <c r="G75">
        <f t="shared" si="36"/>
        <v>-9.1869789593736151E-2</v>
      </c>
      <c r="X75" s="25">
        <v>0.43</v>
      </c>
      <c r="Y75" s="25">
        <f t="shared" si="27"/>
        <v>1.04</v>
      </c>
      <c r="Z75" s="25">
        <f t="shared" si="28"/>
        <v>1.43</v>
      </c>
      <c r="AA75" s="25">
        <f t="shared" si="29"/>
        <v>1.43</v>
      </c>
      <c r="AB75" s="25">
        <f t="shared" si="30"/>
        <v>1.33</v>
      </c>
      <c r="AC75" s="25">
        <f t="shared" si="31"/>
        <v>1.3</v>
      </c>
      <c r="AD75" s="25">
        <f t="shared" si="32"/>
        <v>1.79</v>
      </c>
      <c r="AE75" s="25">
        <f t="shared" si="33"/>
        <v>1.79</v>
      </c>
      <c r="AF75" s="25">
        <f t="shared" si="34"/>
        <v>1.66</v>
      </c>
    </row>
    <row r="76" spans="1:32">
      <c r="A76" s="25">
        <v>0.45</v>
      </c>
      <c r="B76" s="25">
        <v>4.13</v>
      </c>
      <c r="C76" s="25">
        <v>5.5</v>
      </c>
      <c r="D76" s="25">
        <v>5.5</v>
      </c>
      <c r="E76" s="25">
        <f t="shared" si="26"/>
        <v>5.27</v>
      </c>
      <c r="F76">
        <f t="shared" si="35"/>
        <v>1.331719128329298</v>
      </c>
      <c r="G76">
        <f t="shared" si="36"/>
        <v>-5.558891792303422E-2</v>
      </c>
      <c r="X76" s="25">
        <v>0.45</v>
      </c>
      <c r="Y76" s="25">
        <f t="shared" si="27"/>
        <v>1.1499999999999999</v>
      </c>
      <c r="Z76" s="25">
        <f t="shared" si="28"/>
        <v>1.53</v>
      </c>
      <c r="AA76" s="25">
        <f t="shared" si="29"/>
        <v>1.53</v>
      </c>
      <c r="AB76" s="25">
        <f t="shared" si="30"/>
        <v>1.46</v>
      </c>
      <c r="AC76" s="25">
        <f t="shared" si="31"/>
        <v>1.44</v>
      </c>
      <c r="AD76" s="25">
        <f t="shared" si="32"/>
        <v>1.91</v>
      </c>
      <c r="AE76" s="25">
        <f t="shared" si="33"/>
        <v>1.91</v>
      </c>
      <c r="AF76" s="25">
        <f t="shared" si="34"/>
        <v>1.83</v>
      </c>
    </row>
    <row r="77" spans="1:32">
      <c r="A77" s="25">
        <v>0.47</v>
      </c>
      <c r="B77" s="25">
        <v>4.5</v>
      </c>
      <c r="C77" s="25">
        <v>6</v>
      </c>
      <c r="D77" s="25">
        <v>6</v>
      </c>
      <c r="E77" s="25">
        <f t="shared" si="26"/>
        <v>5.74</v>
      </c>
      <c r="F77">
        <f t="shared" si="35"/>
        <v>1.3333333333333333</v>
      </c>
      <c r="G77">
        <f t="shared" si="36"/>
        <v>-5.7203122927069527E-2</v>
      </c>
      <c r="X77" s="25">
        <v>0.47</v>
      </c>
      <c r="Y77" s="25">
        <f t="shared" si="27"/>
        <v>1.25</v>
      </c>
      <c r="Z77" s="25">
        <f t="shared" si="28"/>
        <v>1.67</v>
      </c>
      <c r="AA77" s="25">
        <f t="shared" si="29"/>
        <v>1.67</v>
      </c>
      <c r="AB77" s="25">
        <f t="shared" si="30"/>
        <v>1.59</v>
      </c>
      <c r="AC77" s="25">
        <f t="shared" si="31"/>
        <v>1.56</v>
      </c>
      <c r="AD77" s="25">
        <f t="shared" si="32"/>
        <v>2.09</v>
      </c>
      <c r="AE77" s="25">
        <f t="shared" si="33"/>
        <v>2.09</v>
      </c>
      <c r="AF77" s="25">
        <f t="shared" si="34"/>
        <v>1.99</v>
      </c>
    </row>
    <row r="78" spans="1:32">
      <c r="A78" s="25">
        <v>0.49</v>
      </c>
      <c r="B78" s="25">
        <v>4.88</v>
      </c>
      <c r="C78" s="25">
        <v>6.38</v>
      </c>
      <c r="D78" s="25">
        <v>6.38</v>
      </c>
      <c r="E78" s="25">
        <f t="shared" si="26"/>
        <v>6.23</v>
      </c>
      <c r="F78">
        <f t="shared" si="35"/>
        <v>1.3073770491803278</v>
      </c>
      <c r="G78">
        <f t="shared" si="36"/>
        <v>-3.124683877406409E-2</v>
      </c>
      <c r="X78" s="25">
        <v>0.49</v>
      </c>
      <c r="Y78" s="25">
        <f t="shared" si="27"/>
        <v>1.36</v>
      </c>
      <c r="Z78" s="25">
        <f t="shared" si="28"/>
        <v>1.77</v>
      </c>
      <c r="AA78" s="25">
        <f t="shared" si="29"/>
        <v>1.77</v>
      </c>
      <c r="AB78" s="25">
        <f t="shared" si="30"/>
        <v>1.73</v>
      </c>
      <c r="AC78" s="25">
        <f t="shared" si="31"/>
        <v>1.7</v>
      </c>
      <c r="AD78" s="25">
        <f t="shared" si="32"/>
        <v>2.21</v>
      </c>
      <c r="AE78" s="25">
        <f t="shared" si="33"/>
        <v>2.21</v>
      </c>
      <c r="AF78" s="25">
        <f t="shared" si="34"/>
        <v>2.16</v>
      </c>
    </row>
    <row r="79" spans="1:32">
      <c r="A79" s="25">
        <v>0.51</v>
      </c>
      <c r="B79" s="25">
        <v>5.13</v>
      </c>
      <c r="C79" s="25">
        <v>6.88</v>
      </c>
      <c r="D79" s="25">
        <v>6.88</v>
      </c>
      <c r="E79" s="25">
        <f t="shared" si="26"/>
        <v>6.55</v>
      </c>
      <c r="F79">
        <f t="shared" si="35"/>
        <v>1.341130604288499</v>
      </c>
      <c r="G79">
        <f t="shared" si="36"/>
        <v>-6.5000393882235219E-2</v>
      </c>
      <c r="X79" s="25">
        <v>0.51</v>
      </c>
      <c r="Y79" s="25">
        <f t="shared" si="27"/>
        <v>1.43</v>
      </c>
      <c r="Z79" s="25">
        <f t="shared" si="28"/>
        <v>1.91</v>
      </c>
      <c r="AA79" s="25">
        <f t="shared" si="29"/>
        <v>1.91</v>
      </c>
      <c r="AB79" s="25">
        <f t="shared" si="30"/>
        <v>1.82</v>
      </c>
      <c r="AC79" s="25">
        <f t="shared" si="31"/>
        <v>1.79</v>
      </c>
      <c r="AD79" s="25">
        <f t="shared" si="32"/>
        <v>2.39</v>
      </c>
      <c r="AE79" s="25">
        <f t="shared" si="33"/>
        <v>2.39</v>
      </c>
      <c r="AF79" s="25">
        <f t="shared" si="34"/>
        <v>2.2799999999999998</v>
      </c>
    </row>
    <row r="80" spans="1:32">
      <c r="A80" s="25">
        <v>0.53</v>
      </c>
      <c r="B80" s="25">
        <v>5.5</v>
      </c>
      <c r="C80" s="25">
        <v>7.25</v>
      </c>
      <c r="D80" s="25">
        <v>7.25</v>
      </c>
      <c r="E80" s="25">
        <f t="shared" si="26"/>
        <v>7.02</v>
      </c>
      <c r="F80">
        <f t="shared" si="35"/>
        <v>1.3181818181818181</v>
      </c>
      <c r="G80">
        <f t="shared" si="36"/>
        <v>-4.2051607775554389E-2</v>
      </c>
      <c r="X80" s="25">
        <v>0.53</v>
      </c>
      <c r="Y80" s="25">
        <f t="shared" si="27"/>
        <v>1.53</v>
      </c>
      <c r="Z80" s="25">
        <f t="shared" si="28"/>
        <v>2.0099999999999998</v>
      </c>
      <c r="AA80" s="25">
        <f t="shared" si="29"/>
        <v>2.0099999999999998</v>
      </c>
      <c r="AB80" s="25">
        <f t="shared" si="30"/>
        <v>1.95</v>
      </c>
      <c r="AC80" s="25">
        <f t="shared" si="31"/>
        <v>1.91</v>
      </c>
      <c r="AD80" s="25">
        <f t="shared" si="32"/>
        <v>2.5099999999999998</v>
      </c>
      <c r="AE80" s="25">
        <f t="shared" si="33"/>
        <v>2.5099999999999998</v>
      </c>
      <c r="AF80" s="25">
        <f t="shared" si="34"/>
        <v>2.44</v>
      </c>
    </row>
    <row r="81" spans="1:32">
      <c r="A81" s="25">
        <v>0.55000000000000004</v>
      </c>
      <c r="B81" s="25">
        <v>5.88</v>
      </c>
      <c r="C81" s="25">
        <v>7.75</v>
      </c>
      <c r="D81" s="25">
        <v>7.75</v>
      </c>
      <c r="E81" s="25">
        <f t="shared" si="26"/>
        <v>7.5</v>
      </c>
      <c r="F81">
        <f t="shared" si="35"/>
        <v>1.3180272108843538</v>
      </c>
      <c r="G81">
        <f t="shared" si="36"/>
        <v>-4.1897000478090085E-2</v>
      </c>
      <c r="X81" s="25">
        <v>0.55000000000000004</v>
      </c>
      <c r="Y81" s="25">
        <f t="shared" si="27"/>
        <v>1.63</v>
      </c>
      <c r="Z81" s="25">
        <f t="shared" si="28"/>
        <v>2.15</v>
      </c>
      <c r="AA81" s="25">
        <f t="shared" si="29"/>
        <v>2.15</v>
      </c>
      <c r="AB81" s="25">
        <f t="shared" si="30"/>
        <v>2.08</v>
      </c>
      <c r="AC81" s="25">
        <f t="shared" si="31"/>
        <v>2.04</v>
      </c>
      <c r="AD81" s="25">
        <f t="shared" si="32"/>
        <v>2.69</v>
      </c>
      <c r="AE81" s="25">
        <f t="shared" si="33"/>
        <v>2.69</v>
      </c>
      <c r="AF81" s="25">
        <f t="shared" si="34"/>
        <v>2.6</v>
      </c>
    </row>
    <row r="82" spans="1:32">
      <c r="A82" s="25">
        <v>0.56999999999999995</v>
      </c>
      <c r="B82" s="25">
        <v>6.25</v>
      </c>
      <c r="C82" s="25">
        <v>8.25</v>
      </c>
      <c r="D82" s="25">
        <v>8.25</v>
      </c>
      <c r="E82" s="25">
        <f t="shared" si="26"/>
        <v>7.98</v>
      </c>
      <c r="F82">
        <f t="shared" si="35"/>
        <v>1.32</v>
      </c>
      <c r="G82">
        <f t="shared" si="36"/>
        <v>-4.386978959373633E-2</v>
      </c>
      <c r="X82" s="25">
        <v>0.56999999999999995</v>
      </c>
      <c r="Y82" s="25">
        <f t="shared" si="27"/>
        <v>1.74</v>
      </c>
      <c r="Z82" s="25">
        <f t="shared" si="28"/>
        <v>2.29</v>
      </c>
      <c r="AA82" s="25">
        <f t="shared" si="29"/>
        <v>2.29</v>
      </c>
      <c r="AB82" s="25">
        <f t="shared" si="30"/>
        <v>2.2200000000000002</v>
      </c>
      <c r="AC82" s="25">
        <f t="shared" si="31"/>
        <v>2.1800000000000002</v>
      </c>
      <c r="AD82" s="25">
        <f t="shared" si="32"/>
        <v>2.86</v>
      </c>
      <c r="AE82" s="25">
        <f t="shared" si="33"/>
        <v>2.86</v>
      </c>
      <c r="AF82" s="25">
        <f t="shared" si="34"/>
        <v>2.78</v>
      </c>
    </row>
    <row r="83" spans="1:32">
      <c r="A83" s="25">
        <v>0.59</v>
      </c>
      <c r="B83" s="25">
        <v>6.63</v>
      </c>
      <c r="C83" s="25">
        <v>8.75</v>
      </c>
      <c r="D83" s="25">
        <v>8.75</v>
      </c>
      <c r="E83" s="25">
        <f t="shared" si="26"/>
        <v>8.4600000000000009</v>
      </c>
      <c r="F83">
        <f t="shared" si="35"/>
        <v>1.3197586726998491</v>
      </c>
      <c r="G83">
        <f t="shared" si="36"/>
        <v>-4.3628462293585413E-2</v>
      </c>
      <c r="X83" s="25">
        <v>0.59</v>
      </c>
      <c r="Y83" s="25">
        <f t="shared" si="27"/>
        <v>1.84</v>
      </c>
      <c r="Z83" s="25">
        <f t="shared" si="28"/>
        <v>2.4300000000000002</v>
      </c>
      <c r="AA83" s="25">
        <f t="shared" si="29"/>
        <v>2.4300000000000002</v>
      </c>
      <c r="AB83" s="25">
        <f t="shared" si="30"/>
        <v>2.35</v>
      </c>
      <c r="AC83" s="25">
        <f t="shared" si="31"/>
        <v>2.2999999999999998</v>
      </c>
      <c r="AD83" s="25">
        <f t="shared" si="32"/>
        <v>3.04</v>
      </c>
      <c r="AE83" s="25">
        <f t="shared" si="33"/>
        <v>3.04</v>
      </c>
      <c r="AF83" s="25">
        <f t="shared" si="34"/>
        <v>2.94</v>
      </c>
    </row>
    <row r="84" spans="1:32">
      <c r="A84" s="25">
        <v>0.61</v>
      </c>
      <c r="B84" s="25">
        <v>7</v>
      </c>
      <c r="C84" s="25">
        <v>9.3800000000000008</v>
      </c>
      <c r="D84" s="25">
        <v>9.3800000000000008</v>
      </c>
      <c r="E84" s="25">
        <f t="shared" si="26"/>
        <v>8.93</v>
      </c>
      <c r="F84">
        <f t="shared" si="35"/>
        <v>1.34</v>
      </c>
      <c r="G84">
        <f t="shared" si="36"/>
        <v>-6.3869789593736348E-2</v>
      </c>
      <c r="X84" s="25">
        <v>0.61</v>
      </c>
      <c r="Y84" s="25">
        <f t="shared" si="27"/>
        <v>1.94</v>
      </c>
      <c r="Z84" s="25">
        <f t="shared" si="28"/>
        <v>2.61</v>
      </c>
      <c r="AA84" s="25">
        <f t="shared" si="29"/>
        <v>2.61</v>
      </c>
      <c r="AB84" s="25">
        <f t="shared" si="30"/>
        <v>2.48</v>
      </c>
      <c r="AC84" s="25">
        <f t="shared" si="31"/>
        <v>2.4300000000000002</v>
      </c>
      <c r="AD84" s="25">
        <f t="shared" si="32"/>
        <v>3.26</v>
      </c>
      <c r="AE84" s="25">
        <f t="shared" si="33"/>
        <v>3.26</v>
      </c>
      <c r="AF84" s="25">
        <f t="shared" si="34"/>
        <v>3.1</v>
      </c>
    </row>
    <row r="85" spans="1:32">
      <c r="A85" s="25">
        <v>0.62</v>
      </c>
      <c r="B85" s="25">
        <v>7.38</v>
      </c>
      <c r="C85" s="25">
        <v>9.8800000000000008</v>
      </c>
      <c r="D85" s="25">
        <v>9.8800000000000008</v>
      </c>
      <c r="E85" s="25">
        <f t="shared" si="26"/>
        <v>9.42</v>
      </c>
      <c r="F85">
        <f t="shared" si="35"/>
        <v>1.3387533875338755</v>
      </c>
      <c r="G85">
        <f t="shared" si="36"/>
        <v>-6.2623177127611784E-2</v>
      </c>
      <c r="X85" s="25">
        <v>0.62</v>
      </c>
      <c r="Y85" s="25">
        <f t="shared" si="27"/>
        <v>2.0499999999999998</v>
      </c>
      <c r="Z85" s="25">
        <f t="shared" si="28"/>
        <v>2.74</v>
      </c>
      <c r="AA85" s="25">
        <f t="shared" si="29"/>
        <v>2.74</v>
      </c>
      <c r="AB85" s="25">
        <f t="shared" si="30"/>
        <v>2.62</v>
      </c>
      <c r="AC85" s="25">
        <f t="shared" si="31"/>
        <v>2.56</v>
      </c>
      <c r="AD85" s="25">
        <f t="shared" si="32"/>
        <v>3.43</v>
      </c>
      <c r="AE85" s="25">
        <f t="shared" si="33"/>
        <v>3.43</v>
      </c>
      <c r="AF85" s="25">
        <f t="shared" si="34"/>
        <v>3.28</v>
      </c>
    </row>
    <row r="86" spans="1:32">
      <c r="A86" s="25">
        <v>0.64</v>
      </c>
      <c r="B86" s="25">
        <v>7.88</v>
      </c>
      <c r="C86" s="25">
        <v>10.5</v>
      </c>
      <c r="D86" s="25">
        <v>10.5</v>
      </c>
      <c r="E86" s="25">
        <f t="shared" si="26"/>
        <v>10.06</v>
      </c>
      <c r="F86">
        <f t="shared" si="35"/>
        <v>1.3324873096446701</v>
      </c>
      <c r="G86">
        <f t="shared" si="36"/>
        <v>-5.6357099238406372E-2</v>
      </c>
      <c r="X86" s="25">
        <v>0.64</v>
      </c>
      <c r="Y86" s="25">
        <f t="shared" si="27"/>
        <v>2.19</v>
      </c>
      <c r="Z86" s="25">
        <f t="shared" si="28"/>
        <v>2.92</v>
      </c>
      <c r="AA86" s="25">
        <f t="shared" si="29"/>
        <v>2.92</v>
      </c>
      <c r="AB86" s="25">
        <f t="shared" si="30"/>
        <v>2.79</v>
      </c>
      <c r="AC86" s="25">
        <f t="shared" si="31"/>
        <v>2.74</v>
      </c>
      <c r="AD86" s="25">
        <f t="shared" si="32"/>
        <v>3.65</v>
      </c>
      <c r="AE86" s="25">
        <f t="shared" si="33"/>
        <v>3.65</v>
      </c>
      <c r="AF86" s="25">
        <f t="shared" si="34"/>
        <v>3.49</v>
      </c>
    </row>
    <row r="87" spans="1:32">
      <c r="A87" s="25">
        <v>0.66</v>
      </c>
      <c r="B87" s="25">
        <v>8.25</v>
      </c>
      <c r="C87" s="25">
        <v>11.13</v>
      </c>
      <c r="D87" s="25">
        <v>11.13</v>
      </c>
      <c r="E87" s="25">
        <f t="shared" si="26"/>
        <v>10.53</v>
      </c>
      <c r="F87">
        <f t="shared" si="35"/>
        <v>1.3490909090909091</v>
      </c>
      <c r="G87">
        <f t="shared" si="36"/>
        <v>-7.2960698684645386E-2</v>
      </c>
      <c r="X87" s="25">
        <v>0.66</v>
      </c>
      <c r="Y87" s="25">
        <f t="shared" si="27"/>
        <v>2.29</v>
      </c>
      <c r="Z87" s="25">
        <f t="shared" si="28"/>
        <v>3.09</v>
      </c>
      <c r="AA87" s="25">
        <f t="shared" si="29"/>
        <v>3.09</v>
      </c>
      <c r="AB87" s="25">
        <f t="shared" si="30"/>
        <v>2.93</v>
      </c>
      <c r="AC87" s="25">
        <f t="shared" si="31"/>
        <v>2.86</v>
      </c>
      <c r="AD87" s="25">
        <f t="shared" si="32"/>
        <v>3.86</v>
      </c>
      <c r="AE87" s="25">
        <f t="shared" si="33"/>
        <v>3.86</v>
      </c>
      <c r="AF87" s="25">
        <f t="shared" si="34"/>
        <v>3.66</v>
      </c>
    </row>
    <row r="88" spans="1:32">
      <c r="A88" s="25">
        <v>0.68</v>
      </c>
      <c r="B88" s="25">
        <v>8.75</v>
      </c>
      <c r="C88" s="25">
        <v>11.75</v>
      </c>
      <c r="D88" s="25">
        <v>11.75</v>
      </c>
      <c r="E88" s="25">
        <f t="shared" si="26"/>
        <v>11.17</v>
      </c>
      <c r="F88">
        <f t="shared" si="35"/>
        <v>1.3428571428571427</v>
      </c>
      <c r="G88">
        <f t="shared" si="36"/>
        <v>-6.6726932450879017E-2</v>
      </c>
      <c r="X88" s="25">
        <v>0.68</v>
      </c>
      <c r="Y88" s="25">
        <f t="shared" si="27"/>
        <v>2.4300000000000002</v>
      </c>
      <c r="Z88" s="25">
        <f t="shared" si="28"/>
        <v>3.26</v>
      </c>
      <c r="AA88" s="25">
        <f t="shared" si="29"/>
        <v>3.26</v>
      </c>
      <c r="AB88" s="25">
        <f t="shared" si="30"/>
        <v>3.1</v>
      </c>
      <c r="AC88" s="25">
        <f t="shared" si="31"/>
        <v>3.04</v>
      </c>
      <c r="AD88" s="25">
        <f t="shared" si="32"/>
        <v>4.08</v>
      </c>
      <c r="AE88" s="25">
        <f t="shared" si="33"/>
        <v>4.08</v>
      </c>
      <c r="AF88" s="25">
        <f t="shared" si="34"/>
        <v>3.88</v>
      </c>
    </row>
    <row r="89" spans="1:32">
      <c r="A89" s="25">
        <v>0.7</v>
      </c>
      <c r="B89" s="25">
        <v>9.1300000000000008</v>
      </c>
      <c r="C89" s="25">
        <v>12.5</v>
      </c>
      <c r="D89" s="25">
        <v>12.5</v>
      </c>
      <c r="E89" s="25">
        <f t="shared" si="26"/>
        <v>11.65</v>
      </c>
      <c r="F89">
        <f t="shared" si="35"/>
        <v>1.3691128148959473</v>
      </c>
      <c r="G89">
        <f t="shared" si="36"/>
        <v>-9.298260448968354E-2</v>
      </c>
      <c r="X89" s="25">
        <v>0.7</v>
      </c>
      <c r="Y89" s="25">
        <f t="shared" si="27"/>
        <v>2.54</v>
      </c>
      <c r="Z89" s="25">
        <f t="shared" si="28"/>
        <v>3.47</v>
      </c>
      <c r="AA89" s="25">
        <f t="shared" si="29"/>
        <v>3.47</v>
      </c>
      <c r="AB89" s="25">
        <f t="shared" si="30"/>
        <v>3.24</v>
      </c>
      <c r="AC89" s="25">
        <f t="shared" si="31"/>
        <v>3.18</v>
      </c>
      <c r="AD89" s="25">
        <f t="shared" si="32"/>
        <v>4.34</v>
      </c>
      <c r="AE89" s="25">
        <f t="shared" si="33"/>
        <v>4.34</v>
      </c>
      <c r="AF89" s="25">
        <f t="shared" si="34"/>
        <v>4.05</v>
      </c>
    </row>
    <row r="90" spans="1:32">
      <c r="A90" s="25">
        <v>0.72</v>
      </c>
      <c r="B90" s="25">
        <v>9.6300000000000008</v>
      </c>
      <c r="C90" s="25">
        <v>13.25</v>
      </c>
      <c r="D90" s="25">
        <v>13.25</v>
      </c>
      <c r="E90" s="25">
        <f t="shared" si="26"/>
        <v>12.29</v>
      </c>
      <c r="F90">
        <f t="shared" si="35"/>
        <v>1.3759086188992731</v>
      </c>
      <c r="G90">
        <f t="shared" si="36"/>
        <v>-9.9778408493009341E-2</v>
      </c>
      <c r="X90" s="25">
        <v>0.72</v>
      </c>
      <c r="Y90" s="25">
        <f t="shared" si="27"/>
        <v>2.68</v>
      </c>
      <c r="Z90" s="25">
        <f t="shared" si="28"/>
        <v>3.68</v>
      </c>
      <c r="AA90" s="25">
        <f t="shared" si="29"/>
        <v>3.68</v>
      </c>
      <c r="AB90" s="25">
        <f t="shared" si="30"/>
        <v>3.41</v>
      </c>
      <c r="AC90" s="25">
        <f t="shared" si="31"/>
        <v>3.35</v>
      </c>
      <c r="AD90" s="25">
        <f t="shared" si="32"/>
        <v>4.5999999999999996</v>
      </c>
      <c r="AE90" s="25">
        <f t="shared" si="33"/>
        <v>4.5999999999999996</v>
      </c>
      <c r="AF90" s="25">
        <f t="shared" si="34"/>
        <v>4.26</v>
      </c>
    </row>
    <row r="91" spans="1:32">
      <c r="A91" s="25">
        <v>0.74</v>
      </c>
      <c r="B91" s="25">
        <v>10.130000000000001</v>
      </c>
      <c r="C91" s="25">
        <v>14</v>
      </c>
      <c r="D91" s="25">
        <v>14</v>
      </c>
      <c r="E91" s="25">
        <f t="shared" si="26"/>
        <v>12.93</v>
      </c>
      <c r="F91">
        <f t="shared" si="35"/>
        <v>1.3820335636722605</v>
      </c>
      <c r="G91">
        <f t="shared" si="36"/>
        <v>-0.10590335326599676</v>
      </c>
      <c r="X91" s="25">
        <v>0.74</v>
      </c>
      <c r="Y91" s="25">
        <f t="shared" si="27"/>
        <v>2.81</v>
      </c>
      <c r="Z91" s="25">
        <f t="shared" si="28"/>
        <v>3.89</v>
      </c>
      <c r="AA91" s="25">
        <f t="shared" si="29"/>
        <v>3.89</v>
      </c>
      <c r="AB91" s="25">
        <f t="shared" si="30"/>
        <v>3.59</v>
      </c>
      <c r="AC91" s="25">
        <f t="shared" si="31"/>
        <v>3.51</v>
      </c>
      <c r="AD91" s="25">
        <f t="shared" si="32"/>
        <v>4.8600000000000003</v>
      </c>
      <c r="AE91" s="25">
        <f t="shared" si="33"/>
        <v>4.8600000000000003</v>
      </c>
      <c r="AF91" s="25">
        <f t="shared" si="34"/>
        <v>4.49</v>
      </c>
    </row>
    <row r="92" spans="1:32">
      <c r="A92" s="25">
        <v>0.76</v>
      </c>
      <c r="B92" s="25">
        <v>10.63</v>
      </c>
      <c r="C92" s="25">
        <v>14.75</v>
      </c>
      <c r="D92" s="25">
        <v>14.75</v>
      </c>
      <c r="E92" s="25">
        <f t="shared" si="26"/>
        <v>13.57</v>
      </c>
      <c r="F92">
        <f t="shared" si="35"/>
        <v>1.3875823142050798</v>
      </c>
      <c r="G92">
        <f t="shared" si="36"/>
        <v>-0.11145210379881609</v>
      </c>
      <c r="X92" s="25">
        <v>0.76</v>
      </c>
      <c r="Y92" s="25">
        <f t="shared" si="27"/>
        <v>2.95</v>
      </c>
      <c r="Z92" s="25">
        <f t="shared" si="28"/>
        <v>4.0999999999999996</v>
      </c>
      <c r="AA92" s="25">
        <f t="shared" si="29"/>
        <v>4.0999999999999996</v>
      </c>
      <c r="AB92" s="25">
        <f t="shared" si="30"/>
        <v>3.77</v>
      </c>
      <c r="AC92" s="25">
        <f t="shared" si="31"/>
        <v>3.69</v>
      </c>
      <c r="AD92" s="25">
        <f t="shared" si="32"/>
        <v>5.13</v>
      </c>
      <c r="AE92" s="25">
        <f t="shared" si="33"/>
        <v>5.13</v>
      </c>
      <c r="AF92" s="25">
        <f t="shared" si="34"/>
        <v>4.71</v>
      </c>
    </row>
    <row r="93" spans="1:32">
      <c r="A93" s="25">
        <v>0.78</v>
      </c>
      <c r="B93" s="25">
        <v>11.13</v>
      </c>
      <c r="C93" s="25">
        <v>15.5</v>
      </c>
      <c r="D93" s="25">
        <v>15.5</v>
      </c>
      <c r="E93" s="25">
        <f t="shared" si="26"/>
        <v>14.2</v>
      </c>
      <c r="F93">
        <f t="shared" si="35"/>
        <v>1.3926325247079963</v>
      </c>
      <c r="G93">
        <f t="shared" si="36"/>
        <v>-0.11650231430173252</v>
      </c>
      <c r="X93" s="25">
        <v>0.78</v>
      </c>
      <c r="Y93" s="25">
        <f t="shared" si="27"/>
        <v>3.09</v>
      </c>
      <c r="Z93" s="25">
        <f t="shared" si="28"/>
        <v>4.3099999999999996</v>
      </c>
      <c r="AA93" s="25">
        <f t="shared" si="29"/>
        <v>4.3099999999999996</v>
      </c>
      <c r="AB93" s="25">
        <f t="shared" si="30"/>
        <v>3.94</v>
      </c>
      <c r="AC93" s="25">
        <f t="shared" si="31"/>
        <v>3.86</v>
      </c>
      <c r="AD93" s="25">
        <f t="shared" si="32"/>
        <v>5.39</v>
      </c>
      <c r="AE93" s="25">
        <f t="shared" si="33"/>
        <v>5.39</v>
      </c>
      <c r="AF93" s="25">
        <f t="shared" si="34"/>
        <v>4.93</v>
      </c>
    </row>
    <row r="94" spans="1:32">
      <c r="A94" s="25">
        <v>0.8</v>
      </c>
      <c r="B94" s="25">
        <v>11.75</v>
      </c>
      <c r="C94" s="25">
        <v>16.25</v>
      </c>
      <c r="D94" s="25">
        <v>16.25</v>
      </c>
      <c r="E94" s="25">
        <f t="shared" si="26"/>
        <v>14.99</v>
      </c>
      <c r="F94">
        <f t="shared" si="35"/>
        <v>1.3829787234042554</v>
      </c>
      <c r="G94">
        <f t="shared" si="36"/>
        <v>-0.1068485129979917</v>
      </c>
      <c r="X94" s="25">
        <v>0.8</v>
      </c>
      <c r="Y94" s="25">
        <f t="shared" si="27"/>
        <v>3.26</v>
      </c>
      <c r="Z94" s="25">
        <f t="shared" si="28"/>
        <v>4.51</v>
      </c>
      <c r="AA94" s="25">
        <f t="shared" si="29"/>
        <v>4.51</v>
      </c>
      <c r="AB94" s="25">
        <f t="shared" si="30"/>
        <v>4.16</v>
      </c>
      <c r="AC94" s="25">
        <f t="shared" si="31"/>
        <v>4.08</v>
      </c>
      <c r="AD94" s="25">
        <f t="shared" si="32"/>
        <v>5.64</v>
      </c>
      <c r="AE94" s="25">
        <f t="shared" si="33"/>
        <v>5.64</v>
      </c>
      <c r="AF94" s="25">
        <f t="shared" si="34"/>
        <v>5.2</v>
      </c>
    </row>
    <row r="95" spans="1:32">
      <c r="A95" s="25">
        <v>0.82</v>
      </c>
      <c r="B95" s="25">
        <v>12.25</v>
      </c>
      <c r="C95" s="25">
        <v>17</v>
      </c>
      <c r="D95" s="25">
        <v>17</v>
      </c>
      <c r="E95" s="25">
        <f t="shared" si="26"/>
        <v>15.63</v>
      </c>
      <c r="F95">
        <f t="shared" si="35"/>
        <v>1.3877551020408163</v>
      </c>
      <c r="G95">
        <f t="shared" si="36"/>
        <v>-0.11162489163455258</v>
      </c>
      <c r="X95" s="25">
        <v>0.82</v>
      </c>
      <c r="Y95" s="25">
        <f t="shared" si="27"/>
        <v>3.4</v>
      </c>
      <c r="Z95" s="25">
        <f t="shared" si="28"/>
        <v>4.72</v>
      </c>
      <c r="AA95" s="25">
        <f t="shared" si="29"/>
        <v>4.72</v>
      </c>
      <c r="AB95" s="25">
        <f t="shared" si="30"/>
        <v>4.34</v>
      </c>
      <c r="AC95" s="25">
        <f t="shared" si="31"/>
        <v>4.25</v>
      </c>
      <c r="AD95" s="25">
        <f t="shared" si="32"/>
        <v>5.9</v>
      </c>
      <c r="AE95" s="25">
        <f t="shared" si="33"/>
        <v>5.9</v>
      </c>
      <c r="AF95" s="25">
        <f t="shared" si="34"/>
        <v>5.43</v>
      </c>
    </row>
    <row r="96" spans="1:32">
      <c r="A96" s="25">
        <v>0.84</v>
      </c>
      <c r="B96" s="25">
        <v>12.88</v>
      </c>
      <c r="C96" s="25">
        <v>17.88</v>
      </c>
      <c r="D96" s="25">
        <v>17.88</v>
      </c>
      <c r="E96" s="25">
        <f t="shared" si="26"/>
        <v>16.440000000000001</v>
      </c>
      <c r="F96">
        <f t="shared" si="35"/>
        <v>1.3881987577639749</v>
      </c>
      <c r="G96">
        <f t="shared" si="36"/>
        <v>-0.11206854735771121</v>
      </c>
      <c r="X96" s="25">
        <v>0.84</v>
      </c>
      <c r="Y96" s="25">
        <f t="shared" si="27"/>
        <v>3.58</v>
      </c>
      <c r="Z96" s="25">
        <f t="shared" si="28"/>
        <v>4.97</v>
      </c>
      <c r="AA96" s="25">
        <f t="shared" si="29"/>
        <v>4.97</v>
      </c>
      <c r="AB96" s="25">
        <f t="shared" si="30"/>
        <v>4.57</v>
      </c>
      <c r="AC96" s="25">
        <f t="shared" si="31"/>
        <v>4.4800000000000004</v>
      </c>
      <c r="AD96" s="25">
        <f t="shared" si="32"/>
        <v>6.21</v>
      </c>
      <c r="AE96" s="25">
        <f t="shared" si="33"/>
        <v>6.21</v>
      </c>
      <c r="AF96" s="25">
        <f t="shared" si="34"/>
        <v>5.71</v>
      </c>
    </row>
    <row r="97" spans="1:32">
      <c r="A97" s="25">
        <v>0.86</v>
      </c>
      <c r="B97" s="25">
        <v>13.38</v>
      </c>
      <c r="C97" s="25">
        <v>18.75</v>
      </c>
      <c r="D97" s="25">
        <v>18.75</v>
      </c>
      <c r="E97" s="25">
        <f t="shared" si="26"/>
        <v>17.07</v>
      </c>
      <c r="F97">
        <f t="shared" si="35"/>
        <v>1.4013452914798206</v>
      </c>
      <c r="G97">
        <f t="shared" si="36"/>
        <v>-0.12521508107355683</v>
      </c>
      <c r="X97" s="25">
        <v>0.86</v>
      </c>
      <c r="Y97" s="25">
        <f t="shared" si="27"/>
        <v>3.72</v>
      </c>
      <c r="Z97" s="25">
        <f t="shared" si="28"/>
        <v>5.21</v>
      </c>
      <c r="AA97" s="25">
        <f t="shared" si="29"/>
        <v>5.21</v>
      </c>
      <c r="AB97" s="25">
        <f t="shared" si="30"/>
        <v>4.74</v>
      </c>
      <c r="AC97" s="25">
        <f t="shared" si="31"/>
        <v>4.6500000000000004</v>
      </c>
      <c r="AD97" s="25">
        <f t="shared" si="32"/>
        <v>6.51</v>
      </c>
      <c r="AE97" s="25">
        <f t="shared" si="33"/>
        <v>6.51</v>
      </c>
      <c r="AF97" s="25">
        <f t="shared" si="34"/>
        <v>5.93</v>
      </c>
    </row>
    <row r="98" spans="1:32">
      <c r="A98" s="25">
        <v>0.88</v>
      </c>
      <c r="B98" s="25">
        <v>14</v>
      </c>
      <c r="C98" s="25">
        <v>19.5</v>
      </c>
      <c r="D98" s="25">
        <v>19.5</v>
      </c>
      <c r="E98" s="25">
        <f t="shared" si="26"/>
        <v>17.87</v>
      </c>
      <c r="F98">
        <f t="shared" si="35"/>
        <v>1.3928571428571428</v>
      </c>
      <c r="G98">
        <f t="shared" si="36"/>
        <v>-0.11672693245087906</v>
      </c>
      <c r="X98" s="25">
        <v>0.88</v>
      </c>
      <c r="Y98" s="25">
        <f t="shared" si="27"/>
        <v>3.89</v>
      </c>
      <c r="Z98" s="25">
        <f t="shared" si="28"/>
        <v>5.42</v>
      </c>
      <c r="AA98" s="25">
        <f t="shared" si="29"/>
        <v>5.42</v>
      </c>
      <c r="AB98" s="25">
        <f t="shared" si="30"/>
        <v>4.96</v>
      </c>
      <c r="AC98" s="25">
        <f t="shared" si="31"/>
        <v>4.8600000000000003</v>
      </c>
      <c r="AD98" s="25">
        <f t="shared" si="32"/>
        <v>6.78</v>
      </c>
      <c r="AE98" s="25">
        <f t="shared" si="33"/>
        <v>6.78</v>
      </c>
      <c r="AF98" s="25">
        <f t="shared" si="34"/>
        <v>6.2</v>
      </c>
    </row>
    <row r="99" spans="1:32">
      <c r="A99" s="25">
        <v>0.9</v>
      </c>
      <c r="B99" s="25">
        <v>14.63</v>
      </c>
      <c r="C99" s="25">
        <v>20.5</v>
      </c>
      <c r="D99" s="25">
        <v>20.5</v>
      </c>
      <c r="E99" s="25">
        <f t="shared" si="26"/>
        <v>18.670000000000002</v>
      </c>
      <c r="F99">
        <f t="shared" si="35"/>
        <v>1.4012303485987696</v>
      </c>
      <c r="G99">
        <f t="shared" si="36"/>
        <v>-0.12510013819250587</v>
      </c>
      <c r="X99" s="25">
        <v>0.9</v>
      </c>
      <c r="Y99" s="25">
        <f t="shared" si="27"/>
        <v>4.0599999999999996</v>
      </c>
      <c r="Z99" s="25">
        <f t="shared" si="28"/>
        <v>5.69</v>
      </c>
      <c r="AA99" s="25">
        <f t="shared" si="29"/>
        <v>5.69</v>
      </c>
      <c r="AB99" s="25">
        <f t="shared" si="30"/>
        <v>5.19</v>
      </c>
      <c r="AC99" s="25">
        <f t="shared" si="31"/>
        <v>5.08</v>
      </c>
      <c r="AD99" s="25">
        <f t="shared" si="32"/>
        <v>7.11</v>
      </c>
      <c r="AE99" s="25">
        <f t="shared" si="33"/>
        <v>7.11</v>
      </c>
      <c r="AF99" s="25">
        <f t="shared" si="34"/>
        <v>6.49</v>
      </c>
    </row>
    <row r="100" spans="1:32">
      <c r="A100" s="25">
        <v>0.92</v>
      </c>
      <c r="B100" s="25">
        <v>15.38</v>
      </c>
      <c r="C100" s="25">
        <v>21.38</v>
      </c>
      <c r="D100" s="25">
        <v>21.38</v>
      </c>
      <c r="E100" s="25">
        <f t="shared" si="26"/>
        <v>19.63</v>
      </c>
      <c r="F100">
        <f t="shared" si="35"/>
        <v>1.390117035110533</v>
      </c>
      <c r="G100">
        <f t="shared" si="36"/>
        <v>-0.11398682470426924</v>
      </c>
      <c r="X100" s="25">
        <v>0.92</v>
      </c>
      <c r="Y100" s="25">
        <f t="shared" si="27"/>
        <v>4.2699999999999996</v>
      </c>
      <c r="Z100" s="25">
        <f t="shared" si="28"/>
        <v>5.94</v>
      </c>
      <c r="AA100" s="25">
        <f t="shared" si="29"/>
        <v>5.94</v>
      </c>
      <c r="AB100" s="25">
        <f t="shared" si="30"/>
        <v>5.45</v>
      </c>
      <c r="AC100" s="25">
        <f t="shared" si="31"/>
        <v>5.34</v>
      </c>
      <c r="AD100" s="25">
        <f t="shared" si="32"/>
        <v>7.43</v>
      </c>
      <c r="AE100" s="25">
        <f t="shared" si="33"/>
        <v>7.43</v>
      </c>
      <c r="AF100" s="25">
        <f t="shared" si="34"/>
        <v>6.81</v>
      </c>
    </row>
    <row r="101" spans="1:32">
      <c r="A101" s="25">
        <v>0.94</v>
      </c>
      <c r="B101" s="25">
        <v>16</v>
      </c>
      <c r="C101" s="25">
        <v>22.25</v>
      </c>
      <c r="D101" s="25">
        <v>22.25</v>
      </c>
      <c r="E101" s="25">
        <f t="shared" si="26"/>
        <v>20.420000000000002</v>
      </c>
      <c r="F101">
        <f t="shared" si="35"/>
        <v>1.390625</v>
      </c>
      <c r="G101">
        <f t="shared" si="36"/>
        <v>-0.11449478959373627</v>
      </c>
      <c r="X101" s="25">
        <v>0.94</v>
      </c>
      <c r="Y101" s="25">
        <f t="shared" si="27"/>
        <v>4.4400000000000004</v>
      </c>
      <c r="Z101" s="25">
        <f t="shared" si="28"/>
        <v>6.18</v>
      </c>
      <c r="AA101" s="25">
        <f t="shared" si="29"/>
        <v>6.18</v>
      </c>
      <c r="AB101" s="25">
        <f t="shared" si="30"/>
        <v>5.67</v>
      </c>
      <c r="AC101" s="25">
        <f t="shared" si="31"/>
        <v>5.55</v>
      </c>
      <c r="AD101" s="25">
        <f t="shared" si="32"/>
        <v>7.73</v>
      </c>
      <c r="AE101" s="25">
        <f t="shared" si="33"/>
        <v>7.73</v>
      </c>
      <c r="AF101" s="25">
        <f t="shared" si="34"/>
        <v>7.09</v>
      </c>
    </row>
    <row r="102" spans="1:32">
      <c r="A102" s="25">
        <v>0.96</v>
      </c>
      <c r="B102" s="25">
        <v>16.63</v>
      </c>
      <c r="C102" s="25">
        <v>23.25</v>
      </c>
      <c r="D102" s="25">
        <v>23.25</v>
      </c>
      <c r="E102" s="25">
        <f t="shared" si="26"/>
        <v>21.22</v>
      </c>
      <c r="F102">
        <f t="shared" si="35"/>
        <v>1.3980757666867107</v>
      </c>
      <c r="G102">
        <f t="shared" si="36"/>
        <v>-0.12194555628044701</v>
      </c>
      <c r="X102" s="25">
        <v>0.96</v>
      </c>
      <c r="Y102" s="25">
        <f t="shared" si="27"/>
        <v>4.62</v>
      </c>
      <c r="Z102" s="25">
        <f t="shared" si="28"/>
        <v>6.46</v>
      </c>
      <c r="AA102" s="25">
        <f t="shared" si="29"/>
        <v>6.46</v>
      </c>
      <c r="AB102" s="25">
        <f t="shared" si="30"/>
        <v>5.89</v>
      </c>
      <c r="AC102" s="25">
        <f t="shared" si="31"/>
        <v>5.78</v>
      </c>
      <c r="AD102" s="25">
        <f t="shared" si="32"/>
        <v>8.08</v>
      </c>
      <c r="AE102" s="25">
        <f t="shared" si="33"/>
        <v>8.08</v>
      </c>
      <c r="AF102" s="25">
        <f t="shared" si="34"/>
        <v>7.36</v>
      </c>
    </row>
    <row r="103" spans="1:32">
      <c r="A103" s="25">
        <v>0.98</v>
      </c>
      <c r="B103" s="25">
        <v>17.38</v>
      </c>
      <c r="C103" s="25">
        <v>24.25</v>
      </c>
      <c r="D103" s="25">
        <v>24.25</v>
      </c>
      <c r="E103" s="25">
        <f t="shared" si="26"/>
        <v>22.18</v>
      </c>
      <c r="F103">
        <f t="shared" si="35"/>
        <v>1.3952819332566169</v>
      </c>
      <c r="G103">
        <f t="shared" si="36"/>
        <v>-0.11915172285035314</v>
      </c>
      <c r="X103" s="25">
        <v>0.98</v>
      </c>
      <c r="Y103" s="25">
        <f t="shared" si="27"/>
        <v>4.83</v>
      </c>
      <c r="Z103" s="25">
        <f t="shared" si="28"/>
        <v>6.74</v>
      </c>
      <c r="AA103" s="25">
        <f t="shared" si="29"/>
        <v>6.74</v>
      </c>
      <c r="AB103" s="25">
        <f t="shared" si="30"/>
        <v>6.16</v>
      </c>
      <c r="AC103" s="25">
        <f t="shared" si="31"/>
        <v>6.04</v>
      </c>
      <c r="AD103" s="25">
        <f t="shared" si="32"/>
        <v>8.43</v>
      </c>
      <c r="AE103" s="25">
        <f t="shared" si="33"/>
        <v>8.43</v>
      </c>
      <c r="AF103" s="25">
        <f t="shared" si="34"/>
        <v>7.7</v>
      </c>
    </row>
    <row r="104" spans="1:32">
      <c r="A104" s="25">
        <v>1</v>
      </c>
      <c r="B104" s="25">
        <v>18</v>
      </c>
      <c r="C104" s="25">
        <v>25.25</v>
      </c>
      <c r="D104" s="25">
        <v>25.25</v>
      </c>
      <c r="E104" s="25">
        <f t="shared" si="26"/>
        <v>22.97</v>
      </c>
      <c r="F104">
        <f t="shared" si="35"/>
        <v>1.4027777777777777</v>
      </c>
      <c r="G104">
        <f t="shared" si="36"/>
        <v>-0.12664756737151395</v>
      </c>
      <c r="X104" s="25">
        <v>1</v>
      </c>
      <c r="Y104" s="25">
        <f t="shared" si="27"/>
        <v>5</v>
      </c>
      <c r="Z104" s="25">
        <f t="shared" si="28"/>
        <v>7.01</v>
      </c>
      <c r="AA104" s="25">
        <f t="shared" si="29"/>
        <v>7.01</v>
      </c>
      <c r="AB104" s="25">
        <f t="shared" si="30"/>
        <v>6.38</v>
      </c>
      <c r="AC104" s="25">
        <f t="shared" si="31"/>
        <v>6.25</v>
      </c>
      <c r="AD104" s="25">
        <f t="shared" si="32"/>
        <v>8.76</v>
      </c>
      <c r="AE104" s="25">
        <f t="shared" si="33"/>
        <v>8.76</v>
      </c>
      <c r="AF104" s="25">
        <f t="shared" si="34"/>
        <v>7.98</v>
      </c>
    </row>
    <row r="105" spans="1:32">
      <c r="A105" s="25">
        <v>1.02</v>
      </c>
      <c r="B105" s="25">
        <v>18.75</v>
      </c>
      <c r="C105" s="25">
        <v>26.25</v>
      </c>
      <c r="D105" s="25">
        <v>26.25</v>
      </c>
      <c r="E105" s="25">
        <f t="shared" si="26"/>
        <v>23.93</v>
      </c>
      <c r="F105">
        <f t="shared" si="35"/>
        <v>1.4</v>
      </c>
      <c r="G105">
        <f t="shared" si="36"/>
        <v>-0.12386978959373618</v>
      </c>
      <c r="X105" s="25">
        <v>1.02</v>
      </c>
      <c r="Y105" s="25">
        <f t="shared" si="27"/>
        <v>5.21</v>
      </c>
      <c r="Z105" s="25">
        <f t="shared" si="28"/>
        <v>7.29</v>
      </c>
      <c r="AA105" s="25">
        <f t="shared" si="29"/>
        <v>7.29</v>
      </c>
      <c r="AB105" s="25">
        <f t="shared" si="30"/>
        <v>6.65</v>
      </c>
      <c r="AC105" s="25">
        <f t="shared" si="31"/>
        <v>6.51</v>
      </c>
      <c r="AD105" s="25">
        <f t="shared" si="32"/>
        <v>9.11</v>
      </c>
      <c r="AE105" s="25">
        <f t="shared" si="33"/>
        <v>9.11</v>
      </c>
      <c r="AF105" s="25">
        <f t="shared" si="34"/>
        <v>8.31</v>
      </c>
    </row>
    <row r="106" spans="1:32">
      <c r="A106" s="25">
        <v>1.04</v>
      </c>
      <c r="B106" s="25">
        <v>19.5</v>
      </c>
      <c r="C106" s="25">
        <v>27.38</v>
      </c>
      <c r="D106" s="25">
        <v>27.38</v>
      </c>
      <c r="E106" s="25">
        <f t="shared" si="26"/>
        <v>24.88</v>
      </c>
      <c r="F106">
        <f t="shared" si="35"/>
        <v>1.404102564102564</v>
      </c>
      <c r="G106">
        <f t="shared" si="36"/>
        <v>-0.12797235369630022</v>
      </c>
      <c r="X106" s="25">
        <v>1.04</v>
      </c>
      <c r="Y106" s="25">
        <f t="shared" si="27"/>
        <v>5.42</v>
      </c>
      <c r="Z106" s="25">
        <f t="shared" si="28"/>
        <v>7.61</v>
      </c>
      <c r="AA106" s="25">
        <f t="shared" si="29"/>
        <v>7.61</v>
      </c>
      <c r="AB106" s="25">
        <f t="shared" si="30"/>
        <v>6.91</v>
      </c>
      <c r="AC106" s="25">
        <f t="shared" si="31"/>
        <v>6.78</v>
      </c>
      <c r="AD106" s="25">
        <f t="shared" si="32"/>
        <v>9.51</v>
      </c>
      <c r="AE106" s="25">
        <f t="shared" si="33"/>
        <v>9.51</v>
      </c>
      <c r="AF106" s="25">
        <f t="shared" si="34"/>
        <v>8.64</v>
      </c>
    </row>
    <row r="107" spans="1:32">
      <c r="A107" s="25">
        <v>1.05</v>
      </c>
      <c r="B107" s="25">
        <v>20.25</v>
      </c>
      <c r="C107" s="25">
        <v>28.5</v>
      </c>
      <c r="D107" s="25">
        <v>28.5</v>
      </c>
      <c r="E107" s="25">
        <f t="shared" si="26"/>
        <v>25.84</v>
      </c>
      <c r="F107">
        <f t="shared" si="35"/>
        <v>1.4074074074074074</v>
      </c>
      <c r="G107">
        <f t="shared" si="36"/>
        <v>-0.13127719700114371</v>
      </c>
      <c r="X107" s="25">
        <v>1.05</v>
      </c>
      <c r="Y107" s="25">
        <f t="shared" si="27"/>
        <v>5.63</v>
      </c>
      <c r="Z107" s="25">
        <f t="shared" si="28"/>
        <v>7.92</v>
      </c>
      <c r="AA107" s="25">
        <f t="shared" si="29"/>
        <v>7.92</v>
      </c>
      <c r="AB107" s="25">
        <f t="shared" si="30"/>
        <v>7.18</v>
      </c>
      <c r="AC107" s="25">
        <f t="shared" si="31"/>
        <v>7.04</v>
      </c>
      <c r="AD107" s="25">
        <f t="shared" si="32"/>
        <v>9.9</v>
      </c>
      <c r="AE107" s="25">
        <f t="shared" si="33"/>
        <v>9.9</v>
      </c>
      <c r="AF107" s="25">
        <f t="shared" si="34"/>
        <v>8.98</v>
      </c>
    </row>
    <row r="108" spans="1:32">
      <c r="A108" s="25">
        <v>1.07</v>
      </c>
      <c r="B108" s="25">
        <v>21</v>
      </c>
      <c r="C108" s="25">
        <v>29.5</v>
      </c>
      <c r="D108" s="25">
        <v>29.5</v>
      </c>
      <c r="E108" s="25">
        <f t="shared" si="26"/>
        <v>26.8</v>
      </c>
      <c r="F108">
        <f t="shared" si="35"/>
        <v>1.4047619047619047</v>
      </c>
      <c r="G108">
        <f t="shared" si="36"/>
        <v>-0.12863169435564092</v>
      </c>
      <c r="X108" s="25">
        <v>1.07</v>
      </c>
      <c r="Y108" s="25">
        <f t="shared" si="27"/>
        <v>5.83</v>
      </c>
      <c r="Z108" s="25">
        <f t="shared" si="28"/>
        <v>8.19</v>
      </c>
      <c r="AA108" s="25">
        <f t="shared" si="29"/>
        <v>8.19</v>
      </c>
      <c r="AB108" s="25">
        <f t="shared" si="30"/>
        <v>7.44</v>
      </c>
      <c r="AC108" s="25">
        <f t="shared" si="31"/>
        <v>7.29</v>
      </c>
      <c r="AD108" s="25">
        <f t="shared" si="32"/>
        <v>10.24</v>
      </c>
      <c r="AE108" s="25">
        <f t="shared" si="33"/>
        <v>10.24</v>
      </c>
      <c r="AF108" s="25">
        <f t="shared" si="34"/>
        <v>9.3000000000000007</v>
      </c>
    </row>
    <row r="109" spans="1:32">
      <c r="A109" s="25">
        <v>1.0900000000000001</v>
      </c>
      <c r="B109" s="25">
        <v>21.75</v>
      </c>
      <c r="C109" s="25">
        <v>30.63</v>
      </c>
      <c r="D109" s="25">
        <v>30.63</v>
      </c>
      <c r="E109" s="25">
        <f t="shared" si="26"/>
        <v>27.76</v>
      </c>
      <c r="F109">
        <f t="shared" si="35"/>
        <v>1.4082758620689655</v>
      </c>
      <c r="G109">
        <f t="shared" si="36"/>
        <v>-0.13214565166270176</v>
      </c>
      <c r="X109" s="25">
        <v>1.0900000000000001</v>
      </c>
      <c r="Y109" s="25">
        <f t="shared" si="27"/>
        <v>6.04</v>
      </c>
      <c r="Z109" s="25">
        <f t="shared" si="28"/>
        <v>8.51</v>
      </c>
      <c r="AA109" s="25">
        <f t="shared" si="29"/>
        <v>8.51</v>
      </c>
      <c r="AB109" s="25">
        <f t="shared" si="30"/>
        <v>7.71</v>
      </c>
      <c r="AC109" s="25">
        <f t="shared" si="31"/>
        <v>7.55</v>
      </c>
      <c r="AD109" s="25">
        <f t="shared" si="32"/>
        <v>10.64</v>
      </c>
      <c r="AE109" s="25">
        <f t="shared" si="33"/>
        <v>10.64</v>
      </c>
      <c r="AF109" s="25">
        <f t="shared" si="34"/>
        <v>9.64</v>
      </c>
    </row>
    <row r="110" spans="1:32">
      <c r="A110" s="25">
        <v>1.1100000000000001</v>
      </c>
      <c r="B110" s="25">
        <v>22.63</v>
      </c>
      <c r="C110" s="25">
        <v>31.88</v>
      </c>
      <c r="D110" s="25">
        <v>31.88</v>
      </c>
      <c r="E110" s="25">
        <f t="shared" si="26"/>
        <v>28.88</v>
      </c>
      <c r="F110">
        <f t="shared" si="35"/>
        <v>1.4087494476358815</v>
      </c>
      <c r="G110">
        <f t="shared" si="36"/>
        <v>-0.13261923722961777</v>
      </c>
      <c r="X110" s="25">
        <v>1.1100000000000001</v>
      </c>
      <c r="Y110" s="25">
        <f t="shared" si="27"/>
        <v>6.29</v>
      </c>
      <c r="Z110" s="25">
        <f t="shared" si="28"/>
        <v>8.86</v>
      </c>
      <c r="AA110" s="25">
        <f t="shared" si="29"/>
        <v>8.86</v>
      </c>
      <c r="AB110" s="25">
        <f t="shared" si="30"/>
        <v>8.02</v>
      </c>
      <c r="AC110" s="25">
        <f t="shared" si="31"/>
        <v>7.86</v>
      </c>
      <c r="AD110" s="25">
        <f t="shared" si="32"/>
        <v>11.08</v>
      </c>
      <c r="AE110" s="25">
        <f t="shared" si="33"/>
        <v>11.08</v>
      </c>
      <c r="AF110" s="25">
        <f t="shared" si="34"/>
        <v>10.029999999999999</v>
      </c>
    </row>
    <row r="111" spans="1:32">
      <c r="A111" s="25">
        <v>1.1299999999999999</v>
      </c>
      <c r="B111" s="25">
        <v>23.38</v>
      </c>
      <c r="C111" s="25">
        <v>33</v>
      </c>
      <c r="D111" s="25">
        <v>33</v>
      </c>
      <c r="E111" s="25">
        <f t="shared" si="26"/>
        <v>29.84</v>
      </c>
      <c r="F111">
        <f t="shared" si="35"/>
        <v>1.4114627887082978</v>
      </c>
      <c r="G111">
        <f t="shared" si="36"/>
        <v>-0.13533257830203405</v>
      </c>
      <c r="X111" s="25">
        <v>1.1299999999999999</v>
      </c>
      <c r="Y111" s="25">
        <f t="shared" si="27"/>
        <v>6.49</v>
      </c>
      <c r="Z111" s="25">
        <f t="shared" si="28"/>
        <v>9.17</v>
      </c>
      <c r="AA111" s="25">
        <f t="shared" si="29"/>
        <v>9.17</v>
      </c>
      <c r="AB111" s="25">
        <f t="shared" si="30"/>
        <v>8.2899999999999991</v>
      </c>
      <c r="AC111" s="25">
        <f t="shared" si="31"/>
        <v>8.11</v>
      </c>
      <c r="AD111" s="25">
        <f t="shared" si="32"/>
        <v>11.46</v>
      </c>
      <c r="AE111" s="25">
        <f t="shared" si="33"/>
        <v>11.46</v>
      </c>
      <c r="AF111" s="25">
        <f t="shared" si="34"/>
        <v>10.36</v>
      </c>
    </row>
    <row r="112" spans="1:32">
      <c r="A112" s="25">
        <v>1.1499999999999999</v>
      </c>
      <c r="B112" s="25">
        <v>24.25</v>
      </c>
      <c r="C112" s="25">
        <v>34.25</v>
      </c>
      <c r="D112" s="25">
        <v>34.25</v>
      </c>
      <c r="E112" s="25">
        <f t="shared" si="26"/>
        <v>30.95</v>
      </c>
      <c r="F112">
        <f t="shared" si="35"/>
        <v>1.4123711340206186</v>
      </c>
      <c r="G112">
        <f t="shared" si="36"/>
        <v>-0.13624092361435491</v>
      </c>
      <c r="X112" s="25">
        <v>1.1499999999999999</v>
      </c>
      <c r="Y112" s="25">
        <f t="shared" si="27"/>
        <v>6.74</v>
      </c>
      <c r="Z112" s="25">
        <f t="shared" si="28"/>
        <v>9.51</v>
      </c>
      <c r="AA112" s="25">
        <f t="shared" si="29"/>
        <v>9.51</v>
      </c>
      <c r="AB112" s="25">
        <f t="shared" si="30"/>
        <v>8.6</v>
      </c>
      <c r="AC112" s="25">
        <f t="shared" si="31"/>
        <v>8.43</v>
      </c>
      <c r="AD112" s="25">
        <f t="shared" si="32"/>
        <v>11.89</v>
      </c>
      <c r="AE112" s="25">
        <f t="shared" si="33"/>
        <v>11.89</v>
      </c>
      <c r="AF112" s="25">
        <f t="shared" si="34"/>
        <v>10.75</v>
      </c>
    </row>
    <row r="113" spans="1:32">
      <c r="A113" s="25">
        <v>1.17</v>
      </c>
      <c r="B113" s="25">
        <v>25.13</v>
      </c>
      <c r="C113" s="25">
        <v>35.380000000000003</v>
      </c>
      <c r="D113" s="25">
        <v>35.380000000000003</v>
      </c>
      <c r="E113" s="25">
        <f t="shared" si="26"/>
        <v>32.07</v>
      </c>
      <c r="F113">
        <f t="shared" si="35"/>
        <v>1.4078790290489456</v>
      </c>
      <c r="G113">
        <f t="shared" si="36"/>
        <v>-0.13174881864268184</v>
      </c>
      <c r="X113" s="25">
        <v>1.17</v>
      </c>
      <c r="Y113" s="25">
        <f t="shared" si="27"/>
        <v>6.98</v>
      </c>
      <c r="Z113" s="25">
        <f t="shared" si="28"/>
        <v>9.83</v>
      </c>
      <c r="AA113" s="25">
        <f t="shared" si="29"/>
        <v>9.83</v>
      </c>
      <c r="AB113" s="25">
        <f t="shared" si="30"/>
        <v>8.91</v>
      </c>
      <c r="AC113" s="25">
        <f t="shared" si="31"/>
        <v>8.73</v>
      </c>
      <c r="AD113" s="25">
        <f t="shared" si="32"/>
        <v>12.29</v>
      </c>
      <c r="AE113" s="25">
        <f t="shared" si="33"/>
        <v>12.29</v>
      </c>
      <c r="AF113" s="25">
        <f t="shared" si="34"/>
        <v>11.14</v>
      </c>
    </row>
    <row r="114" spans="1:32">
      <c r="A114" s="25">
        <v>1.19</v>
      </c>
      <c r="B114" s="25">
        <v>26</v>
      </c>
      <c r="C114" s="25">
        <v>36.630000000000003</v>
      </c>
      <c r="D114" s="25">
        <v>36.630000000000003</v>
      </c>
      <c r="E114" s="25">
        <f t="shared" si="26"/>
        <v>33.18</v>
      </c>
      <c r="F114">
        <f t="shared" si="35"/>
        <v>1.4088461538461539</v>
      </c>
      <c r="G114">
        <f t="shared" si="36"/>
        <v>-0.13271594343989013</v>
      </c>
      <c r="X114" s="25">
        <v>1.19</v>
      </c>
      <c r="Y114" s="25">
        <f t="shared" si="27"/>
        <v>7.22</v>
      </c>
      <c r="Z114" s="25">
        <f t="shared" si="28"/>
        <v>10.18</v>
      </c>
      <c r="AA114" s="25">
        <f t="shared" si="29"/>
        <v>10.18</v>
      </c>
      <c r="AB114" s="25">
        <f t="shared" si="30"/>
        <v>9.2200000000000006</v>
      </c>
      <c r="AC114" s="25">
        <f t="shared" si="31"/>
        <v>9.0299999999999994</v>
      </c>
      <c r="AD114" s="25">
        <f t="shared" si="32"/>
        <v>12.73</v>
      </c>
      <c r="AE114" s="25">
        <f t="shared" si="33"/>
        <v>12.73</v>
      </c>
      <c r="AF114" s="25">
        <f t="shared" si="34"/>
        <v>11.53</v>
      </c>
    </row>
    <row r="115" spans="1:32">
      <c r="A115" s="25">
        <v>1.21</v>
      </c>
      <c r="B115" s="25">
        <v>26.88</v>
      </c>
      <c r="C115" s="25">
        <v>37.880000000000003</v>
      </c>
      <c r="D115" s="25">
        <v>37.880000000000003</v>
      </c>
      <c r="E115" s="25">
        <f t="shared" si="26"/>
        <v>34.299999999999997</v>
      </c>
      <c r="F115">
        <f t="shared" si="35"/>
        <v>1.4092261904761907</v>
      </c>
      <c r="G115">
        <f t="shared" si="36"/>
        <v>-0.13309598006992696</v>
      </c>
      <c r="X115" s="25">
        <v>1.21</v>
      </c>
      <c r="Y115" s="25">
        <f t="shared" si="27"/>
        <v>7.47</v>
      </c>
      <c r="Z115" s="25">
        <f t="shared" si="28"/>
        <v>10.52</v>
      </c>
      <c r="AA115" s="25">
        <f t="shared" si="29"/>
        <v>10.52</v>
      </c>
      <c r="AB115" s="25">
        <f t="shared" si="30"/>
        <v>9.5299999999999994</v>
      </c>
      <c r="AC115" s="25">
        <f t="shared" si="31"/>
        <v>9.34</v>
      </c>
      <c r="AD115" s="25">
        <f t="shared" si="32"/>
        <v>13.15</v>
      </c>
      <c r="AE115" s="25">
        <f t="shared" si="33"/>
        <v>13.15</v>
      </c>
      <c r="AF115" s="25">
        <f t="shared" si="34"/>
        <v>11.91</v>
      </c>
    </row>
    <row r="116" spans="1:32">
      <c r="A116" s="25">
        <v>1.23</v>
      </c>
      <c r="B116" s="25">
        <v>27.88</v>
      </c>
      <c r="C116" s="25">
        <v>39.25</v>
      </c>
      <c r="D116" s="25">
        <v>39.25</v>
      </c>
      <c r="E116" s="25">
        <f t="shared" si="26"/>
        <v>35.58</v>
      </c>
      <c r="F116">
        <f t="shared" si="35"/>
        <v>1.4078192252510762</v>
      </c>
      <c r="G116">
        <f t="shared" si="36"/>
        <v>-0.13168901484481244</v>
      </c>
      <c r="X116" s="25">
        <v>1.23</v>
      </c>
      <c r="Y116" s="25">
        <f t="shared" si="27"/>
        <v>7.74</v>
      </c>
      <c r="Z116" s="25">
        <f t="shared" si="28"/>
        <v>10.9</v>
      </c>
      <c r="AA116" s="25">
        <f t="shared" si="29"/>
        <v>10.9</v>
      </c>
      <c r="AB116" s="25">
        <f t="shared" si="30"/>
        <v>9.8800000000000008</v>
      </c>
      <c r="AC116" s="25">
        <f t="shared" si="31"/>
        <v>9.68</v>
      </c>
      <c r="AD116" s="25">
        <f t="shared" si="32"/>
        <v>13.63</v>
      </c>
      <c r="AE116" s="25">
        <f t="shared" si="33"/>
        <v>13.63</v>
      </c>
      <c r="AF116" s="25">
        <f t="shared" si="34"/>
        <v>12.35</v>
      </c>
    </row>
    <row r="117" spans="1:32">
      <c r="A117" s="25">
        <v>1.25</v>
      </c>
      <c r="B117" s="25">
        <v>28.75</v>
      </c>
      <c r="C117" s="25">
        <v>40.5</v>
      </c>
      <c r="D117" s="25">
        <v>40.5</v>
      </c>
      <c r="E117" s="25">
        <f t="shared" ref="E117:E180" si="37">ROUND(B117*$D$5,2)</f>
        <v>36.69</v>
      </c>
      <c r="F117">
        <f t="shared" si="35"/>
        <v>1.4086956521739131</v>
      </c>
      <c r="G117">
        <f t="shared" si="36"/>
        <v>-0.13256544176764939</v>
      </c>
      <c r="X117" s="25">
        <v>1.25</v>
      </c>
      <c r="Y117" s="25">
        <f t="shared" si="27"/>
        <v>7.99</v>
      </c>
      <c r="Z117" s="25">
        <f t="shared" si="28"/>
        <v>11.25</v>
      </c>
      <c r="AA117" s="25">
        <f t="shared" si="29"/>
        <v>11.25</v>
      </c>
      <c r="AB117" s="25">
        <f t="shared" si="30"/>
        <v>10.19</v>
      </c>
      <c r="AC117" s="25">
        <f t="shared" si="31"/>
        <v>9.99</v>
      </c>
      <c r="AD117" s="25">
        <f t="shared" si="32"/>
        <v>14.06</v>
      </c>
      <c r="AE117" s="25">
        <f t="shared" si="33"/>
        <v>14.06</v>
      </c>
      <c r="AF117" s="25">
        <f t="shared" si="34"/>
        <v>12.74</v>
      </c>
    </row>
    <row r="118" spans="1:32">
      <c r="A118" s="25">
        <v>1.27</v>
      </c>
      <c r="B118" s="25">
        <v>29.75</v>
      </c>
      <c r="C118" s="25">
        <v>41.88</v>
      </c>
      <c r="D118" s="25">
        <v>41.88</v>
      </c>
      <c r="E118" s="25">
        <f t="shared" si="37"/>
        <v>37.96</v>
      </c>
      <c r="F118">
        <f t="shared" si="35"/>
        <v>1.4077310924369748</v>
      </c>
      <c r="G118">
        <f t="shared" si="36"/>
        <v>-0.13160088203071107</v>
      </c>
      <c r="X118" s="25">
        <v>1.27</v>
      </c>
      <c r="Y118" s="25">
        <f t="shared" ref="Y118:Y181" si="38">ROUND(B118*$B$311,2)</f>
        <v>8.26</v>
      </c>
      <c r="Z118" s="25">
        <f t="shared" ref="Z118:Z181" si="39">ROUND(C118*$B$311,2)</f>
        <v>11.63</v>
      </c>
      <c r="AA118" s="25">
        <f t="shared" ref="AA118:AA181" si="40">ROUND(D118*$B$311,2)</f>
        <v>11.63</v>
      </c>
      <c r="AB118" s="25">
        <f t="shared" ref="AB118:AB181" si="41">ROUND(E118*$B$311,2)</f>
        <v>10.54</v>
      </c>
      <c r="AC118" s="25">
        <f t="shared" ref="AC118:AC181" si="42">ROUND(Y118/0.8,2)</f>
        <v>10.33</v>
      </c>
      <c r="AD118" s="25">
        <f t="shared" ref="AD118:AD181" si="43">ROUND(Z118/0.8,2)</f>
        <v>14.54</v>
      </c>
      <c r="AE118" s="25">
        <f t="shared" ref="AE118:AE181" si="44">ROUND(AA118/0.8,2)</f>
        <v>14.54</v>
      </c>
      <c r="AF118" s="25">
        <f t="shared" ref="AF118:AF181" si="45">ROUND(AB118/0.8,2)</f>
        <v>13.18</v>
      </c>
    </row>
    <row r="119" spans="1:32">
      <c r="A119" s="25">
        <v>1.29</v>
      </c>
      <c r="B119" s="25">
        <v>30.75</v>
      </c>
      <c r="C119" s="25">
        <v>43.25</v>
      </c>
      <c r="D119" s="25">
        <v>43.25</v>
      </c>
      <c r="E119" s="25">
        <f t="shared" si="37"/>
        <v>39.24</v>
      </c>
      <c r="F119">
        <f t="shared" si="35"/>
        <v>1.4065040650406504</v>
      </c>
      <c r="G119">
        <f t="shared" si="36"/>
        <v>-0.13037385463438667</v>
      </c>
      <c r="X119" s="25">
        <v>1.29</v>
      </c>
      <c r="Y119" s="25">
        <f t="shared" si="38"/>
        <v>8.5399999999999991</v>
      </c>
      <c r="Z119" s="25">
        <f t="shared" si="39"/>
        <v>12.01</v>
      </c>
      <c r="AA119" s="25">
        <f t="shared" si="40"/>
        <v>12.01</v>
      </c>
      <c r="AB119" s="25">
        <f t="shared" si="41"/>
        <v>10.9</v>
      </c>
      <c r="AC119" s="25">
        <f t="shared" si="42"/>
        <v>10.68</v>
      </c>
      <c r="AD119" s="25">
        <f t="shared" si="43"/>
        <v>15.01</v>
      </c>
      <c r="AE119" s="25">
        <f t="shared" si="44"/>
        <v>15.01</v>
      </c>
      <c r="AF119" s="25">
        <f t="shared" si="45"/>
        <v>13.63</v>
      </c>
    </row>
    <row r="120" spans="1:32">
      <c r="A120" s="25">
        <v>1.31</v>
      </c>
      <c r="B120" s="25">
        <v>31.75</v>
      </c>
      <c r="C120" s="25">
        <v>44.75</v>
      </c>
      <c r="D120" s="25">
        <v>44.75</v>
      </c>
      <c r="E120" s="25">
        <f t="shared" si="37"/>
        <v>40.520000000000003</v>
      </c>
      <c r="F120">
        <f t="shared" si="35"/>
        <v>1.4094488188976377</v>
      </c>
      <c r="G120">
        <f t="shared" si="36"/>
        <v>-0.133318608491374</v>
      </c>
      <c r="X120" s="25">
        <v>1.31</v>
      </c>
      <c r="Y120" s="25">
        <f t="shared" si="38"/>
        <v>8.82</v>
      </c>
      <c r="Z120" s="25">
        <f t="shared" si="39"/>
        <v>12.43</v>
      </c>
      <c r="AA120" s="25">
        <f t="shared" si="40"/>
        <v>12.43</v>
      </c>
      <c r="AB120" s="25">
        <f t="shared" si="41"/>
        <v>11.26</v>
      </c>
      <c r="AC120" s="25">
        <f t="shared" si="42"/>
        <v>11.03</v>
      </c>
      <c r="AD120" s="25">
        <f t="shared" si="43"/>
        <v>15.54</v>
      </c>
      <c r="AE120" s="25">
        <f t="shared" si="44"/>
        <v>15.54</v>
      </c>
      <c r="AF120" s="25">
        <f t="shared" si="45"/>
        <v>14.08</v>
      </c>
    </row>
    <row r="121" spans="1:32">
      <c r="A121" s="25">
        <v>1.33</v>
      </c>
      <c r="B121" s="25">
        <v>32.880000000000003</v>
      </c>
      <c r="C121" s="25">
        <v>46.13</v>
      </c>
      <c r="D121" s="25">
        <v>46.13</v>
      </c>
      <c r="E121" s="25">
        <f t="shared" si="37"/>
        <v>41.96</v>
      </c>
      <c r="F121">
        <f t="shared" si="35"/>
        <v>1.4029805352798053</v>
      </c>
      <c r="G121">
        <f t="shared" si="36"/>
        <v>-0.12685032487354153</v>
      </c>
      <c r="X121" s="25">
        <v>1.33</v>
      </c>
      <c r="Y121" s="25">
        <f t="shared" si="38"/>
        <v>9.1300000000000008</v>
      </c>
      <c r="Z121" s="25">
        <f t="shared" si="39"/>
        <v>12.81</v>
      </c>
      <c r="AA121" s="25">
        <f t="shared" si="40"/>
        <v>12.81</v>
      </c>
      <c r="AB121" s="25">
        <f t="shared" si="41"/>
        <v>11.66</v>
      </c>
      <c r="AC121" s="25">
        <f t="shared" si="42"/>
        <v>11.41</v>
      </c>
      <c r="AD121" s="25">
        <f t="shared" si="43"/>
        <v>16.010000000000002</v>
      </c>
      <c r="AE121" s="25">
        <f t="shared" si="44"/>
        <v>16.010000000000002</v>
      </c>
      <c r="AF121" s="25">
        <f t="shared" si="45"/>
        <v>14.58</v>
      </c>
    </row>
    <row r="122" spans="1:32">
      <c r="A122" s="25">
        <v>1.35</v>
      </c>
      <c r="B122" s="25">
        <v>33.880000000000003</v>
      </c>
      <c r="C122" s="25">
        <v>47.63</v>
      </c>
      <c r="D122" s="25">
        <v>47.63</v>
      </c>
      <c r="E122" s="25">
        <f t="shared" si="37"/>
        <v>43.24</v>
      </c>
      <c r="F122">
        <f t="shared" si="35"/>
        <v>1.4058441558441559</v>
      </c>
      <c r="G122">
        <f t="shared" si="36"/>
        <v>-0.12971394543789216</v>
      </c>
      <c r="X122" s="25">
        <v>1.35</v>
      </c>
      <c r="Y122" s="25">
        <f t="shared" si="38"/>
        <v>9.41</v>
      </c>
      <c r="Z122" s="25">
        <f t="shared" si="39"/>
        <v>13.23</v>
      </c>
      <c r="AA122" s="25">
        <f t="shared" si="40"/>
        <v>13.23</v>
      </c>
      <c r="AB122" s="25">
        <f t="shared" si="41"/>
        <v>12.01</v>
      </c>
      <c r="AC122" s="25">
        <f t="shared" si="42"/>
        <v>11.76</v>
      </c>
      <c r="AD122" s="25">
        <f t="shared" si="43"/>
        <v>16.54</v>
      </c>
      <c r="AE122" s="25">
        <f t="shared" si="44"/>
        <v>16.54</v>
      </c>
      <c r="AF122" s="25">
        <f t="shared" si="45"/>
        <v>15.01</v>
      </c>
    </row>
    <row r="123" spans="1:32">
      <c r="A123" s="25">
        <v>1.37</v>
      </c>
      <c r="B123" s="25">
        <v>35</v>
      </c>
      <c r="C123" s="25">
        <v>49.13</v>
      </c>
      <c r="D123" s="25">
        <v>49.13</v>
      </c>
      <c r="E123" s="25">
        <f t="shared" si="37"/>
        <v>44.66</v>
      </c>
      <c r="F123">
        <f t="shared" si="35"/>
        <v>1.4037142857142857</v>
      </c>
      <c r="G123">
        <f t="shared" si="36"/>
        <v>-0.12758407530802196</v>
      </c>
      <c r="X123" s="25">
        <v>1.37</v>
      </c>
      <c r="Y123" s="25">
        <f t="shared" si="38"/>
        <v>9.7200000000000006</v>
      </c>
      <c r="Z123" s="25">
        <f t="shared" si="39"/>
        <v>13.65</v>
      </c>
      <c r="AA123" s="25">
        <f t="shared" si="40"/>
        <v>13.65</v>
      </c>
      <c r="AB123" s="25">
        <f t="shared" si="41"/>
        <v>12.41</v>
      </c>
      <c r="AC123" s="25">
        <f t="shared" si="42"/>
        <v>12.15</v>
      </c>
      <c r="AD123" s="25">
        <f t="shared" si="43"/>
        <v>17.059999999999999</v>
      </c>
      <c r="AE123" s="25">
        <f t="shared" si="44"/>
        <v>17.059999999999999</v>
      </c>
      <c r="AF123" s="25">
        <f t="shared" si="45"/>
        <v>15.51</v>
      </c>
    </row>
    <row r="124" spans="1:32">
      <c r="A124" s="25">
        <v>1.39</v>
      </c>
      <c r="B124" s="25">
        <v>36.130000000000003</v>
      </c>
      <c r="C124" s="25">
        <v>50.75</v>
      </c>
      <c r="D124" s="25">
        <v>50.75</v>
      </c>
      <c r="E124" s="25">
        <f t="shared" si="37"/>
        <v>46.11</v>
      </c>
      <c r="F124">
        <f t="shared" si="35"/>
        <v>1.4046498754497647</v>
      </c>
      <c r="G124">
        <f t="shared" si="36"/>
        <v>-0.12851966504350099</v>
      </c>
      <c r="X124" s="25">
        <v>1.39</v>
      </c>
      <c r="Y124" s="25">
        <f t="shared" si="38"/>
        <v>10.039999999999999</v>
      </c>
      <c r="Z124" s="25">
        <f t="shared" si="39"/>
        <v>14.1</v>
      </c>
      <c r="AA124" s="25">
        <f t="shared" si="40"/>
        <v>14.1</v>
      </c>
      <c r="AB124" s="25">
        <f t="shared" si="41"/>
        <v>12.81</v>
      </c>
      <c r="AC124" s="25">
        <f t="shared" si="42"/>
        <v>12.55</v>
      </c>
      <c r="AD124" s="25">
        <f t="shared" si="43"/>
        <v>17.63</v>
      </c>
      <c r="AE124" s="25">
        <f t="shared" si="44"/>
        <v>17.63</v>
      </c>
      <c r="AF124" s="25">
        <f t="shared" si="45"/>
        <v>16.010000000000002</v>
      </c>
    </row>
    <row r="125" spans="1:32">
      <c r="A125" s="25">
        <v>1.41</v>
      </c>
      <c r="B125" s="25">
        <v>37.25</v>
      </c>
      <c r="C125" s="25">
        <v>52.25</v>
      </c>
      <c r="D125" s="25">
        <v>52.25</v>
      </c>
      <c r="E125" s="25">
        <f t="shared" si="37"/>
        <v>47.54</v>
      </c>
      <c r="F125">
        <f t="shared" si="35"/>
        <v>1.4026845637583893</v>
      </c>
      <c r="G125">
        <f t="shared" si="36"/>
        <v>-0.12655435335212561</v>
      </c>
      <c r="X125" s="25">
        <v>1.41</v>
      </c>
      <c r="Y125" s="25">
        <f t="shared" si="38"/>
        <v>10.35</v>
      </c>
      <c r="Z125" s="25">
        <f t="shared" si="39"/>
        <v>14.51</v>
      </c>
      <c r="AA125" s="25">
        <f t="shared" si="40"/>
        <v>14.51</v>
      </c>
      <c r="AB125" s="25">
        <f t="shared" si="41"/>
        <v>13.21</v>
      </c>
      <c r="AC125" s="25">
        <f t="shared" si="42"/>
        <v>12.94</v>
      </c>
      <c r="AD125" s="25">
        <f t="shared" si="43"/>
        <v>18.14</v>
      </c>
      <c r="AE125" s="25">
        <f t="shared" si="44"/>
        <v>18.14</v>
      </c>
      <c r="AF125" s="25">
        <f t="shared" si="45"/>
        <v>16.510000000000002</v>
      </c>
    </row>
    <row r="126" spans="1:32">
      <c r="A126" s="25">
        <v>1.43</v>
      </c>
      <c r="B126" s="25">
        <v>38.380000000000003</v>
      </c>
      <c r="C126" s="25">
        <v>53.88</v>
      </c>
      <c r="D126" s="25">
        <v>53.88</v>
      </c>
      <c r="E126" s="25">
        <f t="shared" si="37"/>
        <v>48.98</v>
      </c>
      <c r="F126">
        <f t="shared" si="35"/>
        <v>1.4038561750911933</v>
      </c>
      <c r="G126">
        <f t="shared" si="36"/>
        <v>-0.12772596468492958</v>
      </c>
      <c r="X126" s="25">
        <v>1.43</v>
      </c>
      <c r="Y126" s="25">
        <f t="shared" si="38"/>
        <v>10.66</v>
      </c>
      <c r="Z126" s="25">
        <f t="shared" si="39"/>
        <v>14.97</v>
      </c>
      <c r="AA126" s="25">
        <f t="shared" si="40"/>
        <v>14.97</v>
      </c>
      <c r="AB126" s="25">
        <f t="shared" si="41"/>
        <v>13.61</v>
      </c>
      <c r="AC126" s="25">
        <f t="shared" si="42"/>
        <v>13.33</v>
      </c>
      <c r="AD126" s="25">
        <f t="shared" si="43"/>
        <v>18.71</v>
      </c>
      <c r="AE126" s="25">
        <f t="shared" si="44"/>
        <v>18.71</v>
      </c>
      <c r="AF126" s="25">
        <f t="shared" si="45"/>
        <v>17.010000000000002</v>
      </c>
    </row>
    <row r="127" spans="1:32">
      <c r="A127" s="25">
        <v>1.45</v>
      </c>
      <c r="B127" s="25">
        <v>39.5</v>
      </c>
      <c r="C127" s="25">
        <v>55.38</v>
      </c>
      <c r="D127" s="25">
        <v>55.38</v>
      </c>
      <c r="E127" s="25">
        <f t="shared" si="37"/>
        <v>50.41</v>
      </c>
      <c r="F127">
        <f t="shared" si="35"/>
        <v>1.4020253164556962</v>
      </c>
      <c r="G127">
        <f t="shared" si="36"/>
        <v>-0.12589510604943244</v>
      </c>
      <c r="X127" s="25">
        <v>1.45</v>
      </c>
      <c r="Y127" s="25">
        <f t="shared" si="38"/>
        <v>10.97</v>
      </c>
      <c r="Z127" s="25">
        <f t="shared" si="39"/>
        <v>15.38</v>
      </c>
      <c r="AA127" s="25">
        <f t="shared" si="40"/>
        <v>15.38</v>
      </c>
      <c r="AB127" s="25">
        <f t="shared" si="41"/>
        <v>14</v>
      </c>
      <c r="AC127" s="25">
        <f t="shared" si="42"/>
        <v>13.71</v>
      </c>
      <c r="AD127" s="25">
        <f t="shared" si="43"/>
        <v>19.23</v>
      </c>
      <c r="AE127" s="25">
        <f t="shared" si="44"/>
        <v>19.23</v>
      </c>
      <c r="AF127" s="25">
        <f t="shared" si="45"/>
        <v>17.5</v>
      </c>
    </row>
    <row r="128" spans="1:32">
      <c r="A128" s="25">
        <v>1.46</v>
      </c>
      <c r="B128" s="25">
        <v>40.75</v>
      </c>
      <c r="C128" s="25">
        <v>57</v>
      </c>
      <c r="D128" s="25">
        <v>57</v>
      </c>
      <c r="E128" s="25">
        <f t="shared" si="37"/>
        <v>52</v>
      </c>
      <c r="F128">
        <f t="shared" si="35"/>
        <v>1.3987730061349692</v>
      </c>
      <c r="G128">
        <f t="shared" si="36"/>
        <v>-0.12264279572870551</v>
      </c>
      <c r="X128" s="25">
        <v>1.46</v>
      </c>
      <c r="Y128" s="25">
        <f t="shared" si="38"/>
        <v>11.32</v>
      </c>
      <c r="Z128" s="25">
        <f t="shared" si="39"/>
        <v>15.83</v>
      </c>
      <c r="AA128" s="25">
        <f t="shared" si="40"/>
        <v>15.83</v>
      </c>
      <c r="AB128" s="25">
        <f t="shared" si="41"/>
        <v>14.44</v>
      </c>
      <c r="AC128" s="25">
        <f t="shared" si="42"/>
        <v>14.15</v>
      </c>
      <c r="AD128" s="25">
        <f t="shared" si="43"/>
        <v>19.79</v>
      </c>
      <c r="AE128" s="25">
        <f t="shared" si="44"/>
        <v>19.79</v>
      </c>
      <c r="AF128" s="25">
        <f t="shared" si="45"/>
        <v>18.05</v>
      </c>
    </row>
    <row r="129" spans="1:32">
      <c r="A129" s="25">
        <v>1.48</v>
      </c>
      <c r="B129" s="25">
        <v>42</v>
      </c>
      <c r="C129" s="25">
        <v>58.75</v>
      </c>
      <c r="D129" s="25">
        <v>58.75</v>
      </c>
      <c r="E129" s="25">
        <f t="shared" si="37"/>
        <v>53.6</v>
      </c>
      <c r="F129">
        <f t="shared" si="35"/>
        <v>1.3988095238095237</v>
      </c>
      <c r="G129">
        <f t="shared" ref="G129:G192" si="46">$F$313-F129</f>
        <v>-0.12267931340325999</v>
      </c>
      <c r="X129" s="25">
        <v>1.48</v>
      </c>
      <c r="Y129" s="25">
        <f t="shared" si="38"/>
        <v>11.67</v>
      </c>
      <c r="Z129" s="25">
        <f t="shared" si="39"/>
        <v>16.32</v>
      </c>
      <c r="AA129" s="25">
        <f t="shared" si="40"/>
        <v>16.32</v>
      </c>
      <c r="AB129" s="25">
        <f t="shared" si="41"/>
        <v>14.89</v>
      </c>
      <c r="AC129" s="25">
        <f t="shared" si="42"/>
        <v>14.59</v>
      </c>
      <c r="AD129" s="25">
        <f t="shared" si="43"/>
        <v>20.399999999999999</v>
      </c>
      <c r="AE129" s="25">
        <f t="shared" si="44"/>
        <v>20.399999999999999</v>
      </c>
      <c r="AF129" s="25">
        <f t="shared" si="45"/>
        <v>18.61</v>
      </c>
    </row>
    <row r="130" spans="1:32">
      <c r="A130" s="25">
        <v>1.5</v>
      </c>
      <c r="B130" s="25">
        <v>43.25</v>
      </c>
      <c r="C130" s="25">
        <v>60.38</v>
      </c>
      <c r="D130" s="25">
        <v>60.38</v>
      </c>
      <c r="E130" s="25">
        <f t="shared" si="37"/>
        <v>55.19</v>
      </c>
      <c r="F130">
        <f t="shared" ref="F130:F192" si="47">C130/B130</f>
        <v>1.3960693641618498</v>
      </c>
      <c r="G130">
        <f t="shared" si="46"/>
        <v>-0.11993915375558606</v>
      </c>
      <c r="X130" s="25">
        <v>1.5</v>
      </c>
      <c r="Y130" s="25">
        <f t="shared" si="38"/>
        <v>12.01</v>
      </c>
      <c r="Z130" s="25">
        <f t="shared" si="39"/>
        <v>16.77</v>
      </c>
      <c r="AA130" s="25">
        <f t="shared" si="40"/>
        <v>16.77</v>
      </c>
      <c r="AB130" s="25">
        <f t="shared" si="41"/>
        <v>15.33</v>
      </c>
      <c r="AC130" s="25">
        <f t="shared" si="42"/>
        <v>15.01</v>
      </c>
      <c r="AD130" s="25">
        <f t="shared" si="43"/>
        <v>20.96</v>
      </c>
      <c r="AE130" s="25">
        <f t="shared" si="44"/>
        <v>20.96</v>
      </c>
      <c r="AF130" s="25">
        <f t="shared" si="45"/>
        <v>19.16</v>
      </c>
    </row>
    <row r="131" spans="1:32">
      <c r="A131" s="25">
        <v>1.52</v>
      </c>
      <c r="B131" s="25">
        <v>44.5</v>
      </c>
      <c r="C131" s="25">
        <v>62.13</v>
      </c>
      <c r="D131" s="25">
        <v>62.13</v>
      </c>
      <c r="E131" s="25">
        <f t="shared" si="37"/>
        <v>56.79</v>
      </c>
      <c r="F131">
        <f t="shared" si="47"/>
        <v>1.3961797752808989</v>
      </c>
      <c r="G131">
        <f t="shared" si="46"/>
        <v>-0.12004956487463514</v>
      </c>
      <c r="X131" s="25">
        <v>1.52</v>
      </c>
      <c r="Y131" s="25">
        <f t="shared" si="38"/>
        <v>12.36</v>
      </c>
      <c r="Z131" s="25">
        <f t="shared" si="39"/>
        <v>17.260000000000002</v>
      </c>
      <c r="AA131" s="25">
        <f t="shared" si="40"/>
        <v>17.260000000000002</v>
      </c>
      <c r="AB131" s="25">
        <f t="shared" si="41"/>
        <v>15.78</v>
      </c>
      <c r="AC131" s="25">
        <f t="shared" si="42"/>
        <v>15.45</v>
      </c>
      <c r="AD131" s="25">
        <f t="shared" si="43"/>
        <v>21.58</v>
      </c>
      <c r="AE131" s="25">
        <f t="shared" si="44"/>
        <v>21.58</v>
      </c>
      <c r="AF131" s="25">
        <f t="shared" si="45"/>
        <v>19.73</v>
      </c>
    </row>
    <row r="132" spans="1:32">
      <c r="A132" s="25">
        <v>1.54</v>
      </c>
      <c r="B132" s="25">
        <v>45.75</v>
      </c>
      <c r="C132" s="25">
        <v>63.88</v>
      </c>
      <c r="D132" s="25">
        <v>63.88</v>
      </c>
      <c r="E132" s="25">
        <f t="shared" si="37"/>
        <v>58.38</v>
      </c>
      <c r="F132">
        <f t="shared" si="47"/>
        <v>1.3962841530054646</v>
      </c>
      <c r="G132">
        <f t="shared" si="46"/>
        <v>-0.12015394259920087</v>
      </c>
      <c r="X132" s="25">
        <v>1.54</v>
      </c>
      <c r="Y132" s="25">
        <f t="shared" si="38"/>
        <v>12.71</v>
      </c>
      <c r="Z132" s="25">
        <f t="shared" si="39"/>
        <v>17.739999999999998</v>
      </c>
      <c r="AA132" s="25">
        <f t="shared" si="40"/>
        <v>17.739999999999998</v>
      </c>
      <c r="AB132" s="25">
        <f t="shared" si="41"/>
        <v>16.22</v>
      </c>
      <c r="AC132" s="25">
        <f t="shared" si="42"/>
        <v>15.89</v>
      </c>
      <c r="AD132" s="25">
        <f t="shared" si="43"/>
        <v>22.18</v>
      </c>
      <c r="AE132" s="25">
        <f t="shared" si="44"/>
        <v>22.18</v>
      </c>
      <c r="AF132" s="25">
        <f t="shared" si="45"/>
        <v>20.28</v>
      </c>
    </row>
    <row r="133" spans="1:32">
      <c r="A133" s="25">
        <v>1.56</v>
      </c>
      <c r="B133" s="25">
        <v>47</v>
      </c>
      <c r="C133" s="25">
        <v>65.63</v>
      </c>
      <c r="D133" s="25">
        <v>65.63</v>
      </c>
      <c r="E133" s="25">
        <f t="shared" si="37"/>
        <v>59.98</v>
      </c>
      <c r="F133">
        <f t="shared" si="47"/>
        <v>1.3963829787234041</v>
      </c>
      <c r="G133">
        <f t="shared" si="46"/>
        <v>-0.12025276831714038</v>
      </c>
      <c r="X133" s="25">
        <v>1.56</v>
      </c>
      <c r="Y133" s="25">
        <f t="shared" si="38"/>
        <v>13.06</v>
      </c>
      <c r="Z133" s="25">
        <f t="shared" si="39"/>
        <v>18.23</v>
      </c>
      <c r="AA133" s="25">
        <f t="shared" si="40"/>
        <v>18.23</v>
      </c>
      <c r="AB133" s="25">
        <f t="shared" si="41"/>
        <v>16.66</v>
      </c>
      <c r="AC133" s="25">
        <f t="shared" si="42"/>
        <v>16.329999999999998</v>
      </c>
      <c r="AD133" s="25">
        <f t="shared" si="43"/>
        <v>22.79</v>
      </c>
      <c r="AE133" s="25">
        <f t="shared" si="44"/>
        <v>22.79</v>
      </c>
      <c r="AF133" s="25">
        <f t="shared" si="45"/>
        <v>20.83</v>
      </c>
    </row>
    <row r="134" spans="1:32">
      <c r="A134" s="25">
        <v>1.58</v>
      </c>
      <c r="B134" s="25">
        <v>48.38</v>
      </c>
      <c r="C134" s="25">
        <v>67.5</v>
      </c>
      <c r="D134" s="25">
        <v>67.5</v>
      </c>
      <c r="E134" s="25">
        <f t="shared" si="37"/>
        <v>61.74</v>
      </c>
      <c r="F134">
        <f t="shared" si="47"/>
        <v>1.3952046300124017</v>
      </c>
      <c r="G134">
        <f t="shared" si="46"/>
        <v>-0.11907441960613796</v>
      </c>
      <c r="X134" s="25">
        <v>1.58</v>
      </c>
      <c r="Y134" s="25">
        <f t="shared" si="38"/>
        <v>13.44</v>
      </c>
      <c r="Z134" s="25">
        <f t="shared" si="39"/>
        <v>18.75</v>
      </c>
      <c r="AA134" s="25">
        <f t="shared" si="40"/>
        <v>18.75</v>
      </c>
      <c r="AB134" s="25">
        <f t="shared" si="41"/>
        <v>17.149999999999999</v>
      </c>
      <c r="AC134" s="25">
        <f t="shared" si="42"/>
        <v>16.8</v>
      </c>
      <c r="AD134" s="25">
        <f t="shared" si="43"/>
        <v>23.44</v>
      </c>
      <c r="AE134" s="25">
        <f t="shared" si="44"/>
        <v>23.44</v>
      </c>
      <c r="AF134" s="25">
        <f t="shared" si="45"/>
        <v>21.44</v>
      </c>
    </row>
    <row r="135" spans="1:32">
      <c r="A135" s="25">
        <v>1.6</v>
      </c>
      <c r="B135" s="25">
        <v>49.75</v>
      </c>
      <c r="C135" s="25">
        <v>69.25</v>
      </c>
      <c r="D135" s="25">
        <v>69.25</v>
      </c>
      <c r="E135" s="25">
        <f t="shared" si="37"/>
        <v>63.49</v>
      </c>
      <c r="F135">
        <f t="shared" si="47"/>
        <v>1.3919597989949748</v>
      </c>
      <c r="G135">
        <f t="shared" si="46"/>
        <v>-0.11582958858871106</v>
      </c>
      <c r="X135" s="25">
        <v>1.6</v>
      </c>
      <c r="Y135" s="25">
        <f t="shared" si="38"/>
        <v>13.82</v>
      </c>
      <c r="Z135" s="25">
        <f t="shared" si="39"/>
        <v>19.239999999999998</v>
      </c>
      <c r="AA135" s="25">
        <f t="shared" si="40"/>
        <v>19.239999999999998</v>
      </c>
      <c r="AB135" s="25">
        <f t="shared" si="41"/>
        <v>17.64</v>
      </c>
      <c r="AC135" s="25">
        <f t="shared" si="42"/>
        <v>17.28</v>
      </c>
      <c r="AD135" s="25">
        <f t="shared" si="43"/>
        <v>24.05</v>
      </c>
      <c r="AE135" s="25">
        <f t="shared" si="44"/>
        <v>24.05</v>
      </c>
      <c r="AF135" s="25">
        <f t="shared" si="45"/>
        <v>22.05</v>
      </c>
    </row>
    <row r="136" spans="1:32">
      <c r="A136" s="25">
        <v>1.62</v>
      </c>
      <c r="B136" s="25">
        <v>51</v>
      </c>
      <c r="C136" s="25">
        <v>71.25</v>
      </c>
      <c r="D136" s="25">
        <v>71.25</v>
      </c>
      <c r="E136" s="25">
        <f t="shared" si="37"/>
        <v>65.08</v>
      </c>
      <c r="F136">
        <f t="shared" si="47"/>
        <v>1.3970588235294117</v>
      </c>
      <c r="G136">
        <f t="shared" si="46"/>
        <v>-0.12092861312314795</v>
      </c>
      <c r="X136" s="25">
        <v>1.62</v>
      </c>
      <c r="Y136" s="25">
        <f t="shared" si="38"/>
        <v>14.17</v>
      </c>
      <c r="Z136" s="25">
        <f t="shared" si="39"/>
        <v>19.79</v>
      </c>
      <c r="AA136" s="25">
        <f t="shared" si="40"/>
        <v>19.79</v>
      </c>
      <c r="AB136" s="25">
        <f t="shared" si="41"/>
        <v>18.079999999999998</v>
      </c>
      <c r="AC136" s="25">
        <f t="shared" si="42"/>
        <v>17.71</v>
      </c>
      <c r="AD136" s="25">
        <f t="shared" si="43"/>
        <v>24.74</v>
      </c>
      <c r="AE136" s="25">
        <f t="shared" si="44"/>
        <v>24.74</v>
      </c>
      <c r="AF136" s="25">
        <f t="shared" si="45"/>
        <v>22.6</v>
      </c>
    </row>
    <row r="137" spans="1:32">
      <c r="A137" s="25">
        <v>1.64</v>
      </c>
      <c r="B137" s="25">
        <v>52.5</v>
      </c>
      <c r="C137" s="25">
        <v>73.13</v>
      </c>
      <c r="D137" s="25">
        <v>73.13</v>
      </c>
      <c r="E137" s="25">
        <f t="shared" si="37"/>
        <v>67</v>
      </c>
      <c r="F137">
        <f t="shared" si="47"/>
        <v>1.3929523809523809</v>
      </c>
      <c r="G137">
        <f t="shared" si="46"/>
        <v>-0.11682217054611721</v>
      </c>
      <c r="X137" s="25">
        <v>1.64</v>
      </c>
      <c r="Y137" s="25">
        <f t="shared" si="38"/>
        <v>14.58</v>
      </c>
      <c r="Z137" s="25">
        <f t="shared" si="39"/>
        <v>20.309999999999999</v>
      </c>
      <c r="AA137" s="25">
        <f t="shared" si="40"/>
        <v>20.309999999999999</v>
      </c>
      <c r="AB137" s="25">
        <f t="shared" si="41"/>
        <v>18.61</v>
      </c>
      <c r="AC137" s="25">
        <f t="shared" si="42"/>
        <v>18.23</v>
      </c>
      <c r="AD137" s="25">
        <f t="shared" si="43"/>
        <v>25.39</v>
      </c>
      <c r="AE137" s="25">
        <f t="shared" si="44"/>
        <v>25.39</v>
      </c>
      <c r="AF137" s="25">
        <f t="shared" si="45"/>
        <v>23.26</v>
      </c>
    </row>
    <row r="138" spans="1:32">
      <c r="A138" s="25">
        <v>1.66</v>
      </c>
      <c r="B138" s="25">
        <v>53.88</v>
      </c>
      <c r="C138" s="25">
        <v>75.13</v>
      </c>
      <c r="D138" s="25">
        <v>75.13</v>
      </c>
      <c r="E138" s="25">
        <f t="shared" si="37"/>
        <v>68.760000000000005</v>
      </c>
      <c r="F138">
        <f t="shared" si="47"/>
        <v>1.3943949517446175</v>
      </c>
      <c r="G138">
        <f t="shared" si="46"/>
        <v>-0.11826474133835374</v>
      </c>
      <c r="X138" s="25">
        <v>1.66</v>
      </c>
      <c r="Y138" s="25">
        <f t="shared" si="38"/>
        <v>14.97</v>
      </c>
      <c r="Z138" s="25">
        <f t="shared" si="39"/>
        <v>20.87</v>
      </c>
      <c r="AA138" s="25">
        <f t="shared" si="40"/>
        <v>20.87</v>
      </c>
      <c r="AB138" s="25">
        <f t="shared" si="41"/>
        <v>19.100000000000001</v>
      </c>
      <c r="AC138" s="25">
        <f t="shared" si="42"/>
        <v>18.71</v>
      </c>
      <c r="AD138" s="25">
        <f t="shared" si="43"/>
        <v>26.09</v>
      </c>
      <c r="AE138" s="25">
        <f t="shared" si="44"/>
        <v>26.09</v>
      </c>
      <c r="AF138" s="25">
        <f t="shared" si="45"/>
        <v>23.88</v>
      </c>
    </row>
    <row r="139" spans="1:32">
      <c r="A139" s="25">
        <v>1.68</v>
      </c>
      <c r="B139" s="25">
        <v>55.25</v>
      </c>
      <c r="C139" s="25">
        <v>77</v>
      </c>
      <c r="D139" s="25">
        <v>77</v>
      </c>
      <c r="E139" s="25">
        <f t="shared" si="37"/>
        <v>70.510000000000005</v>
      </c>
      <c r="F139">
        <f t="shared" si="47"/>
        <v>1.3936651583710407</v>
      </c>
      <c r="G139">
        <f t="shared" si="46"/>
        <v>-0.11753494796477693</v>
      </c>
      <c r="X139" s="25">
        <v>1.68</v>
      </c>
      <c r="Y139" s="25">
        <f t="shared" si="38"/>
        <v>15.35</v>
      </c>
      <c r="Z139" s="25">
        <f t="shared" si="39"/>
        <v>21.39</v>
      </c>
      <c r="AA139" s="25">
        <f t="shared" si="40"/>
        <v>21.39</v>
      </c>
      <c r="AB139" s="25">
        <f t="shared" si="41"/>
        <v>19.59</v>
      </c>
      <c r="AC139" s="25">
        <f t="shared" si="42"/>
        <v>19.190000000000001</v>
      </c>
      <c r="AD139" s="25">
        <f t="shared" si="43"/>
        <v>26.74</v>
      </c>
      <c r="AE139" s="25">
        <f t="shared" si="44"/>
        <v>26.74</v>
      </c>
      <c r="AF139" s="25">
        <f t="shared" si="45"/>
        <v>24.49</v>
      </c>
    </row>
    <row r="140" spans="1:32">
      <c r="A140" s="25">
        <v>1.7</v>
      </c>
      <c r="B140" s="25">
        <v>56.75</v>
      </c>
      <c r="C140" s="25">
        <v>79.13</v>
      </c>
      <c r="D140" s="25">
        <v>79.13</v>
      </c>
      <c r="E140" s="25">
        <f t="shared" si="37"/>
        <v>72.42</v>
      </c>
      <c r="F140">
        <f t="shared" si="47"/>
        <v>1.394361233480176</v>
      </c>
      <c r="G140">
        <f t="shared" si="46"/>
        <v>-0.11823102307391231</v>
      </c>
      <c r="X140" s="25">
        <v>1.7</v>
      </c>
      <c r="Y140" s="25">
        <f t="shared" si="38"/>
        <v>15.76</v>
      </c>
      <c r="Z140" s="25">
        <f t="shared" si="39"/>
        <v>21.98</v>
      </c>
      <c r="AA140" s="25">
        <f t="shared" si="40"/>
        <v>21.98</v>
      </c>
      <c r="AB140" s="25">
        <f t="shared" si="41"/>
        <v>20.12</v>
      </c>
      <c r="AC140" s="25">
        <f t="shared" si="42"/>
        <v>19.7</v>
      </c>
      <c r="AD140" s="25">
        <f t="shared" si="43"/>
        <v>27.48</v>
      </c>
      <c r="AE140" s="25">
        <f t="shared" si="44"/>
        <v>27.48</v>
      </c>
      <c r="AF140" s="25">
        <f t="shared" si="45"/>
        <v>25.15</v>
      </c>
    </row>
    <row r="141" spans="1:32">
      <c r="A141" s="25">
        <v>1.72</v>
      </c>
      <c r="B141" s="25">
        <v>58.25</v>
      </c>
      <c r="C141" s="25">
        <v>81.13</v>
      </c>
      <c r="D141" s="25">
        <v>81.13</v>
      </c>
      <c r="E141" s="25">
        <f t="shared" si="37"/>
        <v>74.33</v>
      </c>
      <c r="F141">
        <f t="shared" si="47"/>
        <v>1.3927896995708153</v>
      </c>
      <c r="G141">
        <f t="shared" si="46"/>
        <v>-0.1166594891645516</v>
      </c>
      <c r="X141" s="25">
        <v>1.72</v>
      </c>
      <c r="Y141" s="25">
        <f t="shared" si="38"/>
        <v>16.18</v>
      </c>
      <c r="Z141" s="25">
        <f t="shared" si="39"/>
        <v>22.54</v>
      </c>
      <c r="AA141" s="25">
        <f t="shared" si="40"/>
        <v>22.54</v>
      </c>
      <c r="AB141" s="25">
        <f t="shared" si="41"/>
        <v>20.65</v>
      </c>
      <c r="AC141" s="25">
        <f t="shared" si="42"/>
        <v>20.23</v>
      </c>
      <c r="AD141" s="25">
        <f t="shared" si="43"/>
        <v>28.18</v>
      </c>
      <c r="AE141" s="25">
        <f t="shared" si="44"/>
        <v>28.18</v>
      </c>
      <c r="AF141" s="25">
        <f t="shared" si="45"/>
        <v>25.81</v>
      </c>
    </row>
    <row r="142" spans="1:32">
      <c r="A142" s="25">
        <v>1.74</v>
      </c>
      <c r="B142" s="25">
        <v>59.75</v>
      </c>
      <c r="C142" s="25">
        <v>83.25</v>
      </c>
      <c r="D142" s="25">
        <v>83.25</v>
      </c>
      <c r="E142" s="25">
        <f t="shared" si="37"/>
        <v>76.25</v>
      </c>
      <c r="F142">
        <f t="shared" si="47"/>
        <v>1.393305439330544</v>
      </c>
      <c r="G142">
        <f t="shared" si="46"/>
        <v>-0.11717522892428023</v>
      </c>
      <c r="X142" s="25">
        <v>1.74</v>
      </c>
      <c r="Y142" s="25">
        <f t="shared" si="38"/>
        <v>16.600000000000001</v>
      </c>
      <c r="Z142" s="25">
        <f t="shared" si="39"/>
        <v>23.13</v>
      </c>
      <c r="AA142" s="25">
        <f t="shared" si="40"/>
        <v>23.13</v>
      </c>
      <c r="AB142" s="25">
        <f t="shared" si="41"/>
        <v>21.18</v>
      </c>
      <c r="AC142" s="25">
        <f t="shared" si="42"/>
        <v>20.75</v>
      </c>
      <c r="AD142" s="25">
        <f t="shared" si="43"/>
        <v>28.91</v>
      </c>
      <c r="AE142" s="25">
        <f t="shared" si="44"/>
        <v>28.91</v>
      </c>
      <c r="AF142" s="25">
        <f t="shared" si="45"/>
        <v>26.48</v>
      </c>
    </row>
    <row r="143" spans="1:32">
      <c r="A143" s="25">
        <v>1.76</v>
      </c>
      <c r="B143" s="25">
        <v>61.25</v>
      </c>
      <c r="C143" s="25">
        <v>85.38</v>
      </c>
      <c r="D143" s="25">
        <v>85.38</v>
      </c>
      <c r="E143" s="25">
        <f t="shared" si="37"/>
        <v>78.16</v>
      </c>
      <c r="F143">
        <f t="shared" si="47"/>
        <v>1.3939591836734693</v>
      </c>
      <c r="G143">
        <f t="shared" si="46"/>
        <v>-0.11782897326720554</v>
      </c>
      <c r="X143" s="25">
        <v>1.76</v>
      </c>
      <c r="Y143" s="25">
        <f t="shared" si="38"/>
        <v>17.010000000000002</v>
      </c>
      <c r="Z143" s="25">
        <f t="shared" si="39"/>
        <v>23.72</v>
      </c>
      <c r="AA143" s="25">
        <f t="shared" si="40"/>
        <v>23.72</v>
      </c>
      <c r="AB143" s="25">
        <f t="shared" si="41"/>
        <v>21.71</v>
      </c>
      <c r="AC143" s="25">
        <f t="shared" si="42"/>
        <v>21.26</v>
      </c>
      <c r="AD143" s="25">
        <f t="shared" si="43"/>
        <v>29.65</v>
      </c>
      <c r="AE143" s="25">
        <f t="shared" si="44"/>
        <v>29.65</v>
      </c>
      <c r="AF143" s="25">
        <f t="shared" si="45"/>
        <v>27.14</v>
      </c>
    </row>
    <row r="144" spans="1:32">
      <c r="A144" s="25">
        <v>1.78</v>
      </c>
      <c r="B144" s="25">
        <v>62.88</v>
      </c>
      <c r="C144" s="25">
        <v>87.5</v>
      </c>
      <c r="D144" s="25">
        <v>87.5</v>
      </c>
      <c r="E144" s="25">
        <f t="shared" si="37"/>
        <v>80.239999999999995</v>
      </c>
      <c r="F144">
        <f t="shared" si="47"/>
        <v>1.3915394402035624</v>
      </c>
      <c r="G144">
        <f t="shared" si="46"/>
        <v>-0.11540922979729862</v>
      </c>
      <c r="X144" s="25">
        <v>1.78</v>
      </c>
      <c r="Y144" s="25">
        <f t="shared" si="38"/>
        <v>17.47</v>
      </c>
      <c r="Z144" s="25">
        <f t="shared" si="39"/>
        <v>24.31</v>
      </c>
      <c r="AA144" s="25">
        <f t="shared" si="40"/>
        <v>24.31</v>
      </c>
      <c r="AB144" s="25">
        <f t="shared" si="41"/>
        <v>22.29</v>
      </c>
      <c r="AC144" s="25">
        <f t="shared" si="42"/>
        <v>21.84</v>
      </c>
      <c r="AD144" s="25">
        <f t="shared" si="43"/>
        <v>30.39</v>
      </c>
      <c r="AE144" s="25">
        <f t="shared" si="44"/>
        <v>30.39</v>
      </c>
      <c r="AF144" s="25">
        <f t="shared" si="45"/>
        <v>27.86</v>
      </c>
    </row>
    <row r="145" spans="1:32">
      <c r="A145" s="25">
        <v>1.8</v>
      </c>
      <c r="B145" s="25">
        <v>64.5</v>
      </c>
      <c r="C145" s="25">
        <v>89.63</v>
      </c>
      <c r="D145" s="25">
        <v>89.63</v>
      </c>
      <c r="E145" s="25">
        <f t="shared" si="37"/>
        <v>82.31</v>
      </c>
      <c r="F145">
        <f t="shared" si="47"/>
        <v>1.3896124031007751</v>
      </c>
      <c r="G145">
        <f t="shared" si="46"/>
        <v>-0.11348219269451132</v>
      </c>
      <c r="X145" s="25">
        <v>1.8</v>
      </c>
      <c r="Y145" s="25">
        <f t="shared" si="38"/>
        <v>17.920000000000002</v>
      </c>
      <c r="Z145" s="25">
        <f t="shared" si="39"/>
        <v>24.9</v>
      </c>
      <c r="AA145" s="25">
        <f t="shared" si="40"/>
        <v>24.9</v>
      </c>
      <c r="AB145" s="25">
        <f t="shared" si="41"/>
        <v>22.86</v>
      </c>
      <c r="AC145" s="25">
        <f t="shared" si="42"/>
        <v>22.4</v>
      </c>
      <c r="AD145" s="25">
        <f t="shared" si="43"/>
        <v>31.13</v>
      </c>
      <c r="AE145" s="25">
        <f t="shared" si="44"/>
        <v>31.13</v>
      </c>
      <c r="AF145" s="25">
        <f t="shared" si="45"/>
        <v>28.58</v>
      </c>
    </row>
    <row r="146" spans="1:32">
      <c r="A146" s="25">
        <v>1.82</v>
      </c>
      <c r="B146" s="25">
        <v>66.13</v>
      </c>
      <c r="C146" s="25">
        <v>91.88</v>
      </c>
      <c r="D146" s="25">
        <v>91.88</v>
      </c>
      <c r="E146" s="25">
        <f t="shared" si="37"/>
        <v>84.39</v>
      </c>
      <c r="F146">
        <f t="shared" si="47"/>
        <v>1.3893845455920157</v>
      </c>
      <c r="G146">
        <f t="shared" si="46"/>
        <v>-0.11325433518575201</v>
      </c>
      <c r="X146" s="25">
        <v>1.82</v>
      </c>
      <c r="Y146" s="25">
        <f t="shared" si="38"/>
        <v>18.37</v>
      </c>
      <c r="Z146" s="25">
        <f t="shared" si="39"/>
        <v>25.52</v>
      </c>
      <c r="AA146" s="25">
        <f t="shared" si="40"/>
        <v>25.52</v>
      </c>
      <c r="AB146" s="25">
        <f t="shared" si="41"/>
        <v>23.44</v>
      </c>
      <c r="AC146" s="25">
        <f t="shared" si="42"/>
        <v>22.96</v>
      </c>
      <c r="AD146" s="25">
        <f t="shared" si="43"/>
        <v>31.9</v>
      </c>
      <c r="AE146" s="25">
        <f t="shared" si="44"/>
        <v>31.9</v>
      </c>
      <c r="AF146" s="25">
        <f t="shared" si="45"/>
        <v>29.3</v>
      </c>
    </row>
    <row r="147" spans="1:32">
      <c r="A147" s="25">
        <v>1.84</v>
      </c>
      <c r="B147" s="25">
        <v>67.75</v>
      </c>
      <c r="C147" s="25">
        <v>94.13</v>
      </c>
      <c r="D147" s="25">
        <v>94.13</v>
      </c>
      <c r="E147" s="25">
        <f t="shared" si="37"/>
        <v>86.46</v>
      </c>
      <c r="F147">
        <f t="shared" si="47"/>
        <v>1.3893726937269373</v>
      </c>
      <c r="G147">
        <f t="shared" si="46"/>
        <v>-0.11324248332067355</v>
      </c>
      <c r="X147" s="25">
        <v>1.84</v>
      </c>
      <c r="Y147" s="25">
        <f t="shared" si="38"/>
        <v>18.82</v>
      </c>
      <c r="Z147" s="25">
        <f t="shared" si="39"/>
        <v>26.15</v>
      </c>
      <c r="AA147" s="25">
        <f t="shared" si="40"/>
        <v>26.15</v>
      </c>
      <c r="AB147" s="25">
        <f t="shared" si="41"/>
        <v>24.02</v>
      </c>
      <c r="AC147" s="25">
        <f t="shared" si="42"/>
        <v>23.53</v>
      </c>
      <c r="AD147" s="25">
        <f t="shared" si="43"/>
        <v>32.69</v>
      </c>
      <c r="AE147" s="25">
        <f t="shared" si="44"/>
        <v>32.69</v>
      </c>
      <c r="AF147" s="25">
        <f t="shared" si="45"/>
        <v>30.03</v>
      </c>
    </row>
    <row r="148" spans="1:32">
      <c r="A148" s="25">
        <v>1.86</v>
      </c>
      <c r="B148" s="25">
        <v>69.38</v>
      </c>
      <c r="C148" s="25">
        <v>96.38</v>
      </c>
      <c r="D148" s="25">
        <v>96.38</v>
      </c>
      <c r="E148" s="25">
        <f t="shared" si="37"/>
        <v>88.54</v>
      </c>
      <c r="F148">
        <f t="shared" si="47"/>
        <v>1.3891611415393486</v>
      </c>
      <c r="G148">
        <f t="shared" si="46"/>
        <v>-0.11303093113308482</v>
      </c>
      <c r="X148" s="25">
        <v>1.86</v>
      </c>
      <c r="Y148" s="25">
        <f t="shared" si="38"/>
        <v>19.27</v>
      </c>
      <c r="Z148" s="25">
        <f t="shared" si="39"/>
        <v>26.77</v>
      </c>
      <c r="AA148" s="25">
        <f t="shared" si="40"/>
        <v>26.77</v>
      </c>
      <c r="AB148" s="25">
        <f t="shared" si="41"/>
        <v>24.59</v>
      </c>
      <c r="AC148" s="25">
        <f t="shared" si="42"/>
        <v>24.09</v>
      </c>
      <c r="AD148" s="25">
        <f t="shared" si="43"/>
        <v>33.46</v>
      </c>
      <c r="AE148" s="25">
        <f t="shared" si="44"/>
        <v>33.46</v>
      </c>
      <c r="AF148" s="25">
        <f t="shared" si="45"/>
        <v>30.74</v>
      </c>
    </row>
    <row r="149" spans="1:32">
      <c r="A149" s="25">
        <v>1.87</v>
      </c>
      <c r="B149" s="25">
        <v>71.13</v>
      </c>
      <c r="C149" s="25">
        <v>98.75</v>
      </c>
      <c r="D149" s="25">
        <v>98.75</v>
      </c>
      <c r="E149" s="25">
        <f t="shared" si="37"/>
        <v>90.77</v>
      </c>
      <c r="F149">
        <f t="shared" si="47"/>
        <v>1.3883031069872067</v>
      </c>
      <c r="G149">
        <f t="shared" si="46"/>
        <v>-0.11217289658094298</v>
      </c>
      <c r="X149" s="25">
        <v>1.87</v>
      </c>
      <c r="Y149" s="25">
        <f t="shared" si="38"/>
        <v>19.760000000000002</v>
      </c>
      <c r="Z149" s="25">
        <f t="shared" si="39"/>
        <v>27.43</v>
      </c>
      <c r="AA149" s="25">
        <f t="shared" si="40"/>
        <v>27.43</v>
      </c>
      <c r="AB149" s="25">
        <f t="shared" si="41"/>
        <v>25.21</v>
      </c>
      <c r="AC149" s="25">
        <f t="shared" si="42"/>
        <v>24.7</v>
      </c>
      <c r="AD149" s="25">
        <f t="shared" si="43"/>
        <v>34.29</v>
      </c>
      <c r="AE149" s="25">
        <f t="shared" si="44"/>
        <v>34.29</v>
      </c>
      <c r="AF149" s="25">
        <f t="shared" si="45"/>
        <v>31.51</v>
      </c>
    </row>
    <row r="150" spans="1:32">
      <c r="A150" s="25">
        <v>1.89</v>
      </c>
      <c r="B150" s="25">
        <v>72.88</v>
      </c>
      <c r="C150" s="25">
        <v>101</v>
      </c>
      <c r="D150" s="25">
        <v>101</v>
      </c>
      <c r="E150" s="25">
        <f t="shared" si="37"/>
        <v>93</v>
      </c>
      <c r="F150">
        <f t="shared" si="47"/>
        <v>1.3858397365532382</v>
      </c>
      <c r="G150">
        <f t="shared" si="46"/>
        <v>-0.10970952614697449</v>
      </c>
      <c r="X150" s="25">
        <v>1.89</v>
      </c>
      <c r="Y150" s="25">
        <f t="shared" si="38"/>
        <v>20.239999999999998</v>
      </c>
      <c r="Z150" s="25">
        <f t="shared" si="39"/>
        <v>28.06</v>
      </c>
      <c r="AA150" s="25">
        <f t="shared" si="40"/>
        <v>28.06</v>
      </c>
      <c r="AB150" s="25">
        <f t="shared" si="41"/>
        <v>25.83</v>
      </c>
      <c r="AC150" s="25">
        <f t="shared" si="42"/>
        <v>25.3</v>
      </c>
      <c r="AD150" s="25">
        <f t="shared" si="43"/>
        <v>35.08</v>
      </c>
      <c r="AE150" s="25">
        <f t="shared" si="44"/>
        <v>35.08</v>
      </c>
      <c r="AF150" s="25">
        <f t="shared" si="45"/>
        <v>32.29</v>
      </c>
    </row>
    <row r="151" spans="1:32">
      <c r="A151" s="25">
        <v>1.91</v>
      </c>
      <c r="B151" s="25">
        <v>74.63</v>
      </c>
      <c r="C151" s="25">
        <v>103.38</v>
      </c>
      <c r="D151" s="25">
        <v>103.38</v>
      </c>
      <c r="E151" s="25">
        <f t="shared" si="37"/>
        <v>95.24</v>
      </c>
      <c r="F151">
        <f t="shared" si="47"/>
        <v>1.3852338201795524</v>
      </c>
      <c r="G151">
        <f t="shared" si="46"/>
        <v>-0.1091036097732887</v>
      </c>
      <c r="X151" s="25">
        <v>1.91</v>
      </c>
      <c r="Y151" s="25">
        <f t="shared" si="38"/>
        <v>20.73</v>
      </c>
      <c r="Z151" s="25">
        <f t="shared" si="39"/>
        <v>28.72</v>
      </c>
      <c r="AA151" s="25">
        <f t="shared" si="40"/>
        <v>28.72</v>
      </c>
      <c r="AB151" s="25">
        <f t="shared" si="41"/>
        <v>26.46</v>
      </c>
      <c r="AC151" s="25">
        <f t="shared" si="42"/>
        <v>25.91</v>
      </c>
      <c r="AD151" s="25">
        <f t="shared" si="43"/>
        <v>35.9</v>
      </c>
      <c r="AE151" s="25">
        <f t="shared" si="44"/>
        <v>35.9</v>
      </c>
      <c r="AF151" s="25">
        <f t="shared" si="45"/>
        <v>33.08</v>
      </c>
    </row>
    <row r="152" spans="1:32">
      <c r="A152" s="25">
        <v>1.93</v>
      </c>
      <c r="B152" s="25">
        <v>76.38</v>
      </c>
      <c r="C152" s="25">
        <v>105.75</v>
      </c>
      <c r="D152" s="25">
        <v>105.75</v>
      </c>
      <c r="E152" s="25">
        <f t="shared" si="37"/>
        <v>97.47</v>
      </c>
      <c r="F152">
        <f t="shared" si="47"/>
        <v>1.3845247446975648</v>
      </c>
      <c r="G152">
        <f t="shared" si="46"/>
        <v>-0.10839453429130108</v>
      </c>
      <c r="X152" s="25">
        <v>1.93</v>
      </c>
      <c r="Y152" s="25">
        <f t="shared" si="38"/>
        <v>21.22</v>
      </c>
      <c r="Z152" s="25">
        <f t="shared" si="39"/>
        <v>29.38</v>
      </c>
      <c r="AA152" s="25">
        <f t="shared" si="40"/>
        <v>29.38</v>
      </c>
      <c r="AB152" s="25">
        <f t="shared" si="41"/>
        <v>27.08</v>
      </c>
      <c r="AC152" s="25">
        <f t="shared" si="42"/>
        <v>26.53</v>
      </c>
      <c r="AD152" s="25">
        <f t="shared" si="43"/>
        <v>36.729999999999997</v>
      </c>
      <c r="AE152" s="25">
        <f t="shared" si="44"/>
        <v>36.729999999999997</v>
      </c>
      <c r="AF152" s="25">
        <f t="shared" si="45"/>
        <v>33.85</v>
      </c>
    </row>
    <row r="153" spans="1:32">
      <c r="A153" s="25">
        <v>1.95</v>
      </c>
      <c r="B153" s="25">
        <v>78.25</v>
      </c>
      <c r="C153" s="25">
        <v>108.25</v>
      </c>
      <c r="D153" s="25">
        <v>108.25</v>
      </c>
      <c r="E153" s="25">
        <f t="shared" si="37"/>
        <v>99.86</v>
      </c>
      <c r="F153">
        <f t="shared" si="47"/>
        <v>1.3833865814696487</v>
      </c>
      <c r="G153">
        <f t="shared" si="46"/>
        <v>-0.10725637106338493</v>
      </c>
      <c r="X153" s="25">
        <v>1.95</v>
      </c>
      <c r="Y153" s="25">
        <f t="shared" si="38"/>
        <v>21.74</v>
      </c>
      <c r="Z153" s="25">
        <f t="shared" si="39"/>
        <v>30.07</v>
      </c>
      <c r="AA153" s="25">
        <f t="shared" si="40"/>
        <v>30.07</v>
      </c>
      <c r="AB153" s="25">
        <f t="shared" si="41"/>
        <v>27.74</v>
      </c>
      <c r="AC153" s="25">
        <f t="shared" si="42"/>
        <v>27.18</v>
      </c>
      <c r="AD153" s="25">
        <f t="shared" si="43"/>
        <v>37.590000000000003</v>
      </c>
      <c r="AE153" s="25">
        <f t="shared" si="44"/>
        <v>37.590000000000003</v>
      </c>
      <c r="AF153" s="25">
        <f t="shared" si="45"/>
        <v>34.68</v>
      </c>
    </row>
    <row r="154" spans="1:32">
      <c r="A154" s="25">
        <v>1.97</v>
      </c>
      <c r="B154" s="25">
        <v>80</v>
      </c>
      <c r="C154" s="25">
        <v>110.75</v>
      </c>
      <c r="D154" s="25">
        <v>110.75</v>
      </c>
      <c r="E154" s="25">
        <f t="shared" si="37"/>
        <v>102.09</v>
      </c>
      <c r="F154">
        <f t="shared" si="47"/>
        <v>1.3843749999999999</v>
      </c>
      <c r="G154">
        <f t="shared" si="46"/>
        <v>-0.10824478959373618</v>
      </c>
      <c r="X154" s="25">
        <v>1.97</v>
      </c>
      <c r="Y154" s="25">
        <f t="shared" si="38"/>
        <v>22.22</v>
      </c>
      <c r="Z154" s="25">
        <f t="shared" si="39"/>
        <v>30.76</v>
      </c>
      <c r="AA154" s="25">
        <f t="shared" si="40"/>
        <v>30.76</v>
      </c>
      <c r="AB154" s="25">
        <f t="shared" si="41"/>
        <v>28.36</v>
      </c>
      <c r="AC154" s="25">
        <f t="shared" si="42"/>
        <v>27.78</v>
      </c>
      <c r="AD154" s="25">
        <f t="shared" si="43"/>
        <v>38.450000000000003</v>
      </c>
      <c r="AE154" s="25">
        <f t="shared" si="44"/>
        <v>38.450000000000003</v>
      </c>
      <c r="AF154" s="25">
        <f t="shared" si="45"/>
        <v>35.450000000000003</v>
      </c>
    </row>
    <row r="155" spans="1:32">
      <c r="A155" s="25">
        <v>1.99</v>
      </c>
      <c r="B155" s="25">
        <v>81.88</v>
      </c>
      <c r="C155" s="25">
        <v>113.25</v>
      </c>
      <c r="D155" s="25">
        <v>113.25</v>
      </c>
      <c r="E155" s="25">
        <f t="shared" si="37"/>
        <v>104.49</v>
      </c>
      <c r="F155">
        <f t="shared" si="47"/>
        <v>1.3831216414264778</v>
      </c>
      <c r="G155">
        <f t="shared" si="46"/>
        <v>-0.10699143102021402</v>
      </c>
      <c r="X155" s="25">
        <v>1.99</v>
      </c>
      <c r="Y155" s="25">
        <f t="shared" si="38"/>
        <v>22.74</v>
      </c>
      <c r="Z155" s="25">
        <f t="shared" si="39"/>
        <v>31.46</v>
      </c>
      <c r="AA155" s="25">
        <f t="shared" si="40"/>
        <v>31.46</v>
      </c>
      <c r="AB155" s="25">
        <f t="shared" si="41"/>
        <v>29.03</v>
      </c>
      <c r="AC155" s="25">
        <f t="shared" si="42"/>
        <v>28.43</v>
      </c>
      <c r="AD155" s="25">
        <f t="shared" si="43"/>
        <v>39.33</v>
      </c>
      <c r="AE155" s="25">
        <f t="shared" si="44"/>
        <v>39.33</v>
      </c>
      <c r="AF155" s="25">
        <f t="shared" si="45"/>
        <v>36.29</v>
      </c>
    </row>
    <row r="156" spans="1:32">
      <c r="A156" s="25">
        <v>2.0099999999999998</v>
      </c>
      <c r="B156" s="25">
        <v>83.75</v>
      </c>
      <c r="C156" s="25">
        <v>115.75</v>
      </c>
      <c r="D156" s="25">
        <v>115.75</v>
      </c>
      <c r="E156" s="25">
        <f t="shared" si="37"/>
        <v>106.88</v>
      </c>
      <c r="F156">
        <f t="shared" si="47"/>
        <v>1.3820895522388059</v>
      </c>
      <c r="G156">
        <f t="shared" si="46"/>
        <v>-0.10595934183254219</v>
      </c>
      <c r="X156" s="25">
        <v>2.0099999999999998</v>
      </c>
      <c r="Y156" s="25">
        <f t="shared" si="38"/>
        <v>23.26</v>
      </c>
      <c r="Z156" s="25">
        <f t="shared" si="39"/>
        <v>32.15</v>
      </c>
      <c r="AA156" s="25">
        <f t="shared" si="40"/>
        <v>32.15</v>
      </c>
      <c r="AB156" s="25">
        <f t="shared" si="41"/>
        <v>29.69</v>
      </c>
      <c r="AC156" s="25">
        <f t="shared" si="42"/>
        <v>29.08</v>
      </c>
      <c r="AD156" s="25">
        <f t="shared" si="43"/>
        <v>40.19</v>
      </c>
      <c r="AE156" s="25">
        <f t="shared" si="44"/>
        <v>40.19</v>
      </c>
      <c r="AF156" s="25">
        <f t="shared" si="45"/>
        <v>37.11</v>
      </c>
    </row>
    <row r="157" spans="1:32">
      <c r="A157" s="25">
        <v>2.0299999999999998</v>
      </c>
      <c r="B157" s="25">
        <v>85.63</v>
      </c>
      <c r="C157" s="25">
        <v>118.25</v>
      </c>
      <c r="D157" s="25">
        <v>118.25</v>
      </c>
      <c r="E157" s="25">
        <f t="shared" si="37"/>
        <v>109.28</v>
      </c>
      <c r="F157">
        <f t="shared" si="47"/>
        <v>1.3809412589045895</v>
      </c>
      <c r="G157">
        <f t="shared" si="46"/>
        <v>-0.10481104849832579</v>
      </c>
      <c r="X157" s="25">
        <v>2.0299999999999998</v>
      </c>
      <c r="Y157" s="25">
        <f t="shared" si="38"/>
        <v>23.79</v>
      </c>
      <c r="Z157" s="25">
        <f t="shared" si="39"/>
        <v>32.85</v>
      </c>
      <c r="AA157" s="25">
        <f t="shared" si="40"/>
        <v>32.85</v>
      </c>
      <c r="AB157" s="25">
        <f t="shared" si="41"/>
        <v>30.36</v>
      </c>
      <c r="AC157" s="25">
        <f t="shared" si="42"/>
        <v>29.74</v>
      </c>
      <c r="AD157" s="25">
        <f t="shared" si="43"/>
        <v>41.06</v>
      </c>
      <c r="AE157" s="25">
        <f t="shared" si="44"/>
        <v>41.06</v>
      </c>
      <c r="AF157" s="25">
        <f t="shared" si="45"/>
        <v>37.950000000000003</v>
      </c>
    </row>
    <row r="158" spans="1:32">
      <c r="A158" s="25">
        <v>2.0499999999999998</v>
      </c>
      <c r="B158" s="25">
        <v>87.63</v>
      </c>
      <c r="C158" s="25">
        <v>120.75</v>
      </c>
      <c r="D158" s="25">
        <v>120.75</v>
      </c>
      <c r="E158" s="25">
        <f t="shared" si="37"/>
        <v>111.83</v>
      </c>
      <c r="F158">
        <f t="shared" si="47"/>
        <v>1.3779527559055118</v>
      </c>
      <c r="G158">
        <f t="shared" si="46"/>
        <v>-0.10182254549924807</v>
      </c>
      <c r="X158" s="25">
        <v>2.0499999999999998</v>
      </c>
      <c r="Y158" s="25">
        <f t="shared" si="38"/>
        <v>24.34</v>
      </c>
      <c r="Z158" s="25">
        <f t="shared" si="39"/>
        <v>33.54</v>
      </c>
      <c r="AA158" s="25">
        <f t="shared" si="40"/>
        <v>33.54</v>
      </c>
      <c r="AB158" s="25">
        <f t="shared" si="41"/>
        <v>31.06</v>
      </c>
      <c r="AC158" s="25">
        <f t="shared" si="42"/>
        <v>30.43</v>
      </c>
      <c r="AD158" s="25">
        <f t="shared" si="43"/>
        <v>41.93</v>
      </c>
      <c r="AE158" s="25">
        <f t="shared" si="44"/>
        <v>41.93</v>
      </c>
      <c r="AF158" s="25">
        <f t="shared" si="45"/>
        <v>38.83</v>
      </c>
    </row>
    <row r="159" spans="1:32">
      <c r="A159" s="25">
        <v>2.0699999999999998</v>
      </c>
      <c r="B159" s="25">
        <v>89.63</v>
      </c>
      <c r="C159" s="25">
        <v>123.38</v>
      </c>
      <c r="D159" s="25">
        <v>123.38</v>
      </c>
      <c r="E159" s="25">
        <f t="shared" si="37"/>
        <v>114.38</v>
      </c>
      <c r="F159">
        <f t="shared" si="47"/>
        <v>1.3765480307932612</v>
      </c>
      <c r="G159">
        <f t="shared" si="46"/>
        <v>-0.10041782038699743</v>
      </c>
      <c r="X159" s="25">
        <v>2.0699999999999998</v>
      </c>
      <c r="Y159" s="25">
        <f t="shared" si="38"/>
        <v>24.9</v>
      </c>
      <c r="Z159" s="25">
        <f t="shared" si="39"/>
        <v>34.270000000000003</v>
      </c>
      <c r="AA159" s="25">
        <f t="shared" si="40"/>
        <v>34.270000000000003</v>
      </c>
      <c r="AB159" s="25">
        <f t="shared" si="41"/>
        <v>31.77</v>
      </c>
      <c r="AC159" s="25">
        <f t="shared" si="42"/>
        <v>31.13</v>
      </c>
      <c r="AD159" s="25">
        <f t="shared" si="43"/>
        <v>42.84</v>
      </c>
      <c r="AE159" s="25">
        <f t="shared" si="44"/>
        <v>42.84</v>
      </c>
      <c r="AF159" s="25">
        <f t="shared" si="45"/>
        <v>39.71</v>
      </c>
    </row>
    <row r="160" spans="1:32">
      <c r="A160" s="25">
        <v>2.09</v>
      </c>
      <c r="B160" s="25">
        <v>91.5</v>
      </c>
      <c r="C160" s="25">
        <v>126</v>
      </c>
      <c r="D160" s="25">
        <v>126</v>
      </c>
      <c r="E160" s="25">
        <f t="shared" si="37"/>
        <v>116.77</v>
      </c>
      <c r="F160">
        <f t="shared" si="47"/>
        <v>1.3770491803278688</v>
      </c>
      <c r="G160">
        <f t="shared" si="46"/>
        <v>-0.1009189699216051</v>
      </c>
      <c r="X160" s="25">
        <v>2.09</v>
      </c>
      <c r="Y160" s="25">
        <f t="shared" si="38"/>
        <v>25.42</v>
      </c>
      <c r="Z160" s="25">
        <f t="shared" si="39"/>
        <v>35</v>
      </c>
      <c r="AA160" s="25">
        <f t="shared" si="40"/>
        <v>35</v>
      </c>
      <c r="AB160" s="25">
        <f t="shared" si="41"/>
        <v>32.44</v>
      </c>
      <c r="AC160" s="25">
        <f t="shared" si="42"/>
        <v>31.78</v>
      </c>
      <c r="AD160" s="25">
        <f t="shared" si="43"/>
        <v>43.75</v>
      </c>
      <c r="AE160" s="25">
        <f t="shared" si="44"/>
        <v>43.75</v>
      </c>
      <c r="AF160" s="25">
        <f t="shared" si="45"/>
        <v>40.549999999999997</v>
      </c>
    </row>
    <row r="161" spans="1:32">
      <c r="A161" s="25">
        <v>2.11</v>
      </c>
      <c r="B161" s="25">
        <v>93.5</v>
      </c>
      <c r="C161" s="25">
        <v>128.5</v>
      </c>
      <c r="D161" s="25">
        <v>128.5</v>
      </c>
      <c r="E161" s="25">
        <f t="shared" si="37"/>
        <v>119.32</v>
      </c>
      <c r="F161">
        <f t="shared" si="47"/>
        <v>1.374331550802139</v>
      </c>
      <c r="G161">
        <f t="shared" si="46"/>
        <v>-9.8201340395875247E-2</v>
      </c>
      <c r="X161" s="25">
        <v>2.11</v>
      </c>
      <c r="Y161" s="25">
        <f t="shared" si="38"/>
        <v>25.97</v>
      </c>
      <c r="Z161" s="25">
        <f t="shared" si="39"/>
        <v>35.69</v>
      </c>
      <c r="AA161" s="25">
        <f t="shared" si="40"/>
        <v>35.69</v>
      </c>
      <c r="AB161" s="25">
        <f t="shared" si="41"/>
        <v>33.14</v>
      </c>
      <c r="AC161" s="25">
        <f t="shared" si="42"/>
        <v>32.46</v>
      </c>
      <c r="AD161" s="25">
        <f t="shared" si="43"/>
        <v>44.61</v>
      </c>
      <c r="AE161" s="25">
        <f t="shared" si="44"/>
        <v>44.61</v>
      </c>
      <c r="AF161" s="25">
        <f t="shared" si="45"/>
        <v>41.43</v>
      </c>
    </row>
    <row r="162" spans="1:32">
      <c r="A162" s="25">
        <v>2.13</v>
      </c>
      <c r="B162" s="25">
        <v>95.63</v>
      </c>
      <c r="C162" s="25">
        <v>131.25</v>
      </c>
      <c r="D162" s="25">
        <v>131.25</v>
      </c>
      <c r="E162" s="25">
        <f t="shared" si="37"/>
        <v>122.04</v>
      </c>
      <c r="F162">
        <f t="shared" si="47"/>
        <v>1.3724772560911849</v>
      </c>
      <c r="G162">
        <f t="shared" si="46"/>
        <v>-9.634704568492114E-2</v>
      </c>
      <c r="X162" s="25">
        <v>2.13</v>
      </c>
      <c r="Y162" s="25">
        <f t="shared" si="38"/>
        <v>26.56</v>
      </c>
      <c r="Z162" s="25">
        <f t="shared" si="39"/>
        <v>36.46</v>
      </c>
      <c r="AA162" s="25">
        <f t="shared" si="40"/>
        <v>36.46</v>
      </c>
      <c r="AB162" s="25">
        <f t="shared" si="41"/>
        <v>33.9</v>
      </c>
      <c r="AC162" s="25">
        <f t="shared" si="42"/>
        <v>33.200000000000003</v>
      </c>
      <c r="AD162" s="25">
        <f t="shared" si="43"/>
        <v>45.58</v>
      </c>
      <c r="AE162" s="25">
        <f t="shared" si="44"/>
        <v>45.58</v>
      </c>
      <c r="AF162" s="25">
        <f t="shared" si="45"/>
        <v>42.38</v>
      </c>
    </row>
    <row r="163" spans="1:32">
      <c r="A163" s="25">
        <v>2.15</v>
      </c>
      <c r="B163" s="25">
        <v>97.63</v>
      </c>
      <c r="C163" s="25">
        <v>134</v>
      </c>
      <c r="D163" s="25">
        <v>134</v>
      </c>
      <c r="E163" s="25">
        <f t="shared" si="37"/>
        <v>124.59</v>
      </c>
      <c r="F163">
        <f t="shared" si="47"/>
        <v>1.3725289357779371</v>
      </c>
      <c r="G163">
        <f t="shared" si="46"/>
        <v>-9.6398725371673377E-2</v>
      </c>
      <c r="X163" s="25">
        <v>2.15</v>
      </c>
      <c r="Y163" s="25">
        <f t="shared" si="38"/>
        <v>27.12</v>
      </c>
      <c r="Z163" s="25">
        <f t="shared" si="39"/>
        <v>37.22</v>
      </c>
      <c r="AA163" s="25">
        <f t="shared" si="40"/>
        <v>37.22</v>
      </c>
      <c r="AB163" s="25">
        <f t="shared" si="41"/>
        <v>34.61</v>
      </c>
      <c r="AC163" s="25">
        <f t="shared" si="42"/>
        <v>33.9</v>
      </c>
      <c r="AD163" s="25">
        <f t="shared" si="43"/>
        <v>46.53</v>
      </c>
      <c r="AE163" s="25">
        <f t="shared" si="44"/>
        <v>46.53</v>
      </c>
      <c r="AF163" s="25">
        <f t="shared" si="45"/>
        <v>43.26</v>
      </c>
    </row>
    <row r="164" spans="1:32">
      <c r="A164" s="25">
        <v>2.17</v>
      </c>
      <c r="B164" s="25">
        <v>99.75</v>
      </c>
      <c r="C164" s="25">
        <v>136.75</v>
      </c>
      <c r="D164" s="25">
        <v>136.75</v>
      </c>
      <c r="E164" s="25">
        <f t="shared" si="37"/>
        <v>127.29</v>
      </c>
      <c r="F164">
        <f t="shared" si="47"/>
        <v>1.3709273182957393</v>
      </c>
      <c r="G164">
        <f t="shared" si="46"/>
        <v>-9.4797107889475596E-2</v>
      </c>
      <c r="X164" s="25">
        <v>2.17</v>
      </c>
      <c r="Y164" s="25">
        <f t="shared" si="38"/>
        <v>27.71</v>
      </c>
      <c r="Z164" s="25">
        <f t="shared" si="39"/>
        <v>37.99</v>
      </c>
      <c r="AA164" s="25">
        <f t="shared" si="40"/>
        <v>37.99</v>
      </c>
      <c r="AB164" s="25">
        <f t="shared" si="41"/>
        <v>35.36</v>
      </c>
      <c r="AC164" s="25">
        <f t="shared" si="42"/>
        <v>34.64</v>
      </c>
      <c r="AD164" s="25">
        <f t="shared" si="43"/>
        <v>47.49</v>
      </c>
      <c r="AE164" s="25">
        <f t="shared" si="44"/>
        <v>47.49</v>
      </c>
      <c r="AF164" s="25">
        <f t="shared" si="45"/>
        <v>44.2</v>
      </c>
    </row>
    <row r="165" spans="1:32">
      <c r="A165" s="25">
        <v>2.19</v>
      </c>
      <c r="B165" s="25">
        <v>101.75</v>
      </c>
      <c r="C165" s="25">
        <v>139.5</v>
      </c>
      <c r="D165" s="25">
        <v>139.5</v>
      </c>
      <c r="E165" s="25">
        <f t="shared" si="37"/>
        <v>129.85</v>
      </c>
      <c r="F165">
        <f t="shared" si="47"/>
        <v>1.3710073710073709</v>
      </c>
      <c r="G165">
        <f t="shared" si="46"/>
        <v>-9.487716060110718E-2</v>
      </c>
      <c r="X165" s="25">
        <v>2.19</v>
      </c>
      <c r="Y165" s="25">
        <f t="shared" si="38"/>
        <v>28.26</v>
      </c>
      <c r="Z165" s="25">
        <f t="shared" si="39"/>
        <v>38.75</v>
      </c>
      <c r="AA165" s="25">
        <f t="shared" si="40"/>
        <v>38.75</v>
      </c>
      <c r="AB165" s="25">
        <f t="shared" si="41"/>
        <v>36.07</v>
      </c>
      <c r="AC165" s="25">
        <f t="shared" si="42"/>
        <v>35.33</v>
      </c>
      <c r="AD165" s="25">
        <f t="shared" si="43"/>
        <v>48.44</v>
      </c>
      <c r="AE165" s="25">
        <f t="shared" si="44"/>
        <v>48.44</v>
      </c>
      <c r="AF165" s="25">
        <f t="shared" si="45"/>
        <v>45.09</v>
      </c>
    </row>
    <row r="166" spans="1:32">
      <c r="A166" s="25">
        <v>2.21</v>
      </c>
      <c r="B166" s="25">
        <v>103.88</v>
      </c>
      <c r="C166" s="25">
        <v>142.5</v>
      </c>
      <c r="D166" s="25">
        <v>142.5</v>
      </c>
      <c r="E166" s="25">
        <f t="shared" si="37"/>
        <v>132.56</v>
      </c>
      <c r="F166">
        <f t="shared" si="47"/>
        <v>1.3717751251443975</v>
      </c>
      <c r="G166">
        <f t="shared" si="46"/>
        <v>-9.5644914738133746E-2</v>
      </c>
      <c r="X166" s="25">
        <v>2.21</v>
      </c>
      <c r="Y166" s="25">
        <f t="shared" si="38"/>
        <v>28.86</v>
      </c>
      <c r="Z166" s="25">
        <f t="shared" si="39"/>
        <v>39.58</v>
      </c>
      <c r="AA166" s="25">
        <f t="shared" si="40"/>
        <v>39.58</v>
      </c>
      <c r="AB166" s="25">
        <f t="shared" si="41"/>
        <v>36.82</v>
      </c>
      <c r="AC166" s="25">
        <f t="shared" si="42"/>
        <v>36.08</v>
      </c>
      <c r="AD166" s="25">
        <f t="shared" si="43"/>
        <v>49.48</v>
      </c>
      <c r="AE166" s="25">
        <f t="shared" si="44"/>
        <v>49.48</v>
      </c>
      <c r="AF166" s="25">
        <f t="shared" si="45"/>
        <v>46.03</v>
      </c>
    </row>
    <row r="167" spans="1:32">
      <c r="A167" s="25">
        <v>2.23</v>
      </c>
      <c r="B167" s="25">
        <v>106</v>
      </c>
      <c r="C167" s="25">
        <v>145.5</v>
      </c>
      <c r="D167" s="25">
        <v>145.5</v>
      </c>
      <c r="E167" s="25">
        <f t="shared" si="37"/>
        <v>135.27000000000001</v>
      </c>
      <c r="F167">
        <f t="shared" si="47"/>
        <v>1.3726415094339623</v>
      </c>
      <c r="G167">
        <f t="shared" si="46"/>
        <v>-9.6511299027698616E-2</v>
      </c>
      <c r="X167" s="25">
        <v>2.23</v>
      </c>
      <c r="Y167" s="25">
        <f t="shared" si="38"/>
        <v>29.44</v>
      </c>
      <c r="Z167" s="25">
        <f t="shared" si="39"/>
        <v>40.42</v>
      </c>
      <c r="AA167" s="25">
        <f t="shared" si="40"/>
        <v>40.42</v>
      </c>
      <c r="AB167" s="25">
        <f t="shared" si="41"/>
        <v>37.58</v>
      </c>
      <c r="AC167" s="25">
        <f t="shared" si="42"/>
        <v>36.799999999999997</v>
      </c>
      <c r="AD167" s="25">
        <f t="shared" si="43"/>
        <v>50.53</v>
      </c>
      <c r="AE167" s="25">
        <f t="shared" si="44"/>
        <v>50.53</v>
      </c>
      <c r="AF167" s="25">
        <f t="shared" si="45"/>
        <v>46.98</v>
      </c>
    </row>
    <row r="168" spans="1:32">
      <c r="A168" s="25">
        <v>2.25</v>
      </c>
      <c r="B168" s="25">
        <v>108.25</v>
      </c>
      <c r="C168" s="25">
        <v>148.5</v>
      </c>
      <c r="D168" s="25">
        <v>148.5</v>
      </c>
      <c r="E168" s="25">
        <f t="shared" si="37"/>
        <v>138.13999999999999</v>
      </c>
      <c r="F168">
        <f t="shared" si="47"/>
        <v>1.371824480369515</v>
      </c>
      <c r="G168">
        <f t="shared" si="46"/>
        <v>-9.5694269963251255E-2</v>
      </c>
      <c r="X168" s="25">
        <v>2.25</v>
      </c>
      <c r="Y168" s="25">
        <f t="shared" si="38"/>
        <v>30.07</v>
      </c>
      <c r="Z168" s="25">
        <f t="shared" si="39"/>
        <v>41.25</v>
      </c>
      <c r="AA168" s="25">
        <f t="shared" si="40"/>
        <v>41.25</v>
      </c>
      <c r="AB168" s="25">
        <f t="shared" si="41"/>
        <v>38.369999999999997</v>
      </c>
      <c r="AC168" s="25">
        <f t="shared" si="42"/>
        <v>37.590000000000003</v>
      </c>
      <c r="AD168" s="25">
        <f t="shared" si="43"/>
        <v>51.56</v>
      </c>
      <c r="AE168" s="25">
        <f t="shared" si="44"/>
        <v>51.56</v>
      </c>
      <c r="AF168" s="25">
        <f t="shared" si="45"/>
        <v>47.96</v>
      </c>
    </row>
    <row r="169" spans="1:32">
      <c r="A169" s="25">
        <v>2.27</v>
      </c>
      <c r="B169" s="25">
        <v>110.38</v>
      </c>
      <c r="C169" s="25">
        <v>151.63</v>
      </c>
      <c r="D169" s="25">
        <v>151.63</v>
      </c>
      <c r="E169" s="25">
        <f t="shared" si="37"/>
        <v>140.86000000000001</v>
      </c>
      <c r="F169">
        <f t="shared" si="47"/>
        <v>1.3737090052545751</v>
      </c>
      <c r="G169">
        <f t="shared" si="46"/>
        <v>-9.7578794848311334E-2</v>
      </c>
      <c r="X169" s="25">
        <v>2.27</v>
      </c>
      <c r="Y169" s="25">
        <f t="shared" si="38"/>
        <v>30.66</v>
      </c>
      <c r="Z169" s="25">
        <f t="shared" si="39"/>
        <v>42.12</v>
      </c>
      <c r="AA169" s="25">
        <f t="shared" si="40"/>
        <v>42.12</v>
      </c>
      <c r="AB169" s="25">
        <f t="shared" si="41"/>
        <v>39.130000000000003</v>
      </c>
      <c r="AC169" s="25">
        <f t="shared" si="42"/>
        <v>38.33</v>
      </c>
      <c r="AD169" s="25">
        <f t="shared" si="43"/>
        <v>52.65</v>
      </c>
      <c r="AE169" s="25">
        <f t="shared" si="44"/>
        <v>52.65</v>
      </c>
      <c r="AF169" s="25">
        <f t="shared" si="45"/>
        <v>48.91</v>
      </c>
    </row>
    <row r="170" spans="1:32">
      <c r="A170" s="25">
        <v>2.29</v>
      </c>
      <c r="B170" s="25">
        <v>112.5</v>
      </c>
      <c r="C170" s="25">
        <v>154.75</v>
      </c>
      <c r="D170" s="25">
        <v>154.75</v>
      </c>
      <c r="E170" s="25">
        <f t="shared" si="37"/>
        <v>143.56</v>
      </c>
      <c r="F170">
        <f t="shared" si="47"/>
        <v>1.3755555555555556</v>
      </c>
      <c r="G170">
        <f t="shared" si="46"/>
        <v>-9.942534514929191E-2</v>
      </c>
      <c r="X170" s="25">
        <v>2.29</v>
      </c>
      <c r="Y170" s="25">
        <f t="shared" si="38"/>
        <v>31.25</v>
      </c>
      <c r="Z170" s="25">
        <f t="shared" si="39"/>
        <v>42.99</v>
      </c>
      <c r="AA170" s="25">
        <f t="shared" si="40"/>
        <v>42.99</v>
      </c>
      <c r="AB170" s="25">
        <f t="shared" si="41"/>
        <v>39.880000000000003</v>
      </c>
      <c r="AC170" s="25">
        <f t="shared" si="42"/>
        <v>39.06</v>
      </c>
      <c r="AD170" s="25">
        <f t="shared" si="43"/>
        <v>53.74</v>
      </c>
      <c r="AE170" s="25">
        <f t="shared" si="44"/>
        <v>53.74</v>
      </c>
      <c r="AF170" s="25">
        <f t="shared" si="45"/>
        <v>49.85</v>
      </c>
    </row>
    <row r="171" spans="1:32">
      <c r="A171" s="25">
        <v>2.2999999999999998</v>
      </c>
      <c r="B171" s="25">
        <v>114.75</v>
      </c>
      <c r="C171" s="25">
        <v>158</v>
      </c>
      <c r="D171" s="25">
        <v>158</v>
      </c>
      <c r="E171" s="25">
        <f t="shared" si="37"/>
        <v>146.44</v>
      </c>
      <c r="F171">
        <f t="shared" si="47"/>
        <v>1.3769063180827887</v>
      </c>
      <c r="G171">
        <f t="shared" si="46"/>
        <v>-0.10077610767652501</v>
      </c>
      <c r="X171" s="25">
        <v>2.2999999999999998</v>
      </c>
      <c r="Y171" s="25">
        <f t="shared" si="38"/>
        <v>31.88</v>
      </c>
      <c r="Z171" s="25">
        <f t="shared" si="39"/>
        <v>43.89</v>
      </c>
      <c r="AA171" s="25">
        <f t="shared" si="40"/>
        <v>43.89</v>
      </c>
      <c r="AB171" s="25">
        <f t="shared" si="41"/>
        <v>40.68</v>
      </c>
      <c r="AC171" s="25">
        <f t="shared" si="42"/>
        <v>39.85</v>
      </c>
      <c r="AD171" s="25">
        <f t="shared" si="43"/>
        <v>54.86</v>
      </c>
      <c r="AE171" s="25">
        <f t="shared" si="44"/>
        <v>54.86</v>
      </c>
      <c r="AF171" s="25">
        <f t="shared" si="45"/>
        <v>50.85</v>
      </c>
    </row>
    <row r="172" spans="1:32">
      <c r="A172" s="25">
        <v>2.3199999999999998</v>
      </c>
      <c r="B172" s="25">
        <v>116.88</v>
      </c>
      <c r="C172" s="25">
        <v>161.13</v>
      </c>
      <c r="D172" s="25">
        <v>161.13</v>
      </c>
      <c r="E172" s="25">
        <f t="shared" si="37"/>
        <v>149.15</v>
      </c>
      <c r="F172">
        <f t="shared" si="47"/>
        <v>1.378593429158111</v>
      </c>
      <c r="G172">
        <f t="shared" si="46"/>
        <v>-0.10246321875184727</v>
      </c>
      <c r="X172" s="25">
        <v>2.3199999999999998</v>
      </c>
      <c r="Y172" s="25">
        <f t="shared" si="38"/>
        <v>32.47</v>
      </c>
      <c r="Z172" s="25">
        <f t="shared" si="39"/>
        <v>44.76</v>
      </c>
      <c r="AA172" s="25">
        <f t="shared" si="40"/>
        <v>44.76</v>
      </c>
      <c r="AB172" s="25">
        <f t="shared" si="41"/>
        <v>41.43</v>
      </c>
      <c r="AC172" s="25">
        <f t="shared" si="42"/>
        <v>40.590000000000003</v>
      </c>
      <c r="AD172" s="25">
        <f t="shared" si="43"/>
        <v>55.95</v>
      </c>
      <c r="AE172" s="25">
        <f t="shared" si="44"/>
        <v>55.95</v>
      </c>
      <c r="AF172" s="25">
        <f t="shared" si="45"/>
        <v>51.79</v>
      </c>
    </row>
    <row r="173" spans="1:32">
      <c r="A173" s="25">
        <v>2.34</v>
      </c>
      <c r="B173" s="25">
        <v>119.13</v>
      </c>
      <c r="C173" s="25">
        <v>164.5</v>
      </c>
      <c r="D173" s="25">
        <v>164.5</v>
      </c>
      <c r="E173" s="25">
        <f t="shared" si="37"/>
        <v>152.03</v>
      </c>
      <c r="F173">
        <f t="shared" si="47"/>
        <v>1.3808444556366994</v>
      </c>
      <c r="G173">
        <f t="shared" si="46"/>
        <v>-0.10471424523043571</v>
      </c>
      <c r="X173" s="25">
        <v>2.34</v>
      </c>
      <c r="Y173" s="25">
        <f t="shared" si="38"/>
        <v>33.090000000000003</v>
      </c>
      <c r="Z173" s="25">
        <f t="shared" si="39"/>
        <v>45.69</v>
      </c>
      <c r="AA173" s="25">
        <f t="shared" si="40"/>
        <v>45.69</v>
      </c>
      <c r="AB173" s="25">
        <f t="shared" si="41"/>
        <v>42.23</v>
      </c>
      <c r="AC173" s="25">
        <f t="shared" si="42"/>
        <v>41.36</v>
      </c>
      <c r="AD173" s="25">
        <f t="shared" si="43"/>
        <v>57.11</v>
      </c>
      <c r="AE173" s="25">
        <f t="shared" si="44"/>
        <v>57.11</v>
      </c>
      <c r="AF173" s="25">
        <f t="shared" si="45"/>
        <v>52.79</v>
      </c>
    </row>
    <row r="174" spans="1:32">
      <c r="A174" s="25">
        <v>2.36</v>
      </c>
      <c r="B174" s="25">
        <v>121.5</v>
      </c>
      <c r="C174" s="25">
        <v>167.75</v>
      </c>
      <c r="D174" s="25">
        <v>167.75</v>
      </c>
      <c r="E174" s="25">
        <f t="shared" si="37"/>
        <v>155.05000000000001</v>
      </c>
      <c r="F174">
        <f t="shared" si="47"/>
        <v>1.3806584362139918</v>
      </c>
      <c r="G174">
        <f t="shared" si="46"/>
        <v>-0.10452822580772803</v>
      </c>
      <c r="X174" s="25">
        <v>2.36</v>
      </c>
      <c r="Y174" s="25">
        <f t="shared" si="38"/>
        <v>33.75</v>
      </c>
      <c r="Z174" s="25">
        <f t="shared" si="39"/>
        <v>46.6</v>
      </c>
      <c r="AA174" s="25">
        <f t="shared" si="40"/>
        <v>46.6</v>
      </c>
      <c r="AB174" s="25">
        <f t="shared" si="41"/>
        <v>43.07</v>
      </c>
      <c r="AC174" s="25">
        <f t="shared" si="42"/>
        <v>42.19</v>
      </c>
      <c r="AD174" s="25">
        <f t="shared" si="43"/>
        <v>58.25</v>
      </c>
      <c r="AE174" s="25">
        <f t="shared" si="44"/>
        <v>58.25</v>
      </c>
      <c r="AF174" s="25">
        <f t="shared" si="45"/>
        <v>53.84</v>
      </c>
    </row>
    <row r="175" spans="1:32">
      <c r="A175" s="25">
        <v>2.38</v>
      </c>
      <c r="B175" s="25">
        <v>123.75</v>
      </c>
      <c r="C175" s="25">
        <v>171.13</v>
      </c>
      <c r="D175" s="25">
        <v>171.13</v>
      </c>
      <c r="E175" s="25">
        <f t="shared" si="37"/>
        <v>157.91999999999999</v>
      </c>
      <c r="F175">
        <f t="shared" si="47"/>
        <v>1.3828686868686868</v>
      </c>
      <c r="G175">
        <f t="shared" si="46"/>
        <v>-0.10673847646242307</v>
      </c>
      <c r="X175" s="25">
        <v>2.38</v>
      </c>
      <c r="Y175" s="25">
        <f t="shared" si="38"/>
        <v>34.380000000000003</v>
      </c>
      <c r="Z175" s="25">
        <f t="shared" si="39"/>
        <v>47.54</v>
      </c>
      <c r="AA175" s="25">
        <f t="shared" si="40"/>
        <v>47.54</v>
      </c>
      <c r="AB175" s="25">
        <f t="shared" si="41"/>
        <v>43.87</v>
      </c>
      <c r="AC175" s="25">
        <f t="shared" si="42"/>
        <v>42.98</v>
      </c>
      <c r="AD175" s="25">
        <f t="shared" si="43"/>
        <v>59.43</v>
      </c>
      <c r="AE175" s="25">
        <f t="shared" si="44"/>
        <v>59.43</v>
      </c>
      <c r="AF175" s="25">
        <f t="shared" si="45"/>
        <v>54.84</v>
      </c>
    </row>
    <row r="176" spans="1:32">
      <c r="A176" s="25">
        <v>2.4</v>
      </c>
      <c r="B176" s="25">
        <v>126.13</v>
      </c>
      <c r="C176" s="25">
        <v>174.5</v>
      </c>
      <c r="D176" s="25">
        <v>174.5</v>
      </c>
      <c r="E176" s="25">
        <f t="shared" si="37"/>
        <v>160.96</v>
      </c>
      <c r="F176">
        <f t="shared" si="47"/>
        <v>1.3834932212796323</v>
      </c>
      <c r="G176">
        <f t="shared" si="46"/>
        <v>-0.10736301087336853</v>
      </c>
      <c r="X176" s="25">
        <v>2.4</v>
      </c>
      <c r="Y176" s="25">
        <f t="shared" si="38"/>
        <v>35.04</v>
      </c>
      <c r="Z176" s="25">
        <f t="shared" si="39"/>
        <v>48.47</v>
      </c>
      <c r="AA176" s="25">
        <f t="shared" si="40"/>
        <v>48.47</v>
      </c>
      <c r="AB176" s="25">
        <f t="shared" si="41"/>
        <v>44.71</v>
      </c>
      <c r="AC176" s="25">
        <f t="shared" si="42"/>
        <v>43.8</v>
      </c>
      <c r="AD176" s="25">
        <f t="shared" si="43"/>
        <v>60.59</v>
      </c>
      <c r="AE176" s="25">
        <f t="shared" si="44"/>
        <v>60.59</v>
      </c>
      <c r="AF176" s="25">
        <f t="shared" si="45"/>
        <v>55.89</v>
      </c>
    </row>
    <row r="177" spans="1:32">
      <c r="A177" s="25">
        <v>2.42</v>
      </c>
      <c r="B177" s="25">
        <v>128.5</v>
      </c>
      <c r="C177" s="25">
        <v>178</v>
      </c>
      <c r="D177" s="25">
        <v>178</v>
      </c>
      <c r="E177" s="25">
        <f t="shared" si="37"/>
        <v>163.98</v>
      </c>
      <c r="F177">
        <f t="shared" si="47"/>
        <v>1.3852140077821011</v>
      </c>
      <c r="G177">
        <f t="shared" si="46"/>
        <v>-0.1090837973758374</v>
      </c>
      <c r="X177" s="25">
        <v>2.42</v>
      </c>
      <c r="Y177" s="25">
        <f t="shared" si="38"/>
        <v>35.69</v>
      </c>
      <c r="Z177" s="25">
        <f t="shared" si="39"/>
        <v>49.44</v>
      </c>
      <c r="AA177" s="25">
        <f t="shared" si="40"/>
        <v>49.44</v>
      </c>
      <c r="AB177" s="25">
        <f t="shared" si="41"/>
        <v>45.55</v>
      </c>
      <c r="AC177" s="25">
        <f t="shared" si="42"/>
        <v>44.61</v>
      </c>
      <c r="AD177" s="25">
        <f t="shared" si="43"/>
        <v>61.8</v>
      </c>
      <c r="AE177" s="25">
        <f t="shared" si="44"/>
        <v>61.8</v>
      </c>
      <c r="AF177" s="25">
        <f t="shared" si="45"/>
        <v>56.94</v>
      </c>
    </row>
    <row r="178" spans="1:32">
      <c r="A178" s="25">
        <v>2.44</v>
      </c>
      <c r="B178" s="25">
        <v>130.88</v>
      </c>
      <c r="C178" s="25">
        <v>181.38</v>
      </c>
      <c r="D178" s="25">
        <v>181.38</v>
      </c>
      <c r="E178" s="25">
        <f t="shared" si="37"/>
        <v>167.02</v>
      </c>
      <c r="F178">
        <f t="shared" si="47"/>
        <v>1.3858496332518337</v>
      </c>
      <c r="G178">
        <f t="shared" si="46"/>
        <v>-0.10971942284557001</v>
      </c>
      <c r="X178" s="25">
        <v>2.44</v>
      </c>
      <c r="Y178" s="25">
        <f t="shared" si="38"/>
        <v>36.36</v>
      </c>
      <c r="Z178" s="25">
        <f t="shared" si="39"/>
        <v>50.38</v>
      </c>
      <c r="AA178" s="25">
        <f t="shared" si="40"/>
        <v>50.38</v>
      </c>
      <c r="AB178" s="25">
        <f t="shared" si="41"/>
        <v>46.39</v>
      </c>
      <c r="AC178" s="25">
        <f t="shared" si="42"/>
        <v>45.45</v>
      </c>
      <c r="AD178" s="25">
        <f t="shared" si="43"/>
        <v>62.98</v>
      </c>
      <c r="AE178" s="25">
        <f t="shared" si="44"/>
        <v>62.98</v>
      </c>
      <c r="AF178" s="25">
        <f t="shared" si="45"/>
        <v>57.99</v>
      </c>
    </row>
    <row r="179" spans="1:32">
      <c r="A179" s="25">
        <v>2.46</v>
      </c>
      <c r="B179" s="25">
        <v>133.38</v>
      </c>
      <c r="C179" s="25">
        <v>184.88</v>
      </c>
      <c r="D179" s="25">
        <v>184.88</v>
      </c>
      <c r="E179" s="25">
        <f t="shared" si="37"/>
        <v>170.21</v>
      </c>
      <c r="F179">
        <f t="shared" si="47"/>
        <v>1.3861148597990702</v>
      </c>
      <c r="G179">
        <f t="shared" si="46"/>
        <v>-0.1099846493928065</v>
      </c>
      <c r="X179" s="25">
        <v>2.46</v>
      </c>
      <c r="Y179" s="25">
        <f t="shared" si="38"/>
        <v>37.049999999999997</v>
      </c>
      <c r="Z179" s="25">
        <f t="shared" si="39"/>
        <v>51.36</v>
      </c>
      <c r="AA179" s="25">
        <f t="shared" si="40"/>
        <v>51.36</v>
      </c>
      <c r="AB179" s="25">
        <f t="shared" si="41"/>
        <v>47.28</v>
      </c>
      <c r="AC179" s="25">
        <f t="shared" si="42"/>
        <v>46.31</v>
      </c>
      <c r="AD179" s="25">
        <f t="shared" si="43"/>
        <v>64.2</v>
      </c>
      <c r="AE179" s="25">
        <f t="shared" si="44"/>
        <v>64.2</v>
      </c>
      <c r="AF179" s="25">
        <f t="shared" si="45"/>
        <v>59.1</v>
      </c>
    </row>
    <row r="180" spans="1:32">
      <c r="A180" s="25">
        <v>2.48</v>
      </c>
      <c r="B180" s="25">
        <v>135.75</v>
      </c>
      <c r="C180" s="25">
        <v>188.5</v>
      </c>
      <c r="D180" s="25">
        <v>188.5</v>
      </c>
      <c r="E180" s="25">
        <f t="shared" si="37"/>
        <v>173.23</v>
      </c>
      <c r="F180">
        <f t="shared" si="47"/>
        <v>1.3885819521178637</v>
      </c>
      <c r="G180">
        <f t="shared" si="46"/>
        <v>-0.1124517417116</v>
      </c>
      <c r="X180" s="25">
        <v>2.48</v>
      </c>
      <c r="Y180" s="25">
        <f t="shared" si="38"/>
        <v>37.71</v>
      </c>
      <c r="Z180" s="25">
        <f t="shared" si="39"/>
        <v>52.36</v>
      </c>
      <c r="AA180" s="25">
        <f t="shared" si="40"/>
        <v>52.36</v>
      </c>
      <c r="AB180" s="25">
        <f t="shared" si="41"/>
        <v>48.12</v>
      </c>
      <c r="AC180" s="25">
        <f t="shared" si="42"/>
        <v>47.14</v>
      </c>
      <c r="AD180" s="25">
        <f t="shared" si="43"/>
        <v>65.45</v>
      </c>
      <c r="AE180" s="25">
        <f t="shared" si="44"/>
        <v>65.45</v>
      </c>
      <c r="AF180" s="25">
        <f t="shared" si="45"/>
        <v>60.15</v>
      </c>
    </row>
    <row r="181" spans="1:32">
      <c r="A181" s="25">
        <v>2.5</v>
      </c>
      <c r="B181" s="25">
        <v>138.25</v>
      </c>
      <c r="C181" s="25">
        <v>192.13</v>
      </c>
      <c r="D181" s="25">
        <v>192.13</v>
      </c>
      <c r="E181" s="25">
        <f t="shared" ref="E181:E244" si="48">ROUND(B181*$D$5,2)</f>
        <v>176.43</v>
      </c>
      <c r="F181">
        <f t="shared" si="47"/>
        <v>1.3897287522603978</v>
      </c>
      <c r="G181">
        <f t="shared" si="46"/>
        <v>-0.11359854185413409</v>
      </c>
      <c r="X181" s="25">
        <v>2.5</v>
      </c>
      <c r="Y181" s="25">
        <f t="shared" si="38"/>
        <v>38.4</v>
      </c>
      <c r="Z181" s="25">
        <f t="shared" si="39"/>
        <v>53.37</v>
      </c>
      <c r="AA181" s="25">
        <f t="shared" si="40"/>
        <v>53.37</v>
      </c>
      <c r="AB181" s="25">
        <f t="shared" si="41"/>
        <v>49.01</v>
      </c>
      <c r="AC181" s="25">
        <f t="shared" si="42"/>
        <v>48</v>
      </c>
      <c r="AD181" s="25">
        <f t="shared" si="43"/>
        <v>66.709999999999994</v>
      </c>
      <c r="AE181" s="25">
        <f t="shared" si="44"/>
        <v>66.709999999999994</v>
      </c>
      <c r="AF181" s="25">
        <f t="shared" si="45"/>
        <v>61.26</v>
      </c>
    </row>
    <row r="182" spans="1:32">
      <c r="A182" s="25">
        <v>2.52</v>
      </c>
      <c r="B182" s="25">
        <v>140.88</v>
      </c>
      <c r="C182" s="25">
        <v>195.75</v>
      </c>
      <c r="D182" s="25">
        <v>195.75</v>
      </c>
      <c r="E182" s="25">
        <f t="shared" si="48"/>
        <v>179.78</v>
      </c>
      <c r="F182">
        <f t="shared" si="47"/>
        <v>1.389480408858603</v>
      </c>
      <c r="G182">
        <f t="shared" si="46"/>
        <v>-0.11335019845233929</v>
      </c>
      <c r="X182" s="25">
        <v>2.52</v>
      </c>
      <c r="Y182" s="25">
        <f t="shared" ref="Y182:Y245" si="49">ROUND(B182*$B$311,2)</f>
        <v>39.130000000000003</v>
      </c>
      <c r="Z182" s="25">
        <f t="shared" ref="Z182:Z245" si="50">ROUND(C182*$B$311,2)</f>
        <v>54.38</v>
      </c>
      <c r="AA182" s="25">
        <f t="shared" ref="AA182:AA245" si="51">ROUND(D182*$B$311,2)</f>
        <v>54.38</v>
      </c>
      <c r="AB182" s="25">
        <f t="shared" ref="AB182:AB245" si="52">ROUND(E182*$B$311,2)</f>
        <v>49.94</v>
      </c>
      <c r="AC182" s="25">
        <f t="shared" ref="AC182:AC245" si="53">ROUND(Y182/0.8,2)</f>
        <v>48.91</v>
      </c>
      <c r="AD182" s="25">
        <f t="shared" ref="AD182:AD245" si="54">ROUND(Z182/0.8,2)</f>
        <v>67.98</v>
      </c>
      <c r="AE182" s="25">
        <f t="shared" ref="AE182:AE245" si="55">ROUND(AA182/0.8,2)</f>
        <v>67.98</v>
      </c>
      <c r="AF182" s="25">
        <f t="shared" ref="AF182:AF245" si="56">ROUND(AB182/0.8,2)</f>
        <v>62.43</v>
      </c>
    </row>
    <row r="183" spans="1:32">
      <c r="A183" s="25">
        <v>2.54</v>
      </c>
      <c r="B183" s="25">
        <v>143.38</v>
      </c>
      <c r="C183" s="25">
        <v>199.5</v>
      </c>
      <c r="D183" s="60">
        <v>199.5</v>
      </c>
      <c r="E183" s="25">
        <f t="shared" si="48"/>
        <v>182.97</v>
      </c>
      <c r="F183">
        <f t="shared" si="47"/>
        <v>1.3914074487376205</v>
      </c>
      <c r="G183">
        <f t="shared" si="46"/>
        <v>-0.11527723833135672</v>
      </c>
      <c r="X183" s="25">
        <v>2.54</v>
      </c>
      <c r="Y183" s="25">
        <f t="shared" si="49"/>
        <v>39.83</v>
      </c>
      <c r="Z183" s="25">
        <f t="shared" si="50"/>
        <v>55.42</v>
      </c>
      <c r="AA183" s="25">
        <f t="shared" si="51"/>
        <v>55.42</v>
      </c>
      <c r="AB183" s="25">
        <f t="shared" si="52"/>
        <v>50.83</v>
      </c>
      <c r="AC183" s="25">
        <f t="shared" si="53"/>
        <v>49.79</v>
      </c>
      <c r="AD183" s="25">
        <f t="shared" si="54"/>
        <v>69.28</v>
      </c>
      <c r="AE183" s="25">
        <f t="shared" si="55"/>
        <v>69.28</v>
      </c>
      <c r="AF183" s="25">
        <f t="shared" si="56"/>
        <v>63.54</v>
      </c>
    </row>
    <row r="184" spans="1:32">
      <c r="A184" s="25">
        <v>2.56</v>
      </c>
      <c r="B184" s="25">
        <v>146</v>
      </c>
      <c r="C184" s="25">
        <v>203.25</v>
      </c>
      <c r="D184" s="25">
        <v>203.25</v>
      </c>
      <c r="E184" s="25">
        <f t="shared" si="48"/>
        <v>186.32</v>
      </c>
      <c r="F184">
        <f t="shared" si="47"/>
        <v>1.3921232876712328</v>
      </c>
      <c r="G184">
        <f t="shared" si="46"/>
        <v>-0.1159930772649691</v>
      </c>
      <c r="X184" s="25">
        <v>2.56</v>
      </c>
      <c r="Y184" s="25">
        <f t="shared" si="49"/>
        <v>40.56</v>
      </c>
      <c r="Z184" s="25">
        <f t="shared" si="50"/>
        <v>56.46</v>
      </c>
      <c r="AA184" s="25">
        <f t="shared" si="51"/>
        <v>56.46</v>
      </c>
      <c r="AB184" s="25">
        <f t="shared" si="52"/>
        <v>51.76</v>
      </c>
      <c r="AC184" s="25">
        <f t="shared" si="53"/>
        <v>50.7</v>
      </c>
      <c r="AD184" s="25">
        <f t="shared" si="54"/>
        <v>70.58</v>
      </c>
      <c r="AE184" s="25">
        <f t="shared" si="55"/>
        <v>70.58</v>
      </c>
      <c r="AF184" s="25">
        <f t="shared" si="56"/>
        <v>64.7</v>
      </c>
    </row>
    <row r="185" spans="1:32">
      <c r="A185" s="25">
        <v>2.58</v>
      </c>
      <c r="B185" s="25">
        <v>148.75</v>
      </c>
      <c r="C185" s="25">
        <v>207.13</v>
      </c>
      <c r="D185" s="25">
        <v>207.13</v>
      </c>
      <c r="E185" s="25">
        <f t="shared" si="48"/>
        <v>189.82</v>
      </c>
      <c r="F185">
        <f t="shared" si="47"/>
        <v>1.3924705882352941</v>
      </c>
      <c r="G185">
        <f t="shared" si="46"/>
        <v>-0.11634037782903039</v>
      </c>
      <c r="X185" s="25">
        <v>2.58</v>
      </c>
      <c r="Y185" s="25">
        <f t="shared" si="49"/>
        <v>41.32</v>
      </c>
      <c r="Z185" s="25">
        <f t="shared" si="50"/>
        <v>57.54</v>
      </c>
      <c r="AA185" s="25">
        <f t="shared" si="51"/>
        <v>57.54</v>
      </c>
      <c r="AB185" s="25">
        <f t="shared" si="52"/>
        <v>52.73</v>
      </c>
      <c r="AC185" s="25">
        <f t="shared" si="53"/>
        <v>51.65</v>
      </c>
      <c r="AD185" s="25">
        <f t="shared" si="54"/>
        <v>71.930000000000007</v>
      </c>
      <c r="AE185" s="25">
        <f t="shared" si="55"/>
        <v>71.930000000000007</v>
      </c>
      <c r="AF185" s="25">
        <f t="shared" si="56"/>
        <v>65.91</v>
      </c>
    </row>
    <row r="186" spans="1:32">
      <c r="A186" s="25">
        <v>2.6</v>
      </c>
      <c r="B186" s="25">
        <v>151.5</v>
      </c>
      <c r="C186" s="25">
        <v>211</v>
      </c>
      <c r="D186" s="25">
        <v>211</v>
      </c>
      <c r="E186" s="25">
        <f t="shared" si="48"/>
        <v>193.33</v>
      </c>
      <c r="F186">
        <f t="shared" si="47"/>
        <v>1.3927392739273927</v>
      </c>
      <c r="G186">
        <f t="shared" si="46"/>
        <v>-0.11660906352112899</v>
      </c>
      <c r="X186" s="25">
        <v>2.6</v>
      </c>
      <c r="Y186" s="25">
        <f t="shared" si="49"/>
        <v>42.08</v>
      </c>
      <c r="Z186" s="25">
        <f t="shared" si="50"/>
        <v>58.61</v>
      </c>
      <c r="AA186" s="25">
        <f t="shared" si="51"/>
        <v>58.61</v>
      </c>
      <c r="AB186" s="25">
        <f t="shared" si="52"/>
        <v>53.7</v>
      </c>
      <c r="AC186" s="25">
        <f t="shared" si="53"/>
        <v>52.6</v>
      </c>
      <c r="AD186" s="25">
        <f t="shared" si="54"/>
        <v>73.260000000000005</v>
      </c>
      <c r="AE186" s="25">
        <f t="shared" si="55"/>
        <v>73.260000000000005</v>
      </c>
      <c r="AF186" s="25">
        <f t="shared" si="56"/>
        <v>67.13</v>
      </c>
    </row>
    <row r="187" spans="1:32">
      <c r="A187" s="25">
        <v>2.62</v>
      </c>
      <c r="B187" s="25">
        <v>154.13</v>
      </c>
      <c r="C187" s="25">
        <v>214.88</v>
      </c>
      <c r="D187" s="25">
        <v>214.88</v>
      </c>
      <c r="E187" s="25">
        <f t="shared" si="48"/>
        <v>196.69</v>
      </c>
      <c r="F187">
        <f t="shared" si="47"/>
        <v>1.3941477973139558</v>
      </c>
      <c r="G187">
        <f t="shared" si="46"/>
        <v>-0.11801758690769204</v>
      </c>
      <c r="X187" s="25">
        <v>2.62</v>
      </c>
      <c r="Y187" s="25">
        <f t="shared" si="49"/>
        <v>42.81</v>
      </c>
      <c r="Z187" s="25">
        <f t="shared" si="50"/>
        <v>59.69</v>
      </c>
      <c r="AA187" s="25">
        <f t="shared" si="51"/>
        <v>59.69</v>
      </c>
      <c r="AB187" s="25">
        <f t="shared" si="52"/>
        <v>54.64</v>
      </c>
      <c r="AC187" s="25">
        <f t="shared" si="53"/>
        <v>53.51</v>
      </c>
      <c r="AD187" s="25">
        <f t="shared" si="54"/>
        <v>74.61</v>
      </c>
      <c r="AE187" s="25">
        <f t="shared" si="55"/>
        <v>74.61</v>
      </c>
      <c r="AF187" s="25">
        <f t="shared" si="56"/>
        <v>68.3</v>
      </c>
    </row>
    <row r="188" spans="1:32">
      <c r="A188" s="25">
        <v>2.64</v>
      </c>
      <c r="B188" s="25">
        <v>157</v>
      </c>
      <c r="C188" s="25">
        <v>218.88</v>
      </c>
      <c r="D188" s="25">
        <v>218.88</v>
      </c>
      <c r="E188" s="25">
        <f t="shared" si="48"/>
        <v>200.35</v>
      </c>
      <c r="F188">
        <f t="shared" si="47"/>
        <v>1.394140127388535</v>
      </c>
      <c r="G188">
        <f t="shared" si="46"/>
        <v>-0.11800991698227126</v>
      </c>
      <c r="X188" s="25">
        <v>2.64</v>
      </c>
      <c r="Y188" s="25">
        <f t="shared" si="49"/>
        <v>43.61</v>
      </c>
      <c r="Z188" s="25">
        <f t="shared" si="50"/>
        <v>60.8</v>
      </c>
      <c r="AA188" s="25">
        <f t="shared" si="51"/>
        <v>60.8</v>
      </c>
      <c r="AB188" s="25">
        <f t="shared" si="52"/>
        <v>55.65</v>
      </c>
      <c r="AC188" s="25">
        <f t="shared" si="53"/>
        <v>54.51</v>
      </c>
      <c r="AD188" s="25">
        <f t="shared" si="54"/>
        <v>76</v>
      </c>
      <c r="AE188" s="25">
        <f t="shared" si="55"/>
        <v>76</v>
      </c>
      <c r="AF188" s="25">
        <f t="shared" si="56"/>
        <v>69.56</v>
      </c>
    </row>
    <row r="189" spans="1:32">
      <c r="A189" s="25">
        <v>2.66</v>
      </c>
      <c r="B189" s="25">
        <v>159.75</v>
      </c>
      <c r="C189" s="25">
        <v>222.88</v>
      </c>
      <c r="D189" s="25">
        <v>222.88</v>
      </c>
      <c r="E189" s="25">
        <f t="shared" si="48"/>
        <v>203.86</v>
      </c>
      <c r="F189">
        <f t="shared" si="47"/>
        <v>1.3951799687010955</v>
      </c>
      <c r="G189">
        <f t="shared" si="46"/>
        <v>-0.11904975829483178</v>
      </c>
      <c r="X189" s="25">
        <v>2.66</v>
      </c>
      <c r="Y189" s="25">
        <f t="shared" si="49"/>
        <v>44.38</v>
      </c>
      <c r="Z189" s="25">
        <f t="shared" si="50"/>
        <v>61.91</v>
      </c>
      <c r="AA189" s="25">
        <f t="shared" si="51"/>
        <v>61.91</v>
      </c>
      <c r="AB189" s="25">
        <f t="shared" si="52"/>
        <v>56.63</v>
      </c>
      <c r="AC189" s="25">
        <f t="shared" si="53"/>
        <v>55.48</v>
      </c>
      <c r="AD189" s="25">
        <f t="shared" si="54"/>
        <v>77.39</v>
      </c>
      <c r="AE189" s="25">
        <f t="shared" si="55"/>
        <v>77.39</v>
      </c>
      <c r="AF189" s="25">
        <f t="shared" si="56"/>
        <v>70.790000000000006</v>
      </c>
    </row>
    <row r="190" spans="1:32">
      <c r="A190" s="25">
        <v>2.68</v>
      </c>
      <c r="B190" s="25">
        <v>162.63</v>
      </c>
      <c r="C190" s="25">
        <v>226.88</v>
      </c>
      <c r="D190" s="25">
        <v>226.88</v>
      </c>
      <c r="E190" s="25">
        <f t="shared" si="48"/>
        <v>207.54</v>
      </c>
      <c r="F190">
        <f t="shared" si="47"/>
        <v>1.3950685605361866</v>
      </c>
      <c r="G190">
        <f t="shared" si="46"/>
        <v>-0.11893835012992282</v>
      </c>
      <c r="X190" s="25">
        <v>2.68</v>
      </c>
      <c r="Y190" s="25">
        <f t="shared" si="49"/>
        <v>45.18</v>
      </c>
      <c r="Z190" s="25">
        <f t="shared" si="50"/>
        <v>63.02</v>
      </c>
      <c r="AA190" s="25">
        <f t="shared" si="51"/>
        <v>63.02</v>
      </c>
      <c r="AB190" s="25">
        <f t="shared" si="52"/>
        <v>57.65</v>
      </c>
      <c r="AC190" s="25">
        <f t="shared" si="53"/>
        <v>56.48</v>
      </c>
      <c r="AD190" s="25">
        <f t="shared" si="54"/>
        <v>78.78</v>
      </c>
      <c r="AE190" s="25">
        <f t="shared" si="55"/>
        <v>78.78</v>
      </c>
      <c r="AF190" s="25">
        <f t="shared" si="56"/>
        <v>72.06</v>
      </c>
    </row>
    <row r="191" spans="1:32">
      <c r="A191" s="25">
        <v>2.7</v>
      </c>
      <c r="B191" s="25">
        <v>165.5</v>
      </c>
      <c r="C191" s="25">
        <v>231</v>
      </c>
      <c r="D191" s="25">
        <v>231</v>
      </c>
      <c r="E191" s="25">
        <f t="shared" si="48"/>
        <v>211.2</v>
      </c>
      <c r="F191">
        <f t="shared" si="47"/>
        <v>1.3957703927492446</v>
      </c>
      <c r="G191">
        <f t="shared" si="46"/>
        <v>-0.11964018234298091</v>
      </c>
      <c r="X191" s="25">
        <v>2.7</v>
      </c>
      <c r="Y191" s="25">
        <f t="shared" si="49"/>
        <v>45.97</v>
      </c>
      <c r="Z191" s="25">
        <f t="shared" si="50"/>
        <v>64.17</v>
      </c>
      <c r="AA191" s="25">
        <f t="shared" si="51"/>
        <v>64.17</v>
      </c>
      <c r="AB191" s="25">
        <f t="shared" si="52"/>
        <v>58.67</v>
      </c>
      <c r="AC191" s="25">
        <f t="shared" si="53"/>
        <v>57.46</v>
      </c>
      <c r="AD191" s="25">
        <f t="shared" si="54"/>
        <v>80.209999999999994</v>
      </c>
      <c r="AE191" s="25">
        <f t="shared" si="55"/>
        <v>80.209999999999994</v>
      </c>
      <c r="AF191" s="25">
        <f t="shared" si="56"/>
        <v>73.34</v>
      </c>
    </row>
    <row r="192" spans="1:32">
      <c r="A192" s="25">
        <v>2.71</v>
      </c>
      <c r="B192" s="25">
        <v>168.38</v>
      </c>
      <c r="C192" s="25">
        <v>235.13</v>
      </c>
      <c r="D192" s="25">
        <v>235.13</v>
      </c>
      <c r="E192" s="25">
        <f t="shared" si="48"/>
        <v>214.87</v>
      </c>
      <c r="F192">
        <f t="shared" si="47"/>
        <v>1.3964247535336738</v>
      </c>
      <c r="G192">
        <f t="shared" si="46"/>
        <v>-0.12029454312741006</v>
      </c>
      <c r="X192" s="25">
        <v>2.71</v>
      </c>
      <c r="Y192" s="25">
        <f t="shared" si="49"/>
        <v>46.77</v>
      </c>
      <c r="Z192" s="25">
        <f t="shared" si="50"/>
        <v>65.31</v>
      </c>
      <c r="AA192" s="25">
        <f t="shared" si="51"/>
        <v>65.31</v>
      </c>
      <c r="AB192" s="25">
        <f t="shared" si="52"/>
        <v>59.69</v>
      </c>
      <c r="AC192" s="25">
        <f t="shared" si="53"/>
        <v>58.46</v>
      </c>
      <c r="AD192" s="25">
        <f t="shared" si="54"/>
        <v>81.64</v>
      </c>
      <c r="AE192" s="25">
        <f t="shared" si="55"/>
        <v>81.64</v>
      </c>
      <c r="AF192" s="25">
        <f t="shared" si="56"/>
        <v>74.61</v>
      </c>
    </row>
    <row r="193" spans="1:32">
      <c r="A193" s="25">
        <v>2.73</v>
      </c>
      <c r="B193" s="25">
        <v>171.25</v>
      </c>
      <c r="C193" s="25">
        <v>239.25</v>
      </c>
      <c r="D193" s="25">
        <v>239.25</v>
      </c>
      <c r="E193" s="25">
        <f t="shared" si="48"/>
        <v>218.54</v>
      </c>
      <c r="F193">
        <f>C193/B193</f>
        <v>1.397080291970803</v>
      </c>
      <c r="G193">
        <f t="shared" ref="G193:G256" si="57">$F$313-F193</f>
        <v>-0.12095008156453924</v>
      </c>
      <c r="X193" s="25">
        <v>2.73</v>
      </c>
      <c r="Y193" s="25">
        <f t="shared" si="49"/>
        <v>47.57</v>
      </c>
      <c r="Z193" s="25">
        <f t="shared" si="50"/>
        <v>66.459999999999994</v>
      </c>
      <c r="AA193" s="25">
        <f t="shared" si="51"/>
        <v>66.459999999999994</v>
      </c>
      <c r="AB193" s="25">
        <f t="shared" si="52"/>
        <v>60.71</v>
      </c>
      <c r="AC193" s="25">
        <f t="shared" si="53"/>
        <v>59.46</v>
      </c>
      <c r="AD193" s="25">
        <f t="shared" si="54"/>
        <v>83.08</v>
      </c>
      <c r="AE193" s="25">
        <f t="shared" si="55"/>
        <v>83.08</v>
      </c>
      <c r="AF193" s="25">
        <f t="shared" si="56"/>
        <v>75.89</v>
      </c>
    </row>
    <row r="194" spans="1:32">
      <c r="A194" s="25">
        <v>2.75</v>
      </c>
      <c r="B194" s="25">
        <v>174.25</v>
      </c>
      <c r="C194" s="25">
        <v>243.5</v>
      </c>
      <c r="D194" s="25">
        <v>243.5</v>
      </c>
      <c r="E194" s="25">
        <f t="shared" si="48"/>
        <v>222.37</v>
      </c>
      <c r="F194">
        <f t="shared" ref="F194:F257" si="58">C194/B194</f>
        <v>1.3974175035868006</v>
      </c>
      <c r="G194">
        <f t="shared" si="57"/>
        <v>-0.12128729318053688</v>
      </c>
      <c r="X194" s="25">
        <v>2.75</v>
      </c>
      <c r="Y194" s="25">
        <f t="shared" si="49"/>
        <v>48.4</v>
      </c>
      <c r="Z194" s="25">
        <f t="shared" si="50"/>
        <v>67.64</v>
      </c>
      <c r="AA194" s="25">
        <f t="shared" si="51"/>
        <v>67.64</v>
      </c>
      <c r="AB194" s="25">
        <f t="shared" si="52"/>
        <v>61.77</v>
      </c>
      <c r="AC194" s="25">
        <f t="shared" si="53"/>
        <v>60.5</v>
      </c>
      <c r="AD194" s="25">
        <f t="shared" si="54"/>
        <v>84.55</v>
      </c>
      <c r="AE194" s="25">
        <f t="shared" si="55"/>
        <v>84.55</v>
      </c>
      <c r="AF194" s="25">
        <f t="shared" si="56"/>
        <v>77.209999999999994</v>
      </c>
    </row>
    <row r="195" spans="1:32">
      <c r="A195" s="25">
        <v>2.77</v>
      </c>
      <c r="B195" s="25">
        <v>177.25</v>
      </c>
      <c r="C195" s="25">
        <v>247.75</v>
      </c>
      <c r="D195" s="25">
        <v>247.75</v>
      </c>
      <c r="E195" s="25">
        <f t="shared" si="48"/>
        <v>226.19</v>
      </c>
      <c r="F195">
        <f t="shared" si="58"/>
        <v>1.3977433004231312</v>
      </c>
      <c r="G195">
        <f t="shared" si="57"/>
        <v>-0.12161309001686749</v>
      </c>
      <c r="X195" s="25">
        <v>2.77</v>
      </c>
      <c r="Y195" s="25">
        <f t="shared" si="49"/>
        <v>49.24</v>
      </c>
      <c r="Z195" s="25">
        <f t="shared" si="50"/>
        <v>68.819999999999993</v>
      </c>
      <c r="AA195" s="25">
        <f t="shared" si="51"/>
        <v>68.819999999999993</v>
      </c>
      <c r="AB195" s="25">
        <f t="shared" si="52"/>
        <v>62.83</v>
      </c>
      <c r="AC195" s="25">
        <f t="shared" si="53"/>
        <v>61.55</v>
      </c>
      <c r="AD195" s="25">
        <f t="shared" si="54"/>
        <v>86.03</v>
      </c>
      <c r="AE195" s="25">
        <f t="shared" si="55"/>
        <v>86.03</v>
      </c>
      <c r="AF195" s="25">
        <f t="shared" si="56"/>
        <v>78.540000000000006</v>
      </c>
    </row>
    <row r="196" spans="1:32">
      <c r="A196" s="25">
        <v>2.79</v>
      </c>
      <c r="B196" s="25">
        <v>180.25</v>
      </c>
      <c r="C196" s="25">
        <v>252.13</v>
      </c>
      <c r="D196" s="25">
        <v>252.13</v>
      </c>
      <c r="E196" s="25">
        <f t="shared" si="48"/>
        <v>230.02</v>
      </c>
      <c r="F196">
        <f t="shared" si="58"/>
        <v>1.3987794729542302</v>
      </c>
      <c r="G196">
        <f t="shared" si="57"/>
        <v>-0.12264926254796649</v>
      </c>
      <c r="X196" s="25">
        <v>2.79</v>
      </c>
      <c r="Y196" s="25">
        <f t="shared" si="49"/>
        <v>50.07</v>
      </c>
      <c r="Z196" s="25">
        <f t="shared" si="50"/>
        <v>70.040000000000006</v>
      </c>
      <c r="AA196" s="25">
        <f t="shared" si="51"/>
        <v>70.040000000000006</v>
      </c>
      <c r="AB196" s="25">
        <f t="shared" si="52"/>
        <v>63.89</v>
      </c>
      <c r="AC196" s="25">
        <f t="shared" si="53"/>
        <v>62.59</v>
      </c>
      <c r="AD196" s="25">
        <f t="shared" si="54"/>
        <v>87.55</v>
      </c>
      <c r="AE196" s="25">
        <f t="shared" si="55"/>
        <v>87.55</v>
      </c>
      <c r="AF196" s="25">
        <f t="shared" si="56"/>
        <v>79.86</v>
      </c>
    </row>
    <row r="197" spans="1:32">
      <c r="A197" s="25">
        <v>2.81</v>
      </c>
      <c r="B197" s="25">
        <v>183.38</v>
      </c>
      <c r="C197" s="25">
        <v>256.5</v>
      </c>
      <c r="D197" s="25">
        <v>256.5</v>
      </c>
      <c r="E197" s="25">
        <f t="shared" si="48"/>
        <v>234.02</v>
      </c>
      <c r="F197">
        <f t="shared" si="58"/>
        <v>1.3987348674882758</v>
      </c>
      <c r="G197">
        <f t="shared" si="57"/>
        <v>-0.12260465708201207</v>
      </c>
      <c r="X197" s="25">
        <v>2.81</v>
      </c>
      <c r="Y197" s="25">
        <f t="shared" si="49"/>
        <v>50.94</v>
      </c>
      <c r="Z197" s="25">
        <f t="shared" si="50"/>
        <v>71.25</v>
      </c>
      <c r="AA197" s="25">
        <f t="shared" si="51"/>
        <v>71.25</v>
      </c>
      <c r="AB197" s="25">
        <f t="shared" si="52"/>
        <v>65.010000000000005</v>
      </c>
      <c r="AC197" s="25">
        <f t="shared" si="53"/>
        <v>63.68</v>
      </c>
      <c r="AD197" s="25">
        <f t="shared" si="54"/>
        <v>89.06</v>
      </c>
      <c r="AE197" s="25">
        <f t="shared" si="55"/>
        <v>89.06</v>
      </c>
      <c r="AF197" s="25">
        <f t="shared" si="56"/>
        <v>81.260000000000005</v>
      </c>
    </row>
    <row r="198" spans="1:32">
      <c r="A198" s="25">
        <v>2.83</v>
      </c>
      <c r="B198" s="25">
        <v>186.38</v>
      </c>
      <c r="C198" s="25">
        <v>261</v>
      </c>
      <c r="D198" s="25">
        <v>261</v>
      </c>
      <c r="E198" s="25">
        <f t="shared" si="48"/>
        <v>237.85</v>
      </c>
      <c r="F198">
        <f t="shared" si="58"/>
        <v>1.4003648460135207</v>
      </c>
      <c r="G198">
        <f t="shared" si="57"/>
        <v>-0.124234635607257</v>
      </c>
      <c r="X198" s="25">
        <v>2.83</v>
      </c>
      <c r="Y198" s="25">
        <f t="shared" si="49"/>
        <v>51.77</v>
      </c>
      <c r="Z198" s="25">
        <f t="shared" si="50"/>
        <v>72.5</v>
      </c>
      <c r="AA198" s="25">
        <f t="shared" si="51"/>
        <v>72.5</v>
      </c>
      <c r="AB198" s="25">
        <f t="shared" si="52"/>
        <v>66.069999999999993</v>
      </c>
      <c r="AC198" s="25">
        <f t="shared" si="53"/>
        <v>64.709999999999994</v>
      </c>
      <c r="AD198" s="25">
        <f t="shared" si="54"/>
        <v>90.63</v>
      </c>
      <c r="AE198" s="25">
        <f t="shared" si="55"/>
        <v>90.63</v>
      </c>
      <c r="AF198" s="25">
        <f t="shared" si="56"/>
        <v>82.59</v>
      </c>
    </row>
    <row r="199" spans="1:32">
      <c r="A199" s="25">
        <v>2.85</v>
      </c>
      <c r="B199" s="25">
        <v>189.5</v>
      </c>
      <c r="C199" s="25">
        <v>265.38</v>
      </c>
      <c r="D199" s="25">
        <v>265.38</v>
      </c>
      <c r="E199" s="25">
        <f t="shared" si="48"/>
        <v>241.83</v>
      </c>
      <c r="F199">
        <f t="shared" si="58"/>
        <v>1.4004221635883904</v>
      </c>
      <c r="G199">
        <f t="shared" si="57"/>
        <v>-0.12429195318212671</v>
      </c>
      <c r="X199" s="25">
        <v>2.85</v>
      </c>
      <c r="Y199" s="25">
        <f t="shared" si="49"/>
        <v>52.64</v>
      </c>
      <c r="Z199" s="25">
        <f t="shared" si="50"/>
        <v>73.72</v>
      </c>
      <c r="AA199" s="25">
        <f t="shared" si="51"/>
        <v>73.72</v>
      </c>
      <c r="AB199" s="25">
        <f t="shared" si="52"/>
        <v>67.180000000000007</v>
      </c>
      <c r="AC199" s="25">
        <f t="shared" si="53"/>
        <v>65.8</v>
      </c>
      <c r="AD199" s="25">
        <f t="shared" si="54"/>
        <v>92.15</v>
      </c>
      <c r="AE199" s="25">
        <f t="shared" si="55"/>
        <v>92.15</v>
      </c>
      <c r="AF199" s="25">
        <f t="shared" si="56"/>
        <v>83.98</v>
      </c>
    </row>
    <row r="200" spans="1:32">
      <c r="A200" s="25">
        <v>2.87</v>
      </c>
      <c r="B200" s="25">
        <v>192.63</v>
      </c>
      <c r="C200" s="25">
        <v>270</v>
      </c>
      <c r="D200" s="25">
        <v>270</v>
      </c>
      <c r="E200" s="25">
        <f t="shared" si="48"/>
        <v>245.82</v>
      </c>
      <c r="F200">
        <f t="shared" si="58"/>
        <v>1.4016508332035509</v>
      </c>
      <c r="G200">
        <f t="shared" si="57"/>
        <v>-0.12552062279728715</v>
      </c>
      <c r="X200" s="25">
        <v>2.87</v>
      </c>
      <c r="Y200" s="25">
        <f t="shared" si="49"/>
        <v>53.51</v>
      </c>
      <c r="Z200" s="25">
        <f t="shared" si="50"/>
        <v>75</v>
      </c>
      <c r="AA200" s="25">
        <f t="shared" si="51"/>
        <v>75</v>
      </c>
      <c r="AB200" s="25">
        <f t="shared" si="52"/>
        <v>68.28</v>
      </c>
      <c r="AC200" s="25">
        <f t="shared" si="53"/>
        <v>66.89</v>
      </c>
      <c r="AD200" s="25">
        <f t="shared" si="54"/>
        <v>93.75</v>
      </c>
      <c r="AE200" s="25">
        <f t="shared" si="55"/>
        <v>93.75</v>
      </c>
      <c r="AF200" s="25">
        <f t="shared" si="56"/>
        <v>85.35</v>
      </c>
    </row>
    <row r="201" spans="1:32">
      <c r="A201" s="25">
        <v>2.89</v>
      </c>
      <c r="B201" s="25">
        <v>195.88</v>
      </c>
      <c r="C201" s="25">
        <v>274.5</v>
      </c>
      <c r="D201" s="25">
        <v>274.5</v>
      </c>
      <c r="E201" s="25">
        <f t="shared" si="48"/>
        <v>249.97</v>
      </c>
      <c r="F201">
        <f t="shared" si="58"/>
        <v>1.4013681846028181</v>
      </c>
      <c r="G201">
        <f t="shared" si="57"/>
        <v>-0.12523797419655436</v>
      </c>
      <c r="X201" s="25">
        <v>2.89</v>
      </c>
      <c r="Y201" s="25">
        <f t="shared" si="49"/>
        <v>54.41</v>
      </c>
      <c r="Z201" s="25">
        <f t="shared" si="50"/>
        <v>76.25</v>
      </c>
      <c r="AA201" s="25">
        <f t="shared" si="51"/>
        <v>76.25</v>
      </c>
      <c r="AB201" s="25">
        <f t="shared" si="52"/>
        <v>69.44</v>
      </c>
      <c r="AC201" s="25">
        <f t="shared" si="53"/>
        <v>68.010000000000005</v>
      </c>
      <c r="AD201" s="25">
        <f t="shared" si="54"/>
        <v>95.31</v>
      </c>
      <c r="AE201" s="25">
        <f t="shared" si="55"/>
        <v>95.31</v>
      </c>
      <c r="AF201" s="25">
        <f t="shared" si="56"/>
        <v>86.8</v>
      </c>
    </row>
    <row r="202" spans="1:32">
      <c r="A202" s="25">
        <v>2.91</v>
      </c>
      <c r="B202" s="60">
        <v>199</v>
      </c>
      <c r="C202" s="25">
        <v>279.13</v>
      </c>
      <c r="D202" s="25">
        <v>279.13</v>
      </c>
      <c r="E202" s="25">
        <f t="shared" si="48"/>
        <v>253.95</v>
      </c>
      <c r="F202">
        <f t="shared" si="58"/>
        <v>1.4026633165829145</v>
      </c>
      <c r="G202">
        <f t="shared" si="57"/>
        <v>-0.12653310617665081</v>
      </c>
      <c r="X202" s="25">
        <v>2.91</v>
      </c>
      <c r="Y202" s="25">
        <f t="shared" si="49"/>
        <v>55.28</v>
      </c>
      <c r="Z202" s="25">
        <f t="shared" si="50"/>
        <v>77.540000000000006</v>
      </c>
      <c r="AA202" s="25">
        <f t="shared" si="51"/>
        <v>77.540000000000006</v>
      </c>
      <c r="AB202" s="25">
        <f t="shared" si="52"/>
        <v>70.540000000000006</v>
      </c>
      <c r="AC202" s="25">
        <f t="shared" si="53"/>
        <v>69.099999999999994</v>
      </c>
      <c r="AD202" s="25">
        <f t="shared" si="54"/>
        <v>96.93</v>
      </c>
      <c r="AE202" s="25">
        <f t="shared" si="55"/>
        <v>96.93</v>
      </c>
      <c r="AF202" s="25">
        <f t="shared" si="56"/>
        <v>88.18</v>
      </c>
    </row>
    <row r="203" spans="1:32">
      <c r="A203" s="25">
        <v>2.93</v>
      </c>
      <c r="B203" s="25">
        <v>202.25</v>
      </c>
      <c r="C203" s="25">
        <v>283.75</v>
      </c>
      <c r="D203" s="25">
        <v>283.75</v>
      </c>
      <c r="E203" s="25">
        <f t="shared" si="48"/>
        <v>258.10000000000002</v>
      </c>
      <c r="F203">
        <f t="shared" si="58"/>
        <v>1.4029666254635351</v>
      </c>
      <c r="G203">
        <f t="shared" si="57"/>
        <v>-0.12683641505727139</v>
      </c>
      <c r="X203" s="25">
        <v>2.93</v>
      </c>
      <c r="Y203" s="25">
        <f t="shared" si="49"/>
        <v>56.18</v>
      </c>
      <c r="Z203" s="25">
        <f t="shared" si="50"/>
        <v>78.819999999999993</v>
      </c>
      <c r="AA203" s="25">
        <f t="shared" si="51"/>
        <v>78.819999999999993</v>
      </c>
      <c r="AB203" s="25">
        <f t="shared" si="52"/>
        <v>71.69</v>
      </c>
      <c r="AC203" s="25">
        <f t="shared" si="53"/>
        <v>70.23</v>
      </c>
      <c r="AD203" s="25">
        <f t="shared" si="54"/>
        <v>98.53</v>
      </c>
      <c r="AE203" s="25">
        <f t="shared" si="55"/>
        <v>98.53</v>
      </c>
      <c r="AF203" s="25">
        <f t="shared" si="56"/>
        <v>89.61</v>
      </c>
    </row>
    <row r="204" spans="1:32">
      <c r="A204" s="25">
        <v>2.95</v>
      </c>
      <c r="B204" s="60">
        <v>205.63</v>
      </c>
      <c r="C204" s="25">
        <v>288.38</v>
      </c>
      <c r="D204" s="25">
        <v>288.38</v>
      </c>
      <c r="E204" s="25">
        <f t="shared" si="48"/>
        <v>262.41000000000003</v>
      </c>
      <c r="F204">
        <f t="shared" si="58"/>
        <v>1.4024218256091037</v>
      </c>
      <c r="G204">
        <f t="shared" si="57"/>
        <v>-0.12629161520283994</v>
      </c>
      <c r="X204" s="25">
        <v>2.95</v>
      </c>
      <c r="Y204" s="25">
        <f t="shared" si="49"/>
        <v>57.12</v>
      </c>
      <c r="Z204" s="25">
        <f t="shared" si="50"/>
        <v>80.11</v>
      </c>
      <c r="AA204" s="25">
        <f t="shared" si="51"/>
        <v>80.11</v>
      </c>
      <c r="AB204" s="25">
        <f t="shared" si="52"/>
        <v>72.89</v>
      </c>
      <c r="AC204" s="25">
        <f t="shared" si="53"/>
        <v>71.400000000000006</v>
      </c>
      <c r="AD204" s="25">
        <f t="shared" si="54"/>
        <v>100.14</v>
      </c>
      <c r="AE204" s="25">
        <f t="shared" si="55"/>
        <v>100.14</v>
      </c>
      <c r="AF204" s="25">
        <f t="shared" si="56"/>
        <v>91.11</v>
      </c>
    </row>
    <row r="205" spans="1:32">
      <c r="A205" s="25">
        <v>2.97</v>
      </c>
      <c r="B205" s="25">
        <v>208.88</v>
      </c>
      <c r="C205" s="25">
        <v>293</v>
      </c>
      <c r="D205" s="25">
        <v>293</v>
      </c>
      <c r="E205" s="25">
        <f t="shared" si="48"/>
        <v>266.56</v>
      </c>
      <c r="F205">
        <f t="shared" si="58"/>
        <v>1.4027192646495596</v>
      </c>
      <c r="G205">
        <f t="shared" si="57"/>
        <v>-0.12658905424329592</v>
      </c>
      <c r="X205" s="25">
        <v>2.97</v>
      </c>
      <c r="Y205" s="25">
        <f t="shared" si="49"/>
        <v>58.02</v>
      </c>
      <c r="Z205" s="25">
        <f t="shared" si="50"/>
        <v>81.39</v>
      </c>
      <c r="AA205" s="25">
        <f t="shared" si="51"/>
        <v>81.39</v>
      </c>
      <c r="AB205" s="25">
        <f t="shared" si="52"/>
        <v>74.040000000000006</v>
      </c>
      <c r="AC205" s="25">
        <f t="shared" si="53"/>
        <v>72.53</v>
      </c>
      <c r="AD205" s="25">
        <f t="shared" si="54"/>
        <v>101.74</v>
      </c>
      <c r="AE205" s="25">
        <f t="shared" si="55"/>
        <v>101.74</v>
      </c>
      <c r="AF205" s="25">
        <f t="shared" si="56"/>
        <v>92.55</v>
      </c>
    </row>
    <row r="206" spans="1:32">
      <c r="A206" s="25">
        <v>2.99</v>
      </c>
      <c r="B206" s="25">
        <v>212.25</v>
      </c>
      <c r="C206" s="25">
        <v>297.75</v>
      </c>
      <c r="D206" s="25">
        <v>297.75</v>
      </c>
      <c r="E206" s="25">
        <f t="shared" si="48"/>
        <v>270.86</v>
      </c>
      <c r="F206">
        <f t="shared" si="58"/>
        <v>1.4028268551236749</v>
      </c>
      <c r="G206">
        <f t="shared" si="57"/>
        <v>-0.12669664471741116</v>
      </c>
      <c r="X206" s="25">
        <v>2.99</v>
      </c>
      <c r="Y206" s="25">
        <f t="shared" si="49"/>
        <v>58.96</v>
      </c>
      <c r="Z206" s="25">
        <f t="shared" si="50"/>
        <v>82.71</v>
      </c>
      <c r="AA206" s="25">
        <f t="shared" si="51"/>
        <v>82.71</v>
      </c>
      <c r="AB206" s="25">
        <f t="shared" si="52"/>
        <v>75.239999999999995</v>
      </c>
      <c r="AC206" s="25">
        <f t="shared" si="53"/>
        <v>73.7</v>
      </c>
      <c r="AD206" s="25">
        <f t="shared" si="54"/>
        <v>103.39</v>
      </c>
      <c r="AE206" s="25">
        <f t="shared" si="55"/>
        <v>103.39</v>
      </c>
      <c r="AF206" s="25">
        <f t="shared" si="56"/>
        <v>94.05</v>
      </c>
    </row>
    <row r="207" spans="1:32">
      <c r="A207" s="25">
        <v>3.01</v>
      </c>
      <c r="B207" s="25">
        <v>215.63</v>
      </c>
      <c r="C207" s="25">
        <v>302.5</v>
      </c>
      <c r="D207" s="25">
        <v>302.5</v>
      </c>
      <c r="E207" s="25">
        <f t="shared" si="48"/>
        <v>275.17</v>
      </c>
      <c r="F207">
        <f t="shared" si="58"/>
        <v>1.4028660204980754</v>
      </c>
      <c r="G207">
        <f t="shared" si="57"/>
        <v>-0.12673581009181167</v>
      </c>
      <c r="X207" s="25">
        <v>3.01</v>
      </c>
      <c r="Y207" s="25">
        <f t="shared" si="49"/>
        <v>59.9</v>
      </c>
      <c r="Z207" s="25">
        <f t="shared" si="50"/>
        <v>84.03</v>
      </c>
      <c r="AA207" s="25">
        <f t="shared" si="51"/>
        <v>84.03</v>
      </c>
      <c r="AB207" s="25">
        <f t="shared" si="52"/>
        <v>76.44</v>
      </c>
      <c r="AC207" s="25">
        <f t="shared" si="53"/>
        <v>74.88</v>
      </c>
      <c r="AD207" s="25">
        <f t="shared" si="54"/>
        <v>105.04</v>
      </c>
      <c r="AE207" s="25">
        <f t="shared" si="55"/>
        <v>105.04</v>
      </c>
      <c r="AF207" s="25">
        <f t="shared" si="56"/>
        <v>95.55</v>
      </c>
    </row>
    <row r="208" spans="1:32">
      <c r="A208" s="25">
        <v>3.03</v>
      </c>
      <c r="B208" s="25">
        <v>219</v>
      </c>
      <c r="C208" s="25">
        <v>307.25</v>
      </c>
      <c r="D208" s="25">
        <v>307.25</v>
      </c>
      <c r="E208" s="25">
        <f t="shared" si="48"/>
        <v>279.47000000000003</v>
      </c>
      <c r="F208">
        <f t="shared" si="58"/>
        <v>1.4029680365296804</v>
      </c>
      <c r="G208">
        <f t="shared" si="57"/>
        <v>-0.12683782612341665</v>
      </c>
      <c r="X208" s="25">
        <v>3.03</v>
      </c>
      <c r="Y208" s="25">
        <f t="shared" si="49"/>
        <v>60.83</v>
      </c>
      <c r="Z208" s="25">
        <f t="shared" si="50"/>
        <v>85.35</v>
      </c>
      <c r="AA208" s="25">
        <f t="shared" si="51"/>
        <v>85.35</v>
      </c>
      <c r="AB208" s="25">
        <f t="shared" si="52"/>
        <v>77.63</v>
      </c>
      <c r="AC208" s="25">
        <f t="shared" si="53"/>
        <v>76.040000000000006</v>
      </c>
      <c r="AD208" s="25">
        <f t="shared" si="54"/>
        <v>106.69</v>
      </c>
      <c r="AE208" s="25">
        <f t="shared" si="55"/>
        <v>106.69</v>
      </c>
      <c r="AF208" s="25">
        <f t="shared" si="56"/>
        <v>97.04</v>
      </c>
    </row>
    <row r="209" spans="1:32">
      <c r="A209" s="25">
        <v>3.05</v>
      </c>
      <c r="B209" s="25">
        <v>222.5</v>
      </c>
      <c r="C209" s="25">
        <v>312.13</v>
      </c>
      <c r="D209" s="25">
        <v>312.13</v>
      </c>
      <c r="E209" s="25">
        <f t="shared" si="48"/>
        <v>283.94</v>
      </c>
      <c r="F209">
        <f t="shared" si="58"/>
        <v>1.4028314606741572</v>
      </c>
      <c r="G209">
        <f t="shared" si="57"/>
        <v>-0.12670125026789347</v>
      </c>
      <c r="X209" s="25">
        <v>3.05</v>
      </c>
      <c r="Y209" s="25">
        <f t="shared" si="49"/>
        <v>61.81</v>
      </c>
      <c r="Z209" s="25">
        <f t="shared" si="50"/>
        <v>86.7</v>
      </c>
      <c r="AA209" s="25">
        <f t="shared" si="51"/>
        <v>86.7</v>
      </c>
      <c r="AB209" s="25">
        <f t="shared" si="52"/>
        <v>78.87</v>
      </c>
      <c r="AC209" s="25">
        <f t="shared" si="53"/>
        <v>77.260000000000005</v>
      </c>
      <c r="AD209" s="25">
        <f t="shared" si="54"/>
        <v>108.38</v>
      </c>
      <c r="AE209" s="25">
        <f t="shared" si="55"/>
        <v>108.38</v>
      </c>
      <c r="AF209" s="25">
        <f t="shared" si="56"/>
        <v>98.59</v>
      </c>
    </row>
    <row r="210" spans="1:32">
      <c r="A210" s="25">
        <v>3.07</v>
      </c>
      <c r="B210" s="25">
        <v>225.88</v>
      </c>
      <c r="C210" s="25">
        <v>316.88</v>
      </c>
      <c r="D210" s="25">
        <v>316.88</v>
      </c>
      <c r="E210" s="25">
        <f t="shared" si="48"/>
        <v>288.25</v>
      </c>
      <c r="F210">
        <f t="shared" si="58"/>
        <v>1.4028687798831239</v>
      </c>
      <c r="G210">
        <f t="shared" si="57"/>
        <v>-0.12673856947686013</v>
      </c>
      <c r="X210" s="25">
        <v>3.07</v>
      </c>
      <c r="Y210" s="25">
        <f t="shared" si="49"/>
        <v>62.74</v>
      </c>
      <c r="Z210" s="25">
        <f t="shared" si="50"/>
        <v>88.02</v>
      </c>
      <c r="AA210" s="25">
        <f t="shared" si="51"/>
        <v>88.02</v>
      </c>
      <c r="AB210" s="25">
        <f t="shared" si="52"/>
        <v>80.069999999999993</v>
      </c>
      <c r="AC210" s="25">
        <f t="shared" si="53"/>
        <v>78.430000000000007</v>
      </c>
      <c r="AD210" s="25">
        <f t="shared" si="54"/>
        <v>110.03</v>
      </c>
      <c r="AE210" s="25">
        <f t="shared" si="55"/>
        <v>110.03</v>
      </c>
      <c r="AF210" s="25">
        <f t="shared" si="56"/>
        <v>100.09</v>
      </c>
    </row>
    <row r="211" spans="1:32">
      <c r="A211" s="25">
        <v>3.09</v>
      </c>
      <c r="B211" s="25">
        <v>229.38</v>
      </c>
      <c r="C211" s="25">
        <v>321.88</v>
      </c>
      <c r="D211" s="25">
        <v>321.88</v>
      </c>
      <c r="E211" s="25">
        <f t="shared" si="48"/>
        <v>292.72000000000003</v>
      </c>
      <c r="F211">
        <f t="shared" si="58"/>
        <v>1.403260964338652</v>
      </c>
      <c r="G211">
        <f t="shared" si="57"/>
        <v>-0.12713075393238826</v>
      </c>
      <c r="X211" s="25">
        <v>3.09</v>
      </c>
      <c r="Y211" s="25">
        <f t="shared" si="49"/>
        <v>63.72</v>
      </c>
      <c r="Z211" s="25">
        <f t="shared" si="50"/>
        <v>89.41</v>
      </c>
      <c r="AA211" s="25">
        <f t="shared" si="51"/>
        <v>89.41</v>
      </c>
      <c r="AB211" s="25">
        <f t="shared" si="52"/>
        <v>81.31</v>
      </c>
      <c r="AC211" s="25">
        <f t="shared" si="53"/>
        <v>79.650000000000006</v>
      </c>
      <c r="AD211" s="25">
        <f t="shared" si="54"/>
        <v>111.76</v>
      </c>
      <c r="AE211" s="25">
        <f t="shared" si="55"/>
        <v>111.76</v>
      </c>
      <c r="AF211" s="25">
        <f t="shared" si="56"/>
        <v>101.64</v>
      </c>
    </row>
    <row r="212" spans="1:32">
      <c r="A212" s="25">
        <v>3.11</v>
      </c>
      <c r="B212" s="25">
        <v>232.88</v>
      </c>
      <c r="C212" s="25">
        <v>326.75</v>
      </c>
      <c r="D212" s="25">
        <v>326.75</v>
      </c>
      <c r="E212" s="25">
        <f t="shared" si="48"/>
        <v>297.19</v>
      </c>
      <c r="F212">
        <f t="shared" si="58"/>
        <v>1.4030831329440054</v>
      </c>
      <c r="G212">
        <f t="shared" si="57"/>
        <v>-0.12695292253774171</v>
      </c>
      <c r="X212" s="25">
        <v>3.11</v>
      </c>
      <c r="Y212" s="25">
        <f t="shared" si="49"/>
        <v>64.69</v>
      </c>
      <c r="Z212" s="25">
        <f t="shared" si="50"/>
        <v>90.76</v>
      </c>
      <c r="AA212" s="25">
        <f t="shared" si="51"/>
        <v>90.76</v>
      </c>
      <c r="AB212" s="25">
        <f t="shared" si="52"/>
        <v>82.55</v>
      </c>
      <c r="AC212" s="25">
        <f t="shared" si="53"/>
        <v>80.86</v>
      </c>
      <c r="AD212" s="25">
        <f t="shared" si="54"/>
        <v>113.45</v>
      </c>
      <c r="AE212" s="25">
        <f t="shared" si="55"/>
        <v>113.45</v>
      </c>
      <c r="AF212" s="25">
        <f t="shared" si="56"/>
        <v>103.19</v>
      </c>
    </row>
    <row r="213" spans="1:32">
      <c r="A213" s="25">
        <v>3.12</v>
      </c>
      <c r="B213" s="25">
        <v>236.38</v>
      </c>
      <c r="C213" s="25">
        <v>331.75</v>
      </c>
      <c r="D213" s="25">
        <v>331.75</v>
      </c>
      <c r="E213" s="25">
        <f t="shared" si="48"/>
        <v>301.64999999999998</v>
      </c>
      <c r="F213">
        <f t="shared" si="58"/>
        <v>1.4034605296556393</v>
      </c>
      <c r="G213">
        <f t="shared" si="57"/>
        <v>-0.12733031924937555</v>
      </c>
      <c r="X213" s="25">
        <v>3.12</v>
      </c>
      <c r="Y213" s="25">
        <f t="shared" si="49"/>
        <v>65.66</v>
      </c>
      <c r="Z213" s="25">
        <f t="shared" si="50"/>
        <v>92.15</v>
      </c>
      <c r="AA213" s="25">
        <f t="shared" si="51"/>
        <v>92.15</v>
      </c>
      <c r="AB213" s="25">
        <f t="shared" si="52"/>
        <v>83.79</v>
      </c>
      <c r="AC213" s="25">
        <f t="shared" si="53"/>
        <v>82.08</v>
      </c>
      <c r="AD213" s="25">
        <f t="shared" si="54"/>
        <v>115.19</v>
      </c>
      <c r="AE213" s="25">
        <f t="shared" si="55"/>
        <v>115.19</v>
      </c>
      <c r="AF213" s="25">
        <f t="shared" si="56"/>
        <v>104.74</v>
      </c>
    </row>
    <row r="214" spans="1:32">
      <c r="A214" s="25">
        <v>3.14</v>
      </c>
      <c r="B214" s="25">
        <v>240</v>
      </c>
      <c r="C214" s="25">
        <v>336.75</v>
      </c>
      <c r="D214" s="25">
        <v>336.75</v>
      </c>
      <c r="E214" s="25">
        <f t="shared" si="48"/>
        <v>306.27</v>
      </c>
      <c r="F214">
        <f t="shared" si="58"/>
        <v>1.403125</v>
      </c>
      <c r="G214">
        <f t="shared" si="57"/>
        <v>-0.12699478959373622</v>
      </c>
      <c r="X214" s="25">
        <v>3.14</v>
      </c>
      <c r="Y214" s="25">
        <f t="shared" si="49"/>
        <v>66.67</v>
      </c>
      <c r="Z214" s="25">
        <f t="shared" si="50"/>
        <v>93.54</v>
      </c>
      <c r="AA214" s="25">
        <f t="shared" si="51"/>
        <v>93.54</v>
      </c>
      <c r="AB214" s="25">
        <f t="shared" si="52"/>
        <v>85.08</v>
      </c>
      <c r="AC214" s="25">
        <f t="shared" si="53"/>
        <v>83.34</v>
      </c>
      <c r="AD214" s="25">
        <f t="shared" si="54"/>
        <v>116.93</v>
      </c>
      <c r="AE214" s="25">
        <f t="shared" si="55"/>
        <v>116.93</v>
      </c>
      <c r="AF214" s="25">
        <f t="shared" si="56"/>
        <v>106.35</v>
      </c>
    </row>
    <row r="215" spans="1:32">
      <c r="A215" s="25">
        <v>3.16</v>
      </c>
      <c r="B215" s="25">
        <v>243.5</v>
      </c>
      <c r="C215" s="25">
        <v>341.75</v>
      </c>
      <c r="D215" s="25">
        <v>341.75</v>
      </c>
      <c r="E215" s="25">
        <f t="shared" si="48"/>
        <v>310.74</v>
      </c>
      <c r="F215">
        <f t="shared" si="58"/>
        <v>1.4034907597535935</v>
      </c>
      <c r="G215">
        <f t="shared" si="57"/>
        <v>-0.12736054934732977</v>
      </c>
      <c r="X215" s="25">
        <v>3.16</v>
      </c>
      <c r="Y215" s="25">
        <f t="shared" si="49"/>
        <v>67.64</v>
      </c>
      <c r="Z215" s="25">
        <f t="shared" si="50"/>
        <v>94.93</v>
      </c>
      <c r="AA215" s="25">
        <f t="shared" si="51"/>
        <v>94.93</v>
      </c>
      <c r="AB215" s="25">
        <f t="shared" si="52"/>
        <v>86.32</v>
      </c>
      <c r="AC215" s="25">
        <f t="shared" si="53"/>
        <v>84.55</v>
      </c>
      <c r="AD215" s="25">
        <f t="shared" si="54"/>
        <v>118.66</v>
      </c>
      <c r="AE215" s="25">
        <f t="shared" si="55"/>
        <v>118.66</v>
      </c>
      <c r="AF215" s="25">
        <f t="shared" si="56"/>
        <v>107.9</v>
      </c>
    </row>
    <row r="216" spans="1:32">
      <c r="A216" s="25">
        <v>3.18</v>
      </c>
      <c r="B216" s="25">
        <v>247.13</v>
      </c>
      <c r="C216" s="25">
        <v>346.88</v>
      </c>
      <c r="D216" s="25">
        <v>346.88</v>
      </c>
      <c r="E216" s="25">
        <f t="shared" si="48"/>
        <v>315.37</v>
      </c>
      <c r="F216">
        <f t="shared" si="58"/>
        <v>1.4036337150487597</v>
      </c>
      <c r="G216">
        <f t="shared" si="57"/>
        <v>-0.12750350464249594</v>
      </c>
      <c r="X216" s="25">
        <v>3.18</v>
      </c>
      <c r="Y216" s="25">
        <f t="shared" si="49"/>
        <v>68.650000000000006</v>
      </c>
      <c r="Z216" s="25">
        <f t="shared" si="50"/>
        <v>96.36</v>
      </c>
      <c r="AA216" s="25">
        <f t="shared" si="51"/>
        <v>96.36</v>
      </c>
      <c r="AB216" s="25">
        <f t="shared" si="52"/>
        <v>87.6</v>
      </c>
      <c r="AC216" s="25">
        <f t="shared" si="53"/>
        <v>85.81</v>
      </c>
      <c r="AD216" s="25">
        <f t="shared" si="54"/>
        <v>120.45</v>
      </c>
      <c r="AE216" s="25">
        <f t="shared" si="55"/>
        <v>120.45</v>
      </c>
      <c r="AF216" s="25">
        <f t="shared" si="56"/>
        <v>109.5</v>
      </c>
    </row>
    <row r="217" spans="1:32">
      <c r="A217" s="25">
        <v>3.2</v>
      </c>
      <c r="B217" s="25">
        <v>250.88</v>
      </c>
      <c r="C217" s="25">
        <v>352.13</v>
      </c>
      <c r="D217" s="25">
        <v>352.13</v>
      </c>
      <c r="E217" s="25">
        <f t="shared" si="48"/>
        <v>320.16000000000003</v>
      </c>
      <c r="F217">
        <f t="shared" si="58"/>
        <v>1.403579400510204</v>
      </c>
      <c r="G217">
        <f t="shared" si="57"/>
        <v>-0.12744919010394029</v>
      </c>
      <c r="X217" s="25">
        <v>3.2</v>
      </c>
      <c r="Y217" s="25">
        <f t="shared" si="49"/>
        <v>69.69</v>
      </c>
      <c r="Z217" s="25">
        <f t="shared" si="50"/>
        <v>97.81</v>
      </c>
      <c r="AA217" s="25">
        <f t="shared" si="51"/>
        <v>97.81</v>
      </c>
      <c r="AB217" s="25">
        <f t="shared" si="52"/>
        <v>88.93</v>
      </c>
      <c r="AC217" s="25">
        <f t="shared" si="53"/>
        <v>87.11</v>
      </c>
      <c r="AD217" s="25">
        <f t="shared" si="54"/>
        <v>122.26</v>
      </c>
      <c r="AE217" s="25">
        <f t="shared" si="55"/>
        <v>122.26</v>
      </c>
      <c r="AF217" s="25">
        <f t="shared" si="56"/>
        <v>111.16</v>
      </c>
    </row>
    <row r="218" spans="1:32">
      <c r="A218" s="25">
        <v>3.22</v>
      </c>
      <c r="B218" s="25">
        <v>254.5</v>
      </c>
      <c r="C218" s="25">
        <v>357.25</v>
      </c>
      <c r="D218" s="25">
        <v>357.25</v>
      </c>
      <c r="E218" s="25">
        <f t="shared" si="48"/>
        <v>324.77999999999997</v>
      </c>
      <c r="F218">
        <f t="shared" si="58"/>
        <v>1.4037328094302555</v>
      </c>
      <c r="G218">
        <f t="shared" si="57"/>
        <v>-0.12760259902399174</v>
      </c>
      <c r="X218" s="25">
        <v>3.22</v>
      </c>
      <c r="Y218" s="25">
        <f t="shared" si="49"/>
        <v>70.69</v>
      </c>
      <c r="Z218" s="25">
        <f t="shared" si="50"/>
        <v>99.24</v>
      </c>
      <c r="AA218" s="25">
        <f t="shared" si="51"/>
        <v>99.24</v>
      </c>
      <c r="AB218" s="25">
        <f t="shared" si="52"/>
        <v>90.22</v>
      </c>
      <c r="AC218" s="25">
        <f t="shared" si="53"/>
        <v>88.36</v>
      </c>
      <c r="AD218" s="25">
        <f t="shared" si="54"/>
        <v>124.05</v>
      </c>
      <c r="AE218" s="25">
        <f t="shared" si="55"/>
        <v>124.05</v>
      </c>
      <c r="AF218" s="25">
        <f t="shared" si="56"/>
        <v>112.78</v>
      </c>
    </row>
    <row r="219" spans="1:32">
      <c r="A219" s="25">
        <v>3.24</v>
      </c>
      <c r="B219" s="25">
        <v>258.25</v>
      </c>
      <c r="C219" s="25">
        <v>362.5</v>
      </c>
      <c r="D219" s="25">
        <v>362.5</v>
      </c>
      <c r="E219" s="25">
        <f t="shared" si="48"/>
        <v>329.56</v>
      </c>
      <c r="F219">
        <f t="shared" si="58"/>
        <v>1.4036786060019362</v>
      </c>
      <c r="G219">
        <f t="shared" si="57"/>
        <v>-0.12754839559567244</v>
      </c>
      <c r="X219" s="25">
        <v>3.24</v>
      </c>
      <c r="Y219" s="25">
        <f t="shared" si="49"/>
        <v>71.739999999999995</v>
      </c>
      <c r="Z219" s="25">
        <f t="shared" si="50"/>
        <v>100.69</v>
      </c>
      <c r="AA219" s="25">
        <f t="shared" si="51"/>
        <v>100.69</v>
      </c>
      <c r="AB219" s="25">
        <f t="shared" si="52"/>
        <v>91.54</v>
      </c>
      <c r="AC219" s="25">
        <f t="shared" si="53"/>
        <v>89.68</v>
      </c>
      <c r="AD219" s="25">
        <f t="shared" si="54"/>
        <v>125.86</v>
      </c>
      <c r="AE219" s="25">
        <f t="shared" si="55"/>
        <v>125.86</v>
      </c>
      <c r="AF219" s="25">
        <f t="shared" si="56"/>
        <v>114.43</v>
      </c>
    </row>
    <row r="220" spans="1:32">
      <c r="A220" s="25">
        <v>3.26</v>
      </c>
      <c r="B220" s="25">
        <v>262</v>
      </c>
      <c r="C220" s="25">
        <v>367.88</v>
      </c>
      <c r="D220" s="25">
        <v>367.88</v>
      </c>
      <c r="E220" s="25">
        <f t="shared" si="48"/>
        <v>334.35</v>
      </c>
      <c r="F220">
        <f t="shared" si="58"/>
        <v>1.40412213740458</v>
      </c>
      <c r="G220">
        <f t="shared" si="57"/>
        <v>-0.1279919269983163</v>
      </c>
      <c r="X220" s="25">
        <v>3.26</v>
      </c>
      <c r="Y220" s="25">
        <f t="shared" si="49"/>
        <v>72.78</v>
      </c>
      <c r="Z220" s="25">
        <f t="shared" si="50"/>
        <v>102.19</v>
      </c>
      <c r="AA220" s="25">
        <f t="shared" si="51"/>
        <v>102.19</v>
      </c>
      <c r="AB220" s="25">
        <f t="shared" si="52"/>
        <v>92.88</v>
      </c>
      <c r="AC220" s="25">
        <f t="shared" si="53"/>
        <v>90.98</v>
      </c>
      <c r="AD220" s="25">
        <f t="shared" si="54"/>
        <v>127.74</v>
      </c>
      <c r="AE220" s="25">
        <f t="shared" si="55"/>
        <v>127.74</v>
      </c>
      <c r="AF220" s="25">
        <f t="shared" si="56"/>
        <v>116.1</v>
      </c>
    </row>
    <row r="221" spans="1:32">
      <c r="A221" s="25">
        <v>3.28</v>
      </c>
      <c r="B221" s="25">
        <v>265.75</v>
      </c>
      <c r="C221" s="25">
        <v>373.25</v>
      </c>
      <c r="D221" s="25">
        <v>373.25</v>
      </c>
      <c r="E221" s="25">
        <f t="shared" si="48"/>
        <v>339.13</v>
      </c>
      <c r="F221">
        <f t="shared" si="58"/>
        <v>1.4045155221072436</v>
      </c>
      <c r="G221">
        <f t="shared" si="57"/>
        <v>-0.12838531170097989</v>
      </c>
      <c r="X221" s="25">
        <v>3.28</v>
      </c>
      <c r="Y221" s="25">
        <f t="shared" si="49"/>
        <v>73.819999999999993</v>
      </c>
      <c r="Z221" s="25">
        <f t="shared" si="50"/>
        <v>103.68</v>
      </c>
      <c r="AA221" s="25">
        <f t="shared" si="51"/>
        <v>103.68</v>
      </c>
      <c r="AB221" s="25">
        <f t="shared" si="52"/>
        <v>94.2</v>
      </c>
      <c r="AC221" s="25">
        <f t="shared" si="53"/>
        <v>92.28</v>
      </c>
      <c r="AD221" s="25">
        <f t="shared" si="54"/>
        <v>129.6</v>
      </c>
      <c r="AE221" s="25">
        <f t="shared" si="55"/>
        <v>129.6</v>
      </c>
      <c r="AF221" s="25">
        <f t="shared" si="56"/>
        <v>117.75</v>
      </c>
    </row>
    <row r="222" spans="1:32">
      <c r="A222" s="25">
        <v>3.3</v>
      </c>
      <c r="B222" s="25">
        <v>269.63</v>
      </c>
      <c r="C222" s="25">
        <v>378.63</v>
      </c>
      <c r="D222" s="25">
        <v>378.63</v>
      </c>
      <c r="E222" s="25">
        <f t="shared" si="48"/>
        <v>344.08</v>
      </c>
      <c r="F222">
        <f t="shared" si="58"/>
        <v>1.404257686459222</v>
      </c>
      <c r="G222">
        <f t="shared" si="57"/>
        <v>-0.12812747605295827</v>
      </c>
      <c r="X222" s="25">
        <v>3.3</v>
      </c>
      <c r="Y222" s="25">
        <f t="shared" si="49"/>
        <v>74.900000000000006</v>
      </c>
      <c r="Z222" s="25">
        <f t="shared" si="50"/>
        <v>105.18</v>
      </c>
      <c r="AA222" s="25">
        <f t="shared" si="51"/>
        <v>105.18</v>
      </c>
      <c r="AB222" s="25">
        <f t="shared" si="52"/>
        <v>95.58</v>
      </c>
      <c r="AC222" s="25">
        <f t="shared" si="53"/>
        <v>93.63</v>
      </c>
      <c r="AD222" s="25">
        <f t="shared" si="54"/>
        <v>131.47999999999999</v>
      </c>
      <c r="AE222" s="25">
        <f t="shared" si="55"/>
        <v>131.47999999999999</v>
      </c>
      <c r="AF222" s="25">
        <f t="shared" si="56"/>
        <v>119.48</v>
      </c>
    </row>
    <row r="223" spans="1:32">
      <c r="A223" s="25">
        <v>3.32</v>
      </c>
      <c r="B223" s="25">
        <v>273.38</v>
      </c>
      <c r="C223" s="25">
        <v>384</v>
      </c>
      <c r="D223" s="25">
        <v>384</v>
      </c>
      <c r="E223" s="25">
        <f t="shared" si="48"/>
        <v>348.87</v>
      </c>
      <c r="F223">
        <f t="shared" si="58"/>
        <v>1.4046382324968909</v>
      </c>
      <c r="G223">
        <f t="shared" si="57"/>
        <v>-0.12850802209062717</v>
      </c>
      <c r="X223" s="25">
        <v>3.32</v>
      </c>
      <c r="Y223" s="25">
        <f t="shared" si="49"/>
        <v>75.94</v>
      </c>
      <c r="Z223" s="25">
        <f t="shared" si="50"/>
        <v>106.67</v>
      </c>
      <c r="AA223" s="25">
        <f t="shared" si="51"/>
        <v>106.67</v>
      </c>
      <c r="AB223" s="25">
        <f t="shared" si="52"/>
        <v>96.91</v>
      </c>
      <c r="AC223" s="25">
        <f t="shared" si="53"/>
        <v>94.93</v>
      </c>
      <c r="AD223" s="25">
        <f t="shared" si="54"/>
        <v>133.34</v>
      </c>
      <c r="AE223" s="25">
        <f t="shared" si="55"/>
        <v>133.34</v>
      </c>
      <c r="AF223" s="25">
        <f t="shared" si="56"/>
        <v>121.14</v>
      </c>
    </row>
    <row r="224" spans="1:32">
      <c r="A224" s="25">
        <v>3.34</v>
      </c>
      <c r="B224" s="25">
        <v>277.25</v>
      </c>
      <c r="C224" s="25">
        <v>389.5</v>
      </c>
      <c r="D224" s="25">
        <v>389.5</v>
      </c>
      <c r="E224" s="25">
        <f t="shared" si="48"/>
        <v>353.81</v>
      </c>
      <c r="F224">
        <f t="shared" si="58"/>
        <v>1.4048692515779981</v>
      </c>
      <c r="G224">
        <f t="shared" si="57"/>
        <v>-0.1287390411717344</v>
      </c>
      <c r="X224" s="25">
        <v>3.34</v>
      </c>
      <c r="Y224" s="25">
        <f t="shared" si="49"/>
        <v>77.010000000000005</v>
      </c>
      <c r="Z224" s="25">
        <f t="shared" si="50"/>
        <v>108.19</v>
      </c>
      <c r="AA224" s="25">
        <f t="shared" si="51"/>
        <v>108.19</v>
      </c>
      <c r="AB224" s="25">
        <f t="shared" si="52"/>
        <v>98.28</v>
      </c>
      <c r="AC224" s="25">
        <f t="shared" si="53"/>
        <v>96.26</v>
      </c>
      <c r="AD224" s="25">
        <f t="shared" si="54"/>
        <v>135.24</v>
      </c>
      <c r="AE224" s="25">
        <f t="shared" si="55"/>
        <v>135.24</v>
      </c>
      <c r="AF224" s="25">
        <f t="shared" si="56"/>
        <v>122.85</v>
      </c>
    </row>
    <row r="225" spans="1:32">
      <c r="A225" s="25">
        <v>3.36</v>
      </c>
      <c r="B225" s="25">
        <v>281.13</v>
      </c>
      <c r="C225" s="25">
        <v>395</v>
      </c>
      <c r="D225" s="25">
        <v>395</v>
      </c>
      <c r="E225" s="25">
        <f t="shared" si="48"/>
        <v>358.76</v>
      </c>
      <c r="F225">
        <f t="shared" si="58"/>
        <v>1.4050439298545156</v>
      </c>
      <c r="G225">
        <f t="shared" si="57"/>
        <v>-0.12891371944825192</v>
      </c>
      <c r="X225" s="25">
        <v>3.36</v>
      </c>
      <c r="Y225" s="25">
        <f t="shared" si="49"/>
        <v>78.09</v>
      </c>
      <c r="Z225" s="25">
        <f t="shared" si="50"/>
        <v>109.72</v>
      </c>
      <c r="AA225" s="25">
        <f t="shared" si="51"/>
        <v>109.72</v>
      </c>
      <c r="AB225" s="25">
        <f t="shared" si="52"/>
        <v>99.66</v>
      </c>
      <c r="AC225" s="25">
        <f t="shared" si="53"/>
        <v>97.61</v>
      </c>
      <c r="AD225" s="25">
        <f t="shared" si="54"/>
        <v>137.15</v>
      </c>
      <c r="AE225" s="25">
        <f t="shared" si="55"/>
        <v>137.15</v>
      </c>
      <c r="AF225" s="25">
        <f t="shared" si="56"/>
        <v>124.58</v>
      </c>
    </row>
    <row r="226" spans="1:32">
      <c r="A226" s="25">
        <v>3.38</v>
      </c>
      <c r="B226" s="25">
        <v>285.13</v>
      </c>
      <c r="C226" s="25">
        <v>400.5</v>
      </c>
      <c r="D226" s="25">
        <v>400.5</v>
      </c>
      <c r="E226" s="25">
        <f t="shared" si="48"/>
        <v>363.86</v>
      </c>
      <c r="F226">
        <f t="shared" si="58"/>
        <v>1.4046224529162137</v>
      </c>
      <c r="G226">
        <f t="shared" si="57"/>
        <v>-0.12849224250994995</v>
      </c>
      <c r="X226" s="25">
        <v>3.38</v>
      </c>
      <c r="Y226" s="25">
        <f t="shared" si="49"/>
        <v>79.2</v>
      </c>
      <c r="Z226" s="25">
        <f t="shared" si="50"/>
        <v>111.25</v>
      </c>
      <c r="AA226" s="25">
        <f t="shared" si="51"/>
        <v>111.25</v>
      </c>
      <c r="AB226" s="25">
        <f t="shared" si="52"/>
        <v>101.07</v>
      </c>
      <c r="AC226" s="25">
        <f t="shared" si="53"/>
        <v>99</v>
      </c>
      <c r="AD226" s="25">
        <f t="shared" si="54"/>
        <v>139.06</v>
      </c>
      <c r="AE226" s="25">
        <f t="shared" si="55"/>
        <v>139.06</v>
      </c>
      <c r="AF226" s="25">
        <f t="shared" si="56"/>
        <v>126.34</v>
      </c>
    </row>
    <row r="227" spans="1:32">
      <c r="A227" s="25">
        <v>3.4</v>
      </c>
      <c r="B227" s="25">
        <v>289</v>
      </c>
      <c r="C227" s="25">
        <v>406.13</v>
      </c>
      <c r="D227" s="25">
        <v>406.13</v>
      </c>
      <c r="E227" s="25">
        <f t="shared" si="48"/>
        <v>368.8</v>
      </c>
      <c r="F227">
        <f t="shared" si="58"/>
        <v>1.4052941176470588</v>
      </c>
      <c r="G227">
        <f t="shared" si="57"/>
        <v>-0.12916390724079507</v>
      </c>
      <c r="X227" s="25">
        <v>3.4</v>
      </c>
      <c r="Y227" s="25">
        <f t="shared" si="49"/>
        <v>80.28</v>
      </c>
      <c r="Z227" s="25">
        <f t="shared" si="50"/>
        <v>112.81</v>
      </c>
      <c r="AA227" s="25">
        <f t="shared" si="51"/>
        <v>112.81</v>
      </c>
      <c r="AB227" s="25">
        <f t="shared" si="52"/>
        <v>102.44</v>
      </c>
      <c r="AC227" s="25">
        <f t="shared" si="53"/>
        <v>100.35</v>
      </c>
      <c r="AD227" s="25">
        <f t="shared" si="54"/>
        <v>141.01</v>
      </c>
      <c r="AE227" s="25">
        <f t="shared" si="55"/>
        <v>141.01</v>
      </c>
      <c r="AF227" s="25">
        <f t="shared" si="56"/>
        <v>128.05000000000001</v>
      </c>
    </row>
    <row r="228" spans="1:32">
      <c r="A228" s="25">
        <v>3.42</v>
      </c>
      <c r="B228" s="25">
        <v>293</v>
      </c>
      <c r="C228" s="25">
        <v>411.75</v>
      </c>
      <c r="D228" s="25">
        <v>411.75</v>
      </c>
      <c r="E228" s="25">
        <f t="shared" si="48"/>
        <v>373.91</v>
      </c>
      <c r="F228">
        <f t="shared" si="58"/>
        <v>1.4052901023890785</v>
      </c>
      <c r="G228">
        <f t="shared" si="57"/>
        <v>-0.12915989198281475</v>
      </c>
      <c r="X228" s="25">
        <v>3.42</v>
      </c>
      <c r="Y228" s="25">
        <f t="shared" si="49"/>
        <v>81.39</v>
      </c>
      <c r="Z228" s="25">
        <f t="shared" si="50"/>
        <v>114.38</v>
      </c>
      <c r="AA228" s="25">
        <f t="shared" si="51"/>
        <v>114.38</v>
      </c>
      <c r="AB228" s="25">
        <f t="shared" si="52"/>
        <v>103.86</v>
      </c>
      <c r="AC228" s="25">
        <f t="shared" si="53"/>
        <v>101.74</v>
      </c>
      <c r="AD228" s="25">
        <f t="shared" si="54"/>
        <v>142.97999999999999</v>
      </c>
      <c r="AE228" s="25">
        <f t="shared" si="55"/>
        <v>142.97999999999999</v>
      </c>
      <c r="AF228" s="25">
        <f t="shared" si="56"/>
        <v>129.83000000000001</v>
      </c>
    </row>
    <row r="229" spans="1:32">
      <c r="A229" s="25">
        <v>3.44</v>
      </c>
      <c r="B229" s="25">
        <v>297</v>
      </c>
      <c r="C229" s="25">
        <v>417.38</v>
      </c>
      <c r="D229" s="25">
        <v>417.38</v>
      </c>
      <c r="E229" s="25">
        <f t="shared" si="48"/>
        <v>379.01</v>
      </c>
      <c r="F229">
        <f t="shared" si="58"/>
        <v>1.4053198653198653</v>
      </c>
      <c r="G229">
        <f t="shared" si="57"/>
        <v>-0.12918965491360157</v>
      </c>
      <c r="X229" s="25">
        <v>3.44</v>
      </c>
      <c r="Y229" s="25">
        <f t="shared" si="49"/>
        <v>82.5</v>
      </c>
      <c r="Z229" s="25">
        <f t="shared" si="50"/>
        <v>115.94</v>
      </c>
      <c r="AA229" s="25">
        <f t="shared" si="51"/>
        <v>115.94</v>
      </c>
      <c r="AB229" s="25">
        <f t="shared" si="52"/>
        <v>105.28</v>
      </c>
      <c r="AC229" s="25">
        <f t="shared" si="53"/>
        <v>103.13</v>
      </c>
      <c r="AD229" s="25">
        <f t="shared" si="54"/>
        <v>144.93</v>
      </c>
      <c r="AE229" s="25">
        <f t="shared" si="55"/>
        <v>144.93</v>
      </c>
      <c r="AF229" s="25">
        <f t="shared" si="56"/>
        <v>131.6</v>
      </c>
    </row>
    <row r="230" spans="1:32">
      <c r="A230" s="25">
        <v>3.46</v>
      </c>
      <c r="B230" s="25">
        <v>301</v>
      </c>
      <c r="C230" s="25">
        <v>423.13</v>
      </c>
      <c r="D230" s="25">
        <v>423.13</v>
      </c>
      <c r="E230" s="25">
        <f t="shared" si="48"/>
        <v>384.12</v>
      </c>
      <c r="F230">
        <f t="shared" si="58"/>
        <v>1.4057475083056479</v>
      </c>
      <c r="G230">
        <f t="shared" si="57"/>
        <v>-0.12961729789938414</v>
      </c>
      <c r="X230" s="25">
        <v>3.46</v>
      </c>
      <c r="Y230" s="25">
        <f t="shared" si="49"/>
        <v>83.61</v>
      </c>
      <c r="Z230" s="25">
        <f t="shared" si="50"/>
        <v>117.54</v>
      </c>
      <c r="AA230" s="25">
        <f t="shared" si="51"/>
        <v>117.54</v>
      </c>
      <c r="AB230" s="25">
        <f t="shared" si="52"/>
        <v>106.7</v>
      </c>
      <c r="AC230" s="25">
        <f t="shared" si="53"/>
        <v>104.51</v>
      </c>
      <c r="AD230" s="25">
        <f t="shared" si="54"/>
        <v>146.93</v>
      </c>
      <c r="AE230" s="25">
        <f t="shared" si="55"/>
        <v>146.93</v>
      </c>
      <c r="AF230" s="25">
        <f t="shared" si="56"/>
        <v>133.38</v>
      </c>
    </row>
    <row r="231" spans="1:32">
      <c r="A231" s="25">
        <v>3.48</v>
      </c>
      <c r="B231" s="25">
        <v>305</v>
      </c>
      <c r="C231" s="25">
        <v>428.75</v>
      </c>
      <c r="D231" s="25">
        <v>428.75</v>
      </c>
      <c r="E231" s="25">
        <f t="shared" si="48"/>
        <v>389.22</v>
      </c>
      <c r="F231">
        <f t="shared" si="58"/>
        <v>1.4057377049180328</v>
      </c>
      <c r="G231">
        <f t="shared" si="57"/>
        <v>-0.12960749451176912</v>
      </c>
      <c r="X231" s="25">
        <v>3.48</v>
      </c>
      <c r="Y231" s="25">
        <f t="shared" si="49"/>
        <v>84.72</v>
      </c>
      <c r="Z231" s="25">
        <f t="shared" si="50"/>
        <v>119.1</v>
      </c>
      <c r="AA231" s="25">
        <f t="shared" si="51"/>
        <v>119.1</v>
      </c>
      <c r="AB231" s="25">
        <f t="shared" si="52"/>
        <v>108.12</v>
      </c>
      <c r="AC231" s="25">
        <f t="shared" si="53"/>
        <v>105.9</v>
      </c>
      <c r="AD231" s="25">
        <f t="shared" si="54"/>
        <v>148.88</v>
      </c>
      <c r="AE231" s="25">
        <f t="shared" si="55"/>
        <v>148.88</v>
      </c>
      <c r="AF231" s="25">
        <f t="shared" si="56"/>
        <v>135.15</v>
      </c>
    </row>
    <row r="232" spans="1:32">
      <c r="A232" s="25">
        <v>3.5</v>
      </c>
      <c r="B232" s="25">
        <v>309</v>
      </c>
      <c r="C232" s="25">
        <v>434.5</v>
      </c>
      <c r="D232" s="25">
        <v>434.5</v>
      </c>
      <c r="E232" s="25">
        <f t="shared" si="48"/>
        <v>394.32</v>
      </c>
      <c r="F232">
        <f t="shared" si="58"/>
        <v>1.4061488673139158</v>
      </c>
      <c r="G232">
        <f t="shared" si="57"/>
        <v>-0.13001865690765202</v>
      </c>
      <c r="X232" s="25">
        <v>3.5</v>
      </c>
      <c r="Y232" s="25">
        <f t="shared" si="49"/>
        <v>85.83</v>
      </c>
      <c r="Z232" s="25">
        <f t="shared" si="50"/>
        <v>120.69</v>
      </c>
      <c r="AA232" s="25">
        <f t="shared" si="51"/>
        <v>120.69</v>
      </c>
      <c r="AB232" s="25">
        <f t="shared" si="52"/>
        <v>109.53</v>
      </c>
      <c r="AC232" s="25">
        <f t="shared" si="53"/>
        <v>107.29</v>
      </c>
      <c r="AD232" s="25">
        <f t="shared" si="54"/>
        <v>150.86000000000001</v>
      </c>
      <c r="AE232" s="25">
        <f t="shared" si="55"/>
        <v>150.86000000000001</v>
      </c>
      <c r="AF232" s="25">
        <f t="shared" si="56"/>
        <v>136.91</v>
      </c>
    </row>
    <row r="233" spans="1:32">
      <c r="A233" s="25">
        <v>3.52</v>
      </c>
      <c r="B233" s="25">
        <v>313.13</v>
      </c>
      <c r="C233" s="25">
        <v>440.38</v>
      </c>
      <c r="D233" s="25">
        <v>440.38</v>
      </c>
      <c r="E233" s="25">
        <f t="shared" si="48"/>
        <v>399.59</v>
      </c>
      <c r="F233">
        <f t="shared" si="58"/>
        <v>1.4063807364353464</v>
      </c>
      <c r="G233">
        <f t="shared" si="57"/>
        <v>-0.13025052602908271</v>
      </c>
      <c r="X233" s="25">
        <v>3.52</v>
      </c>
      <c r="Y233" s="25">
        <f t="shared" si="49"/>
        <v>86.98</v>
      </c>
      <c r="Z233" s="25">
        <f t="shared" si="50"/>
        <v>122.33</v>
      </c>
      <c r="AA233" s="25">
        <f t="shared" si="51"/>
        <v>122.33</v>
      </c>
      <c r="AB233" s="25">
        <f t="shared" si="52"/>
        <v>111</v>
      </c>
      <c r="AC233" s="25">
        <f t="shared" si="53"/>
        <v>108.73</v>
      </c>
      <c r="AD233" s="25">
        <f t="shared" si="54"/>
        <v>152.91</v>
      </c>
      <c r="AE233" s="25">
        <f t="shared" si="55"/>
        <v>152.91</v>
      </c>
      <c r="AF233" s="25">
        <f t="shared" si="56"/>
        <v>138.75</v>
      </c>
    </row>
    <row r="234" spans="1:32">
      <c r="A234" s="25">
        <v>3.54</v>
      </c>
      <c r="B234" s="25">
        <v>317.25</v>
      </c>
      <c r="C234" s="25">
        <v>446.25</v>
      </c>
      <c r="D234" s="25">
        <v>446.25</v>
      </c>
      <c r="E234" s="25">
        <f t="shared" si="48"/>
        <v>404.85</v>
      </c>
      <c r="F234">
        <f t="shared" si="58"/>
        <v>1.4066193853427895</v>
      </c>
      <c r="G234">
        <f t="shared" si="57"/>
        <v>-0.13048917493652579</v>
      </c>
      <c r="X234" s="25">
        <v>3.54</v>
      </c>
      <c r="Y234" s="25">
        <f t="shared" si="49"/>
        <v>88.13</v>
      </c>
      <c r="Z234" s="25">
        <f t="shared" si="50"/>
        <v>123.96</v>
      </c>
      <c r="AA234" s="25">
        <f t="shared" si="51"/>
        <v>123.96</v>
      </c>
      <c r="AB234" s="25">
        <f t="shared" si="52"/>
        <v>112.46</v>
      </c>
      <c r="AC234" s="25">
        <f t="shared" si="53"/>
        <v>110.16</v>
      </c>
      <c r="AD234" s="25">
        <f t="shared" si="54"/>
        <v>154.94999999999999</v>
      </c>
      <c r="AE234" s="25">
        <f t="shared" si="55"/>
        <v>154.94999999999999</v>
      </c>
      <c r="AF234" s="25">
        <f t="shared" si="56"/>
        <v>140.58000000000001</v>
      </c>
    </row>
    <row r="235" spans="1:32">
      <c r="A235" s="25">
        <v>3.55</v>
      </c>
      <c r="B235" s="25">
        <v>321.38</v>
      </c>
      <c r="C235" s="25">
        <v>452.13</v>
      </c>
      <c r="D235" s="25">
        <v>452.13</v>
      </c>
      <c r="E235" s="25">
        <f t="shared" si="48"/>
        <v>410.12</v>
      </c>
      <c r="F235">
        <f t="shared" si="58"/>
        <v>1.4068392557097518</v>
      </c>
      <c r="G235">
        <f t="shared" si="57"/>
        <v>-0.13070904530348804</v>
      </c>
      <c r="X235" s="25">
        <v>3.55</v>
      </c>
      <c r="Y235" s="25">
        <f t="shared" si="49"/>
        <v>89.27</v>
      </c>
      <c r="Z235" s="25">
        <f t="shared" si="50"/>
        <v>125.59</v>
      </c>
      <c r="AA235" s="25">
        <f t="shared" si="51"/>
        <v>125.59</v>
      </c>
      <c r="AB235" s="25">
        <f t="shared" si="52"/>
        <v>113.92</v>
      </c>
      <c r="AC235" s="25">
        <f t="shared" si="53"/>
        <v>111.59</v>
      </c>
      <c r="AD235" s="25">
        <f t="shared" si="54"/>
        <v>156.99</v>
      </c>
      <c r="AE235" s="25">
        <f t="shared" si="55"/>
        <v>156.99</v>
      </c>
      <c r="AF235" s="25">
        <f t="shared" si="56"/>
        <v>142.4</v>
      </c>
    </row>
    <row r="236" spans="1:32">
      <c r="A236" s="25">
        <v>3.57</v>
      </c>
      <c r="B236" s="25">
        <v>325.5</v>
      </c>
      <c r="C236" s="25">
        <v>458</v>
      </c>
      <c r="D236" s="25">
        <v>458</v>
      </c>
      <c r="E236" s="25">
        <f t="shared" si="48"/>
        <v>415.38</v>
      </c>
      <c r="F236">
        <f t="shared" si="58"/>
        <v>1.4070660522273426</v>
      </c>
      <c r="G236">
        <f t="shared" si="57"/>
        <v>-0.13093584182107887</v>
      </c>
      <c r="X236" s="25">
        <v>3.57</v>
      </c>
      <c r="Y236" s="25">
        <f t="shared" si="49"/>
        <v>90.42</v>
      </c>
      <c r="Z236" s="25">
        <f t="shared" si="50"/>
        <v>127.22</v>
      </c>
      <c r="AA236" s="25">
        <f t="shared" si="51"/>
        <v>127.22</v>
      </c>
      <c r="AB236" s="25">
        <f t="shared" si="52"/>
        <v>115.38</v>
      </c>
      <c r="AC236" s="25">
        <f t="shared" si="53"/>
        <v>113.03</v>
      </c>
      <c r="AD236" s="25">
        <f t="shared" si="54"/>
        <v>159.03</v>
      </c>
      <c r="AE236" s="25">
        <f t="shared" si="55"/>
        <v>159.03</v>
      </c>
      <c r="AF236" s="25">
        <f t="shared" si="56"/>
        <v>144.22999999999999</v>
      </c>
    </row>
    <row r="237" spans="1:32">
      <c r="A237" s="25">
        <v>3.59</v>
      </c>
      <c r="B237" s="25">
        <v>329.75</v>
      </c>
      <c r="C237" s="25">
        <v>464</v>
      </c>
      <c r="D237" s="25">
        <v>464</v>
      </c>
      <c r="E237" s="25">
        <f t="shared" si="48"/>
        <v>420.8</v>
      </c>
      <c r="F237">
        <f t="shared" si="58"/>
        <v>1.4071266110689917</v>
      </c>
      <c r="G237">
        <f t="shared" si="57"/>
        <v>-0.130996400662728</v>
      </c>
      <c r="X237" s="25">
        <v>3.59</v>
      </c>
      <c r="Y237" s="25">
        <f t="shared" si="49"/>
        <v>91.6</v>
      </c>
      <c r="Z237" s="25">
        <f t="shared" si="50"/>
        <v>128.88999999999999</v>
      </c>
      <c r="AA237" s="25">
        <f t="shared" si="51"/>
        <v>128.88999999999999</v>
      </c>
      <c r="AB237" s="25">
        <f t="shared" si="52"/>
        <v>116.89</v>
      </c>
      <c r="AC237" s="25">
        <f t="shared" si="53"/>
        <v>114.5</v>
      </c>
      <c r="AD237" s="25">
        <f t="shared" si="54"/>
        <v>161.11000000000001</v>
      </c>
      <c r="AE237" s="25">
        <f t="shared" si="55"/>
        <v>161.11000000000001</v>
      </c>
      <c r="AF237" s="25">
        <f t="shared" si="56"/>
        <v>146.11000000000001</v>
      </c>
    </row>
    <row r="238" spans="1:32">
      <c r="A238" s="25">
        <v>3.61</v>
      </c>
      <c r="B238" s="25">
        <v>334</v>
      </c>
      <c r="C238" s="25">
        <v>470</v>
      </c>
      <c r="D238" s="25">
        <v>470</v>
      </c>
      <c r="E238" s="25">
        <f t="shared" si="48"/>
        <v>426.23</v>
      </c>
      <c r="F238">
        <f t="shared" si="58"/>
        <v>1.4071856287425151</v>
      </c>
      <c r="G238">
        <f t="shared" si="57"/>
        <v>-0.13105541833625134</v>
      </c>
      <c r="X238" s="25">
        <v>3.61</v>
      </c>
      <c r="Y238" s="25">
        <f t="shared" si="49"/>
        <v>92.78</v>
      </c>
      <c r="Z238" s="25">
        <f t="shared" si="50"/>
        <v>130.56</v>
      </c>
      <c r="AA238" s="25">
        <f t="shared" si="51"/>
        <v>130.56</v>
      </c>
      <c r="AB238" s="25">
        <f t="shared" si="52"/>
        <v>118.4</v>
      </c>
      <c r="AC238" s="25">
        <f t="shared" si="53"/>
        <v>115.98</v>
      </c>
      <c r="AD238" s="25">
        <f t="shared" si="54"/>
        <v>163.19999999999999</v>
      </c>
      <c r="AE238" s="25">
        <f t="shared" si="55"/>
        <v>163.19999999999999</v>
      </c>
      <c r="AF238" s="25">
        <f t="shared" si="56"/>
        <v>148</v>
      </c>
    </row>
    <row r="239" spans="1:32">
      <c r="A239" s="25">
        <v>3.63</v>
      </c>
      <c r="B239" s="25">
        <v>338.25</v>
      </c>
      <c r="C239" s="25">
        <v>476.13</v>
      </c>
      <c r="D239" s="25">
        <v>476.13</v>
      </c>
      <c r="E239" s="25">
        <f t="shared" si="48"/>
        <v>431.65</v>
      </c>
      <c r="F239">
        <f t="shared" si="58"/>
        <v>1.4076274944567628</v>
      </c>
      <c r="G239">
        <f t="shared" si="57"/>
        <v>-0.1314972840504991</v>
      </c>
      <c r="X239" s="25">
        <v>3.63</v>
      </c>
      <c r="Y239" s="25">
        <f t="shared" si="49"/>
        <v>93.96</v>
      </c>
      <c r="Z239" s="25">
        <f t="shared" si="50"/>
        <v>132.26</v>
      </c>
      <c r="AA239" s="25">
        <f t="shared" si="51"/>
        <v>132.26</v>
      </c>
      <c r="AB239" s="25">
        <f t="shared" si="52"/>
        <v>119.9</v>
      </c>
      <c r="AC239" s="25">
        <f t="shared" si="53"/>
        <v>117.45</v>
      </c>
      <c r="AD239" s="25">
        <f t="shared" si="54"/>
        <v>165.33</v>
      </c>
      <c r="AE239" s="25">
        <f t="shared" si="55"/>
        <v>165.33</v>
      </c>
      <c r="AF239" s="25">
        <f t="shared" si="56"/>
        <v>149.88</v>
      </c>
    </row>
    <row r="240" spans="1:32">
      <c r="A240" s="25">
        <v>3.65</v>
      </c>
      <c r="B240" s="25">
        <v>342.5</v>
      </c>
      <c r="C240" s="25">
        <v>482.13</v>
      </c>
      <c r="D240" s="25">
        <v>482.13</v>
      </c>
      <c r="E240" s="25">
        <f t="shared" si="48"/>
        <v>437.07</v>
      </c>
      <c r="F240">
        <f t="shared" si="58"/>
        <v>1.4076788321167883</v>
      </c>
      <c r="G240">
        <f t="shared" si="57"/>
        <v>-0.13154862171052462</v>
      </c>
      <c r="X240" s="25">
        <v>3.65</v>
      </c>
      <c r="Y240" s="25">
        <f t="shared" si="49"/>
        <v>95.14</v>
      </c>
      <c r="Z240" s="25">
        <f t="shared" si="50"/>
        <v>133.93</v>
      </c>
      <c r="AA240" s="25">
        <f t="shared" si="51"/>
        <v>133.93</v>
      </c>
      <c r="AB240" s="25">
        <f t="shared" si="52"/>
        <v>121.41</v>
      </c>
      <c r="AC240" s="25">
        <f t="shared" si="53"/>
        <v>118.93</v>
      </c>
      <c r="AD240" s="25">
        <f t="shared" si="54"/>
        <v>167.41</v>
      </c>
      <c r="AE240" s="25">
        <f t="shared" si="55"/>
        <v>167.41</v>
      </c>
      <c r="AF240" s="25">
        <f t="shared" si="56"/>
        <v>151.76</v>
      </c>
    </row>
    <row r="241" spans="1:32">
      <c r="A241" s="25">
        <v>3.67</v>
      </c>
      <c r="B241" s="25">
        <v>346.75</v>
      </c>
      <c r="C241" s="25">
        <v>488.25</v>
      </c>
      <c r="D241" s="25">
        <v>488.25</v>
      </c>
      <c r="E241" s="25">
        <f t="shared" si="48"/>
        <v>442.5</v>
      </c>
      <c r="F241">
        <f t="shared" si="58"/>
        <v>1.4080749819754868</v>
      </c>
      <c r="G241">
        <f t="shared" si="57"/>
        <v>-0.13194477156922302</v>
      </c>
      <c r="X241" s="25">
        <v>3.67</v>
      </c>
      <c r="Y241" s="25">
        <f t="shared" si="49"/>
        <v>96.32</v>
      </c>
      <c r="Z241" s="25">
        <f t="shared" si="50"/>
        <v>135.63</v>
      </c>
      <c r="AA241" s="25">
        <f t="shared" si="51"/>
        <v>135.63</v>
      </c>
      <c r="AB241" s="25">
        <f t="shared" si="52"/>
        <v>122.92</v>
      </c>
      <c r="AC241" s="25">
        <f t="shared" si="53"/>
        <v>120.4</v>
      </c>
      <c r="AD241" s="25">
        <f t="shared" si="54"/>
        <v>169.54</v>
      </c>
      <c r="AE241" s="25">
        <f t="shared" si="55"/>
        <v>169.54</v>
      </c>
      <c r="AF241" s="25">
        <f t="shared" si="56"/>
        <v>153.65</v>
      </c>
    </row>
    <row r="242" spans="1:32">
      <c r="A242" s="25">
        <v>3.69</v>
      </c>
      <c r="B242" s="25">
        <v>351</v>
      </c>
      <c r="C242" s="25">
        <v>494.38</v>
      </c>
      <c r="D242" s="25">
        <v>494.38</v>
      </c>
      <c r="E242" s="25">
        <f t="shared" si="48"/>
        <v>447.92</v>
      </c>
      <c r="F242">
        <f t="shared" si="58"/>
        <v>1.4084900284900286</v>
      </c>
      <c r="G242">
        <f t="shared" si="57"/>
        <v>-0.13235981808376485</v>
      </c>
      <c r="X242" s="25">
        <v>3.69</v>
      </c>
      <c r="Y242" s="25">
        <f t="shared" si="49"/>
        <v>97.5</v>
      </c>
      <c r="Z242" s="25">
        <f t="shared" si="50"/>
        <v>137.33000000000001</v>
      </c>
      <c r="AA242" s="25">
        <f t="shared" si="51"/>
        <v>137.33000000000001</v>
      </c>
      <c r="AB242" s="25">
        <f t="shared" si="52"/>
        <v>124.42</v>
      </c>
      <c r="AC242" s="25">
        <f t="shared" si="53"/>
        <v>121.88</v>
      </c>
      <c r="AD242" s="25">
        <f t="shared" si="54"/>
        <v>171.66</v>
      </c>
      <c r="AE242" s="25">
        <f t="shared" si="55"/>
        <v>171.66</v>
      </c>
      <c r="AF242" s="25">
        <f t="shared" si="56"/>
        <v>155.53</v>
      </c>
    </row>
    <row r="243" spans="1:32">
      <c r="A243" s="25">
        <v>3.71</v>
      </c>
      <c r="B243" s="25">
        <v>355.38</v>
      </c>
      <c r="C243" s="25">
        <v>500.5</v>
      </c>
      <c r="D243" s="25">
        <v>500.5</v>
      </c>
      <c r="E243" s="25">
        <f t="shared" si="48"/>
        <v>453.51</v>
      </c>
      <c r="F243">
        <f t="shared" si="58"/>
        <v>1.4083516236141596</v>
      </c>
      <c r="G243">
        <f t="shared" si="57"/>
        <v>-0.13222141320789582</v>
      </c>
      <c r="X243" s="25">
        <v>3.71</v>
      </c>
      <c r="Y243" s="25">
        <f t="shared" si="49"/>
        <v>98.72</v>
      </c>
      <c r="Z243" s="25">
        <f t="shared" si="50"/>
        <v>139.03</v>
      </c>
      <c r="AA243" s="25">
        <f t="shared" si="51"/>
        <v>139.03</v>
      </c>
      <c r="AB243" s="25">
        <f t="shared" si="52"/>
        <v>125.98</v>
      </c>
      <c r="AC243" s="25">
        <f t="shared" si="53"/>
        <v>123.4</v>
      </c>
      <c r="AD243" s="25">
        <f t="shared" si="54"/>
        <v>173.79</v>
      </c>
      <c r="AE243" s="25">
        <f t="shared" si="55"/>
        <v>173.79</v>
      </c>
      <c r="AF243" s="25">
        <f t="shared" si="56"/>
        <v>157.47999999999999</v>
      </c>
    </row>
    <row r="244" spans="1:32">
      <c r="A244" s="25">
        <v>3.73</v>
      </c>
      <c r="B244" s="25">
        <v>359.63</v>
      </c>
      <c r="C244" s="25">
        <v>506.63</v>
      </c>
      <c r="D244" s="25">
        <v>506.63</v>
      </c>
      <c r="E244" s="25">
        <f t="shared" si="48"/>
        <v>458.93</v>
      </c>
      <c r="F244">
        <f t="shared" si="58"/>
        <v>1.4087534410366209</v>
      </c>
      <c r="G244">
        <f t="shared" si="57"/>
        <v>-0.13262323063035719</v>
      </c>
      <c r="X244" s="25">
        <v>3.73</v>
      </c>
      <c r="Y244" s="25">
        <f t="shared" si="49"/>
        <v>99.9</v>
      </c>
      <c r="Z244" s="25">
        <f t="shared" si="50"/>
        <v>140.72999999999999</v>
      </c>
      <c r="AA244" s="25">
        <f t="shared" si="51"/>
        <v>140.72999999999999</v>
      </c>
      <c r="AB244" s="25">
        <f t="shared" si="52"/>
        <v>127.48</v>
      </c>
      <c r="AC244" s="25">
        <f t="shared" si="53"/>
        <v>124.88</v>
      </c>
      <c r="AD244" s="25">
        <f t="shared" si="54"/>
        <v>175.91</v>
      </c>
      <c r="AE244" s="25">
        <f t="shared" si="55"/>
        <v>175.91</v>
      </c>
      <c r="AF244" s="25">
        <f t="shared" si="56"/>
        <v>159.35</v>
      </c>
    </row>
    <row r="245" spans="1:32">
      <c r="A245" s="25">
        <v>3.75</v>
      </c>
      <c r="B245" s="25">
        <v>364</v>
      </c>
      <c r="C245" s="25">
        <v>512.75</v>
      </c>
      <c r="D245" s="25">
        <v>512.75</v>
      </c>
      <c r="E245" s="25">
        <f t="shared" ref="E245:E307" si="59">ROUND(B245*$D$5,2)</f>
        <v>464.51</v>
      </c>
      <c r="F245">
        <f t="shared" si="58"/>
        <v>1.4086538461538463</v>
      </c>
      <c r="G245">
        <f t="shared" si="57"/>
        <v>-0.13252363574758252</v>
      </c>
      <c r="X245" s="25">
        <v>3.75</v>
      </c>
      <c r="Y245" s="25">
        <f t="shared" si="49"/>
        <v>101.11</v>
      </c>
      <c r="Z245" s="25">
        <f t="shared" si="50"/>
        <v>142.43</v>
      </c>
      <c r="AA245" s="25">
        <f t="shared" si="51"/>
        <v>142.43</v>
      </c>
      <c r="AB245" s="25">
        <f t="shared" si="52"/>
        <v>129.03</v>
      </c>
      <c r="AC245" s="25">
        <f t="shared" si="53"/>
        <v>126.39</v>
      </c>
      <c r="AD245" s="25">
        <f t="shared" si="54"/>
        <v>178.04</v>
      </c>
      <c r="AE245" s="25">
        <f t="shared" si="55"/>
        <v>178.04</v>
      </c>
      <c r="AF245" s="25">
        <f t="shared" si="56"/>
        <v>161.29</v>
      </c>
    </row>
    <row r="246" spans="1:32">
      <c r="A246" s="25">
        <v>3.77</v>
      </c>
      <c r="B246" s="25">
        <v>368.38</v>
      </c>
      <c r="C246" s="25">
        <v>519</v>
      </c>
      <c r="D246" s="25">
        <v>519</v>
      </c>
      <c r="E246" s="25">
        <f t="shared" si="59"/>
        <v>470.1</v>
      </c>
      <c r="F246">
        <f t="shared" si="58"/>
        <v>1.4088712742276996</v>
      </c>
      <c r="G246">
        <f t="shared" si="57"/>
        <v>-0.13274106382143591</v>
      </c>
      <c r="X246" s="25">
        <v>3.77</v>
      </c>
      <c r="Y246" s="25">
        <f t="shared" ref="Y246:Y308" si="60">ROUND(B246*$B$311,2)</f>
        <v>102.33</v>
      </c>
      <c r="Z246" s="25">
        <f t="shared" ref="Z246:Z308" si="61">ROUND(C246*$B$311,2)</f>
        <v>144.16999999999999</v>
      </c>
      <c r="AA246" s="25">
        <f t="shared" ref="AA246:AA308" si="62">ROUND(D246*$B$311,2)</f>
        <v>144.16999999999999</v>
      </c>
      <c r="AB246" s="25">
        <f t="shared" ref="AB246:AB308" si="63">ROUND(E246*$B$311,2)</f>
        <v>130.58000000000001</v>
      </c>
      <c r="AC246" s="25">
        <f t="shared" ref="AC246:AC308" si="64">ROUND(Y246/0.8,2)</f>
        <v>127.91</v>
      </c>
      <c r="AD246" s="25">
        <f t="shared" ref="AD246:AD308" si="65">ROUND(Z246/0.8,2)</f>
        <v>180.21</v>
      </c>
      <c r="AE246" s="25">
        <f t="shared" ref="AE246:AE308" si="66">ROUND(AA246/0.8,2)</f>
        <v>180.21</v>
      </c>
      <c r="AF246" s="25">
        <f t="shared" ref="AF246:AF308" si="67">ROUND(AB246/0.8,2)</f>
        <v>163.22999999999999</v>
      </c>
    </row>
    <row r="247" spans="1:32">
      <c r="A247" s="25">
        <v>3.79</v>
      </c>
      <c r="B247" s="25">
        <v>372.88</v>
      </c>
      <c r="C247" s="25">
        <v>525.25</v>
      </c>
      <c r="D247" s="25">
        <v>525.25</v>
      </c>
      <c r="E247" s="25">
        <f t="shared" si="59"/>
        <v>475.84</v>
      </c>
      <c r="F247">
        <f t="shared" si="58"/>
        <v>1.4086301222913538</v>
      </c>
      <c r="G247">
        <f t="shared" si="57"/>
        <v>-0.13249991188509003</v>
      </c>
      <c r="X247" s="25">
        <v>3.79</v>
      </c>
      <c r="Y247" s="25">
        <f t="shared" si="60"/>
        <v>103.58</v>
      </c>
      <c r="Z247" s="25">
        <f t="shared" si="61"/>
        <v>145.9</v>
      </c>
      <c r="AA247" s="25">
        <f t="shared" si="62"/>
        <v>145.9</v>
      </c>
      <c r="AB247" s="25">
        <f t="shared" si="63"/>
        <v>132.18</v>
      </c>
      <c r="AC247" s="25">
        <f t="shared" si="64"/>
        <v>129.47999999999999</v>
      </c>
      <c r="AD247" s="25">
        <f t="shared" si="65"/>
        <v>182.38</v>
      </c>
      <c r="AE247" s="25">
        <f t="shared" si="66"/>
        <v>182.38</v>
      </c>
      <c r="AF247" s="25">
        <f t="shared" si="67"/>
        <v>165.23</v>
      </c>
    </row>
    <row r="248" spans="1:32">
      <c r="A248" s="25">
        <v>3.81</v>
      </c>
      <c r="B248" s="25">
        <v>377.25</v>
      </c>
      <c r="C248" s="25">
        <v>531.5</v>
      </c>
      <c r="D248" s="25">
        <v>531.5</v>
      </c>
      <c r="E248" s="25">
        <f t="shared" si="59"/>
        <v>481.42</v>
      </c>
      <c r="F248">
        <f t="shared" si="58"/>
        <v>1.4088800530152419</v>
      </c>
      <c r="G248">
        <f t="shared" si="57"/>
        <v>-0.13274984260897815</v>
      </c>
      <c r="X248" s="25">
        <v>3.81</v>
      </c>
      <c r="Y248" s="25">
        <f t="shared" si="60"/>
        <v>104.79</v>
      </c>
      <c r="Z248" s="25">
        <f t="shared" si="61"/>
        <v>147.63999999999999</v>
      </c>
      <c r="AA248" s="25">
        <f t="shared" si="62"/>
        <v>147.63999999999999</v>
      </c>
      <c r="AB248" s="25">
        <f t="shared" si="63"/>
        <v>133.72999999999999</v>
      </c>
      <c r="AC248" s="25">
        <f t="shared" si="64"/>
        <v>130.99</v>
      </c>
      <c r="AD248" s="25">
        <f t="shared" si="65"/>
        <v>184.55</v>
      </c>
      <c r="AE248" s="25">
        <f t="shared" si="66"/>
        <v>184.55</v>
      </c>
      <c r="AF248" s="25">
        <f t="shared" si="67"/>
        <v>167.16</v>
      </c>
    </row>
    <row r="249" spans="1:32">
      <c r="A249" s="25">
        <v>3.83</v>
      </c>
      <c r="B249" s="25">
        <v>381.75</v>
      </c>
      <c r="C249" s="25">
        <v>537.75</v>
      </c>
      <c r="D249" s="25">
        <v>537.75</v>
      </c>
      <c r="E249" s="25">
        <f t="shared" si="59"/>
        <v>487.16</v>
      </c>
      <c r="F249">
        <f t="shared" si="58"/>
        <v>1.4086444007858545</v>
      </c>
      <c r="G249">
        <f t="shared" si="57"/>
        <v>-0.13251419037959078</v>
      </c>
      <c r="X249" s="25">
        <v>3.83</v>
      </c>
      <c r="Y249" s="25">
        <f t="shared" si="60"/>
        <v>106.04</v>
      </c>
      <c r="Z249" s="25">
        <f t="shared" si="61"/>
        <v>149.38</v>
      </c>
      <c r="AA249" s="25">
        <f t="shared" si="62"/>
        <v>149.38</v>
      </c>
      <c r="AB249" s="25">
        <f t="shared" si="63"/>
        <v>135.32</v>
      </c>
      <c r="AC249" s="25">
        <f t="shared" si="64"/>
        <v>132.55000000000001</v>
      </c>
      <c r="AD249" s="25">
        <f t="shared" si="65"/>
        <v>186.73</v>
      </c>
      <c r="AE249" s="25">
        <f t="shared" si="66"/>
        <v>186.73</v>
      </c>
      <c r="AF249" s="25">
        <f t="shared" si="67"/>
        <v>169.15</v>
      </c>
    </row>
    <row r="250" spans="1:32">
      <c r="A250" s="25">
        <v>3.85</v>
      </c>
      <c r="B250" s="25">
        <v>386.25</v>
      </c>
      <c r="C250" s="25">
        <v>544</v>
      </c>
      <c r="D250" s="25">
        <v>544</v>
      </c>
      <c r="E250" s="25">
        <f t="shared" si="59"/>
        <v>492.91</v>
      </c>
      <c r="F250">
        <f t="shared" si="58"/>
        <v>1.4084142394822006</v>
      </c>
      <c r="G250">
        <f t="shared" si="57"/>
        <v>-0.13228402907593684</v>
      </c>
      <c r="X250" s="25">
        <v>3.85</v>
      </c>
      <c r="Y250" s="25">
        <f t="shared" si="60"/>
        <v>107.29</v>
      </c>
      <c r="Z250" s="25">
        <f t="shared" si="61"/>
        <v>151.11000000000001</v>
      </c>
      <c r="AA250" s="25">
        <f t="shared" si="62"/>
        <v>151.11000000000001</v>
      </c>
      <c r="AB250" s="25">
        <f t="shared" si="63"/>
        <v>136.91999999999999</v>
      </c>
      <c r="AC250" s="25">
        <f t="shared" si="64"/>
        <v>134.11000000000001</v>
      </c>
      <c r="AD250" s="25">
        <f t="shared" si="65"/>
        <v>188.89</v>
      </c>
      <c r="AE250" s="25">
        <f t="shared" si="66"/>
        <v>188.89</v>
      </c>
      <c r="AF250" s="25">
        <f t="shared" si="67"/>
        <v>171.15</v>
      </c>
    </row>
    <row r="251" spans="1:32">
      <c r="A251" s="25">
        <v>3.87</v>
      </c>
      <c r="B251" s="25">
        <v>390.75</v>
      </c>
      <c r="C251" s="25">
        <v>550.25</v>
      </c>
      <c r="D251" s="25">
        <v>550.25</v>
      </c>
      <c r="E251" s="25">
        <f t="shared" si="59"/>
        <v>498.65</v>
      </c>
      <c r="F251">
        <f t="shared" si="58"/>
        <v>1.4081893793985925</v>
      </c>
      <c r="G251">
        <f t="shared" si="57"/>
        <v>-0.13205916899232872</v>
      </c>
      <c r="X251" s="25">
        <v>3.87</v>
      </c>
      <c r="Y251" s="25">
        <f t="shared" si="60"/>
        <v>108.54</v>
      </c>
      <c r="Z251" s="25">
        <f t="shared" si="61"/>
        <v>152.85</v>
      </c>
      <c r="AA251" s="25">
        <f t="shared" si="62"/>
        <v>152.85</v>
      </c>
      <c r="AB251" s="25">
        <f t="shared" si="63"/>
        <v>138.51</v>
      </c>
      <c r="AC251" s="25">
        <f t="shared" si="64"/>
        <v>135.68</v>
      </c>
      <c r="AD251" s="25">
        <f t="shared" si="65"/>
        <v>191.06</v>
      </c>
      <c r="AE251" s="25">
        <f t="shared" si="66"/>
        <v>191.06</v>
      </c>
      <c r="AF251" s="25">
        <f t="shared" si="67"/>
        <v>173.14</v>
      </c>
    </row>
    <row r="252" spans="1:32">
      <c r="A252" s="25">
        <v>3.89</v>
      </c>
      <c r="B252" s="25">
        <v>395.25</v>
      </c>
      <c r="C252" s="25">
        <v>556.5</v>
      </c>
      <c r="D252" s="25">
        <v>556.5</v>
      </c>
      <c r="E252" s="25">
        <f t="shared" si="59"/>
        <v>504.39</v>
      </c>
      <c r="F252">
        <f t="shared" si="58"/>
        <v>1.4079696394686907</v>
      </c>
      <c r="G252">
        <f t="shared" si="57"/>
        <v>-0.13183942906242696</v>
      </c>
      <c r="X252" s="25">
        <v>3.89</v>
      </c>
      <c r="Y252" s="25">
        <f t="shared" si="60"/>
        <v>109.79</v>
      </c>
      <c r="Z252" s="25">
        <f t="shared" si="61"/>
        <v>154.58000000000001</v>
      </c>
      <c r="AA252" s="25">
        <f t="shared" si="62"/>
        <v>154.58000000000001</v>
      </c>
      <c r="AB252" s="25">
        <f t="shared" si="63"/>
        <v>140.11000000000001</v>
      </c>
      <c r="AC252" s="25">
        <f t="shared" si="64"/>
        <v>137.24</v>
      </c>
      <c r="AD252" s="25">
        <f t="shared" si="65"/>
        <v>193.23</v>
      </c>
      <c r="AE252" s="25">
        <f t="shared" si="66"/>
        <v>193.23</v>
      </c>
      <c r="AF252" s="25">
        <f t="shared" si="67"/>
        <v>175.14</v>
      </c>
    </row>
    <row r="253" spans="1:32">
      <c r="A253" s="25">
        <v>3.91</v>
      </c>
      <c r="B253" s="25">
        <v>399.75</v>
      </c>
      <c r="C253" s="25">
        <v>562.88</v>
      </c>
      <c r="D253" s="25">
        <v>562.88</v>
      </c>
      <c r="E253" s="25">
        <f t="shared" si="59"/>
        <v>510.13</v>
      </c>
      <c r="F253">
        <f t="shared" si="58"/>
        <v>1.4080800500312696</v>
      </c>
      <c r="G253">
        <f t="shared" si="57"/>
        <v>-0.13194983962500584</v>
      </c>
      <c r="X253" s="25">
        <v>3.91</v>
      </c>
      <c r="Y253" s="25">
        <f t="shared" si="60"/>
        <v>111.04</v>
      </c>
      <c r="Z253" s="25">
        <f t="shared" si="61"/>
        <v>156.36000000000001</v>
      </c>
      <c r="AA253" s="25">
        <f t="shared" si="62"/>
        <v>156.36000000000001</v>
      </c>
      <c r="AB253" s="25">
        <f t="shared" si="63"/>
        <v>141.69999999999999</v>
      </c>
      <c r="AC253" s="25">
        <f t="shared" si="64"/>
        <v>138.80000000000001</v>
      </c>
      <c r="AD253" s="25">
        <f t="shared" si="65"/>
        <v>195.45</v>
      </c>
      <c r="AE253" s="25">
        <f t="shared" si="66"/>
        <v>195.45</v>
      </c>
      <c r="AF253" s="25">
        <f t="shared" si="67"/>
        <v>177.13</v>
      </c>
    </row>
    <row r="254" spans="1:32">
      <c r="A254" s="25">
        <v>3.93</v>
      </c>
      <c r="B254" s="25">
        <v>404.38</v>
      </c>
      <c r="C254" s="25">
        <v>569.25</v>
      </c>
      <c r="D254" s="25">
        <v>569.25</v>
      </c>
      <c r="E254" s="25">
        <f t="shared" si="59"/>
        <v>516.04</v>
      </c>
      <c r="F254">
        <f t="shared" si="58"/>
        <v>1.4077105692665315</v>
      </c>
      <c r="G254">
        <f t="shared" si="57"/>
        <v>-0.13158035886026775</v>
      </c>
      <c r="X254" s="25">
        <v>3.93</v>
      </c>
      <c r="Y254" s="25">
        <f t="shared" si="60"/>
        <v>112.33</v>
      </c>
      <c r="Z254" s="25">
        <f t="shared" si="61"/>
        <v>158.13</v>
      </c>
      <c r="AA254" s="25">
        <f t="shared" si="62"/>
        <v>158.13</v>
      </c>
      <c r="AB254" s="25">
        <f t="shared" si="63"/>
        <v>143.34</v>
      </c>
      <c r="AC254" s="25">
        <f t="shared" si="64"/>
        <v>140.41</v>
      </c>
      <c r="AD254" s="25">
        <f t="shared" si="65"/>
        <v>197.66</v>
      </c>
      <c r="AE254" s="25">
        <f t="shared" si="66"/>
        <v>197.66</v>
      </c>
      <c r="AF254" s="25">
        <f t="shared" si="67"/>
        <v>179.18</v>
      </c>
    </row>
    <row r="255" spans="1:32">
      <c r="A255" s="25">
        <v>3.95</v>
      </c>
      <c r="B255" s="25">
        <v>408.88</v>
      </c>
      <c r="C255" s="25">
        <v>575.5</v>
      </c>
      <c r="D255" s="25">
        <v>575.5</v>
      </c>
      <c r="E255" s="25">
        <f t="shared" si="59"/>
        <v>521.78</v>
      </c>
      <c r="F255">
        <f t="shared" si="58"/>
        <v>1.407503423987478</v>
      </c>
      <c r="G255">
        <f t="shared" si="57"/>
        <v>-0.13137321358121423</v>
      </c>
      <c r="X255" s="25">
        <v>3.95</v>
      </c>
      <c r="Y255" s="25">
        <f t="shared" si="60"/>
        <v>113.58</v>
      </c>
      <c r="Z255" s="25">
        <f t="shared" si="61"/>
        <v>159.86000000000001</v>
      </c>
      <c r="AA255" s="25">
        <f t="shared" si="62"/>
        <v>159.86000000000001</v>
      </c>
      <c r="AB255" s="25">
        <f t="shared" si="63"/>
        <v>144.94</v>
      </c>
      <c r="AC255" s="25">
        <f t="shared" si="64"/>
        <v>141.97999999999999</v>
      </c>
      <c r="AD255" s="25">
        <f t="shared" si="65"/>
        <v>199.83</v>
      </c>
      <c r="AE255" s="25">
        <f t="shared" si="66"/>
        <v>199.83</v>
      </c>
      <c r="AF255" s="25">
        <f t="shared" si="67"/>
        <v>181.18</v>
      </c>
    </row>
    <row r="256" spans="1:32">
      <c r="A256" s="25">
        <v>3.96</v>
      </c>
      <c r="B256" s="25">
        <v>413.5</v>
      </c>
      <c r="C256" s="25">
        <v>582</v>
      </c>
      <c r="D256" s="25">
        <v>582</v>
      </c>
      <c r="E256" s="25">
        <f t="shared" si="59"/>
        <v>527.67999999999995</v>
      </c>
      <c r="F256">
        <f t="shared" si="58"/>
        <v>1.4074969770253929</v>
      </c>
      <c r="G256">
        <f t="shared" si="57"/>
        <v>-0.13136676661912916</v>
      </c>
      <c r="X256" s="25">
        <v>3.96</v>
      </c>
      <c r="Y256" s="25">
        <f t="shared" si="60"/>
        <v>114.86</v>
      </c>
      <c r="Z256" s="25">
        <f t="shared" si="61"/>
        <v>161.66999999999999</v>
      </c>
      <c r="AA256" s="25">
        <f t="shared" si="62"/>
        <v>161.66999999999999</v>
      </c>
      <c r="AB256" s="25">
        <f t="shared" si="63"/>
        <v>146.58000000000001</v>
      </c>
      <c r="AC256" s="25">
        <f t="shared" si="64"/>
        <v>143.58000000000001</v>
      </c>
      <c r="AD256" s="25">
        <f t="shared" si="65"/>
        <v>202.09</v>
      </c>
      <c r="AE256" s="25">
        <f t="shared" si="66"/>
        <v>202.09</v>
      </c>
      <c r="AF256" s="25">
        <f t="shared" si="67"/>
        <v>183.23</v>
      </c>
    </row>
    <row r="257" spans="1:32">
      <c r="A257" s="25">
        <v>3.98</v>
      </c>
      <c r="B257" s="25">
        <v>418</v>
      </c>
      <c r="C257" s="25">
        <v>588.38</v>
      </c>
      <c r="D257" s="25">
        <v>588.38</v>
      </c>
      <c r="E257" s="25">
        <f t="shared" si="59"/>
        <v>533.41999999999996</v>
      </c>
      <c r="F257">
        <f t="shared" si="58"/>
        <v>1.4076076555023924</v>
      </c>
      <c r="G257">
        <f t="shared" ref="G257:G307" si="68">$F$313-F257</f>
        <v>-0.13147744509612869</v>
      </c>
      <c r="X257" s="25">
        <v>3.98</v>
      </c>
      <c r="Y257" s="25">
        <f t="shared" si="60"/>
        <v>116.11</v>
      </c>
      <c r="Z257" s="25">
        <f t="shared" si="61"/>
        <v>163.44</v>
      </c>
      <c r="AA257" s="25">
        <f t="shared" si="62"/>
        <v>163.44</v>
      </c>
      <c r="AB257" s="25">
        <f t="shared" si="63"/>
        <v>148.16999999999999</v>
      </c>
      <c r="AC257" s="25">
        <f t="shared" si="64"/>
        <v>145.13999999999999</v>
      </c>
      <c r="AD257" s="25">
        <f t="shared" si="65"/>
        <v>204.3</v>
      </c>
      <c r="AE257" s="25">
        <f t="shared" si="66"/>
        <v>204.3</v>
      </c>
      <c r="AF257" s="25">
        <f t="shared" si="67"/>
        <v>185.21</v>
      </c>
    </row>
    <row r="258" spans="1:32">
      <c r="A258" s="25">
        <v>4</v>
      </c>
      <c r="B258" s="25">
        <v>422.63</v>
      </c>
      <c r="C258" s="25">
        <v>594.88</v>
      </c>
      <c r="D258" s="25">
        <v>594.88</v>
      </c>
      <c r="E258" s="25">
        <f t="shared" si="59"/>
        <v>539.33000000000004</v>
      </c>
      <c r="F258">
        <f t="shared" ref="F258:F308" si="69">C258/B258</f>
        <v>1.4075669024915411</v>
      </c>
      <c r="G258">
        <f t="shared" si="68"/>
        <v>-0.13143669208527742</v>
      </c>
      <c r="X258" s="25">
        <v>4</v>
      </c>
      <c r="Y258" s="25">
        <f t="shared" si="60"/>
        <v>117.4</v>
      </c>
      <c r="Z258" s="25">
        <f t="shared" si="61"/>
        <v>165.24</v>
      </c>
      <c r="AA258" s="25">
        <f t="shared" si="62"/>
        <v>165.24</v>
      </c>
      <c r="AB258" s="25">
        <f t="shared" si="63"/>
        <v>149.81</v>
      </c>
      <c r="AC258" s="25">
        <f t="shared" si="64"/>
        <v>146.75</v>
      </c>
      <c r="AD258" s="25">
        <f t="shared" si="65"/>
        <v>206.55</v>
      </c>
      <c r="AE258" s="25">
        <f t="shared" si="66"/>
        <v>206.55</v>
      </c>
      <c r="AF258" s="25">
        <f t="shared" si="67"/>
        <v>187.26</v>
      </c>
    </row>
    <row r="259" spans="1:32">
      <c r="A259" s="25">
        <v>4.0199999999999996</v>
      </c>
      <c r="B259" s="25">
        <v>427.25</v>
      </c>
      <c r="C259" s="25">
        <v>601.38</v>
      </c>
      <c r="D259" s="25">
        <v>601.38</v>
      </c>
      <c r="E259" s="25">
        <f t="shared" si="59"/>
        <v>545.23</v>
      </c>
      <c r="F259">
        <f t="shared" si="69"/>
        <v>1.4075599765944997</v>
      </c>
      <c r="G259">
        <f t="shared" si="68"/>
        <v>-0.13142976618823599</v>
      </c>
      <c r="X259" s="25">
        <v>4.0199999999999996</v>
      </c>
      <c r="Y259" s="25">
        <f t="shared" si="60"/>
        <v>118.68</v>
      </c>
      <c r="Z259" s="25">
        <f t="shared" si="61"/>
        <v>167.05</v>
      </c>
      <c r="AA259" s="25">
        <f t="shared" si="62"/>
        <v>167.05</v>
      </c>
      <c r="AB259" s="25">
        <f t="shared" si="63"/>
        <v>151.44999999999999</v>
      </c>
      <c r="AC259" s="25">
        <f t="shared" si="64"/>
        <v>148.35</v>
      </c>
      <c r="AD259" s="25">
        <f t="shared" si="65"/>
        <v>208.81</v>
      </c>
      <c r="AE259" s="25">
        <f t="shared" si="66"/>
        <v>208.81</v>
      </c>
      <c r="AF259" s="25">
        <f t="shared" si="67"/>
        <v>189.31</v>
      </c>
    </row>
    <row r="260" spans="1:32">
      <c r="A260" s="25">
        <v>4.04</v>
      </c>
      <c r="B260" s="25">
        <v>431.88</v>
      </c>
      <c r="C260" s="25">
        <v>607.88</v>
      </c>
      <c r="D260" s="25">
        <v>607.88</v>
      </c>
      <c r="E260" s="25">
        <f t="shared" si="59"/>
        <v>551.14</v>
      </c>
      <c r="F260">
        <f t="shared" si="69"/>
        <v>1.4075206075761786</v>
      </c>
      <c r="G260">
        <f t="shared" si="68"/>
        <v>-0.13139039716991485</v>
      </c>
      <c r="X260" s="25">
        <v>4.04</v>
      </c>
      <c r="Y260" s="25">
        <f t="shared" si="60"/>
        <v>119.97</v>
      </c>
      <c r="Z260" s="25">
        <f t="shared" si="61"/>
        <v>168.86</v>
      </c>
      <c r="AA260" s="25">
        <f t="shared" si="62"/>
        <v>168.86</v>
      </c>
      <c r="AB260" s="25">
        <f t="shared" si="63"/>
        <v>153.09</v>
      </c>
      <c r="AC260" s="25">
        <f t="shared" si="64"/>
        <v>149.96</v>
      </c>
      <c r="AD260" s="25">
        <f t="shared" si="65"/>
        <v>211.08</v>
      </c>
      <c r="AE260" s="25">
        <f t="shared" si="66"/>
        <v>211.08</v>
      </c>
      <c r="AF260" s="25">
        <f t="shared" si="67"/>
        <v>191.36</v>
      </c>
    </row>
    <row r="261" spans="1:32">
      <c r="A261" s="25">
        <v>4.0599999999999996</v>
      </c>
      <c r="B261" s="25">
        <v>436.5</v>
      </c>
      <c r="C261" s="25">
        <v>614.5</v>
      </c>
      <c r="D261" s="25">
        <v>614.5</v>
      </c>
      <c r="E261" s="25">
        <f t="shared" si="59"/>
        <v>557.03</v>
      </c>
      <c r="F261">
        <f t="shared" si="69"/>
        <v>1.4077892325315007</v>
      </c>
      <c r="G261">
        <f t="shared" si="68"/>
        <v>-0.13165902212523695</v>
      </c>
      <c r="X261" s="25">
        <v>4.0599999999999996</v>
      </c>
      <c r="Y261" s="25">
        <f t="shared" si="60"/>
        <v>121.25</v>
      </c>
      <c r="Z261" s="25">
        <f t="shared" si="61"/>
        <v>170.69</v>
      </c>
      <c r="AA261" s="25">
        <f t="shared" si="62"/>
        <v>170.69</v>
      </c>
      <c r="AB261" s="25">
        <f t="shared" si="63"/>
        <v>154.72999999999999</v>
      </c>
      <c r="AC261" s="25">
        <f t="shared" si="64"/>
        <v>151.56</v>
      </c>
      <c r="AD261" s="25">
        <f t="shared" si="65"/>
        <v>213.36</v>
      </c>
      <c r="AE261" s="25">
        <f t="shared" si="66"/>
        <v>213.36</v>
      </c>
      <c r="AF261" s="25">
        <f t="shared" si="67"/>
        <v>193.41</v>
      </c>
    </row>
    <row r="262" spans="1:32">
      <c r="A262" s="25">
        <v>4.08</v>
      </c>
      <c r="B262" s="25">
        <v>441.13</v>
      </c>
      <c r="C262" s="25">
        <v>621.25</v>
      </c>
      <c r="D262" s="25">
        <v>621.25</v>
      </c>
      <c r="E262" s="25">
        <f t="shared" si="59"/>
        <v>562.94000000000005</v>
      </c>
      <c r="F262">
        <f t="shared" si="69"/>
        <v>1.4083150091809671</v>
      </c>
      <c r="G262">
        <f t="shared" si="68"/>
        <v>-0.13218479877470335</v>
      </c>
      <c r="X262" s="25">
        <v>4.08</v>
      </c>
      <c r="Y262" s="25">
        <f t="shared" si="60"/>
        <v>122.54</v>
      </c>
      <c r="Z262" s="25">
        <f t="shared" si="61"/>
        <v>172.57</v>
      </c>
      <c r="AA262" s="25">
        <f t="shared" si="62"/>
        <v>172.57</v>
      </c>
      <c r="AB262" s="25">
        <f t="shared" si="63"/>
        <v>156.37</v>
      </c>
      <c r="AC262" s="25">
        <f t="shared" si="64"/>
        <v>153.18</v>
      </c>
      <c r="AD262" s="25">
        <f t="shared" si="65"/>
        <v>215.71</v>
      </c>
      <c r="AE262" s="25">
        <f t="shared" si="66"/>
        <v>215.71</v>
      </c>
      <c r="AF262" s="25">
        <f t="shared" si="67"/>
        <v>195.46</v>
      </c>
    </row>
    <row r="263" spans="1:32">
      <c r="A263" s="25">
        <v>4.0999999999999996</v>
      </c>
      <c r="B263" s="25">
        <v>445.88</v>
      </c>
      <c r="C263" s="25">
        <v>628</v>
      </c>
      <c r="D263" s="25">
        <v>628</v>
      </c>
      <c r="E263" s="25">
        <f t="shared" si="59"/>
        <v>569</v>
      </c>
      <c r="F263">
        <f t="shared" si="69"/>
        <v>1.4084507042253522</v>
      </c>
      <c r="G263">
        <f t="shared" si="68"/>
        <v>-0.1323204938190885</v>
      </c>
      <c r="X263" s="25">
        <v>4.0999999999999996</v>
      </c>
      <c r="Y263" s="25">
        <f t="shared" si="60"/>
        <v>123.86</v>
      </c>
      <c r="Z263" s="25">
        <f t="shared" si="61"/>
        <v>174.44</v>
      </c>
      <c r="AA263" s="25">
        <f t="shared" si="62"/>
        <v>174.44</v>
      </c>
      <c r="AB263" s="25">
        <f t="shared" si="63"/>
        <v>158.06</v>
      </c>
      <c r="AC263" s="25">
        <f t="shared" si="64"/>
        <v>154.83000000000001</v>
      </c>
      <c r="AD263" s="25">
        <f t="shared" si="65"/>
        <v>218.05</v>
      </c>
      <c r="AE263" s="25">
        <f t="shared" si="66"/>
        <v>218.05</v>
      </c>
      <c r="AF263" s="25">
        <f t="shared" si="67"/>
        <v>197.58</v>
      </c>
    </row>
    <row r="264" spans="1:32">
      <c r="A264" s="25">
        <v>4.12</v>
      </c>
      <c r="B264" s="25">
        <v>450.5</v>
      </c>
      <c r="C264" s="25">
        <v>634.88</v>
      </c>
      <c r="D264" s="25">
        <v>634.88</v>
      </c>
      <c r="E264" s="25">
        <f t="shared" si="59"/>
        <v>574.9</v>
      </c>
      <c r="F264">
        <f t="shared" si="69"/>
        <v>1.4092785793562708</v>
      </c>
      <c r="G264">
        <f t="shared" si="68"/>
        <v>-0.13314836895000703</v>
      </c>
      <c r="X264" s="25">
        <v>4.12</v>
      </c>
      <c r="Y264" s="25">
        <f t="shared" si="60"/>
        <v>125.14</v>
      </c>
      <c r="Z264" s="25">
        <f t="shared" si="61"/>
        <v>176.36</v>
      </c>
      <c r="AA264" s="25">
        <f t="shared" si="62"/>
        <v>176.36</v>
      </c>
      <c r="AB264" s="25">
        <f t="shared" si="63"/>
        <v>159.69</v>
      </c>
      <c r="AC264" s="25">
        <f t="shared" si="64"/>
        <v>156.43</v>
      </c>
      <c r="AD264" s="25">
        <f t="shared" si="65"/>
        <v>220.45</v>
      </c>
      <c r="AE264" s="25">
        <f t="shared" si="66"/>
        <v>220.45</v>
      </c>
      <c r="AF264" s="25">
        <f t="shared" si="67"/>
        <v>199.61</v>
      </c>
    </row>
    <row r="265" spans="1:32">
      <c r="A265" s="25">
        <v>4.1399999999999997</v>
      </c>
      <c r="B265" s="25">
        <v>455.25</v>
      </c>
      <c r="C265" s="25">
        <v>641.88</v>
      </c>
      <c r="D265" s="25">
        <v>641.88</v>
      </c>
      <c r="E265" s="25">
        <f t="shared" si="59"/>
        <v>580.96</v>
      </c>
      <c r="F265">
        <f t="shared" si="69"/>
        <v>1.4099505766062603</v>
      </c>
      <c r="G265">
        <f t="shared" si="68"/>
        <v>-0.1338203661999966</v>
      </c>
      <c r="X265" s="25">
        <v>4.1399999999999997</v>
      </c>
      <c r="Y265" s="25">
        <f t="shared" si="60"/>
        <v>126.46</v>
      </c>
      <c r="Z265" s="25">
        <f t="shared" si="61"/>
        <v>178.3</v>
      </c>
      <c r="AA265" s="25">
        <f t="shared" si="62"/>
        <v>178.3</v>
      </c>
      <c r="AB265" s="25">
        <f t="shared" si="63"/>
        <v>161.38</v>
      </c>
      <c r="AC265" s="25">
        <f t="shared" si="64"/>
        <v>158.08000000000001</v>
      </c>
      <c r="AD265" s="25">
        <f t="shared" si="65"/>
        <v>222.88</v>
      </c>
      <c r="AE265" s="25">
        <f t="shared" si="66"/>
        <v>222.88</v>
      </c>
      <c r="AF265" s="25">
        <f t="shared" si="67"/>
        <v>201.73</v>
      </c>
    </row>
    <row r="266" spans="1:32">
      <c r="A266" s="25">
        <v>4.16</v>
      </c>
      <c r="B266" s="25">
        <v>460</v>
      </c>
      <c r="C266" s="25">
        <v>648.88</v>
      </c>
      <c r="D266" s="25">
        <v>648.88</v>
      </c>
      <c r="E266" s="25">
        <f t="shared" si="59"/>
        <v>587.02</v>
      </c>
      <c r="F266">
        <f t="shared" si="69"/>
        <v>1.4106086956521739</v>
      </c>
      <c r="G266">
        <f t="shared" si="68"/>
        <v>-0.13447848524591022</v>
      </c>
      <c r="X266" s="25">
        <v>4.16</v>
      </c>
      <c r="Y266" s="25">
        <f t="shared" si="60"/>
        <v>127.78</v>
      </c>
      <c r="Z266" s="25">
        <f t="shared" si="61"/>
        <v>180.24</v>
      </c>
      <c r="AA266" s="25">
        <f t="shared" si="62"/>
        <v>180.24</v>
      </c>
      <c r="AB266" s="25">
        <f t="shared" si="63"/>
        <v>163.06</v>
      </c>
      <c r="AC266" s="25">
        <f t="shared" si="64"/>
        <v>159.72999999999999</v>
      </c>
      <c r="AD266" s="25">
        <f t="shared" si="65"/>
        <v>225.3</v>
      </c>
      <c r="AE266" s="25">
        <f t="shared" si="66"/>
        <v>225.3</v>
      </c>
      <c r="AF266" s="25">
        <f t="shared" si="67"/>
        <v>203.83</v>
      </c>
    </row>
    <row r="267" spans="1:32">
      <c r="A267" s="25">
        <v>4.18</v>
      </c>
      <c r="B267" s="25">
        <v>464.75</v>
      </c>
      <c r="C267" s="25">
        <v>656</v>
      </c>
      <c r="D267" s="25">
        <v>656</v>
      </c>
      <c r="E267" s="25">
        <f t="shared" si="59"/>
        <v>593.08000000000004</v>
      </c>
      <c r="F267">
        <f t="shared" si="69"/>
        <v>1.4115115653577193</v>
      </c>
      <c r="G267">
        <f t="shared" si="68"/>
        <v>-0.13538135495145553</v>
      </c>
      <c r="X267" s="25">
        <v>4.18</v>
      </c>
      <c r="Y267" s="25">
        <f t="shared" si="60"/>
        <v>129.1</v>
      </c>
      <c r="Z267" s="25">
        <f t="shared" si="61"/>
        <v>182.22</v>
      </c>
      <c r="AA267" s="25">
        <f t="shared" si="62"/>
        <v>182.22</v>
      </c>
      <c r="AB267" s="25">
        <f t="shared" si="63"/>
        <v>164.74</v>
      </c>
      <c r="AC267" s="25">
        <f t="shared" si="64"/>
        <v>161.38</v>
      </c>
      <c r="AD267" s="25">
        <f t="shared" si="65"/>
        <v>227.78</v>
      </c>
      <c r="AE267" s="25">
        <f t="shared" si="66"/>
        <v>227.78</v>
      </c>
      <c r="AF267" s="25">
        <f t="shared" si="67"/>
        <v>205.93</v>
      </c>
    </row>
    <row r="268" spans="1:32">
      <c r="A268" s="25">
        <v>4.2</v>
      </c>
      <c r="B268" s="25">
        <v>469.5</v>
      </c>
      <c r="C268" s="25">
        <v>663.25</v>
      </c>
      <c r="D268" s="25">
        <v>663.25</v>
      </c>
      <c r="E268" s="25">
        <f t="shared" si="59"/>
        <v>599.14</v>
      </c>
      <c r="F268">
        <f t="shared" si="69"/>
        <v>1.4126730564430245</v>
      </c>
      <c r="G268">
        <f t="shared" si="68"/>
        <v>-0.13654284603676081</v>
      </c>
      <c r="X268" s="25">
        <v>4.2</v>
      </c>
      <c r="Y268" s="25">
        <f t="shared" si="60"/>
        <v>130.41999999999999</v>
      </c>
      <c r="Z268" s="25">
        <f t="shared" si="61"/>
        <v>184.24</v>
      </c>
      <c r="AA268" s="25">
        <f t="shared" si="62"/>
        <v>184.24</v>
      </c>
      <c r="AB268" s="25">
        <f t="shared" si="63"/>
        <v>166.43</v>
      </c>
      <c r="AC268" s="25">
        <f t="shared" si="64"/>
        <v>163.03</v>
      </c>
      <c r="AD268" s="25">
        <f t="shared" si="65"/>
        <v>230.3</v>
      </c>
      <c r="AE268" s="25">
        <f t="shared" si="66"/>
        <v>230.3</v>
      </c>
      <c r="AF268" s="25">
        <f t="shared" si="67"/>
        <v>208.04</v>
      </c>
    </row>
    <row r="269" spans="1:32">
      <c r="A269" s="25">
        <v>4.22</v>
      </c>
      <c r="B269" s="25">
        <v>474.25</v>
      </c>
      <c r="C269" s="25">
        <v>670.5</v>
      </c>
      <c r="D269" s="25">
        <v>670.5</v>
      </c>
      <c r="E269" s="25">
        <f t="shared" si="59"/>
        <v>605.20000000000005</v>
      </c>
      <c r="F269">
        <f t="shared" si="69"/>
        <v>1.4138112809699526</v>
      </c>
      <c r="G269">
        <f t="shared" si="68"/>
        <v>-0.13768107056368883</v>
      </c>
      <c r="X269" s="25">
        <v>4.22</v>
      </c>
      <c r="Y269" s="25">
        <f t="shared" si="60"/>
        <v>131.74</v>
      </c>
      <c r="Z269" s="25">
        <f t="shared" si="61"/>
        <v>186.25</v>
      </c>
      <c r="AA269" s="25">
        <f t="shared" si="62"/>
        <v>186.25</v>
      </c>
      <c r="AB269" s="25">
        <f t="shared" si="63"/>
        <v>168.11</v>
      </c>
      <c r="AC269" s="25">
        <f t="shared" si="64"/>
        <v>164.68</v>
      </c>
      <c r="AD269" s="25">
        <f t="shared" si="65"/>
        <v>232.81</v>
      </c>
      <c r="AE269" s="25">
        <f t="shared" si="66"/>
        <v>232.81</v>
      </c>
      <c r="AF269" s="25">
        <f t="shared" si="67"/>
        <v>210.14</v>
      </c>
    </row>
    <row r="270" spans="1:32">
      <c r="A270" s="25">
        <v>4.24</v>
      </c>
      <c r="B270" s="25">
        <v>479.13</v>
      </c>
      <c r="C270" s="25">
        <v>678</v>
      </c>
      <c r="D270" s="25">
        <v>678</v>
      </c>
      <c r="E270" s="25">
        <f t="shared" si="59"/>
        <v>611.42999999999995</v>
      </c>
      <c r="F270">
        <f t="shared" si="69"/>
        <v>1.4150648049589882</v>
      </c>
      <c r="G270">
        <f t="shared" si="68"/>
        <v>-0.1389345945527245</v>
      </c>
      <c r="X270" s="25">
        <v>4.24</v>
      </c>
      <c r="Y270" s="25">
        <f t="shared" si="60"/>
        <v>133.09</v>
      </c>
      <c r="Z270" s="25">
        <f t="shared" si="61"/>
        <v>188.33</v>
      </c>
      <c r="AA270" s="25">
        <f t="shared" si="62"/>
        <v>188.33</v>
      </c>
      <c r="AB270" s="25">
        <f t="shared" si="63"/>
        <v>169.84</v>
      </c>
      <c r="AC270" s="25">
        <f t="shared" si="64"/>
        <v>166.36</v>
      </c>
      <c r="AD270" s="25">
        <f t="shared" si="65"/>
        <v>235.41</v>
      </c>
      <c r="AE270" s="25">
        <f t="shared" si="66"/>
        <v>235.41</v>
      </c>
      <c r="AF270" s="25">
        <f t="shared" si="67"/>
        <v>212.3</v>
      </c>
    </row>
    <row r="271" spans="1:32">
      <c r="A271" s="25">
        <v>4.26</v>
      </c>
      <c r="B271" s="25">
        <v>483.88</v>
      </c>
      <c r="C271" s="25">
        <v>685.38</v>
      </c>
      <c r="D271" s="25">
        <v>685.38</v>
      </c>
      <c r="E271" s="25">
        <f t="shared" si="59"/>
        <v>617.49</v>
      </c>
      <c r="F271">
        <f t="shared" si="69"/>
        <v>1.4164255600562123</v>
      </c>
      <c r="G271">
        <f t="shared" si="68"/>
        <v>-0.14029534964994861</v>
      </c>
      <c r="X271" s="25">
        <v>4.26</v>
      </c>
      <c r="Y271" s="25">
        <f t="shared" si="60"/>
        <v>134.41</v>
      </c>
      <c r="Z271" s="25">
        <f t="shared" si="61"/>
        <v>190.38</v>
      </c>
      <c r="AA271" s="25">
        <f t="shared" si="62"/>
        <v>190.38</v>
      </c>
      <c r="AB271" s="25">
        <f t="shared" si="63"/>
        <v>171.53</v>
      </c>
      <c r="AC271" s="25">
        <f t="shared" si="64"/>
        <v>168.01</v>
      </c>
      <c r="AD271" s="25">
        <f t="shared" si="65"/>
        <v>237.98</v>
      </c>
      <c r="AE271" s="25">
        <f t="shared" si="66"/>
        <v>237.98</v>
      </c>
      <c r="AF271" s="25">
        <f t="shared" si="67"/>
        <v>214.41</v>
      </c>
    </row>
    <row r="272" spans="1:32">
      <c r="A272" s="25">
        <v>4.28</v>
      </c>
      <c r="B272" s="25">
        <v>488.75</v>
      </c>
      <c r="C272" s="25">
        <v>692.88</v>
      </c>
      <c r="D272" s="25">
        <v>692.88</v>
      </c>
      <c r="E272" s="25">
        <f t="shared" si="59"/>
        <v>623.71</v>
      </c>
      <c r="F272">
        <f t="shared" si="69"/>
        <v>1.4176572890025576</v>
      </c>
      <c r="G272">
        <f t="shared" si="68"/>
        <v>-0.14152707859629388</v>
      </c>
      <c r="X272" s="25">
        <v>4.28</v>
      </c>
      <c r="Y272" s="25">
        <f t="shared" si="60"/>
        <v>135.76</v>
      </c>
      <c r="Z272" s="25">
        <f t="shared" si="61"/>
        <v>192.47</v>
      </c>
      <c r="AA272" s="25">
        <f t="shared" si="62"/>
        <v>192.47</v>
      </c>
      <c r="AB272" s="25">
        <f t="shared" si="63"/>
        <v>173.25</v>
      </c>
      <c r="AC272" s="25">
        <f t="shared" si="64"/>
        <v>169.7</v>
      </c>
      <c r="AD272" s="25">
        <f t="shared" si="65"/>
        <v>240.59</v>
      </c>
      <c r="AE272" s="25">
        <f t="shared" si="66"/>
        <v>240.59</v>
      </c>
      <c r="AF272" s="25">
        <f t="shared" si="67"/>
        <v>216.56</v>
      </c>
    </row>
    <row r="273" spans="1:32">
      <c r="A273" s="25">
        <v>4.3</v>
      </c>
      <c r="B273" s="25">
        <v>493.63</v>
      </c>
      <c r="C273" s="25">
        <v>700.5</v>
      </c>
      <c r="D273" s="25">
        <v>700.5</v>
      </c>
      <c r="E273" s="25">
        <f t="shared" si="59"/>
        <v>629.94000000000005</v>
      </c>
      <c r="F273">
        <f t="shared" si="69"/>
        <v>1.4190790673176266</v>
      </c>
      <c r="G273">
        <f t="shared" si="68"/>
        <v>-0.14294885691136283</v>
      </c>
      <c r="X273" s="25">
        <v>4.3</v>
      </c>
      <c r="Y273" s="25">
        <f t="shared" si="60"/>
        <v>137.12</v>
      </c>
      <c r="Z273" s="25">
        <f t="shared" si="61"/>
        <v>194.58</v>
      </c>
      <c r="AA273" s="25">
        <f t="shared" si="62"/>
        <v>194.58</v>
      </c>
      <c r="AB273" s="25">
        <f t="shared" si="63"/>
        <v>174.98</v>
      </c>
      <c r="AC273" s="25">
        <f t="shared" si="64"/>
        <v>171.4</v>
      </c>
      <c r="AD273" s="25">
        <f t="shared" si="65"/>
        <v>243.23</v>
      </c>
      <c r="AE273" s="25">
        <f t="shared" si="66"/>
        <v>243.23</v>
      </c>
      <c r="AF273" s="25">
        <f t="shared" si="67"/>
        <v>218.73</v>
      </c>
    </row>
    <row r="274" spans="1:32">
      <c r="A274" s="25">
        <v>4.32</v>
      </c>
      <c r="B274" s="25">
        <v>498.5</v>
      </c>
      <c r="C274" s="25">
        <v>708.25</v>
      </c>
      <c r="D274" s="25">
        <v>708.25</v>
      </c>
      <c r="E274" s="25">
        <f t="shared" si="59"/>
        <v>636.15</v>
      </c>
      <c r="F274">
        <f t="shared" si="69"/>
        <v>1.4207622868605818</v>
      </c>
      <c r="G274">
        <f t="shared" si="68"/>
        <v>-0.14463207645431808</v>
      </c>
      <c r="X274" s="25">
        <v>4.32</v>
      </c>
      <c r="Y274" s="25">
        <f t="shared" si="60"/>
        <v>138.47</v>
      </c>
      <c r="Z274" s="25">
        <f t="shared" si="61"/>
        <v>196.74</v>
      </c>
      <c r="AA274" s="25">
        <f t="shared" si="62"/>
        <v>196.74</v>
      </c>
      <c r="AB274" s="25">
        <f t="shared" si="63"/>
        <v>176.71</v>
      </c>
      <c r="AC274" s="25">
        <f t="shared" si="64"/>
        <v>173.09</v>
      </c>
      <c r="AD274" s="25">
        <f t="shared" si="65"/>
        <v>245.93</v>
      </c>
      <c r="AE274" s="25">
        <f t="shared" si="66"/>
        <v>245.93</v>
      </c>
      <c r="AF274" s="25">
        <f t="shared" si="67"/>
        <v>220.89</v>
      </c>
    </row>
    <row r="275" spans="1:32">
      <c r="A275" s="25">
        <v>4.34</v>
      </c>
      <c r="B275" s="25">
        <v>503.38</v>
      </c>
      <c r="C275" s="25">
        <v>715.88</v>
      </c>
      <c r="D275" s="25">
        <v>715.88</v>
      </c>
      <c r="E275" s="25">
        <f t="shared" si="59"/>
        <v>642.38</v>
      </c>
      <c r="F275">
        <f t="shared" si="69"/>
        <v>1.422146291072351</v>
      </c>
      <c r="G275">
        <f t="shared" si="68"/>
        <v>-0.14601608066608729</v>
      </c>
      <c r="X275" s="25">
        <v>4.34</v>
      </c>
      <c r="Y275" s="25">
        <f t="shared" si="60"/>
        <v>139.83000000000001</v>
      </c>
      <c r="Z275" s="25">
        <f t="shared" si="61"/>
        <v>198.86</v>
      </c>
      <c r="AA275" s="25">
        <f t="shared" si="62"/>
        <v>198.86</v>
      </c>
      <c r="AB275" s="25">
        <f t="shared" si="63"/>
        <v>178.44</v>
      </c>
      <c r="AC275" s="25">
        <f t="shared" si="64"/>
        <v>174.79</v>
      </c>
      <c r="AD275" s="25">
        <f t="shared" si="65"/>
        <v>248.58</v>
      </c>
      <c r="AE275" s="25">
        <f t="shared" si="66"/>
        <v>248.58</v>
      </c>
      <c r="AF275" s="25">
        <f t="shared" si="67"/>
        <v>223.05</v>
      </c>
    </row>
    <row r="276" spans="1:32">
      <c r="A276" s="25">
        <v>4.3600000000000003</v>
      </c>
      <c r="B276" s="25">
        <v>508.25</v>
      </c>
      <c r="C276" s="25">
        <v>723.75</v>
      </c>
      <c r="D276" s="25">
        <v>723.75</v>
      </c>
      <c r="E276" s="25">
        <f t="shared" si="59"/>
        <v>648.59</v>
      </c>
      <c r="F276">
        <f t="shared" si="69"/>
        <v>1.4240039350713232</v>
      </c>
      <c r="G276">
        <f t="shared" si="68"/>
        <v>-0.14787372466505944</v>
      </c>
      <c r="X276" s="25">
        <v>4.3600000000000003</v>
      </c>
      <c r="Y276" s="25">
        <f t="shared" si="60"/>
        <v>141.18</v>
      </c>
      <c r="Z276" s="25">
        <f t="shared" si="61"/>
        <v>201.04</v>
      </c>
      <c r="AA276" s="25">
        <f t="shared" si="62"/>
        <v>201.04</v>
      </c>
      <c r="AB276" s="25">
        <f t="shared" si="63"/>
        <v>180.16</v>
      </c>
      <c r="AC276" s="25">
        <f t="shared" si="64"/>
        <v>176.48</v>
      </c>
      <c r="AD276" s="25">
        <f t="shared" si="65"/>
        <v>251.3</v>
      </c>
      <c r="AE276" s="25">
        <f t="shared" si="66"/>
        <v>251.3</v>
      </c>
      <c r="AF276" s="25">
        <f t="shared" si="67"/>
        <v>225.2</v>
      </c>
    </row>
    <row r="277" spans="1:32">
      <c r="A277" s="25">
        <v>4.37</v>
      </c>
      <c r="B277" s="25">
        <v>513.25</v>
      </c>
      <c r="C277" s="25">
        <v>731.5</v>
      </c>
      <c r="D277" s="25">
        <v>731.5</v>
      </c>
      <c r="E277" s="25">
        <f t="shared" si="59"/>
        <v>654.97</v>
      </c>
      <c r="F277">
        <f t="shared" si="69"/>
        <v>1.4252313687286897</v>
      </c>
      <c r="G277">
        <f t="shared" si="68"/>
        <v>-0.14910115832242599</v>
      </c>
      <c r="X277" s="25">
        <v>4.37</v>
      </c>
      <c r="Y277" s="25">
        <f t="shared" si="60"/>
        <v>142.57</v>
      </c>
      <c r="Z277" s="25">
        <f t="shared" si="61"/>
        <v>203.19</v>
      </c>
      <c r="AA277" s="25">
        <f t="shared" si="62"/>
        <v>203.19</v>
      </c>
      <c r="AB277" s="25">
        <f t="shared" si="63"/>
        <v>181.94</v>
      </c>
      <c r="AC277" s="25">
        <f t="shared" si="64"/>
        <v>178.21</v>
      </c>
      <c r="AD277" s="25">
        <f t="shared" si="65"/>
        <v>253.99</v>
      </c>
      <c r="AE277" s="25">
        <f t="shared" si="66"/>
        <v>253.99</v>
      </c>
      <c r="AF277" s="25">
        <f t="shared" si="67"/>
        <v>227.43</v>
      </c>
    </row>
    <row r="278" spans="1:32">
      <c r="A278" s="25">
        <v>4.3899999999999997</v>
      </c>
      <c r="B278" s="25">
        <v>518.13</v>
      </c>
      <c r="C278" s="25">
        <v>739.5</v>
      </c>
      <c r="D278" s="25">
        <v>739.5</v>
      </c>
      <c r="E278" s="25">
        <f t="shared" si="59"/>
        <v>661.2</v>
      </c>
      <c r="F278">
        <f t="shared" si="69"/>
        <v>1.4272479879566904</v>
      </c>
      <c r="G278">
        <f t="shared" si="68"/>
        <v>-0.15111777755042666</v>
      </c>
      <c r="X278" s="25">
        <v>4.3899999999999997</v>
      </c>
      <c r="Y278" s="25">
        <f t="shared" si="60"/>
        <v>143.93</v>
      </c>
      <c r="Z278" s="25">
        <f t="shared" si="61"/>
        <v>205.42</v>
      </c>
      <c r="AA278" s="25">
        <f t="shared" si="62"/>
        <v>205.42</v>
      </c>
      <c r="AB278" s="25">
        <f t="shared" si="63"/>
        <v>183.67</v>
      </c>
      <c r="AC278" s="25">
        <f t="shared" si="64"/>
        <v>179.91</v>
      </c>
      <c r="AD278" s="25">
        <f t="shared" si="65"/>
        <v>256.77999999999997</v>
      </c>
      <c r="AE278" s="25">
        <f t="shared" si="66"/>
        <v>256.77999999999997</v>
      </c>
      <c r="AF278" s="25">
        <f t="shared" si="67"/>
        <v>229.59</v>
      </c>
    </row>
    <row r="279" spans="1:32">
      <c r="A279" s="25">
        <v>4.41</v>
      </c>
      <c r="B279" s="25">
        <v>523.13</v>
      </c>
      <c r="C279" s="25">
        <v>747.38</v>
      </c>
      <c r="D279" s="25">
        <v>747.38</v>
      </c>
      <c r="E279" s="25">
        <f t="shared" si="59"/>
        <v>667.58</v>
      </c>
      <c r="F279">
        <f t="shared" si="69"/>
        <v>1.4286697379236519</v>
      </c>
      <c r="G279">
        <f t="shared" si="68"/>
        <v>-0.1525395275173882</v>
      </c>
      <c r="X279" s="25">
        <v>4.41</v>
      </c>
      <c r="Y279" s="25">
        <f t="shared" si="60"/>
        <v>145.31</v>
      </c>
      <c r="Z279" s="25">
        <f t="shared" si="61"/>
        <v>207.61</v>
      </c>
      <c r="AA279" s="25">
        <f t="shared" si="62"/>
        <v>207.61</v>
      </c>
      <c r="AB279" s="25">
        <f t="shared" si="63"/>
        <v>185.44</v>
      </c>
      <c r="AC279" s="25">
        <f t="shared" si="64"/>
        <v>181.64</v>
      </c>
      <c r="AD279" s="25">
        <f t="shared" si="65"/>
        <v>259.51</v>
      </c>
      <c r="AE279" s="25">
        <f t="shared" si="66"/>
        <v>259.51</v>
      </c>
      <c r="AF279" s="25">
        <f t="shared" si="67"/>
        <v>231.8</v>
      </c>
    </row>
    <row r="280" spans="1:32">
      <c r="A280" s="25">
        <v>4.43</v>
      </c>
      <c r="B280" s="25">
        <v>528.13</v>
      </c>
      <c r="C280" s="25">
        <v>755.38</v>
      </c>
      <c r="D280" s="25">
        <v>755.38</v>
      </c>
      <c r="E280" s="25">
        <f t="shared" si="59"/>
        <v>673.96</v>
      </c>
      <c r="F280">
        <f t="shared" si="69"/>
        <v>1.4302917842197944</v>
      </c>
      <c r="G280">
        <f t="shared" si="68"/>
        <v>-0.15416157381353068</v>
      </c>
      <c r="X280" s="25">
        <v>4.43</v>
      </c>
      <c r="Y280" s="25">
        <f t="shared" si="60"/>
        <v>146.69999999999999</v>
      </c>
      <c r="Z280" s="25">
        <f t="shared" si="61"/>
        <v>209.83</v>
      </c>
      <c r="AA280" s="25">
        <f t="shared" si="62"/>
        <v>209.83</v>
      </c>
      <c r="AB280" s="25">
        <f t="shared" si="63"/>
        <v>187.21</v>
      </c>
      <c r="AC280" s="25">
        <f t="shared" si="64"/>
        <v>183.38</v>
      </c>
      <c r="AD280" s="25">
        <f t="shared" si="65"/>
        <v>262.29000000000002</v>
      </c>
      <c r="AE280" s="25">
        <f t="shared" si="66"/>
        <v>262.29000000000002</v>
      </c>
      <c r="AF280" s="25">
        <f t="shared" si="67"/>
        <v>234.01</v>
      </c>
    </row>
    <row r="281" spans="1:32">
      <c r="A281" s="25">
        <v>4.45</v>
      </c>
      <c r="B281" s="25">
        <v>533.13</v>
      </c>
      <c r="C281" s="25">
        <v>763.38</v>
      </c>
      <c r="D281" s="25">
        <v>763.38</v>
      </c>
      <c r="E281" s="25">
        <f t="shared" si="59"/>
        <v>680.34</v>
      </c>
      <c r="F281">
        <f t="shared" si="69"/>
        <v>1.4318834055483654</v>
      </c>
      <c r="G281">
        <f t="shared" si="68"/>
        <v>-0.15575319514210162</v>
      </c>
      <c r="X281" s="25">
        <v>4.45</v>
      </c>
      <c r="Y281" s="25">
        <f t="shared" si="60"/>
        <v>148.09</v>
      </c>
      <c r="Z281" s="25">
        <f t="shared" si="61"/>
        <v>212.05</v>
      </c>
      <c r="AA281" s="25">
        <f t="shared" si="62"/>
        <v>212.05</v>
      </c>
      <c r="AB281" s="25">
        <f t="shared" si="63"/>
        <v>188.98</v>
      </c>
      <c r="AC281" s="25">
        <f t="shared" si="64"/>
        <v>185.11</v>
      </c>
      <c r="AD281" s="25">
        <f t="shared" si="65"/>
        <v>265.06</v>
      </c>
      <c r="AE281" s="25">
        <f t="shared" si="66"/>
        <v>265.06</v>
      </c>
      <c r="AF281" s="25">
        <f t="shared" si="67"/>
        <v>236.23</v>
      </c>
    </row>
    <row r="282" spans="1:32">
      <c r="A282" s="25">
        <v>4.47</v>
      </c>
      <c r="B282" s="25">
        <v>538.13</v>
      </c>
      <c r="C282" s="25">
        <v>771.5</v>
      </c>
      <c r="D282" s="25">
        <v>771.5</v>
      </c>
      <c r="E282" s="25">
        <f t="shared" si="59"/>
        <v>686.72</v>
      </c>
      <c r="F282">
        <f t="shared" si="69"/>
        <v>1.4336684444279264</v>
      </c>
      <c r="G282">
        <f t="shared" si="68"/>
        <v>-0.15753823402166267</v>
      </c>
      <c r="X282" s="25">
        <v>4.47</v>
      </c>
      <c r="Y282" s="25">
        <f t="shared" si="60"/>
        <v>149.47999999999999</v>
      </c>
      <c r="Z282" s="25">
        <f t="shared" si="61"/>
        <v>214.31</v>
      </c>
      <c r="AA282" s="25">
        <f t="shared" si="62"/>
        <v>214.31</v>
      </c>
      <c r="AB282" s="25">
        <f t="shared" si="63"/>
        <v>190.76</v>
      </c>
      <c r="AC282" s="25">
        <f t="shared" si="64"/>
        <v>186.85</v>
      </c>
      <c r="AD282" s="25">
        <f t="shared" si="65"/>
        <v>267.89</v>
      </c>
      <c r="AE282" s="25">
        <f t="shared" si="66"/>
        <v>267.89</v>
      </c>
      <c r="AF282" s="25">
        <f t="shared" si="67"/>
        <v>238.45</v>
      </c>
    </row>
    <row r="283" spans="1:32">
      <c r="A283" s="25">
        <v>4.49</v>
      </c>
      <c r="B283" s="25">
        <v>543.13</v>
      </c>
      <c r="C283" s="25">
        <v>779.63</v>
      </c>
      <c r="D283" s="25">
        <v>779.63</v>
      </c>
      <c r="E283" s="25">
        <f t="shared" si="59"/>
        <v>693.1</v>
      </c>
      <c r="F283">
        <f t="shared" si="69"/>
        <v>1.4354390293299946</v>
      </c>
      <c r="G283">
        <f t="shared" si="68"/>
        <v>-0.15930881892373083</v>
      </c>
      <c r="X283" s="25">
        <v>4.49</v>
      </c>
      <c r="Y283" s="25">
        <f t="shared" si="60"/>
        <v>150.87</v>
      </c>
      <c r="Z283" s="25">
        <f t="shared" si="61"/>
        <v>216.56</v>
      </c>
      <c r="AA283" s="25">
        <f t="shared" si="62"/>
        <v>216.56</v>
      </c>
      <c r="AB283" s="25">
        <f t="shared" si="63"/>
        <v>192.53</v>
      </c>
      <c r="AC283" s="25">
        <f t="shared" si="64"/>
        <v>188.59</v>
      </c>
      <c r="AD283" s="25">
        <f t="shared" si="65"/>
        <v>270.7</v>
      </c>
      <c r="AE283" s="25">
        <f t="shared" si="66"/>
        <v>270.7</v>
      </c>
      <c r="AF283" s="25">
        <f t="shared" si="67"/>
        <v>240.66</v>
      </c>
    </row>
    <row r="284" spans="1:32">
      <c r="A284" s="25">
        <v>4.51</v>
      </c>
      <c r="B284" s="25">
        <v>548.25</v>
      </c>
      <c r="C284" s="25">
        <v>787.75</v>
      </c>
      <c r="D284" s="25">
        <v>787.75</v>
      </c>
      <c r="E284" s="25">
        <f t="shared" si="59"/>
        <v>699.64</v>
      </c>
      <c r="F284">
        <f t="shared" si="69"/>
        <v>1.436844505243958</v>
      </c>
      <c r="G284">
        <f t="shared" si="68"/>
        <v>-0.16071429483769428</v>
      </c>
      <c r="X284" s="25">
        <v>4.51</v>
      </c>
      <c r="Y284" s="25">
        <f t="shared" si="60"/>
        <v>152.29</v>
      </c>
      <c r="Z284" s="25">
        <f t="shared" si="61"/>
        <v>218.82</v>
      </c>
      <c r="AA284" s="25">
        <f t="shared" si="62"/>
        <v>218.82</v>
      </c>
      <c r="AB284" s="25">
        <f t="shared" si="63"/>
        <v>194.34</v>
      </c>
      <c r="AC284" s="25">
        <f t="shared" si="64"/>
        <v>190.36</v>
      </c>
      <c r="AD284" s="25">
        <f t="shared" si="65"/>
        <v>273.52999999999997</v>
      </c>
      <c r="AE284" s="25">
        <f t="shared" si="66"/>
        <v>273.52999999999997</v>
      </c>
      <c r="AF284" s="25">
        <f t="shared" si="67"/>
        <v>242.93</v>
      </c>
    </row>
    <row r="285" spans="1:32">
      <c r="A285" s="25">
        <v>4.53</v>
      </c>
      <c r="B285" s="25">
        <v>553.25</v>
      </c>
      <c r="C285" s="25">
        <v>795.88</v>
      </c>
      <c r="D285" s="25">
        <v>795.88</v>
      </c>
      <c r="E285" s="25">
        <f t="shared" si="59"/>
        <v>706.02</v>
      </c>
      <c r="F285">
        <f t="shared" si="69"/>
        <v>1.4385539990962495</v>
      </c>
      <c r="G285">
        <f t="shared" si="68"/>
        <v>-0.16242378868998575</v>
      </c>
      <c r="X285" s="25">
        <v>4.53</v>
      </c>
      <c r="Y285" s="25">
        <f t="shared" si="60"/>
        <v>153.68</v>
      </c>
      <c r="Z285" s="25">
        <f t="shared" si="61"/>
        <v>221.08</v>
      </c>
      <c r="AA285" s="25">
        <f t="shared" si="62"/>
        <v>221.08</v>
      </c>
      <c r="AB285" s="25">
        <f t="shared" si="63"/>
        <v>196.12</v>
      </c>
      <c r="AC285" s="25">
        <f t="shared" si="64"/>
        <v>192.1</v>
      </c>
      <c r="AD285" s="25">
        <f t="shared" si="65"/>
        <v>276.35000000000002</v>
      </c>
      <c r="AE285" s="25">
        <f t="shared" si="66"/>
        <v>276.35000000000002</v>
      </c>
      <c r="AF285" s="25">
        <f t="shared" si="67"/>
        <v>245.15</v>
      </c>
    </row>
    <row r="286" spans="1:32">
      <c r="A286" s="25">
        <v>4.55</v>
      </c>
      <c r="B286" s="25">
        <v>558.38</v>
      </c>
      <c r="C286" s="25">
        <v>804.13</v>
      </c>
      <c r="D286" s="25">
        <v>804.13</v>
      </c>
      <c r="E286" s="25">
        <f t="shared" si="59"/>
        <v>712.57</v>
      </c>
      <c r="F286">
        <f t="shared" si="69"/>
        <v>1.4401124682116122</v>
      </c>
      <c r="G286">
        <f t="shared" si="68"/>
        <v>-0.16398225780534847</v>
      </c>
      <c r="X286" s="25">
        <v>4.55</v>
      </c>
      <c r="Y286" s="25">
        <f t="shared" si="60"/>
        <v>155.11000000000001</v>
      </c>
      <c r="Z286" s="25">
        <f t="shared" si="61"/>
        <v>223.37</v>
      </c>
      <c r="AA286" s="25">
        <f t="shared" si="62"/>
        <v>223.37</v>
      </c>
      <c r="AB286" s="25">
        <f t="shared" si="63"/>
        <v>197.94</v>
      </c>
      <c r="AC286" s="25">
        <f t="shared" si="64"/>
        <v>193.89</v>
      </c>
      <c r="AD286" s="25">
        <f t="shared" si="65"/>
        <v>279.20999999999998</v>
      </c>
      <c r="AE286" s="25">
        <f t="shared" si="66"/>
        <v>279.20999999999998</v>
      </c>
      <c r="AF286" s="25">
        <f t="shared" si="67"/>
        <v>247.43</v>
      </c>
    </row>
    <row r="287" spans="1:32">
      <c r="A287" s="25">
        <v>4.57</v>
      </c>
      <c r="B287" s="25">
        <v>563.5</v>
      </c>
      <c r="C287" s="25">
        <v>812.38</v>
      </c>
      <c r="D287" s="25">
        <v>812.38</v>
      </c>
      <c r="E287" s="25">
        <f t="shared" si="59"/>
        <v>719.1</v>
      </c>
      <c r="F287">
        <f t="shared" si="69"/>
        <v>1.4416681455190772</v>
      </c>
      <c r="G287">
        <f t="shared" si="68"/>
        <v>-0.16553793511281345</v>
      </c>
      <c r="X287" s="25">
        <v>4.57</v>
      </c>
      <c r="Y287" s="25">
        <f t="shared" si="60"/>
        <v>156.53</v>
      </c>
      <c r="Z287" s="25">
        <f t="shared" si="61"/>
        <v>225.66</v>
      </c>
      <c r="AA287" s="25">
        <f t="shared" si="62"/>
        <v>225.66</v>
      </c>
      <c r="AB287" s="25">
        <f t="shared" si="63"/>
        <v>199.75</v>
      </c>
      <c r="AC287" s="25">
        <f t="shared" si="64"/>
        <v>195.66</v>
      </c>
      <c r="AD287" s="25">
        <f t="shared" si="65"/>
        <v>282.08</v>
      </c>
      <c r="AE287" s="25">
        <f t="shared" si="66"/>
        <v>282.08</v>
      </c>
      <c r="AF287" s="25">
        <f t="shared" si="67"/>
        <v>249.69</v>
      </c>
    </row>
    <row r="288" spans="1:32">
      <c r="A288" s="25">
        <v>4.59</v>
      </c>
      <c r="B288" s="25">
        <v>568.5</v>
      </c>
      <c r="C288" s="25">
        <v>820.63</v>
      </c>
      <c r="D288" s="25">
        <v>820.63</v>
      </c>
      <c r="E288" s="25">
        <f t="shared" si="59"/>
        <v>725.48</v>
      </c>
      <c r="F288">
        <f t="shared" si="69"/>
        <v>1.4435004397537379</v>
      </c>
      <c r="G288">
        <f t="shared" si="68"/>
        <v>-0.16737022934747414</v>
      </c>
      <c r="X288" s="25">
        <v>4.59</v>
      </c>
      <c r="Y288" s="25">
        <f t="shared" si="60"/>
        <v>157.91999999999999</v>
      </c>
      <c r="Z288" s="25">
        <f t="shared" si="61"/>
        <v>227.95</v>
      </c>
      <c r="AA288" s="25">
        <f t="shared" si="62"/>
        <v>227.95</v>
      </c>
      <c r="AB288" s="25">
        <f t="shared" si="63"/>
        <v>201.52</v>
      </c>
      <c r="AC288" s="25">
        <f t="shared" si="64"/>
        <v>197.4</v>
      </c>
      <c r="AD288" s="25">
        <f t="shared" si="65"/>
        <v>284.94</v>
      </c>
      <c r="AE288" s="25">
        <f t="shared" si="66"/>
        <v>284.94</v>
      </c>
      <c r="AF288" s="25">
        <f t="shared" si="67"/>
        <v>251.9</v>
      </c>
    </row>
    <row r="289" spans="1:32">
      <c r="A289" s="25">
        <v>4.6100000000000003</v>
      </c>
      <c r="B289" s="25">
        <v>573.63</v>
      </c>
      <c r="C289" s="25">
        <v>828.88</v>
      </c>
      <c r="D289" s="25">
        <v>828.88</v>
      </c>
      <c r="E289" s="25">
        <f t="shared" si="59"/>
        <v>732.03</v>
      </c>
      <c r="F289">
        <f t="shared" si="69"/>
        <v>1.4449732405906246</v>
      </c>
      <c r="G289">
        <f t="shared" si="68"/>
        <v>-0.16884303018436086</v>
      </c>
      <c r="X289" s="25">
        <v>4.6100000000000003</v>
      </c>
      <c r="Y289" s="25">
        <f t="shared" si="60"/>
        <v>159.34</v>
      </c>
      <c r="Z289" s="25">
        <f t="shared" si="61"/>
        <v>230.24</v>
      </c>
      <c r="AA289" s="25">
        <f t="shared" si="62"/>
        <v>230.24</v>
      </c>
      <c r="AB289" s="25">
        <f t="shared" si="63"/>
        <v>203.34</v>
      </c>
      <c r="AC289" s="25">
        <f t="shared" si="64"/>
        <v>199.18</v>
      </c>
      <c r="AD289" s="25">
        <f t="shared" si="65"/>
        <v>287.8</v>
      </c>
      <c r="AE289" s="25">
        <f t="shared" si="66"/>
        <v>287.8</v>
      </c>
      <c r="AF289" s="25">
        <f t="shared" si="67"/>
        <v>254.18</v>
      </c>
    </row>
    <row r="290" spans="1:32">
      <c r="A290" s="25">
        <v>4.63</v>
      </c>
      <c r="B290" s="25">
        <v>578.75</v>
      </c>
      <c r="C290" s="25">
        <v>837.13</v>
      </c>
      <c r="D290" s="25">
        <v>837.13</v>
      </c>
      <c r="E290" s="25">
        <f t="shared" si="59"/>
        <v>738.56</v>
      </c>
      <c r="F290">
        <f t="shared" si="69"/>
        <v>1.4464449244060475</v>
      </c>
      <c r="G290">
        <f t="shared" si="68"/>
        <v>-0.17031471399978382</v>
      </c>
      <c r="X290" s="25">
        <v>4.63</v>
      </c>
      <c r="Y290" s="25">
        <f t="shared" si="60"/>
        <v>160.76</v>
      </c>
      <c r="Z290" s="25">
        <f t="shared" si="61"/>
        <v>232.54</v>
      </c>
      <c r="AA290" s="25">
        <f t="shared" si="62"/>
        <v>232.54</v>
      </c>
      <c r="AB290" s="25">
        <f t="shared" si="63"/>
        <v>205.16</v>
      </c>
      <c r="AC290" s="25">
        <f t="shared" si="64"/>
        <v>200.95</v>
      </c>
      <c r="AD290" s="25">
        <f t="shared" si="65"/>
        <v>290.68</v>
      </c>
      <c r="AE290" s="25">
        <f t="shared" si="66"/>
        <v>290.68</v>
      </c>
      <c r="AF290" s="25">
        <f t="shared" si="67"/>
        <v>256.45</v>
      </c>
    </row>
    <row r="291" spans="1:32">
      <c r="A291" s="25">
        <v>4.6500000000000004</v>
      </c>
      <c r="B291" s="25">
        <v>583.88</v>
      </c>
      <c r="C291" s="25">
        <v>845.5</v>
      </c>
      <c r="D291" s="25">
        <v>845.5</v>
      </c>
      <c r="E291" s="25">
        <f t="shared" si="59"/>
        <v>745.11</v>
      </c>
      <c r="F291">
        <f t="shared" si="69"/>
        <v>1.4480715215455231</v>
      </c>
      <c r="G291">
        <f t="shared" si="68"/>
        <v>-0.17194131113925937</v>
      </c>
      <c r="X291" s="25">
        <v>4.6500000000000004</v>
      </c>
      <c r="Y291" s="25">
        <f t="shared" si="60"/>
        <v>162.19</v>
      </c>
      <c r="Z291" s="25">
        <f t="shared" si="61"/>
        <v>234.86</v>
      </c>
      <c r="AA291" s="25">
        <f t="shared" si="62"/>
        <v>234.86</v>
      </c>
      <c r="AB291" s="25">
        <f t="shared" si="63"/>
        <v>206.98</v>
      </c>
      <c r="AC291" s="25">
        <f t="shared" si="64"/>
        <v>202.74</v>
      </c>
      <c r="AD291" s="25">
        <f t="shared" si="65"/>
        <v>293.58</v>
      </c>
      <c r="AE291" s="25">
        <f t="shared" si="66"/>
        <v>293.58</v>
      </c>
      <c r="AF291" s="25">
        <f t="shared" si="67"/>
        <v>258.73</v>
      </c>
    </row>
    <row r="292" spans="1:32">
      <c r="A292" s="25">
        <v>4.67</v>
      </c>
      <c r="B292" s="25">
        <v>589.13</v>
      </c>
      <c r="C292" s="25">
        <v>853.88</v>
      </c>
      <c r="D292" s="25">
        <v>853.88</v>
      </c>
      <c r="E292" s="25">
        <f t="shared" si="59"/>
        <v>751.81</v>
      </c>
      <c r="F292">
        <f t="shared" si="69"/>
        <v>1.4493914755656647</v>
      </c>
      <c r="G292">
        <f t="shared" si="68"/>
        <v>-0.17326126515940099</v>
      </c>
      <c r="X292" s="25">
        <v>4.67</v>
      </c>
      <c r="Y292" s="25">
        <f t="shared" si="60"/>
        <v>163.65</v>
      </c>
      <c r="Z292" s="25">
        <f t="shared" si="61"/>
        <v>237.19</v>
      </c>
      <c r="AA292" s="25">
        <f t="shared" si="62"/>
        <v>237.19</v>
      </c>
      <c r="AB292" s="25">
        <f t="shared" si="63"/>
        <v>208.84</v>
      </c>
      <c r="AC292" s="25">
        <f t="shared" si="64"/>
        <v>204.56</v>
      </c>
      <c r="AD292" s="25">
        <f t="shared" si="65"/>
        <v>296.49</v>
      </c>
      <c r="AE292" s="25">
        <f t="shared" si="66"/>
        <v>296.49</v>
      </c>
      <c r="AF292" s="25">
        <f t="shared" si="67"/>
        <v>261.05</v>
      </c>
    </row>
    <row r="293" spans="1:32">
      <c r="A293" s="25">
        <v>4.6900000000000004</v>
      </c>
      <c r="B293" s="25">
        <v>594.25</v>
      </c>
      <c r="C293" s="25">
        <v>862.13</v>
      </c>
      <c r="D293" s="25">
        <v>862.13</v>
      </c>
      <c r="E293" s="25">
        <f t="shared" si="59"/>
        <v>758.34</v>
      </c>
      <c r="F293">
        <f t="shared" si="69"/>
        <v>1.4507867059318469</v>
      </c>
      <c r="G293">
        <f t="shared" si="68"/>
        <v>-0.17465649552558316</v>
      </c>
      <c r="X293" s="25">
        <v>4.6900000000000004</v>
      </c>
      <c r="Y293" s="25">
        <f t="shared" si="60"/>
        <v>165.07</v>
      </c>
      <c r="Z293" s="25">
        <f t="shared" si="61"/>
        <v>239.48</v>
      </c>
      <c r="AA293" s="25">
        <f t="shared" si="62"/>
        <v>239.48</v>
      </c>
      <c r="AB293" s="25">
        <f t="shared" si="63"/>
        <v>210.65</v>
      </c>
      <c r="AC293" s="25">
        <f t="shared" si="64"/>
        <v>206.34</v>
      </c>
      <c r="AD293" s="25">
        <f t="shared" si="65"/>
        <v>299.35000000000002</v>
      </c>
      <c r="AE293" s="25">
        <f t="shared" si="66"/>
        <v>299.35000000000002</v>
      </c>
      <c r="AF293" s="25">
        <f t="shared" si="67"/>
        <v>263.31</v>
      </c>
    </row>
    <row r="294" spans="1:32">
      <c r="A294" s="25">
        <v>4.71</v>
      </c>
      <c r="B294" s="25">
        <v>599.38</v>
      </c>
      <c r="C294" s="25">
        <v>870.5</v>
      </c>
      <c r="D294" s="25">
        <v>870.5</v>
      </c>
      <c r="E294" s="25">
        <f t="shared" si="59"/>
        <v>764.89</v>
      </c>
      <c r="F294">
        <f t="shared" si="69"/>
        <v>1.4523340785478327</v>
      </c>
      <c r="G294">
        <f t="shared" si="68"/>
        <v>-0.17620386814156896</v>
      </c>
      <c r="X294" s="25">
        <v>4.71</v>
      </c>
      <c r="Y294" s="25">
        <f t="shared" si="60"/>
        <v>166.49</v>
      </c>
      <c r="Z294" s="25">
        <f t="shared" si="61"/>
        <v>241.81</v>
      </c>
      <c r="AA294" s="25">
        <f t="shared" si="62"/>
        <v>241.81</v>
      </c>
      <c r="AB294" s="25">
        <f t="shared" si="63"/>
        <v>212.47</v>
      </c>
      <c r="AC294" s="25">
        <f t="shared" si="64"/>
        <v>208.11</v>
      </c>
      <c r="AD294" s="25">
        <f t="shared" si="65"/>
        <v>302.26</v>
      </c>
      <c r="AE294" s="25">
        <f t="shared" si="66"/>
        <v>302.26</v>
      </c>
      <c r="AF294" s="25">
        <f t="shared" si="67"/>
        <v>265.58999999999997</v>
      </c>
    </row>
    <row r="295" spans="1:32">
      <c r="A295" s="25">
        <v>4.7300000000000004</v>
      </c>
      <c r="B295" s="25">
        <v>604.63</v>
      </c>
      <c r="C295" s="25">
        <v>878.88</v>
      </c>
      <c r="D295" s="25">
        <v>878.88</v>
      </c>
      <c r="E295" s="25">
        <f t="shared" si="59"/>
        <v>771.59</v>
      </c>
      <c r="F295">
        <f t="shared" si="69"/>
        <v>1.4535831831037163</v>
      </c>
      <c r="G295">
        <f t="shared" si="68"/>
        <v>-0.17745297269745253</v>
      </c>
      <c r="X295" s="25">
        <v>4.7300000000000004</v>
      </c>
      <c r="Y295" s="25">
        <f t="shared" si="60"/>
        <v>167.95</v>
      </c>
      <c r="Z295" s="25">
        <f t="shared" si="61"/>
        <v>244.13</v>
      </c>
      <c r="AA295" s="25">
        <f t="shared" si="62"/>
        <v>244.13</v>
      </c>
      <c r="AB295" s="25">
        <f t="shared" si="63"/>
        <v>214.33</v>
      </c>
      <c r="AC295" s="25">
        <f t="shared" si="64"/>
        <v>209.94</v>
      </c>
      <c r="AD295" s="25">
        <f t="shared" si="65"/>
        <v>305.16000000000003</v>
      </c>
      <c r="AE295" s="25">
        <f t="shared" si="66"/>
        <v>305.16000000000003</v>
      </c>
      <c r="AF295" s="25">
        <f t="shared" si="67"/>
        <v>267.91000000000003</v>
      </c>
    </row>
    <row r="296" spans="1:32">
      <c r="A296" s="25">
        <v>4.75</v>
      </c>
      <c r="B296" s="25">
        <v>609.88</v>
      </c>
      <c r="C296" s="25">
        <v>887.25</v>
      </c>
      <c r="D296" s="25">
        <v>887.25</v>
      </c>
      <c r="E296" s="25">
        <f t="shared" si="59"/>
        <v>778.29</v>
      </c>
      <c r="F296">
        <f t="shared" si="69"/>
        <v>1.4547943857808094</v>
      </c>
      <c r="G296">
        <f t="shared" si="68"/>
        <v>-0.17866417537454571</v>
      </c>
      <c r="X296" s="25">
        <v>4.75</v>
      </c>
      <c r="Y296" s="25">
        <f t="shared" si="60"/>
        <v>169.41</v>
      </c>
      <c r="Z296" s="25">
        <f t="shared" si="61"/>
        <v>246.46</v>
      </c>
      <c r="AA296" s="25">
        <f t="shared" si="62"/>
        <v>246.46</v>
      </c>
      <c r="AB296" s="25">
        <f t="shared" si="63"/>
        <v>216.19</v>
      </c>
      <c r="AC296" s="25">
        <f t="shared" si="64"/>
        <v>211.76</v>
      </c>
      <c r="AD296" s="25">
        <f t="shared" si="65"/>
        <v>308.08</v>
      </c>
      <c r="AE296" s="25">
        <f t="shared" si="66"/>
        <v>308.08</v>
      </c>
      <c r="AF296" s="25">
        <f t="shared" si="67"/>
        <v>270.24</v>
      </c>
    </row>
    <row r="297" spans="1:32">
      <c r="A297" s="25">
        <v>4.7699999999999996</v>
      </c>
      <c r="B297" s="25">
        <v>615</v>
      </c>
      <c r="C297" s="25">
        <v>895.75</v>
      </c>
      <c r="D297" s="25">
        <v>895.75</v>
      </c>
      <c r="E297" s="25">
        <f t="shared" si="59"/>
        <v>784.82</v>
      </c>
      <c r="F297">
        <f t="shared" si="69"/>
        <v>1.4565040650406504</v>
      </c>
      <c r="G297">
        <f t="shared" si="68"/>
        <v>-0.18037385463438671</v>
      </c>
      <c r="X297" s="25">
        <v>4.7699999999999996</v>
      </c>
      <c r="Y297" s="25">
        <f t="shared" si="60"/>
        <v>170.83</v>
      </c>
      <c r="Z297" s="25">
        <f t="shared" si="61"/>
        <v>248.82</v>
      </c>
      <c r="AA297" s="25">
        <f t="shared" si="62"/>
        <v>248.82</v>
      </c>
      <c r="AB297" s="25">
        <f t="shared" si="63"/>
        <v>218.01</v>
      </c>
      <c r="AC297" s="25">
        <f t="shared" si="64"/>
        <v>213.54</v>
      </c>
      <c r="AD297" s="25">
        <f t="shared" si="65"/>
        <v>311.02999999999997</v>
      </c>
      <c r="AE297" s="25">
        <f t="shared" si="66"/>
        <v>311.02999999999997</v>
      </c>
      <c r="AF297" s="25">
        <f t="shared" si="67"/>
        <v>272.51</v>
      </c>
    </row>
    <row r="298" spans="1:32">
      <c r="A298" s="25">
        <v>4.79</v>
      </c>
      <c r="B298" s="25">
        <v>620.25</v>
      </c>
      <c r="C298" s="25">
        <v>904.13</v>
      </c>
      <c r="D298" s="25">
        <v>904.13</v>
      </c>
      <c r="E298" s="25">
        <f t="shared" si="59"/>
        <v>791.52</v>
      </c>
      <c r="F298">
        <f t="shared" si="69"/>
        <v>1.4576864167674324</v>
      </c>
      <c r="G298">
        <f t="shared" si="68"/>
        <v>-0.18155620636116865</v>
      </c>
      <c r="X298" s="25">
        <v>4.79</v>
      </c>
      <c r="Y298" s="25">
        <f t="shared" si="60"/>
        <v>172.29</v>
      </c>
      <c r="Z298" s="25">
        <f t="shared" si="61"/>
        <v>251.15</v>
      </c>
      <c r="AA298" s="25">
        <f t="shared" si="62"/>
        <v>251.15</v>
      </c>
      <c r="AB298" s="25">
        <f t="shared" si="63"/>
        <v>219.87</v>
      </c>
      <c r="AC298" s="25">
        <f t="shared" si="64"/>
        <v>215.36</v>
      </c>
      <c r="AD298" s="25">
        <f t="shared" si="65"/>
        <v>313.94</v>
      </c>
      <c r="AE298" s="25">
        <f t="shared" si="66"/>
        <v>313.94</v>
      </c>
      <c r="AF298" s="25">
        <f t="shared" si="67"/>
        <v>274.83999999999997</v>
      </c>
    </row>
    <row r="299" spans="1:32">
      <c r="A299" s="25">
        <v>4.8</v>
      </c>
      <c r="B299" s="25">
        <v>625.5</v>
      </c>
      <c r="C299" s="25">
        <v>912.5</v>
      </c>
      <c r="D299" s="25">
        <v>912.5</v>
      </c>
      <c r="E299" s="25">
        <f t="shared" si="59"/>
        <v>798.22</v>
      </c>
      <c r="F299">
        <f t="shared" si="69"/>
        <v>1.4588329336530776</v>
      </c>
      <c r="G299">
        <f t="shared" si="68"/>
        <v>-0.18270272324681391</v>
      </c>
      <c r="X299" s="25">
        <v>4.8</v>
      </c>
      <c r="Y299" s="25">
        <f t="shared" si="60"/>
        <v>173.75</v>
      </c>
      <c r="Z299" s="25">
        <f t="shared" si="61"/>
        <v>253.47</v>
      </c>
      <c r="AA299" s="25">
        <f t="shared" si="62"/>
        <v>253.47</v>
      </c>
      <c r="AB299" s="25">
        <f t="shared" si="63"/>
        <v>221.73</v>
      </c>
      <c r="AC299" s="25">
        <f t="shared" si="64"/>
        <v>217.19</v>
      </c>
      <c r="AD299" s="25">
        <f t="shared" si="65"/>
        <v>316.83999999999997</v>
      </c>
      <c r="AE299" s="25">
        <f t="shared" si="66"/>
        <v>316.83999999999997</v>
      </c>
      <c r="AF299" s="25">
        <f t="shared" si="67"/>
        <v>277.16000000000003</v>
      </c>
    </row>
    <row r="300" spans="1:32">
      <c r="A300" s="25">
        <v>4.82</v>
      </c>
      <c r="B300" s="25">
        <v>630.88</v>
      </c>
      <c r="C300" s="25">
        <v>921</v>
      </c>
      <c r="D300" s="25">
        <v>921</v>
      </c>
      <c r="E300" s="25">
        <f t="shared" si="59"/>
        <v>805.09</v>
      </c>
      <c r="F300">
        <f t="shared" si="69"/>
        <v>1.4598655845802688</v>
      </c>
      <c r="G300">
        <f t="shared" si="68"/>
        <v>-0.18373537417400509</v>
      </c>
      <c r="X300" s="25">
        <v>4.82</v>
      </c>
      <c r="Y300" s="25">
        <f t="shared" si="60"/>
        <v>175.24</v>
      </c>
      <c r="Z300" s="25">
        <f t="shared" si="61"/>
        <v>255.83</v>
      </c>
      <c r="AA300" s="25">
        <f t="shared" si="62"/>
        <v>255.83</v>
      </c>
      <c r="AB300" s="25">
        <f t="shared" si="63"/>
        <v>223.64</v>
      </c>
      <c r="AC300" s="25">
        <f t="shared" si="64"/>
        <v>219.05</v>
      </c>
      <c r="AD300" s="25">
        <f t="shared" si="65"/>
        <v>319.79000000000002</v>
      </c>
      <c r="AE300" s="25">
        <f t="shared" si="66"/>
        <v>319.79000000000002</v>
      </c>
      <c r="AF300" s="25">
        <f t="shared" si="67"/>
        <v>279.55</v>
      </c>
    </row>
    <row r="301" spans="1:32">
      <c r="A301" s="25">
        <v>4.84</v>
      </c>
      <c r="B301" s="25">
        <v>636.13</v>
      </c>
      <c r="C301" s="25">
        <v>929.38</v>
      </c>
      <c r="D301" s="25">
        <v>929.38</v>
      </c>
      <c r="E301" s="25">
        <f t="shared" si="59"/>
        <v>811.78</v>
      </c>
      <c r="F301">
        <f t="shared" si="69"/>
        <v>1.460990678006068</v>
      </c>
      <c r="G301">
        <f t="shared" si="68"/>
        <v>-0.18486046759980423</v>
      </c>
      <c r="X301" s="25">
        <v>4.84</v>
      </c>
      <c r="Y301" s="25">
        <f t="shared" si="60"/>
        <v>176.7</v>
      </c>
      <c r="Z301" s="25">
        <f t="shared" si="61"/>
        <v>258.16000000000003</v>
      </c>
      <c r="AA301" s="25">
        <f t="shared" si="62"/>
        <v>258.16000000000003</v>
      </c>
      <c r="AB301" s="25">
        <f t="shared" si="63"/>
        <v>225.49</v>
      </c>
      <c r="AC301" s="25">
        <f t="shared" si="64"/>
        <v>220.88</v>
      </c>
      <c r="AD301" s="25">
        <f t="shared" si="65"/>
        <v>322.7</v>
      </c>
      <c r="AE301" s="25">
        <f t="shared" si="66"/>
        <v>322.7</v>
      </c>
      <c r="AF301" s="25">
        <f t="shared" si="67"/>
        <v>281.86</v>
      </c>
    </row>
    <row r="302" spans="1:32">
      <c r="A302" s="25">
        <v>4.8600000000000003</v>
      </c>
      <c r="B302" s="25">
        <v>641.38</v>
      </c>
      <c r="C302" s="25">
        <v>937.88</v>
      </c>
      <c r="D302" s="25">
        <v>937.88</v>
      </c>
      <c r="E302" s="25">
        <f t="shared" si="59"/>
        <v>818.48</v>
      </c>
      <c r="F302">
        <f t="shared" si="69"/>
        <v>1.4622844491565063</v>
      </c>
      <c r="G302">
        <f t="shared" si="68"/>
        <v>-0.18615423875024262</v>
      </c>
      <c r="X302" s="25">
        <v>4.8600000000000003</v>
      </c>
      <c r="Y302" s="25">
        <f t="shared" si="60"/>
        <v>178.16</v>
      </c>
      <c r="Z302" s="25">
        <f t="shared" si="61"/>
        <v>260.52</v>
      </c>
      <c r="AA302" s="25">
        <f t="shared" si="62"/>
        <v>260.52</v>
      </c>
      <c r="AB302" s="25">
        <f t="shared" si="63"/>
        <v>227.36</v>
      </c>
      <c r="AC302" s="25">
        <f t="shared" si="64"/>
        <v>222.7</v>
      </c>
      <c r="AD302" s="25">
        <f t="shared" si="65"/>
        <v>325.64999999999998</v>
      </c>
      <c r="AE302" s="25">
        <f t="shared" si="66"/>
        <v>325.64999999999998</v>
      </c>
      <c r="AF302" s="25">
        <f t="shared" si="67"/>
        <v>284.2</v>
      </c>
    </row>
    <row r="303" spans="1:32">
      <c r="A303" s="25">
        <v>4.88</v>
      </c>
      <c r="B303" s="25">
        <v>646.75</v>
      </c>
      <c r="C303" s="25">
        <v>946.25</v>
      </c>
      <c r="D303" s="25">
        <v>946.25</v>
      </c>
      <c r="E303" s="25">
        <f t="shared" si="59"/>
        <v>825.34</v>
      </c>
      <c r="F303">
        <f t="shared" si="69"/>
        <v>1.463084654039428</v>
      </c>
      <c r="G303">
        <f t="shared" si="68"/>
        <v>-0.18695444363316427</v>
      </c>
      <c r="X303" s="25">
        <v>4.88</v>
      </c>
      <c r="Y303" s="25">
        <f t="shared" si="60"/>
        <v>179.65</v>
      </c>
      <c r="Z303" s="25">
        <f t="shared" si="61"/>
        <v>262.85000000000002</v>
      </c>
      <c r="AA303" s="25">
        <f t="shared" si="62"/>
        <v>262.85000000000002</v>
      </c>
      <c r="AB303" s="25">
        <f t="shared" si="63"/>
        <v>229.26</v>
      </c>
      <c r="AC303" s="25">
        <f t="shared" si="64"/>
        <v>224.56</v>
      </c>
      <c r="AD303" s="25">
        <f t="shared" si="65"/>
        <v>328.56</v>
      </c>
      <c r="AE303" s="25">
        <f t="shared" si="66"/>
        <v>328.56</v>
      </c>
      <c r="AF303" s="25">
        <f t="shared" si="67"/>
        <v>286.58</v>
      </c>
    </row>
    <row r="304" spans="1:32">
      <c r="A304" s="25">
        <v>4.9000000000000004</v>
      </c>
      <c r="B304" s="25">
        <v>652</v>
      </c>
      <c r="C304" s="25">
        <v>954.75</v>
      </c>
      <c r="D304" s="25">
        <v>954.75</v>
      </c>
      <c r="E304" s="25">
        <f t="shared" si="59"/>
        <v>832.04</v>
      </c>
      <c r="F304">
        <f t="shared" si="69"/>
        <v>1.4643404907975459</v>
      </c>
      <c r="G304">
        <f t="shared" si="68"/>
        <v>-0.18821028039128218</v>
      </c>
      <c r="X304" s="25">
        <v>4.9000000000000004</v>
      </c>
      <c r="Y304" s="25">
        <f t="shared" si="60"/>
        <v>181.11</v>
      </c>
      <c r="Z304" s="25">
        <f t="shared" si="61"/>
        <v>265.20999999999998</v>
      </c>
      <c r="AA304" s="25">
        <f t="shared" si="62"/>
        <v>265.20999999999998</v>
      </c>
      <c r="AB304" s="25">
        <f t="shared" si="63"/>
        <v>231.12</v>
      </c>
      <c r="AC304" s="25">
        <f t="shared" si="64"/>
        <v>226.39</v>
      </c>
      <c r="AD304" s="25">
        <f t="shared" si="65"/>
        <v>331.51</v>
      </c>
      <c r="AE304" s="25">
        <f t="shared" si="66"/>
        <v>331.51</v>
      </c>
      <c r="AF304" s="25">
        <f t="shared" si="67"/>
        <v>288.89999999999998</v>
      </c>
    </row>
    <row r="305" spans="1:32">
      <c r="A305" s="25">
        <v>4.92</v>
      </c>
      <c r="B305" s="25">
        <v>657.38</v>
      </c>
      <c r="C305" s="25">
        <v>963.25</v>
      </c>
      <c r="D305" s="25">
        <v>963.25</v>
      </c>
      <c r="E305" s="25">
        <f t="shared" si="59"/>
        <v>838.9</v>
      </c>
      <c r="F305">
        <f t="shared" si="69"/>
        <v>1.4652864401107426</v>
      </c>
      <c r="G305">
        <f t="shared" si="68"/>
        <v>-0.18915622970447887</v>
      </c>
      <c r="X305" s="25">
        <v>4.92</v>
      </c>
      <c r="Y305" s="25">
        <f t="shared" si="60"/>
        <v>182.61</v>
      </c>
      <c r="Z305" s="25">
        <f t="shared" si="61"/>
        <v>267.57</v>
      </c>
      <c r="AA305" s="25">
        <f t="shared" si="62"/>
        <v>267.57</v>
      </c>
      <c r="AB305" s="25">
        <f t="shared" si="63"/>
        <v>233.03</v>
      </c>
      <c r="AC305" s="25">
        <f t="shared" si="64"/>
        <v>228.26</v>
      </c>
      <c r="AD305" s="25">
        <f t="shared" si="65"/>
        <v>334.46</v>
      </c>
      <c r="AE305" s="25">
        <f t="shared" si="66"/>
        <v>334.46</v>
      </c>
      <c r="AF305" s="25">
        <f t="shared" si="67"/>
        <v>291.29000000000002</v>
      </c>
    </row>
    <row r="306" spans="1:32">
      <c r="A306" s="25">
        <v>4.9400000000000004</v>
      </c>
      <c r="B306" s="25">
        <v>662.75</v>
      </c>
      <c r="C306" s="25">
        <v>971.63</v>
      </c>
      <c r="D306" s="25">
        <v>971.63</v>
      </c>
      <c r="E306" s="25">
        <f t="shared" si="59"/>
        <v>845.76</v>
      </c>
      <c r="F306">
        <f t="shared" si="69"/>
        <v>1.466058091286307</v>
      </c>
      <c r="G306">
        <f t="shared" si="68"/>
        <v>-0.18992788088004331</v>
      </c>
      <c r="X306" s="25">
        <v>4.9400000000000004</v>
      </c>
      <c r="Y306" s="25">
        <f t="shared" si="60"/>
        <v>184.1</v>
      </c>
      <c r="Z306" s="25">
        <f t="shared" si="61"/>
        <v>269.89999999999998</v>
      </c>
      <c r="AA306" s="25">
        <f t="shared" si="62"/>
        <v>269.89999999999998</v>
      </c>
      <c r="AB306" s="25">
        <f t="shared" si="63"/>
        <v>234.93</v>
      </c>
      <c r="AC306" s="25">
        <f t="shared" si="64"/>
        <v>230.13</v>
      </c>
      <c r="AD306" s="25">
        <f t="shared" si="65"/>
        <v>337.38</v>
      </c>
      <c r="AE306" s="25">
        <f t="shared" si="66"/>
        <v>337.38</v>
      </c>
      <c r="AF306" s="25">
        <f t="shared" si="67"/>
        <v>293.66000000000003</v>
      </c>
    </row>
    <row r="307" spans="1:32">
      <c r="A307" s="25">
        <v>4.96</v>
      </c>
      <c r="B307" s="25">
        <v>668</v>
      </c>
      <c r="C307" s="25">
        <v>980.13</v>
      </c>
      <c r="D307" s="25">
        <v>980.13</v>
      </c>
      <c r="E307" s="25">
        <f t="shared" si="59"/>
        <v>852.45</v>
      </c>
      <c r="F307">
        <f t="shared" si="69"/>
        <v>1.4672604790419161</v>
      </c>
      <c r="G307">
        <f t="shared" si="68"/>
        <v>-0.19113026863565241</v>
      </c>
      <c r="X307" s="25">
        <v>4.96</v>
      </c>
      <c r="Y307" s="25">
        <f t="shared" si="60"/>
        <v>185.56</v>
      </c>
      <c r="Z307" s="25">
        <f t="shared" si="61"/>
        <v>272.26</v>
      </c>
      <c r="AA307" s="25">
        <f t="shared" si="62"/>
        <v>272.26</v>
      </c>
      <c r="AB307" s="25">
        <f t="shared" si="63"/>
        <v>236.79</v>
      </c>
      <c r="AC307" s="25">
        <f t="shared" si="64"/>
        <v>231.95</v>
      </c>
      <c r="AD307" s="25">
        <f t="shared" si="65"/>
        <v>340.33</v>
      </c>
      <c r="AE307" s="25">
        <f t="shared" si="66"/>
        <v>340.33</v>
      </c>
      <c r="AF307" s="25">
        <f t="shared" si="67"/>
        <v>295.99</v>
      </c>
    </row>
    <row r="308" spans="1:32">
      <c r="A308" s="25">
        <v>4.9800000000000004</v>
      </c>
      <c r="B308" s="25">
        <v>673.38</v>
      </c>
      <c r="C308" s="25">
        <v>988.63</v>
      </c>
      <c r="D308" s="25">
        <v>988.63</v>
      </c>
      <c r="E308" s="25">
        <f>ROUND(B308*$D$5,2)</f>
        <v>859.32</v>
      </c>
      <c r="F308">
        <f t="shared" si="69"/>
        <v>1.4681606225311117</v>
      </c>
      <c r="G308">
        <f>$F$313-F308</f>
        <v>-0.19203041212484795</v>
      </c>
      <c r="X308" s="25">
        <v>4.9800000000000004</v>
      </c>
      <c r="Y308" s="25">
        <f t="shared" si="60"/>
        <v>187.05</v>
      </c>
      <c r="Z308" s="25">
        <f t="shared" si="61"/>
        <v>274.62</v>
      </c>
      <c r="AA308" s="25">
        <f t="shared" si="62"/>
        <v>274.62</v>
      </c>
      <c r="AB308" s="25">
        <f t="shared" si="63"/>
        <v>238.7</v>
      </c>
      <c r="AC308" s="25">
        <f t="shared" si="64"/>
        <v>233.81</v>
      </c>
      <c r="AD308" s="25">
        <f t="shared" si="65"/>
        <v>343.28</v>
      </c>
      <c r="AE308" s="25">
        <f t="shared" si="66"/>
        <v>343.28</v>
      </c>
      <c r="AF308" s="25">
        <f t="shared" si="67"/>
        <v>298.38</v>
      </c>
    </row>
    <row r="309" spans="1:32">
      <c r="X309" s="25"/>
      <c r="Y309" s="25"/>
      <c r="Z309" s="25"/>
      <c r="AA309" s="25"/>
      <c r="AB309" s="25"/>
    </row>
    <row r="310" spans="1:32">
      <c r="A310" s="26" t="s">
        <v>10804</v>
      </c>
      <c r="B310" s="2" t="s">
        <v>10805</v>
      </c>
      <c r="D310" s="47"/>
      <c r="E310" s="47"/>
      <c r="F310" s="48" t="s">
        <v>10815</v>
      </c>
      <c r="G310" s="48" t="s">
        <v>10792</v>
      </c>
      <c r="H310" s="48"/>
      <c r="I310" s="48"/>
      <c r="X310" s="26" t="s">
        <v>10804</v>
      </c>
      <c r="Y310" s="2" t="s">
        <v>10805</v>
      </c>
      <c r="Z310" s="25"/>
      <c r="AA310" s="47"/>
      <c r="AB310" s="47"/>
    </row>
    <row r="311" spans="1:32">
      <c r="A311" s="26">
        <v>1</v>
      </c>
      <c r="B311" s="2">
        <v>0.27777777777779999</v>
      </c>
      <c r="D311" s="47"/>
      <c r="E311" s="47"/>
      <c r="F311" s="48">
        <f>AVERAGE(F65:F308)</f>
        <v>1.4212920953474539</v>
      </c>
      <c r="G311" s="48">
        <f>'Fuel Inj Constants'!$C$3/'MAF Scaling'!F311</f>
        <v>30859.244305638549</v>
      </c>
      <c r="H311" s="48"/>
      <c r="I311" s="48"/>
      <c r="X311" s="26">
        <v>1</v>
      </c>
      <c r="Y311" s="2">
        <v>0.27777777777779999</v>
      </c>
      <c r="Z311" s="25"/>
      <c r="AA311" s="47"/>
      <c r="AB311" s="47"/>
    </row>
    <row r="312" spans="1:32">
      <c r="D312" s="47" t="s">
        <v>10790</v>
      </c>
      <c r="E312" s="48">
        <f>C5</f>
        <v>2989.93</v>
      </c>
      <c r="F312" s="48"/>
      <c r="G312" s="48"/>
      <c r="H312" s="48"/>
      <c r="I312" s="48"/>
      <c r="X312" s="25"/>
      <c r="Y312" s="25"/>
      <c r="Z312" s="25"/>
      <c r="AA312" s="47"/>
      <c r="AB312" s="48"/>
    </row>
    <row r="313" spans="1:32">
      <c r="D313" s="47" t="s">
        <v>10791</v>
      </c>
      <c r="E313" s="48">
        <f>C6</f>
        <v>3815.54</v>
      </c>
      <c r="F313" s="48">
        <f>E313/E312</f>
        <v>1.2761302104062637</v>
      </c>
      <c r="G313" s="48">
        <f>'Fuel Inj Constants'!$C$3/'MAF Scaling'!F313</f>
        <v>34369.533486741064</v>
      </c>
      <c r="H313" s="48"/>
      <c r="I313" s="48"/>
      <c r="X313" s="25"/>
      <c r="Y313" s="25"/>
      <c r="Z313" s="25"/>
      <c r="AA313" s="47"/>
      <c r="AB313" s="48"/>
    </row>
    <row r="316" spans="1:32">
      <c r="B316" s="67" t="s">
        <v>10809</v>
      </c>
      <c r="C316" s="68"/>
      <c r="D316" s="68"/>
      <c r="E316" s="68"/>
      <c r="F316" s="68"/>
      <c r="G316" s="68"/>
      <c r="H316" s="68"/>
      <c r="I316" s="69"/>
      <c r="K316" s="70" t="s">
        <v>10041</v>
      </c>
      <c r="L316" s="71"/>
      <c r="M316" s="71"/>
      <c r="N316" s="71"/>
      <c r="O316" s="71"/>
      <c r="P316" s="71"/>
      <c r="Q316" s="71"/>
      <c r="R316" s="71"/>
      <c r="S316" s="72"/>
    </row>
    <row r="317" spans="1:32">
      <c r="A317" s="25" t="s">
        <v>10793</v>
      </c>
      <c r="B317" s="25" t="s">
        <v>10794</v>
      </c>
      <c r="C317" s="25" t="s">
        <v>10795</v>
      </c>
      <c r="D317" s="25" t="s">
        <v>10796</v>
      </c>
      <c r="E317" s="25" t="s">
        <v>10796</v>
      </c>
      <c r="F317" s="25" t="s">
        <v>10807</v>
      </c>
      <c r="G317" s="25" t="s">
        <v>10806</v>
      </c>
      <c r="H317" s="25" t="s">
        <v>10796</v>
      </c>
      <c r="I317" s="25" t="s">
        <v>10794</v>
      </c>
      <c r="K317" s="25" t="s">
        <v>10796</v>
      </c>
      <c r="L317" s="25" t="s">
        <v>10796</v>
      </c>
      <c r="M317" s="25" t="s">
        <v>10807</v>
      </c>
      <c r="N317" s="25" t="s">
        <v>10806</v>
      </c>
      <c r="O317" s="25" t="s">
        <v>10794</v>
      </c>
      <c r="P317" s="25" t="s">
        <v>10794</v>
      </c>
      <c r="Q317" s="25" t="s">
        <v>10814</v>
      </c>
      <c r="R317" s="25" t="s">
        <v>10794</v>
      </c>
      <c r="S317" s="25" t="s">
        <v>10814</v>
      </c>
    </row>
    <row r="318" spans="1:32">
      <c r="A318" s="25" t="s">
        <v>10797</v>
      </c>
      <c r="B318" s="25" t="s">
        <v>10798</v>
      </c>
      <c r="C318" s="25" t="s">
        <v>10799</v>
      </c>
      <c r="D318" s="25" t="s">
        <v>10800</v>
      </c>
      <c r="E318" s="25" t="s">
        <v>10804</v>
      </c>
      <c r="H318" s="25" t="s">
        <v>10808</v>
      </c>
      <c r="I318" s="25" t="s">
        <v>10798</v>
      </c>
      <c r="K318" s="25" t="s">
        <v>10808</v>
      </c>
      <c r="L318" s="25" t="s">
        <v>10804</v>
      </c>
      <c r="O318" s="25" t="s">
        <v>10798</v>
      </c>
      <c r="P318" s="25" t="s">
        <v>10798</v>
      </c>
      <c r="R318" s="25" t="s">
        <v>10798</v>
      </c>
    </row>
    <row r="319" spans="1:32">
      <c r="A319" s="25" t="s">
        <v>10801</v>
      </c>
      <c r="B319" s="25" t="s">
        <v>10802</v>
      </c>
      <c r="C319" s="25" t="s">
        <v>10802</v>
      </c>
      <c r="D319" s="25" t="s">
        <v>10803</v>
      </c>
      <c r="E319" s="25" t="s">
        <v>10804</v>
      </c>
      <c r="H319" s="25" t="s">
        <v>10808</v>
      </c>
      <c r="I319" s="25" t="s">
        <v>10810</v>
      </c>
      <c r="K319" s="25" t="s">
        <v>10808</v>
      </c>
      <c r="L319" s="25" t="s">
        <v>10804</v>
      </c>
      <c r="M319" s="25"/>
      <c r="N319" s="25"/>
      <c r="O319" s="25" t="s">
        <v>10810</v>
      </c>
      <c r="P319" s="25" t="s">
        <v>10812</v>
      </c>
      <c r="R319" s="25" t="s">
        <v>10819</v>
      </c>
    </row>
    <row r="320" spans="1:32">
      <c r="A320">
        <v>840</v>
      </c>
      <c r="B320">
        <v>0.8</v>
      </c>
      <c r="C320">
        <v>1.92</v>
      </c>
      <c r="D320">
        <v>2.15</v>
      </c>
      <c r="E320" s="25">
        <f>D320/$B$311</f>
        <v>7.7399999999993803</v>
      </c>
      <c r="F320">
        <f>E320/(A320*B320)</f>
        <v>1.1517857142856221E-2</v>
      </c>
      <c r="G320">
        <f>1/F320</f>
        <v>86.821705426363536</v>
      </c>
      <c r="H320">
        <v>0.64</v>
      </c>
      <c r="I320">
        <f>E320/(A320*F320)</f>
        <v>0.79999999999999993</v>
      </c>
      <c r="K320">
        <f>H320</f>
        <v>0.64</v>
      </c>
      <c r="L320">
        <f>VLOOKUP(K320,$A$53:$C$308,3,FALSE)</f>
        <v>10.5</v>
      </c>
      <c r="M320" s="25">
        <f>(L320/(A320*B320))</f>
        <v>1.5625E-2</v>
      </c>
      <c r="N320" s="25">
        <f>1/M320</f>
        <v>64</v>
      </c>
      <c r="O320">
        <f>L320/(A320*M320)</f>
        <v>0.8</v>
      </c>
      <c r="P320">
        <f>L320/(A320*$O$435)</f>
        <v>0.77500000000000002</v>
      </c>
      <c r="Q320" s="31">
        <f>(P320/I320)-1</f>
        <v>-3.1249999999999889E-2</v>
      </c>
      <c r="R320">
        <f>L320/(A320*$O$435)</f>
        <v>0.77500000000000002</v>
      </c>
      <c r="S320" s="31">
        <f>(R320/I320)-1</f>
        <v>-3.1249999999999889E-2</v>
      </c>
    </row>
    <row r="321" spans="1:19">
      <c r="A321">
        <v>840</v>
      </c>
      <c r="B321">
        <v>0.8</v>
      </c>
      <c r="C321">
        <v>1.92</v>
      </c>
      <c r="D321">
        <v>2.2200000000000002</v>
      </c>
      <c r="E321" s="25">
        <f t="shared" ref="E321:E384" si="70">D321/$B$311</f>
        <v>7.9919999999993614</v>
      </c>
      <c r="F321">
        <f t="shared" ref="F321:F384" si="71">E321/(A321*B321)</f>
        <v>1.1892857142856192E-2</v>
      </c>
      <c r="G321">
        <f t="shared" ref="G321:G384" si="72">1/F321</f>
        <v>84.084084084090804</v>
      </c>
      <c r="H321">
        <v>0.64</v>
      </c>
      <c r="I321">
        <f t="shared" ref="I321:I384" si="73">E321/(A321*F321)</f>
        <v>0.8</v>
      </c>
      <c r="K321">
        <f t="shared" ref="K321:K384" si="74">H321</f>
        <v>0.64</v>
      </c>
      <c r="L321">
        <f t="shared" ref="L321:L384" si="75">VLOOKUP(K321,$A$53:$C$308,3,FALSE)</f>
        <v>10.5</v>
      </c>
      <c r="M321" s="25">
        <f t="shared" ref="M321:M384" si="76">(L321/(A321*B321))</f>
        <v>1.5625E-2</v>
      </c>
      <c r="N321" s="25">
        <f t="shared" ref="N321:N384" si="77">1/M321</f>
        <v>64</v>
      </c>
      <c r="O321">
        <f t="shared" ref="O321:O384" si="78">L321/(A321*M321)</f>
        <v>0.8</v>
      </c>
      <c r="P321">
        <f t="shared" ref="P321:P384" si="79">L321/(A321*$O$435)</f>
        <v>0.77500000000000002</v>
      </c>
      <c r="Q321" s="31">
        <f t="shared" ref="Q321:Q384" si="80">(P321/I321)-1</f>
        <v>-3.125E-2</v>
      </c>
      <c r="R321">
        <f t="shared" ref="R321:R384" si="81">L321/(A321*$O$435)</f>
        <v>0.77500000000000002</v>
      </c>
      <c r="S321" s="31">
        <f t="shared" ref="S321:S384" si="82">(R321/I321)-1</f>
        <v>-3.125E-2</v>
      </c>
    </row>
    <row r="322" spans="1:19">
      <c r="A322">
        <v>800</v>
      </c>
      <c r="B322">
        <v>0.75</v>
      </c>
      <c r="C322">
        <v>1.92</v>
      </c>
      <c r="D322">
        <v>2.08</v>
      </c>
      <c r="E322" s="25">
        <f t="shared" si="70"/>
        <v>7.4879999999994018</v>
      </c>
      <c r="F322">
        <f t="shared" si="71"/>
        <v>1.2479999999999002E-2</v>
      </c>
      <c r="G322">
        <f t="shared" si="72"/>
        <v>80.128205128211533</v>
      </c>
      <c r="H322">
        <v>0.62</v>
      </c>
      <c r="I322">
        <f t="shared" si="73"/>
        <v>0.75</v>
      </c>
      <c r="K322">
        <f t="shared" si="74"/>
        <v>0.62</v>
      </c>
      <c r="L322">
        <f t="shared" si="75"/>
        <v>9.8800000000000008</v>
      </c>
      <c r="M322" s="25">
        <f t="shared" si="76"/>
        <v>1.6466666666666668E-2</v>
      </c>
      <c r="N322" s="25">
        <f t="shared" si="77"/>
        <v>60.728744939271252</v>
      </c>
      <c r="O322">
        <f t="shared" si="78"/>
        <v>0.75</v>
      </c>
      <c r="P322">
        <f t="shared" si="79"/>
        <v>0.76570000000000016</v>
      </c>
      <c r="Q322" s="31">
        <f t="shared" si="80"/>
        <v>2.093333333333347E-2</v>
      </c>
      <c r="R322">
        <f t="shared" si="81"/>
        <v>0.76570000000000016</v>
      </c>
      <c r="S322" s="31">
        <f t="shared" si="82"/>
        <v>2.093333333333347E-2</v>
      </c>
    </row>
    <row r="323" spans="1:19">
      <c r="A323">
        <v>840</v>
      </c>
      <c r="B323">
        <v>0.75</v>
      </c>
      <c r="C323">
        <v>1.92</v>
      </c>
      <c r="D323">
        <v>2.15</v>
      </c>
      <c r="E323" s="25">
        <f t="shared" si="70"/>
        <v>7.7399999999993803</v>
      </c>
      <c r="F323">
        <f t="shared" si="71"/>
        <v>1.2285714285713302E-2</v>
      </c>
      <c r="G323">
        <f t="shared" si="72"/>
        <v>81.39534883721582</v>
      </c>
      <c r="H323">
        <v>0.64</v>
      </c>
      <c r="I323">
        <f t="shared" si="73"/>
        <v>0.75000000000000011</v>
      </c>
      <c r="K323">
        <f t="shared" si="74"/>
        <v>0.64</v>
      </c>
      <c r="L323">
        <f t="shared" si="75"/>
        <v>10.5</v>
      </c>
      <c r="M323" s="25">
        <f t="shared" si="76"/>
        <v>1.6666666666666666E-2</v>
      </c>
      <c r="N323" s="25">
        <f t="shared" si="77"/>
        <v>60</v>
      </c>
      <c r="O323">
        <f t="shared" si="78"/>
        <v>0.75</v>
      </c>
      <c r="P323">
        <f t="shared" si="79"/>
        <v>0.77500000000000002</v>
      </c>
      <c r="Q323" s="31">
        <f t="shared" si="80"/>
        <v>3.3333333333333215E-2</v>
      </c>
      <c r="R323">
        <f t="shared" si="81"/>
        <v>0.77500000000000002</v>
      </c>
      <c r="S323" s="31">
        <f t="shared" si="82"/>
        <v>3.3333333333333215E-2</v>
      </c>
    </row>
    <row r="324" spans="1:19">
      <c r="A324">
        <v>840</v>
      </c>
      <c r="B324">
        <v>0.8</v>
      </c>
      <c r="C324">
        <v>1.86</v>
      </c>
      <c r="D324">
        <v>2.15</v>
      </c>
      <c r="E324" s="25">
        <f t="shared" si="70"/>
        <v>7.7399999999993803</v>
      </c>
      <c r="F324">
        <f t="shared" si="71"/>
        <v>1.1517857142856221E-2</v>
      </c>
      <c r="G324">
        <f t="shared" si="72"/>
        <v>86.821705426363536</v>
      </c>
      <c r="H324">
        <v>0.64</v>
      </c>
      <c r="I324">
        <f t="shared" si="73"/>
        <v>0.79999999999999993</v>
      </c>
      <c r="K324">
        <f t="shared" si="74"/>
        <v>0.64</v>
      </c>
      <c r="L324">
        <f t="shared" si="75"/>
        <v>10.5</v>
      </c>
      <c r="M324" s="25">
        <f t="shared" si="76"/>
        <v>1.5625E-2</v>
      </c>
      <c r="N324" s="25">
        <f t="shared" si="77"/>
        <v>64</v>
      </c>
      <c r="O324">
        <f t="shared" si="78"/>
        <v>0.8</v>
      </c>
      <c r="P324">
        <f t="shared" si="79"/>
        <v>0.77500000000000002</v>
      </c>
      <c r="Q324" s="31">
        <f t="shared" si="80"/>
        <v>-3.1249999999999889E-2</v>
      </c>
      <c r="R324">
        <f t="shared" si="81"/>
        <v>0.77500000000000002</v>
      </c>
      <c r="S324" s="31">
        <f t="shared" si="82"/>
        <v>-3.1249999999999889E-2</v>
      </c>
    </row>
    <row r="325" spans="1:19">
      <c r="A325">
        <v>840</v>
      </c>
      <c r="B325">
        <v>0.8</v>
      </c>
      <c r="C325">
        <v>1.92</v>
      </c>
      <c r="D325">
        <v>2.15</v>
      </c>
      <c r="E325" s="25">
        <f t="shared" si="70"/>
        <v>7.7399999999993803</v>
      </c>
      <c r="F325">
        <f t="shared" si="71"/>
        <v>1.1517857142856221E-2</v>
      </c>
      <c r="G325">
        <f t="shared" si="72"/>
        <v>86.821705426363536</v>
      </c>
      <c r="H325">
        <v>0.64</v>
      </c>
      <c r="I325">
        <f t="shared" si="73"/>
        <v>0.79999999999999993</v>
      </c>
      <c r="K325">
        <f t="shared" si="74"/>
        <v>0.64</v>
      </c>
      <c r="L325">
        <f t="shared" si="75"/>
        <v>10.5</v>
      </c>
      <c r="M325" s="25">
        <f t="shared" si="76"/>
        <v>1.5625E-2</v>
      </c>
      <c r="N325" s="25">
        <f t="shared" si="77"/>
        <v>64</v>
      </c>
      <c r="O325">
        <f t="shared" si="78"/>
        <v>0.8</v>
      </c>
      <c r="P325">
        <f t="shared" si="79"/>
        <v>0.77500000000000002</v>
      </c>
      <c r="Q325" s="31">
        <f t="shared" si="80"/>
        <v>-3.1249999999999889E-2</v>
      </c>
      <c r="R325">
        <f t="shared" si="81"/>
        <v>0.77500000000000002</v>
      </c>
      <c r="S325" s="31">
        <f t="shared" si="82"/>
        <v>-3.1249999999999889E-2</v>
      </c>
    </row>
    <row r="326" spans="1:19">
      <c r="A326">
        <v>840</v>
      </c>
      <c r="B326">
        <v>0.8</v>
      </c>
      <c r="C326">
        <v>1.92</v>
      </c>
      <c r="D326">
        <v>2.2200000000000002</v>
      </c>
      <c r="E326" s="25">
        <f t="shared" si="70"/>
        <v>7.9919999999993614</v>
      </c>
      <c r="F326">
        <f t="shared" si="71"/>
        <v>1.1892857142856192E-2</v>
      </c>
      <c r="G326">
        <f t="shared" si="72"/>
        <v>84.084084084090804</v>
      </c>
      <c r="H326">
        <v>0.64</v>
      </c>
      <c r="I326">
        <f t="shared" si="73"/>
        <v>0.8</v>
      </c>
      <c r="K326">
        <f t="shared" si="74"/>
        <v>0.64</v>
      </c>
      <c r="L326">
        <f t="shared" si="75"/>
        <v>10.5</v>
      </c>
      <c r="M326" s="25">
        <f t="shared" si="76"/>
        <v>1.5625E-2</v>
      </c>
      <c r="N326" s="25">
        <f t="shared" si="77"/>
        <v>64</v>
      </c>
      <c r="O326">
        <f t="shared" si="78"/>
        <v>0.8</v>
      </c>
      <c r="P326">
        <f t="shared" si="79"/>
        <v>0.77500000000000002</v>
      </c>
      <c r="Q326" s="31">
        <f t="shared" si="80"/>
        <v>-3.125E-2</v>
      </c>
      <c r="R326">
        <f t="shared" si="81"/>
        <v>0.77500000000000002</v>
      </c>
      <c r="S326" s="31">
        <f t="shared" si="82"/>
        <v>-3.125E-2</v>
      </c>
    </row>
    <row r="327" spans="1:19">
      <c r="A327">
        <v>840</v>
      </c>
      <c r="B327">
        <v>0.8</v>
      </c>
      <c r="C327">
        <v>1.92</v>
      </c>
      <c r="D327">
        <v>2.15</v>
      </c>
      <c r="E327" s="25">
        <f t="shared" si="70"/>
        <v>7.7399999999993803</v>
      </c>
      <c r="F327">
        <f t="shared" si="71"/>
        <v>1.1517857142856221E-2</v>
      </c>
      <c r="G327">
        <f t="shared" si="72"/>
        <v>86.821705426363536</v>
      </c>
      <c r="H327">
        <v>0.64</v>
      </c>
      <c r="I327">
        <f t="shared" si="73"/>
        <v>0.79999999999999993</v>
      </c>
      <c r="K327">
        <f t="shared" si="74"/>
        <v>0.64</v>
      </c>
      <c r="L327">
        <f t="shared" si="75"/>
        <v>10.5</v>
      </c>
      <c r="M327" s="25">
        <f t="shared" si="76"/>
        <v>1.5625E-2</v>
      </c>
      <c r="N327" s="25">
        <f t="shared" si="77"/>
        <v>64</v>
      </c>
      <c r="O327">
        <f t="shared" si="78"/>
        <v>0.8</v>
      </c>
      <c r="P327">
        <f t="shared" si="79"/>
        <v>0.77500000000000002</v>
      </c>
      <c r="Q327" s="31">
        <f t="shared" si="80"/>
        <v>-3.1249999999999889E-2</v>
      </c>
      <c r="R327">
        <f t="shared" si="81"/>
        <v>0.77500000000000002</v>
      </c>
      <c r="S327" s="31">
        <f t="shared" si="82"/>
        <v>-3.1249999999999889E-2</v>
      </c>
    </row>
    <row r="328" spans="1:19">
      <c r="A328">
        <v>840</v>
      </c>
      <c r="B328">
        <v>0.8</v>
      </c>
      <c r="C328">
        <v>1.92</v>
      </c>
      <c r="D328">
        <v>2.15</v>
      </c>
      <c r="E328" s="25">
        <f t="shared" si="70"/>
        <v>7.7399999999993803</v>
      </c>
      <c r="F328">
        <f t="shared" si="71"/>
        <v>1.1517857142856221E-2</v>
      </c>
      <c r="G328">
        <f t="shared" si="72"/>
        <v>86.821705426363536</v>
      </c>
      <c r="H328">
        <v>0.64</v>
      </c>
      <c r="I328">
        <f t="shared" si="73"/>
        <v>0.79999999999999993</v>
      </c>
      <c r="K328">
        <f t="shared" si="74"/>
        <v>0.64</v>
      </c>
      <c r="L328">
        <f t="shared" si="75"/>
        <v>10.5</v>
      </c>
      <c r="M328" s="25">
        <f t="shared" si="76"/>
        <v>1.5625E-2</v>
      </c>
      <c r="N328" s="25">
        <f t="shared" si="77"/>
        <v>64</v>
      </c>
      <c r="O328">
        <f t="shared" si="78"/>
        <v>0.8</v>
      </c>
      <c r="P328">
        <f t="shared" si="79"/>
        <v>0.77500000000000002</v>
      </c>
      <c r="Q328" s="31">
        <f t="shared" si="80"/>
        <v>-3.1249999999999889E-2</v>
      </c>
      <c r="R328">
        <f t="shared" si="81"/>
        <v>0.77500000000000002</v>
      </c>
      <c r="S328" s="31">
        <f t="shared" si="82"/>
        <v>-3.1249999999999889E-2</v>
      </c>
    </row>
    <row r="329" spans="1:19">
      <c r="A329">
        <v>840</v>
      </c>
      <c r="B329">
        <v>0.8</v>
      </c>
      <c r="C329">
        <v>1.98</v>
      </c>
      <c r="D329">
        <v>2.15</v>
      </c>
      <c r="E329" s="25">
        <f t="shared" si="70"/>
        <v>7.7399999999993803</v>
      </c>
      <c r="F329">
        <f t="shared" si="71"/>
        <v>1.1517857142856221E-2</v>
      </c>
      <c r="G329">
        <f t="shared" si="72"/>
        <v>86.821705426363536</v>
      </c>
      <c r="H329">
        <v>0.64</v>
      </c>
      <c r="I329">
        <f t="shared" si="73"/>
        <v>0.79999999999999993</v>
      </c>
      <c r="K329">
        <f t="shared" si="74"/>
        <v>0.64</v>
      </c>
      <c r="L329">
        <f t="shared" si="75"/>
        <v>10.5</v>
      </c>
      <c r="M329" s="25">
        <f t="shared" si="76"/>
        <v>1.5625E-2</v>
      </c>
      <c r="N329" s="25">
        <f t="shared" si="77"/>
        <v>64</v>
      </c>
      <c r="O329">
        <f t="shared" si="78"/>
        <v>0.8</v>
      </c>
      <c r="P329">
        <f t="shared" si="79"/>
        <v>0.77500000000000002</v>
      </c>
      <c r="Q329" s="31">
        <f t="shared" si="80"/>
        <v>-3.1249999999999889E-2</v>
      </c>
      <c r="R329">
        <f t="shared" si="81"/>
        <v>0.77500000000000002</v>
      </c>
      <c r="S329" s="31">
        <f t="shared" si="82"/>
        <v>-3.1249999999999889E-2</v>
      </c>
    </row>
    <row r="330" spans="1:19">
      <c r="A330">
        <v>840</v>
      </c>
      <c r="B330">
        <v>0.8</v>
      </c>
      <c r="C330">
        <v>1.92</v>
      </c>
      <c r="D330">
        <v>2.15</v>
      </c>
      <c r="E330" s="25">
        <f t="shared" si="70"/>
        <v>7.7399999999993803</v>
      </c>
      <c r="F330">
        <f t="shared" si="71"/>
        <v>1.1517857142856221E-2</v>
      </c>
      <c r="G330">
        <f t="shared" si="72"/>
        <v>86.821705426363536</v>
      </c>
      <c r="H330">
        <v>0.64</v>
      </c>
      <c r="I330">
        <f t="shared" si="73"/>
        <v>0.79999999999999993</v>
      </c>
      <c r="K330">
        <f t="shared" si="74"/>
        <v>0.64</v>
      </c>
      <c r="L330">
        <f t="shared" si="75"/>
        <v>10.5</v>
      </c>
      <c r="M330" s="25">
        <f t="shared" si="76"/>
        <v>1.5625E-2</v>
      </c>
      <c r="N330" s="25">
        <f t="shared" si="77"/>
        <v>64</v>
      </c>
      <c r="O330">
        <f t="shared" si="78"/>
        <v>0.8</v>
      </c>
      <c r="P330">
        <f t="shared" si="79"/>
        <v>0.77500000000000002</v>
      </c>
      <c r="Q330" s="31">
        <f t="shared" si="80"/>
        <v>-3.1249999999999889E-2</v>
      </c>
      <c r="R330">
        <f t="shared" si="81"/>
        <v>0.77500000000000002</v>
      </c>
      <c r="S330" s="31">
        <f t="shared" si="82"/>
        <v>-3.1249999999999889E-2</v>
      </c>
    </row>
    <row r="331" spans="1:19">
      <c r="A331">
        <v>840</v>
      </c>
      <c r="B331">
        <v>0.8</v>
      </c>
      <c r="C331">
        <v>1.86</v>
      </c>
      <c r="D331">
        <v>2.15</v>
      </c>
      <c r="E331" s="25">
        <f t="shared" si="70"/>
        <v>7.7399999999993803</v>
      </c>
      <c r="F331">
        <f t="shared" si="71"/>
        <v>1.1517857142856221E-2</v>
      </c>
      <c r="G331">
        <f t="shared" si="72"/>
        <v>86.821705426363536</v>
      </c>
      <c r="H331">
        <v>0.64</v>
      </c>
      <c r="I331">
        <f t="shared" si="73"/>
        <v>0.79999999999999993</v>
      </c>
      <c r="K331">
        <f t="shared" si="74"/>
        <v>0.64</v>
      </c>
      <c r="L331">
        <f t="shared" si="75"/>
        <v>10.5</v>
      </c>
      <c r="M331" s="25">
        <f t="shared" si="76"/>
        <v>1.5625E-2</v>
      </c>
      <c r="N331" s="25">
        <f t="shared" si="77"/>
        <v>64</v>
      </c>
      <c r="O331">
        <f t="shared" si="78"/>
        <v>0.8</v>
      </c>
      <c r="P331">
        <f t="shared" si="79"/>
        <v>0.77500000000000002</v>
      </c>
      <c r="Q331" s="31">
        <f t="shared" si="80"/>
        <v>-3.1249999999999889E-2</v>
      </c>
      <c r="R331">
        <f t="shared" si="81"/>
        <v>0.77500000000000002</v>
      </c>
      <c r="S331" s="31">
        <f t="shared" si="82"/>
        <v>-3.1249999999999889E-2</v>
      </c>
    </row>
    <row r="332" spans="1:19">
      <c r="A332">
        <v>840</v>
      </c>
      <c r="B332">
        <v>0.8</v>
      </c>
      <c r="C332">
        <v>1.98</v>
      </c>
      <c r="D332">
        <v>2.2200000000000002</v>
      </c>
      <c r="E332" s="25">
        <f t="shared" si="70"/>
        <v>7.9919999999993614</v>
      </c>
      <c r="F332">
        <f t="shared" si="71"/>
        <v>1.1892857142856192E-2</v>
      </c>
      <c r="G332">
        <f t="shared" si="72"/>
        <v>84.084084084090804</v>
      </c>
      <c r="H332">
        <v>0.64</v>
      </c>
      <c r="I332">
        <f t="shared" si="73"/>
        <v>0.8</v>
      </c>
      <c r="K332">
        <f t="shared" si="74"/>
        <v>0.64</v>
      </c>
      <c r="L332">
        <f t="shared" si="75"/>
        <v>10.5</v>
      </c>
      <c r="M332" s="25">
        <f t="shared" si="76"/>
        <v>1.5625E-2</v>
      </c>
      <c r="N332" s="25">
        <f t="shared" si="77"/>
        <v>64</v>
      </c>
      <c r="O332">
        <f t="shared" si="78"/>
        <v>0.8</v>
      </c>
      <c r="P332">
        <f t="shared" si="79"/>
        <v>0.77500000000000002</v>
      </c>
      <c r="Q332" s="31">
        <f t="shared" si="80"/>
        <v>-3.125E-2</v>
      </c>
      <c r="R332">
        <f t="shared" si="81"/>
        <v>0.77500000000000002</v>
      </c>
      <c r="S332" s="31">
        <f t="shared" si="82"/>
        <v>-3.125E-2</v>
      </c>
    </row>
    <row r="333" spans="1:19">
      <c r="A333">
        <v>840</v>
      </c>
      <c r="B333">
        <v>0.75</v>
      </c>
      <c r="C333">
        <v>1.92</v>
      </c>
      <c r="D333">
        <v>2.15</v>
      </c>
      <c r="E333" s="25">
        <f t="shared" si="70"/>
        <v>7.7399999999993803</v>
      </c>
      <c r="F333">
        <f t="shared" si="71"/>
        <v>1.2285714285713302E-2</v>
      </c>
      <c r="G333">
        <f t="shared" si="72"/>
        <v>81.39534883721582</v>
      </c>
      <c r="H333">
        <v>0.64</v>
      </c>
      <c r="I333">
        <f t="shared" si="73"/>
        <v>0.75000000000000011</v>
      </c>
      <c r="K333">
        <f t="shared" si="74"/>
        <v>0.64</v>
      </c>
      <c r="L333">
        <f t="shared" si="75"/>
        <v>10.5</v>
      </c>
      <c r="M333" s="25">
        <f t="shared" si="76"/>
        <v>1.6666666666666666E-2</v>
      </c>
      <c r="N333" s="25">
        <f t="shared" si="77"/>
        <v>60</v>
      </c>
      <c r="O333">
        <f t="shared" si="78"/>
        <v>0.75</v>
      </c>
      <c r="P333">
        <f t="shared" si="79"/>
        <v>0.77500000000000002</v>
      </c>
      <c r="Q333" s="31">
        <f t="shared" si="80"/>
        <v>3.3333333333333215E-2</v>
      </c>
      <c r="R333">
        <f t="shared" si="81"/>
        <v>0.77500000000000002</v>
      </c>
      <c r="S333" s="31">
        <f t="shared" si="82"/>
        <v>3.3333333333333215E-2</v>
      </c>
    </row>
    <row r="334" spans="1:19">
      <c r="A334">
        <v>840</v>
      </c>
      <c r="B334">
        <v>0.8</v>
      </c>
      <c r="C334">
        <v>1.92</v>
      </c>
      <c r="D334">
        <v>2.15</v>
      </c>
      <c r="E334" s="25">
        <f t="shared" si="70"/>
        <v>7.7399999999993803</v>
      </c>
      <c r="F334">
        <f t="shared" si="71"/>
        <v>1.1517857142856221E-2</v>
      </c>
      <c r="G334">
        <f t="shared" si="72"/>
        <v>86.821705426363536</v>
      </c>
      <c r="H334">
        <v>0.64</v>
      </c>
      <c r="I334">
        <f t="shared" si="73"/>
        <v>0.79999999999999993</v>
      </c>
      <c r="K334">
        <f t="shared" si="74"/>
        <v>0.64</v>
      </c>
      <c r="L334">
        <f t="shared" si="75"/>
        <v>10.5</v>
      </c>
      <c r="M334" s="25">
        <f t="shared" si="76"/>
        <v>1.5625E-2</v>
      </c>
      <c r="N334" s="25">
        <f t="shared" si="77"/>
        <v>64</v>
      </c>
      <c r="O334">
        <f t="shared" si="78"/>
        <v>0.8</v>
      </c>
      <c r="P334">
        <f t="shared" si="79"/>
        <v>0.77500000000000002</v>
      </c>
      <c r="Q334" s="31">
        <f t="shared" si="80"/>
        <v>-3.1249999999999889E-2</v>
      </c>
      <c r="R334">
        <f t="shared" si="81"/>
        <v>0.77500000000000002</v>
      </c>
      <c r="S334" s="31">
        <f t="shared" si="82"/>
        <v>-3.1249999999999889E-2</v>
      </c>
    </row>
    <row r="335" spans="1:19">
      <c r="A335">
        <v>840</v>
      </c>
      <c r="B335">
        <v>0.8</v>
      </c>
      <c r="C335">
        <v>1.98</v>
      </c>
      <c r="D335">
        <v>2.2200000000000002</v>
      </c>
      <c r="E335" s="25">
        <f t="shared" si="70"/>
        <v>7.9919999999993614</v>
      </c>
      <c r="F335">
        <f t="shared" si="71"/>
        <v>1.1892857142856192E-2</v>
      </c>
      <c r="G335">
        <f t="shared" si="72"/>
        <v>84.084084084090804</v>
      </c>
      <c r="H335">
        <v>0.64</v>
      </c>
      <c r="I335">
        <f t="shared" si="73"/>
        <v>0.8</v>
      </c>
      <c r="K335">
        <f t="shared" si="74"/>
        <v>0.64</v>
      </c>
      <c r="L335">
        <f t="shared" si="75"/>
        <v>10.5</v>
      </c>
      <c r="M335" s="25">
        <f t="shared" si="76"/>
        <v>1.5625E-2</v>
      </c>
      <c r="N335" s="25">
        <f t="shared" si="77"/>
        <v>64</v>
      </c>
      <c r="O335">
        <f t="shared" si="78"/>
        <v>0.8</v>
      </c>
      <c r="P335">
        <f t="shared" si="79"/>
        <v>0.77500000000000002</v>
      </c>
      <c r="Q335" s="31">
        <f t="shared" si="80"/>
        <v>-3.125E-2</v>
      </c>
      <c r="R335">
        <f t="shared" si="81"/>
        <v>0.77500000000000002</v>
      </c>
      <c r="S335" s="31">
        <f t="shared" si="82"/>
        <v>-3.125E-2</v>
      </c>
    </row>
    <row r="336" spans="1:19">
      <c r="A336">
        <v>840</v>
      </c>
      <c r="B336">
        <v>0.8</v>
      </c>
      <c r="C336">
        <v>1.92</v>
      </c>
      <c r="D336">
        <v>2.2200000000000002</v>
      </c>
      <c r="E336" s="25">
        <f t="shared" si="70"/>
        <v>7.9919999999993614</v>
      </c>
      <c r="F336">
        <f t="shared" si="71"/>
        <v>1.1892857142856192E-2</v>
      </c>
      <c r="G336">
        <f t="shared" si="72"/>
        <v>84.084084084090804</v>
      </c>
      <c r="H336">
        <v>0.64</v>
      </c>
      <c r="I336">
        <f t="shared" si="73"/>
        <v>0.8</v>
      </c>
      <c r="K336">
        <f t="shared" si="74"/>
        <v>0.64</v>
      </c>
      <c r="L336">
        <f t="shared" si="75"/>
        <v>10.5</v>
      </c>
      <c r="M336" s="25">
        <f t="shared" si="76"/>
        <v>1.5625E-2</v>
      </c>
      <c r="N336" s="25">
        <f t="shared" si="77"/>
        <v>64</v>
      </c>
      <c r="O336">
        <f t="shared" si="78"/>
        <v>0.8</v>
      </c>
      <c r="P336">
        <f t="shared" si="79"/>
        <v>0.77500000000000002</v>
      </c>
      <c r="Q336" s="31">
        <f t="shared" si="80"/>
        <v>-3.125E-2</v>
      </c>
      <c r="R336">
        <f t="shared" si="81"/>
        <v>0.77500000000000002</v>
      </c>
      <c r="S336" s="31">
        <f t="shared" si="82"/>
        <v>-3.125E-2</v>
      </c>
    </row>
    <row r="337" spans="1:19">
      <c r="A337">
        <v>840</v>
      </c>
      <c r="B337">
        <v>0.8</v>
      </c>
      <c r="C337">
        <v>1.92</v>
      </c>
      <c r="D337">
        <v>2.2200000000000002</v>
      </c>
      <c r="E337" s="25">
        <f t="shared" si="70"/>
        <v>7.9919999999993614</v>
      </c>
      <c r="F337">
        <f t="shared" si="71"/>
        <v>1.1892857142856192E-2</v>
      </c>
      <c r="G337">
        <f t="shared" si="72"/>
        <v>84.084084084090804</v>
      </c>
      <c r="H337">
        <v>0.64</v>
      </c>
      <c r="I337">
        <f t="shared" si="73"/>
        <v>0.8</v>
      </c>
      <c r="K337">
        <f t="shared" si="74"/>
        <v>0.64</v>
      </c>
      <c r="L337">
        <f t="shared" si="75"/>
        <v>10.5</v>
      </c>
      <c r="M337" s="25">
        <f t="shared" si="76"/>
        <v>1.5625E-2</v>
      </c>
      <c r="N337" s="25">
        <f t="shared" si="77"/>
        <v>64</v>
      </c>
      <c r="O337">
        <f t="shared" si="78"/>
        <v>0.8</v>
      </c>
      <c r="P337">
        <f t="shared" si="79"/>
        <v>0.77500000000000002</v>
      </c>
      <c r="Q337" s="31">
        <f t="shared" si="80"/>
        <v>-3.125E-2</v>
      </c>
      <c r="R337">
        <f t="shared" si="81"/>
        <v>0.77500000000000002</v>
      </c>
      <c r="S337" s="31">
        <f t="shared" si="82"/>
        <v>-3.125E-2</v>
      </c>
    </row>
    <row r="338" spans="1:19">
      <c r="A338">
        <v>840</v>
      </c>
      <c r="B338">
        <v>0.8</v>
      </c>
      <c r="C338">
        <v>1.86</v>
      </c>
      <c r="D338">
        <v>2.15</v>
      </c>
      <c r="E338" s="25">
        <f t="shared" si="70"/>
        <v>7.7399999999993803</v>
      </c>
      <c r="F338">
        <f t="shared" si="71"/>
        <v>1.1517857142856221E-2</v>
      </c>
      <c r="G338">
        <f t="shared" si="72"/>
        <v>86.821705426363536</v>
      </c>
      <c r="H338">
        <v>0.64</v>
      </c>
      <c r="I338">
        <f t="shared" si="73"/>
        <v>0.79999999999999993</v>
      </c>
      <c r="K338">
        <f t="shared" si="74"/>
        <v>0.64</v>
      </c>
      <c r="L338">
        <f t="shared" si="75"/>
        <v>10.5</v>
      </c>
      <c r="M338" s="25">
        <f t="shared" si="76"/>
        <v>1.5625E-2</v>
      </c>
      <c r="N338" s="25">
        <f t="shared" si="77"/>
        <v>64</v>
      </c>
      <c r="O338">
        <f t="shared" si="78"/>
        <v>0.8</v>
      </c>
      <c r="P338">
        <f t="shared" si="79"/>
        <v>0.77500000000000002</v>
      </c>
      <c r="Q338" s="31">
        <f t="shared" si="80"/>
        <v>-3.1249999999999889E-2</v>
      </c>
      <c r="R338">
        <f t="shared" si="81"/>
        <v>0.77500000000000002</v>
      </c>
      <c r="S338" s="31">
        <f t="shared" si="82"/>
        <v>-3.1249999999999889E-2</v>
      </c>
    </row>
    <row r="339" spans="1:19">
      <c r="A339">
        <v>840</v>
      </c>
      <c r="B339">
        <v>0.8</v>
      </c>
      <c r="C339">
        <v>1.98</v>
      </c>
      <c r="D339">
        <v>2.2200000000000002</v>
      </c>
      <c r="E339" s="25">
        <f t="shared" si="70"/>
        <v>7.9919999999993614</v>
      </c>
      <c r="F339">
        <f t="shared" si="71"/>
        <v>1.1892857142856192E-2</v>
      </c>
      <c r="G339">
        <f t="shared" si="72"/>
        <v>84.084084084090804</v>
      </c>
      <c r="H339">
        <v>0.64</v>
      </c>
      <c r="I339">
        <f t="shared" si="73"/>
        <v>0.8</v>
      </c>
      <c r="K339">
        <f t="shared" si="74"/>
        <v>0.64</v>
      </c>
      <c r="L339">
        <f t="shared" si="75"/>
        <v>10.5</v>
      </c>
      <c r="M339" s="25">
        <f t="shared" si="76"/>
        <v>1.5625E-2</v>
      </c>
      <c r="N339" s="25">
        <f t="shared" si="77"/>
        <v>64</v>
      </c>
      <c r="O339">
        <f t="shared" si="78"/>
        <v>0.8</v>
      </c>
      <c r="P339">
        <f t="shared" si="79"/>
        <v>0.77500000000000002</v>
      </c>
      <c r="Q339" s="31">
        <f t="shared" si="80"/>
        <v>-3.125E-2</v>
      </c>
      <c r="R339">
        <f t="shared" si="81"/>
        <v>0.77500000000000002</v>
      </c>
      <c r="S339" s="31">
        <f t="shared" si="82"/>
        <v>-3.125E-2</v>
      </c>
    </row>
    <row r="340" spans="1:19">
      <c r="A340">
        <v>840</v>
      </c>
      <c r="B340">
        <v>0.8</v>
      </c>
      <c r="C340">
        <v>1.92</v>
      </c>
      <c r="D340">
        <v>2.2200000000000002</v>
      </c>
      <c r="E340" s="25">
        <f t="shared" si="70"/>
        <v>7.9919999999993614</v>
      </c>
      <c r="F340">
        <f t="shared" si="71"/>
        <v>1.1892857142856192E-2</v>
      </c>
      <c r="G340">
        <f t="shared" si="72"/>
        <v>84.084084084090804</v>
      </c>
      <c r="H340">
        <v>0.64</v>
      </c>
      <c r="I340">
        <f t="shared" si="73"/>
        <v>0.8</v>
      </c>
      <c r="K340">
        <f t="shared" si="74"/>
        <v>0.64</v>
      </c>
      <c r="L340">
        <f t="shared" si="75"/>
        <v>10.5</v>
      </c>
      <c r="M340" s="25">
        <f t="shared" si="76"/>
        <v>1.5625E-2</v>
      </c>
      <c r="N340" s="25">
        <f t="shared" si="77"/>
        <v>64</v>
      </c>
      <c r="O340">
        <f t="shared" si="78"/>
        <v>0.8</v>
      </c>
      <c r="P340">
        <f t="shared" si="79"/>
        <v>0.77500000000000002</v>
      </c>
      <c r="Q340" s="31">
        <f t="shared" si="80"/>
        <v>-3.125E-2</v>
      </c>
      <c r="R340">
        <f t="shared" si="81"/>
        <v>0.77500000000000002</v>
      </c>
      <c r="S340" s="31">
        <f t="shared" si="82"/>
        <v>-3.125E-2</v>
      </c>
    </row>
    <row r="341" spans="1:19">
      <c r="A341">
        <v>840</v>
      </c>
      <c r="B341">
        <v>0.8</v>
      </c>
      <c r="C341">
        <v>1.98</v>
      </c>
      <c r="D341">
        <v>2.2200000000000002</v>
      </c>
      <c r="E341" s="25">
        <f t="shared" si="70"/>
        <v>7.9919999999993614</v>
      </c>
      <c r="F341">
        <f t="shared" si="71"/>
        <v>1.1892857142856192E-2</v>
      </c>
      <c r="G341">
        <f t="shared" si="72"/>
        <v>84.084084084090804</v>
      </c>
      <c r="H341">
        <v>0.64</v>
      </c>
      <c r="I341">
        <f t="shared" si="73"/>
        <v>0.8</v>
      </c>
      <c r="K341">
        <f t="shared" si="74"/>
        <v>0.64</v>
      </c>
      <c r="L341">
        <f t="shared" si="75"/>
        <v>10.5</v>
      </c>
      <c r="M341" s="25">
        <f t="shared" si="76"/>
        <v>1.5625E-2</v>
      </c>
      <c r="N341" s="25">
        <f t="shared" si="77"/>
        <v>64</v>
      </c>
      <c r="O341">
        <f t="shared" si="78"/>
        <v>0.8</v>
      </c>
      <c r="P341">
        <f t="shared" si="79"/>
        <v>0.77500000000000002</v>
      </c>
      <c r="Q341" s="31">
        <f t="shared" si="80"/>
        <v>-3.125E-2</v>
      </c>
      <c r="R341">
        <f t="shared" si="81"/>
        <v>0.77500000000000002</v>
      </c>
      <c r="S341" s="31">
        <f t="shared" si="82"/>
        <v>-3.125E-2</v>
      </c>
    </row>
    <row r="342" spans="1:19">
      <c r="A342">
        <v>840</v>
      </c>
      <c r="B342">
        <v>0.75</v>
      </c>
      <c r="C342">
        <v>1.86</v>
      </c>
      <c r="D342">
        <v>2.15</v>
      </c>
      <c r="E342" s="25">
        <f t="shared" si="70"/>
        <v>7.7399999999993803</v>
      </c>
      <c r="F342">
        <f t="shared" si="71"/>
        <v>1.2285714285713302E-2</v>
      </c>
      <c r="G342">
        <f t="shared" si="72"/>
        <v>81.39534883721582</v>
      </c>
      <c r="H342">
        <v>0.64</v>
      </c>
      <c r="I342">
        <f t="shared" si="73"/>
        <v>0.75000000000000011</v>
      </c>
      <c r="K342">
        <f t="shared" si="74"/>
        <v>0.64</v>
      </c>
      <c r="L342">
        <f t="shared" si="75"/>
        <v>10.5</v>
      </c>
      <c r="M342" s="25">
        <f t="shared" si="76"/>
        <v>1.6666666666666666E-2</v>
      </c>
      <c r="N342" s="25">
        <f t="shared" si="77"/>
        <v>60</v>
      </c>
      <c r="O342">
        <f t="shared" si="78"/>
        <v>0.75</v>
      </c>
      <c r="P342">
        <f t="shared" si="79"/>
        <v>0.77500000000000002</v>
      </c>
      <c r="Q342" s="31">
        <f t="shared" si="80"/>
        <v>3.3333333333333215E-2</v>
      </c>
      <c r="R342">
        <f t="shared" si="81"/>
        <v>0.77500000000000002</v>
      </c>
      <c r="S342" s="31">
        <f t="shared" si="82"/>
        <v>3.3333333333333215E-2</v>
      </c>
    </row>
    <row r="343" spans="1:19">
      <c r="A343">
        <v>840</v>
      </c>
      <c r="B343">
        <v>0.8</v>
      </c>
      <c r="C343">
        <v>1.92</v>
      </c>
      <c r="D343">
        <v>2.2200000000000002</v>
      </c>
      <c r="E343" s="25">
        <f t="shared" si="70"/>
        <v>7.9919999999993614</v>
      </c>
      <c r="F343">
        <f t="shared" si="71"/>
        <v>1.1892857142856192E-2</v>
      </c>
      <c r="G343">
        <f t="shared" si="72"/>
        <v>84.084084084090804</v>
      </c>
      <c r="H343">
        <v>0.64</v>
      </c>
      <c r="I343">
        <f t="shared" si="73"/>
        <v>0.8</v>
      </c>
      <c r="K343">
        <f t="shared" si="74"/>
        <v>0.64</v>
      </c>
      <c r="L343">
        <f t="shared" si="75"/>
        <v>10.5</v>
      </c>
      <c r="M343" s="25">
        <f t="shared" si="76"/>
        <v>1.5625E-2</v>
      </c>
      <c r="N343" s="25">
        <f t="shared" si="77"/>
        <v>64</v>
      </c>
      <c r="O343">
        <f t="shared" si="78"/>
        <v>0.8</v>
      </c>
      <c r="P343">
        <f t="shared" si="79"/>
        <v>0.77500000000000002</v>
      </c>
      <c r="Q343" s="31">
        <f t="shared" si="80"/>
        <v>-3.125E-2</v>
      </c>
      <c r="R343">
        <f t="shared" si="81"/>
        <v>0.77500000000000002</v>
      </c>
      <c r="S343" s="31">
        <f t="shared" si="82"/>
        <v>-3.125E-2</v>
      </c>
    </row>
    <row r="344" spans="1:19">
      <c r="A344">
        <v>840</v>
      </c>
      <c r="B344">
        <v>0.75</v>
      </c>
      <c r="C344">
        <v>1.98</v>
      </c>
      <c r="D344">
        <v>2.15</v>
      </c>
      <c r="E344" s="25">
        <f t="shared" si="70"/>
        <v>7.7399999999993803</v>
      </c>
      <c r="F344">
        <f t="shared" si="71"/>
        <v>1.2285714285713302E-2</v>
      </c>
      <c r="G344">
        <f t="shared" si="72"/>
        <v>81.39534883721582</v>
      </c>
      <c r="H344">
        <v>0.64</v>
      </c>
      <c r="I344">
        <f t="shared" si="73"/>
        <v>0.75000000000000011</v>
      </c>
      <c r="K344">
        <f t="shared" si="74"/>
        <v>0.64</v>
      </c>
      <c r="L344">
        <f t="shared" si="75"/>
        <v>10.5</v>
      </c>
      <c r="M344" s="25">
        <f t="shared" si="76"/>
        <v>1.6666666666666666E-2</v>
      </c>
      <c r="N344" s="25">
        <f t="shared" si="77"/>
        <v>60</v>
      </c>
      <c r="O344">
        <f t="shared" si="78"/>
        <v>0.75</v>
      </c>
      <c r="P344">
        <f t="shared" si="79"/>
        <v>0.77500000000000002</v>
      </c>
      <c r="Q344" s="31">
        <f t="shared" si="80"/>
        <v>3.3333333333333215E-2</v>
      </c>
      <c r="R344">
        <f t="shared" si="81"/>
        <v>0.77500000000000002</v>
      </c>
      <c r="S344" s="31">
        <f t="shared" si="82"/>
        <v>3.3333333333333215E-2</v>
      </c>
    </row>
    <row r="345" spans="1:19">
      <c r="A345">
        <v>840</v>
      </c>
      <c r="B345">
        <v>0.8</v>
      </c>
      <c r="C345">
        <v>1.92</v>
      </c>
      <c r="D345">
        <v>2.2200000000000002</v>
      </c>
      <c r="E345" s="25">
        <f t="shared" si="70"/>
        <v>7.9919999999993614</v>
      </c>
      <c r="F345">
        <f t="shared" si="71"/>
        <v>1.1892857142856192E-2</v>
      </c>
      <c r="G345">
        <f t="shared" si="72"/>
        <v>84.084084084090804</v>
      </c>
      <c r="H345">
        <v>0.64</v>
      </c>
      <c r="I345">
        <f t="shared" si="73"/>
        <v>0.8</v>
      </c>
      <c r="K345">
        <f t="shared" si="74"/>
        <v>0.64</v>
      </c>
      <c r="L345">
        <f t="shared" si="75"/>
        <v>10.5</v>
      </c>
      <c r="M345" s="25">
        <f t="shared" si="76"/>
        <v>1.5625E-2</v>
      </c>
      <c r="N345" s="25">
        <f t="shared" si="77"/>
        <v>64</v>
      </c>
      <c r="O345">
        <f t="shared" si="78"/>
        <v>0.8</v>
      </c>
      <c r="P345">
        <f t="shared" si="79"/>
        <v>0.77500000000000002</v>
      </c>
      <c r="Q345" s="31">
        <f t="shared" si="80"/>
        <v>-3.125E-2</v>
      </c>
      <c r="R345">
        <f t="shared" si="81"/>
        <v>0.77500000000000002</v>
      </c>
      <c r="S345" s="31">
        <f t="shared" si="82"/>
        <v>-3.125E-2</v>
      </c>
    </row>
    <row r="346" spans="1:19">
      <c r="A346">
        <v>840</v>
      </c>
      <c r="B346">
        <v>0.8</v>
      </c>
      <c r="C346">
        <v>1.92</v>
      </c>
      <c r="D346">
        <v>2.15</v>
      </c>
      <c r="E346" s="25">
        <f t="shared" si="70"/>
        <v>7.7399999999993803</v>
      </c>
      <c r="F346">
        <f t="shared" si="71"/>
        <v>1.1517857142856221E-2</v>
      </c>
      <c r="G346">
        <f t="shared" si="72"/>
        <v>86.821705426363536</v>
      </c>
      <c r="H346">
        <v>0.64</v>
      </c>
      <c r="I346">
        <f t="shared" si="73"/>
        <v>0.79999999999999993</v>
      </c>
      <c r="K346">
        <f t="shared" si="74"/>
        <v>0.64</v>
      </c>
      <c r="L346">
        <f t="shared" si="75"/>
        <v>10.5</v>
      </c>
      <c r="M346" s="25">
        <f t="shared" si="76"/>
        <v>1.5625E-2</v>
      </c>
      <c r="N346" s="25">
        <f t="shared" si="77"/>
        <v>64</v>
      </c>
      <c r="O346">
        <f t="shared" si="78"/>
        <v>0.8</v>
      </c>
      <c r="P346">
        <f t="shared" si="79"/>
        <v>0.77500000000000002</v>
      </c>
      <c r="Q346" s="31">
        <f t="shared" si="80"/>
        <v>-3.1249999999999889E-2</v>
      </c>
      <c r="R346">
        <f t="shared" si="81"/>
        <v>0.77500000000000002</v>
      </c>
      <c r="S346" s="31">
        <f t="shared" si="82"/>
        <v>-3.1249999999999889E-2</v>
      </c>
    </row>
    <row r="347" spans="1:19">
      <c r="A347">
        <v>840</v>
      </c>
      <c r="B347">
        <v>0.8</v>
      </c>
      <c r="C347">
        <v>1.92</v>
      </c>
      <c r="D347">
        <v>2.15</v>
      </c>
      <c r="E347" s="25">
        <f t="shared" si="70"/>
        <v>7.7399999999993803</v>
      </c>
      <c r="F347">
        <f t="shared" si="71"/>
        <v>1.1517857142856221E-2</v>
      </c>
      <c r="G347">
        <f t="shared" si="72"/>
        <v>86.821705426363536</v>
      </c>
      <c r="H347">
        <v>0.64</v>
      </c>
      <c r="I347">
        <f t="shared" si="73"/>
        <v>0.79999999999999993</v>
      </c>
      <c r="K347">
        <f t="shared" si="74"/>
        <v>0.64</v>
      </c>
      <c r="L347">
        <f t="shared" si="75"/>
        <v>10.5</v>
      </c>
      <c r="M347" s="25">
        <f t="shared" si="76"/>
        <v>1.5625E-2</v>
      </c>
      <c r="N347" s="25">
        <f t="shared" si="77"/>
        <v>64</v>
      </c>
      <c r="O347">
        <f t="shared" si="78"/>
        <v>0.8</v>
      </c>
      <c r="P347">
        <f t="shared" si="79"/>
        <v>0.77500000000000002</v>
      </c>
      <c r="Q347" s="31">
        <f t="shared" si="80"/>
        <v>-3.1249999999999889E-2</v>
      </c>
      <c r="R347">
        <f t="shared" si="81"/>
        <v>0.77500000000000002</v>
      </c>
      <c r="S347" s="31">
        <f t="shared" si="82"/>
        <v>-3.1249999999999889E-2</v>
      </c>
    </row>
    <row r="348" spans="1:19">
      <c r="A348">
        <v>840</v>
      </c>
      <c r="B348">
        <v>0.8</v>
      </c>
      <c r="C348">
        <v>1.98</v>
      </c>
      <c r="D348">
        <v>2.15</v>
      </c>
      <c r="E348" s="25">
        <f t="shared" si="70"/>
        <v>7.7399999999993803</v>
      </c>
      <c r="F348">
        <f t="shared" si="71"/>
        <v>1.1517857142856221E-2</v>
      </c>
      <c r="G348">
        <f t="shared" si="72"/>
        <v>86.821705426363536</v>
      </c>
      <c r="H348">
        <v>0.64</v>
      </c>
      <c r="I348">
        <f t="shared" si="73"/>
        <v>0.79999999999999993</v>
      </c>
      <c r="K348">
        <f t="shared" si="74"/>
        <v>0.64</v>
      </c>
      <c r="L348">
        <f t="shared" si="75"/>
        <v>10.5</v>
      </c>
      <c r="M348" s="25">
        <f t="shared" si="76"/>
        <v>1.5625E-2</v>
      </c>
      <c r="N348" s="25">
        <f t="shared" si="77"/>
        <v>64</v>
      </c>
      <c r="O348">
        <f t="shared" si="78"/>
        <v>0.8</v>
      </c>
      <c r="P348">
        <f t="shared" si="79"/>
        <v>0.77500000000000002</v>
      </c>
      <c r="Q348" s="31">
        <f t="shared" si="80"/>
        <v>-3.1249999999999889E-2</v>
      </c>
      <c r="R348">
        <f t="shared" si="81"/>
        <v>0.77500000000000002</v>
      </c>
      <c r="S348" s="31">
        <f t="shared" si="82"/>
        <v>-3.1249999999999889E-2</v>
      </c>
    </row>
    <row r="349" spans="1:19">
      <c r="A349">
        <v>840</v>
      </c>
      <c r="B349">
        <v>0.75</v>
      </c>
      <c r="C349">
        <v>1.92</v>
      </c>
      <c r="D349">
        <v>2.15</v>
      </c>
      <c r="E349" s="25">
        <f t="shared" si="70"/>
        <v>7.7399999999993803</v>
      </c>
      <c r="F349">
        <f t="shared" si="71"/>
        <v>1.2285714285713302E-2</v>
      </c>
      <c r="G349">
        <f t="shared" si="72"/>
        <v>81.39534883721582</v>
      </c>
      <c r="H349">
        <v>0.64</v>
      </c>
      <c r="I349">
        <f t="shared" si="73"/>
        <v>0.75000000000000011</v>
      </c>
      <c r="K349">
        <f t="shared" si="74"/>
        <v>0.64</v>
      </c>
      <c r="L349">
        <f t="shared" si="75"/>
        <v>10.5</v>
      </c>
      <c r="M349" s="25">
        <f t="shared" si="76"/>
        <v>1.6666666666666666E-2</v>
      </c>
      <c r="N349" s="25">
        <f t="shared" si="77"/>
        <v>60</v>
      </c>
      <c r="O349">
        <f t="shared" si="78"/>
        <v>0.75</v>
      </c>
      <c r="P349">
        <f t="shared" si="79"/>
        <v>0.77500000000000002</v>
      </c>
      <c r="Q349" s="31">
        <f t="shared" si="80"/>
        <v>3.3333333333333215E-2</v>
      </c>
      <c r="R349">
        <f t="shared" si="81"/>
        <v>0.77500000000000002</v>
      </c>
      <c r="S349" s="31">
        <f t="shared" si="82"/>
        <v>3.3333333333333215E-2</v>
      </c>
    </row>
    <row r="350" spans="1:19">
      <c r="A350">
        <v>840</v>
      </c>
      <c r="B350">
        <v>0.8</v>
      </c>
      <c r="C350">
        <v>1.92</v>
      </c>
      <c r="D350">
        <v>2.2200000000000002</v>
      </c>
      <c r="E350" s="25">
        <f t="shared" si="70"/>
        <v>7.9919999999993614</v>
      </c>
      <c r="F350">
        <f t="shared" si="71"/>
        <v>1.1892857142856192E-2</v>
      </c>
      <c r="G350">
        <f t="shared" si="72"/>
        <v>84.084084084090804</v>
      </c>
      <c r="H350">
        <v>0.64</v>
      </c>
      <c r="I350">
        <f t="shared" si="73"/>
        <v>0.8</v>
      </c>
      <c r="K350">
        <f t="shared" si="74"/>
        <v>0.64</v>
      </c>
      <c r="L350">
        <f t="shared" si="75"/>
        <v>10.5</v>
      </c>
      <c r="M350" s="25">
        <f t="shared" si="76"/>
        <v>1.5625E-2</v>
      </c>
      <c r="N350" s="25">
        <f t="shared" si="77"/>
        <v>64</v>
      </c>
      <c r="O350">
        <f t="shared" si="78"/>
        <v>0.8</v>
      </c>
      <c r="P350">
        <f t="shared" si="79"/>
        <v>0.77500000000000002</v>
      </c>
      <c r="Q350" s="31">
        <f t="shared" si="80"/>
        <v>-3.125E-2</v>
      </c>
      <c r="R350">
        <f t="shared" si="81"/>
        <v>0.77500000000000002</v>
      </c>
      <c r="S350" s="31">
        <f t="shared" si="82"/>
        <v>-3.125E-2</v>
      </c>
    </row>
    <row r="351" spans="1:19">
      <c r="A351">
        <v>840</v>
      </c>
      <c r="B351">
        <v>0.75</v>
      </c>
      <c r="C351">
        <v>1.86</v>
      </c>
      <c r="D351">
        <v>2.15</v>
      </c>
      <c r="E351" s="25">
        <f t="shared" si="70"/>
        <v>7.7399999999993803</v>
      </c>
      <c r="F351">
        <f t="shared" si="71"/>
        <v>1.2285714285713302E-2</v>
      </c>
      <c r="G351">
        <f t="shared" si="72"/>
        <v>81.39534883721582</v>
      </c>
      <c r="H351">
        <v>0.64</v>
      </c>
      <c r="I351">
        <f t="shared" si="73"/>
        <v>0.75000000000000011</v>
      </c>
      <c r="K351">
        <f t="shared" si="74"/>
        <v>0.64</v>
      </c>
      <c r="L351">
        <f t="shared" si="75"/>
        <v>10.5</v>
      </c>
      <c r="M351" s="25">
        <f t="shared" si="76"/>
        <v>1.6666666666666666E-2</v>
      </c>
      <c r="N351" s="25">
        <f t="shared" si="77"/>
        <v>60</v>
      </c>
      <c r="O351">
        <f t="shared" si="78"/>
        <v>0.75</v>
      </c>
      <c r="P351">
        <f t="shared" si="79"/>
        <v>0.77500000000000002</v>
      </c>
      <c r="Q351" s="31">
        <f t="shared" si="80"/>
        <v>3.3333333333333215E-2</v>
      </c>
      <c r="R351">
        <f t="shared" si="81"/>
        <v>0.77500000000000002</v>
      </c>
      <c r="S351" s="31">
        <f t="shared" si="82"/>
        <v>3.3333333333333215E-2</v>
      </c>
    </row>
    <row r="352" spans="1:19">
      <c r="A352">
        <v>840</v>
      </c>
      <c r="B352">
        <v>0.8</v>
      </c>
      <c r="C352">
        <v>1.86</v>
      </c>
      <c r="D352">
        <v>2.15</v>
      </c>
      <c r="E352" s="25">
        <f t="shared" si="70"/>
        <v>7.7399999999993803</v>
      </c>
      <c r="F352">
        <f t="shared" si="71"/>
        <v>1.1517857142856221E-2</v>
      </c>
      <c r="G352">
        <f t="shared" si="72"/>
        <v>86.821705426363536</v>
      </c>
      <c r="H352">
        <v>0.64</v>
      </c>
      <c r="I352">
        <f t="shared" si="73"/>
        <v>0.79999999999999993</v>
      </c>
      <c r="K352">
        <f t="shared" si="74"/>
        <v>0.64</v>
      </c>
      <c r="L352">
        <f t="shared" si="75"/>
        <v>10.5</v>
      </c>
      <c r="M352" s="25">
        <f t="shared" si="76"/>
        <v>1.5625E-2</v>
      </c>
      <c r="N352" s="25">
        <f t="shared" si="77"/>
        <v>64</v>
      </c>
      <c r="O352">
        <f t="shared" si="78"/>
        <v>0.8</v>
      </c>
      <c r="P352">
        <f t="shared" si="79"/>
        <v>0.77500000000000002</v>
      </c>
      <c r="Q352" s="31">
        <f t="shared" si="80"/>
        <v>-3.1249999999999889E-2</v>
      </c>
      <c r="R352">
        <f t="shared" si="81"/>
        <v>0.77500000000000002</v>
      </c>
      <c r="S352" s="31">
        <f t="shared" si="82"/>
        <v>-3.1249999999999889E-2</v>
      </c>
    </row>
    <row r="353" spans="1:19">
      <c r="A353">
        <v>840</v>
      </c>
      <c r="B353">
        <v>0.75</v>
      </c>
      <c r="C353">
        <v>1.92</v>
      </c>
      <c r="D353">
        <v>2.15</v>
      </c>
      <c r="E353" s="25">
        <f t="shared" si="70"/>
        <v>7.7399999999993803</v>
      </c>
      <c r="F353">
        <f t="shared" si="71"/>
        <v>1.2285714285713302E-2</v>
      </c>
      <c r="G353">
        <f t="shared" si="72"/>
        <v>81.39534883721582</v>
      </c>
      <c r="H353">
        <v>0.64</v>
      </c>
      <c r="I353">
        <f t="shared" si="73"/>
        <v>0.75000000000000011</v>
      </c>
      <c r="K353">
        <f t="shared" si="74"/>
        <v>0.64</v>
      </c>
      <c r="L353">
        <f t="shared" si="75"/>
        <v>10.5</v>
      </c>
      <c r="M353" s="25">
        <f t="shared" si="76"/>
        <v>1.6666666666666666E-2</v>
      </c>
      <c r="N353" s="25">
        <f t="shared" si="77"/>
        <v>60</v>
      </c>
      <c r="O353">
        <f t="shared" si="78"/>
        <v>0.75</v>
      </c>
      <c r="P353">
        <f t="shared" si="79"/>
        <v>0.77500000000000002</v>
      </c>
      <c r="Q353" s="31">
        <f t="shared" si="80"/>
        <v>3.3333333333333215E-2</v>
      </c>
      <c r="R353">
        <f t="shared" si="81"/>
        <v>0.77500000000000002</v>
      </c>
      <c r="S353" s="31">
        <f t="shared" si="82"/>
        <v>3.3333333333333215E-2</v>
      </c>
    </row>
    <row r="354" spans="1:19">
      <c r="A354">
        <v>840</v>
      </c>
      <c r="B354">
        <v>0.75</v>
      </c>
      <c r="C354">
        <v>1.86</v>
      </c>
      <c r="D354">
        <v>2.15</v>
      </c>
      <c r="E354" s="25">
        <f t="shared" si="70"/>
        <v>7.7399999999993803</v>
      </c>
      <c r="F354">
        <f t="shared" si="71"/>
        <v>1.2285714285713302E-2</v>
      </c>
      <c r="G354">
        <f t="shared" si="72"/>
        <v>81.39534883721582</v>
      </c>
      <c r="H354">
        <v>0.64</v>
      </c>
      <c r="I354">
        <f t="shared" si="73"/>
        <v>0.75000000000000011</v>
      </c>
      <c r="K354">
        <f t="shared" si="74"/>
        <v>0.64</v>
      </c>
      <c r="L354">
        <f t="shared" si="75"/>
        <v>10.5</v>
      </c>
      <c r="M354" s="25">
        <f t="shared" si="76"/>
        <v>1.6666666666666666E-2</v>
      </c>
      <c r="N354" s="25">
        <f t="shared" si="77"/>
        <v>60</v>
      </c>
      <c r="O354">
        <f t="shared" si="78"/>
        <v>0.75</v>
      </c>
      <c r="P354">
        <f t="shared" si="79"/>
        <v>0.77500000000000002</v>
      </c>
      <c r="Q354" s="31">
        <f t="shared" si="80"/>
        <v>3.3333333333333215E-2</v>
      </c>
      <c r="R354">
        <f t="shared" si="81"/>
        <v>0.77500000000000002</v>
      </c>
      <c r="S354" s="31">
        <f t="shared" si="82"/>
        <v>3.3333333333333215E-2</v>
      </c>
    </row>
    <row r="355" spans="1:19">
      <c r="A355">
        <v>840</v>
      </c>
      <c r="B355">
        <v>0.75</v>
      </c>
      <c r="C355">
        <v>1.92</v>
      </c>
      <c r="D355">
        <v>2.15</v>
      </c>
      <c r="E355" s="25">
        <f t="shared" si="70"/>
        <v>7.7399999999993803</v>
      </c>
      <c r="F355">
        <f t="shared" si="71"/>
        <v>1.2285714285713302E-2</v>
      </c>
      <c r="G355">
        <f t="shared" si="72"/>
        <v>81.39534883721582</v>
      </c>
      <c r="H355">
        <v>0.64</v>
      </c>
      <c r="I355">
        <f t="shared" si="73"/>
        <v>0.75000000000000011</v>
      </c>
      <c r="K355">
        <f t="shared" si="74"/>
        <v>0.64</v>
      </c>
      <c r="L355">
        <f t="shared" si="75"/>
        <v>10.5</v>
      </c>
      <c r="M355" s="25">
        <f t="shared" si="76"/>
        <v>1.6666666666666666E-2</v>
      </c>
      <c r="N355" s="25">
        <f t="shared" si="77"/>
        <v>60</v>
      </c>
      <c r="O355">
        <f t="shared" si="78"/>
        <v>0.75</v>
      </c>
      <c r="P355">
        <f t="shared" si="79"/>
        <v>0.77500000000000002</v>
      </c>
      <c r="Q355" s="31">
        <f t="shared" si="80"/>
        <v>3.3333333333333215E-2</v>
      </c>
      <c r="R355">
        <f t="shared" si="81"/>
        <v>0.77500000000000002</v>
      </c>
      <c r="S355" s="31">
        <f t="shared" si="82"/>
        <v>3.3333333333333215E-2</v>
      </c>
    </row>
    <row r="356" spans="1:19">
      <c r="A356">
        <v>840</v>
      </c>
      <c r="B356">
        <v>0.75</v>
      </c>
      <c r="C356">
        <v>1.86</v>
      </c>
      <c r="D356">
        <v>2.15</v>
      </c>
      <c r="E356" s="25">
        <f t="shared" si="70"/>
        <v>7.7399999999993803</v>
      </c>
      <c r="F356">
        <f t="shared" si="71"/>
        <v>1.2285714285713302E-2</v>
      </c>
      <c r="G356">
        <f t="shared" si="72"/>
        <v>81.39534883721582</v>
      </c>
      <c r="H356">
        <v>0.64</v>
      </c>
      <c r="I356">
        <f t="shared" si="73"/>
        <v>0.75000000000000011</v>
      </c>
      <c r="K356">
        <f t="shared" si="74"/>
        <v>0.64</v>
      </c>
      <c r="L356">
        <f t="shared" si="75"/>
        <v>10.5</v>
      </c>
      <c r="M356" s="25">
        <f t="shared" si="76"/>
        <v>1.6666666666666666E-2</v>
      </c>
      <c r="N356" s="25">
        <f t="shared" si="77"/>
        <v>60</v>
      </c>
      <c r="O356">
        <f t="shared" si="78"/>
        <v>0.75</v>
      </c>
      <c r="P356">
        <f t="shared" si="79"/>
        <v>0.77500000000000002</v>
      </c>
      <c r="Q356" s="31">
        <f t="shared" si="80"/>
        <v>3.3333333333333215E-2</v>
      </c>
      <c r="R356">
        <f t="shared" si="81"/>
        <v>0.77500000000000002</v>
      </c>
      <c r="S356" s="31">
        <f t="shared" si="82"/>
        <v>3.3333333333333215E-2</v>
      </c>
    </row>
    <row r="357" spans="1:19">
      <c r="A357">
        <v>840</v>
      </c>
      <c r="B357">
        <v>0.8</v>
      </c>
      <c r="C357">
        <v>1.86</v>
      </c>
      <c r="D357">
        <v>2.15</v>
      </c>
      <c r="E357" s="25">
        <f t="shared" si="70"/>
        <v>7.7399999999993803</v>
      </c>
      <c r="F357">
        <f t="shared" si="71"/>
        <v>1.1517857142856221E-2</v>
      </c>
      <c r="G357">
        <f t="shared" si="72"/>
        <v>86.821705426363536</v>
      </c>
      <c r="H357">
        <v>0.64</v>
      </c>
      <c r="I357">
        <f t="shared" si="73"/>
        <v>0.79999999999999993</v>
      </c>
      <c r="K357">
        <f t="shared" si="74"/>
        <v>0.64</v>
      </c>
      <c r="L357">
        <f t="shared" si="75"/>
        <v>10.5</v>
      </c>
      <c r="M357" s="25">
        <f t="shared" si="76"/>
        <v>1.5625E-2</v>
      </c>
      <c r="N357" s="25">
        <f t="shared" si="77"/>
        <v>64</v>
      </c>
      <c r="O357">
        <f t="shared" si="78"/>
        <v>0.8</v>
      </c>
      <c r="P357">
        <f t="shared" si="79"/>
        <v>0.77500000000000002</v>
      </c>
      <c r="Q357" s="31">
        <f t="shared" si="80"/>
        <v>-3.1249999999999889E-2</v>
      </c>
      <c r="R357">
        <f t="shared" si="81"/>
        <v>0.77500000000000002</v>
      </c>
      <c r="S357" s="31">
        <f t="shared" si="82"/>
        <v>-3.1249999999999889E-2</v>
      </c>
    </row>
    <row r="358" spans="1:19">
      <c r="A358">
        <v>840</v>
      </c>
      <c r="B358">
        <v>0.75</v>
      </c>
      <c r="C358">
        <v>1.92</v>
      </c>
      <c r="D358">
        <v>2.15</v>
      </c>
      <c r="E358" s="25">
        <f t="shared" si="70"/>
        <v>7.7399999999993803</v>
      </c>
      <c r="F358">
        <f t="shared" si="71"/>
        <v>1.2285714285713302E-2</v>
      </c>
      <c r="G358">
        <f t="shared" si="72"/>
        <v>81.39534883721582</v>
      </c>
      <c r="H358">
        <v>0.64</v>
      </c>
      <c r="I358">
        <f t="shared" si="73"/>
        <v>0.75000000000000011</v>
      </c>
      <c r="K358">
        <f t="shared" si="74"/>
        <v>0.64</v>
      </c>
      <c r="L358">
        <f t="shared" si="75"/>
        <v>10.5</v>
      </c>
      <c r="M358" s="25">
        <f t="shared" si="76"/>
        <v>1.6666666666666666E-2</v>
      </c>
      <c r="N358" s="25">
        <f t="shared" si="77"/>
        <v>60</v>
      </c>
      <c r="O358">
        <f t="shared" si="78"/>
        <v>0.75</v>
      </c>
      <c r="P358">
        <f t="shared" si="79"/>
        <v>0.77500000000000002</v>
      </c>
      <c r="Q358" s="31">
        <f t="shared" si="80"/>
        <v>3.3333333333333215E-2</v>
      </c>
      <c r="R358">
        <f t="shared" si="81"/>
        <v>0.77500000000000002</v>
      </c>
      <c r="S358" s="31">
        <f t="shared" si="82"/>
        <v>3.3333333333333215E-2</v>
      </c>
    </row>
    <row r="359" spans="1:19">
      <c r="A359">
        <v>840</v>
      </c>
      <c r="B359">
        <v>0.75</v>
      </c>
      <c r="C359">
        <v>1.86</v>
      </c>
      <c r="D359">
        <v>2.15</v>
      </c>
      <c r="E359" s="25">
        <f t="shared" si="70"/>
        <v>7.7399999999993803</v>
      </c>
      <c r="F359">
        <f t="shared" si="71"/>
        <v>1.2285714285713302E-2</v>
      </c>
      <c r="G359">
        <f t="shared" si="72"/>
        <v>81.39534883721582</v>
      </c>
      <c r="H359">
        <v>0.64</v>
      </c>
      <c r="I359">
        <f t="shared" si="73"/>
        <v>0.75000000000000011</v>
      </c>
      <c r="K359">
        <f t="shared" si="74"/>
        <v>0.64</v>
      </c>
      <c r="L359">
        <f t="shared" si="75"/>
        <v>10.5</v>
      </c>
      <c r="M359" s="25">
        <f t="shared" si="76"/>
        <v>1.6666666666666666E-2</v>
      </c>
      <c r="N359" s="25">
        <f t="shared" si="77"/>
        <v>60</v>
      </c>
      <c r="O359">
        <f t="shared" si="78"/>
        <v>0.75</v>
      </c>
      <c r="P359">
        <f t="shared" si="79"/>
        <v>0.77500000000000002</v>
      </c>
      <c r="Q359" s="31">
        <f t="shared" si="80"/>
        <v>3.3333333333333215E-2</v>
      </c>
      <c r="R359">
        <f t="shared" si="81"/>
        <v>0.77500000000000002</v>
      </c>
      <c r="S359" s="31">
        <f t="shared" si="82"/>
        <v>3.3333333333333215E-2</v>
      </c>
    </row>
    <row r="360" spans="1:19">
      <c r="A360">
        <v>840</v>
      </c>
      <c r="B360">
        <v>0.75</v>
      </c>
      <c r="C360">
        <v>1.92</v>
      </c>
      <c r="D360">
        <v>2.15</v>
      </c>
      <c r="E360" s="25">
        <f t="shared" si="70"/>
        <v>7.7399999999993803</v>
      </c>
      <c r="F360">
        <f t="shared" si="71"/>
        <v>1.2285714285713302E-2</v>
      </c>
      <c r="G360">
        <f t="shared" si="72"/>
        <v>81.39534883721582</v>
      </c>
      <c r="H360">
        <v>0.64</v>
      </c>
      <c r="I360">
        <f t="shared" si="73"/>
        <v>0.75000000000000011</v>
      </c>
      <c r="K360">
        <f t="shared" si="74"/>
        <v>0.64</v>
      </c>
      <c r="L360">
        <f t="shared" si="75"/>
        <v>10.5</v>
      </c>
      <c r="M360" s="25">
        <f t="shared" si="76"/>
        <v>1.6666666666666666E-2</v>
      </c>
      <c r="N360" s="25">
        <f t="shared" si="77"/>
        <v>60</v>
      </c>
      <c r="O360">
        <f t="shared" si="78"/>
        <v>0.75</v>
      </c>
      <c r="P360">
        <f t="shared" si="79"/>
        <v>0.77500000000000002</v>
      </c>
      <c r="Q360" s="31">
        <f t="shared" si="80"/>
        <v>3.3333333333333215E-2</v>
      </c>
      <c r="R360">
        <f t="shared" si="81"/>
        <v>0.77500000000000002</v>
      </c>
      <c r="S360" s="31">
        <f t="shared" si="82"/>
        <v>3.3333333333333215E-2</v>
      </c>
    </row>
    <row r="361" spans="1:19">
      <c r="A361">
        <v>840</v>
      </c>
      <c r="B361">
        <v>0.75</v>
      </c>
      <c r="C361">
        <v>1.86</v>
      </c>
      <c r="D361">
        <v>2.15</v>
      </c>
      <c r="E361" s="25">
        <f t="shared" si="70"/>
        <v>7.7399999999993803</v>
      </c>
      <c r="F361">
        <f t="shared" si="71"/>
        <v>1.2285714285713302E-2</v>
      </c>
      <c r="G361">
        <f t="shared" si="72"/>
        <v>81.39534883721582</v>
      </c>
      <c r="H361">
        <v>0.64</v>
      </c>
      <c r="I361">
        <f t="shared" si="73"/>
        <v>0.75000000000000011</v>
      </c>
      <c r="K361">
        <f t="shared" si="74"/>
        <v>0.64</v>
      </c>
      <c r="L361">
        <f t="shared" si="75"/>
        <v>10.5</v>
      </c>
      <c r="M361" s="25">
        <f t="shared" si="76"/>
        <v>1.6666666666666666E-2</v>
      </c>
      <c r="N361" s="25">
        <f t="shared" si="77"/>
        <v>60</v>
      </c>
      <c r="O361">
        <f t="shared" si="78"/>
        <v>0.75</v>
      </c>
      <c r="P361">
        <f t="shared" si="79"/>
        <v>0.77500000000000002</v>
      </c>
      <c r="Q361" s="31">
        <f t="shared" si="80"/>
        <v>3.3333333333333215E-2</v>
      </c>
      <c r="R361">
        <f t="shared" si="81"/>
        <v>0.77500000000000002</v>
      </c>
      <c r="S361" s="31">
        <f t="shared" si="82"/>
        <v>3.3333333333333215E-2</v>
      </c>
    </row>
    <row r="362" spans="1:19">
      <c r="A362">
        <v>840</v>
      </c>
      <c r="B362">
        <v>0.75</v>
      </c>
      <c r="C362">
        <v>1.92</v>
      </c>
      <c r="D362">
        <v>2.15</v>
      </c>
      <c r="E362" s="25">
        <f t="shared" si="70"/>
        <v>7.7399999999993803</v>
      </c>
      <c r="F362">
        <f t="shared" si="71"/>
        <v>1.2285714285713302E-2</v>
      </c>
      <c r="G362">
        <f t="shared" si="72"/>
        <v>81.39534883721582</v>
      </c>
      <c r="H362">
        <v>0.64</v>
      </c>
      <c r="I362">
        <f t="shared" si="73"/>
        <v>0.75000000000000011</v>
      </c>
      <c r="K362">
        <f t="shared" si="74"/>
        <v>0.64</v>
      </c>
      <c r="L362">
        <f t="shared" si="75"/>
        <v>10.5</v>
      </c>
      <c r="M362" s="25">
        <f t="shared" si="76"/>
        <v>1.6666666666666666E-2</v>
      </c>
      <c r="N362" s="25">
        <f t="shared" si="77"/>
        <v>60</v>
      </c>
      <c r="O362">
        <f t="shared" si="78"/>
        <v>0.75</v>
      </c>
      <c r="P362">
        <f t="shared" si="79"/>
        <v>0.77500000000000002</v>
      </c>
      <c r="Q362" s="31">
        <f t="shared" si="80"/>
        <v>3.3333333333333215E-2</v>
      </c>
      <c r="R362">
        <f t="shared" si="81"/>
        <v>0.77500000000000002</v>
      </c>
      <c r="S362" s="31">
        <f t="shared" si="82"/>
        <v>3.3333333333333215E-2</v>
      </c>
    </row>
    <row r="363" spans="1:19">
      <c r="A363">
        <v>840</v>
      </c>
      <c r="B363">
        <v>0.75</v>
      </c>
      <c r="C363">
        <v>1.86</v>
      </c>
      <c r="D363">
        <v>2.15</v>
      </c>
      <c r="E363" s="25">
        <f t="shared" si="70"/>
        <v>7.7399999999993803</v>
      </c>
      <c r="F363">
        <f t="shared" si="71"/>
        <v>1.2285714285713302E-2</v>
      </c>
      <c r="G363">
        <f t="shared" si="72"/>
        <v>81.39534883721582</v>
      </c>
      <c r="H363">
        <v>0.64</v>
      </c>
      <c r="I363">
        <f t="shared" si="73"/>
        <v>0.75000000000000011</v>
      </c>
      <c r="K363">
        <f t="shared" si="74"/>
        <v>0.64</v>
      </c>
      <c r="L363">
        <f t="shared" si="75"/>
        <v>10.5</v>
      </c>
      <c r="M363" s="25">
        <f t="shared" si="76"/>
        <v>1.6666666666666666E-2</v>
      </c>
      <c r="N363" s="25">
        <f t="shared" si="77"/>
        <v>60</v>
      </c>
      <c r="O363">
        <f t="shared" si="78"/>
        <v>0.75</v>
      </c>
      <c r="P363">
        <f t="shared" si="79"/>
        <v>0.77500000000000002</v>
      </c>
      <c r="Q363" s="31">
        <f t="shared" si="80"/>
        <v>3.3333333333333215E-2</v>
      </c>
      <c r="R363">
        <f t="shared" si="81"/>
        <v>0.77500000000000002</v>
      </c>
      <c r="S363" s="31">
        <f t="shared" si="82"/>
        <v>3.3333333333333215E-2</v>
      </c>
    </row>
    <row r="364" spans="1:19">
      <c r="A364">
        <v>840</v>
      </c>
      <c r="B364">
        <v>0.75</v>
      </c>
      <c r="C364">
        <v>1.92</v>
      </c>
      <c r="D364">
        <v>2.15</v>
      </c>
      <c r="E364" s="25">
        <f t="shared" si="70"/>
        <v>7.7399999999993803</v>
      </c>
      <c r="F364">
        <f t="shared" si="71"/>
        <v>1.2285714285713302E-2</v>
      </c>
      <c r="G364">
        <f t="shared" si="72"/>
        <v>81.39534883721582</v>
      </c>
      <c r="H364">
        <v>0.64</v>
      </c>
      <c r="I364">
        <f t="shared" si="73"/>
        <v>0.75000000000000011</v>
      </c>
      <c r="K364">
        <f t="shared" si="74"/>
        <v>0.64</v>
      </c>
      <c r="L364">
        <f t="shared" si="75"/>
        <v>10.5</v>
      </c>
      <c r="M364" s="25">
        <f t="shared" si="76"/>
        <v>1.6666666666666666E-2</v>
      </c>
      <c r="N364" s="25">
        <f t="shared" si="77"/>
        <v>60</v>
      </c>
      <c r="O364">
        <f t="shared" si="78"/>
        <v>0.75</v>
      </c>
      <c r="P364">
        <f t="shared" si="79"/>
        <v>0.77500000000000002</v>
      </c>
      <c r="Q364" s="31">
        <f t="shared" si="80"/>
        <v>3.3333333333333215E-2</v>
      </c>
      <c r="R364">
        <f t="shared" si="81"/>
        <v>0.77500000000000002</v>
      </c>
      <c r="S364" s="31">
        <f t="shared" si="82"/>
        <v>3.3333333333333215E-2</v>
      </c>
    </row>
    <row r="365" spans="1:19">
      <c r="A365">
        <v>840</v>
      </c>
      <c r="B365">
        <v>0.75</v>
      </c>
      <c r="C365">
        <v>1.92</v>
      </c>
      <c r="D365">
        <v>2.15</v>
      </c>
      <c r="E365" s="25">
        <f t="shared" si="70"/>
        <v>7.7399999999993803</v>
      </c>
      <c r="F365">
        <f t="shared" si="71"/>
        <v>1.2285714285713302E-2</v>
      </c>
      <c r="G365">
        <f t="shared" si="72"/>
        <v>81.39534883721582</v>
      </c>
      <c r="H365">
        <v>0.64</v>
      </c>
      <c r="I365">
        <f t="shared" si="73"/>
        <v>0.75000000000000011</v>
      </c>
      <c r="K365">
        <f t="shared" si="74"/>
        <v>0.64</v>
      </c>
      <c r="L365">
        <f t="shared" si="75"/>
        <v>10.5</v>
      </c>
      <c r="M365" s="25">
        <f t="shared" si="76"/>
        <v>1.6666666666666666E-2</v>
      </c>
      <c r="N365" s="25">
        <f t="shared" si="77"/>
        <v>60</v>
      </c>
      <c r="O365">
        <f t="shared" si="78"/>
        <v>0.75</v>
      </c>
      <c r="P365">
        <f t="shared" si="79"/>
        <v>0.77500000000000002</v>
      </c>
      <c r="Q365" s="31">
        <f t="shared" si="80"/>
        <v>3.3333333333333215E-2</v>
      </c>
      <c r="R365">
        <f t="shared" si="81"/>
        <v>0.77500000000000002</v>
      </c>
      <c r="S365" s="31">
        <f t="shared" si="82"/>
        <v>3.3333333333333215E-2</v>
      </c>
    </row>
    <row r="366" spans="1:19">
      <c r="A366">
        <v>840</v>
      </c>
      <c r="B366">
        <v>0.75</v>
      </c>
      <c r="C366">
        <v>1.79</v>
      </c>
      <c r="D366">
        <v>2.15</v>
      </c>
      <c r="E366" s="25">
        <f t="shared" si="70"/>
        <v>7.7399999999993803</v>
      </c>
      <c r="F366">
        <f t="shared" si="71"/>
        <v>1.2285714285713302E-2</v>
      </c>
      <c r="G366">
        <f t="shared" si="72"/>
        <v>81.39534883721582</v>
      </c>
      <c r="H366">
        <v>0.64</v>
      </c>
      <c r="I366">
        <f t="shared" si="73"/>
        <v>0.75000000000000011</v>
      </c>
      <c r="K366">
        <f t="shared" si="74"/>
        <v>0.64</v>
      </c>
      <c r="L366">
        <f t="shared" si="75"/>
        <v>10.5</v>
      </c>
      <c r="M366" s="25">
        <f t="shared" si="76"/>
        <v>1.6666666666666666E-2</v>
      </c>
      <c r="N366" s="25">
        <f t="shared" si="77"/>
        <v>60</v>
      </c>
      <c r="O366">
        <f t="shared" si="78"/>
        <v>0.75</v>
      </c>
      <c r="P366">
        <f t="shared" si="79"/>
        <v>0.77500000000000002</v>
      </c>
      <c r="Q366" s="31">
        <f t="shared" si="80"/>
        <v>3.3333333333333215E-2</v>
      </c>
      <c r="R366">
        <f t="shared" si="81"/>
        <v>0.77500000000000002</v>
      </c>
      <c r="S366" s="31">
        <f t="shared" si="82"/>
        <v>3.3333333333333215E-2</v>
      </c>
    </row>
    <row r="367" spans="1:19">
      <c r="A367">
        <v>840</v>
      </c>
      <c r="B367">
        <v>0.75</v>
      </c>
      <c r="C367">
        <v>1.92</v>
      </c>
      <c r="D367">
        <v>2.15</v>
      </c>
      <c r="E367" s="25">
        <f t="shared" si="70"/>
        <v>7.7399999999993803</v>
      </c>
      <c r="F367">
        <f t="shared" si="71"/>
        <v>1.2285714285713302E-2</v>
      </c>
      <c r="G367">
        <f t="shared" si="72"/>
        <v>81.39534883721582</v>
      </c>
      <c r="H367">
        <v>0.64</v>
      </c>
      <c r="I367">
        <f t="shared" si="73"/>
        <v>0.75000000000000011</v>
      </c>
      <c r="K367">
        <f t="shared" si="74"/>
        <v>0.64</v>
      </c>
      <c r="L367">
        <f t="shared" si="75"/>
        <v>10.5</v>
      </c>
      <c r="M367" s="25">
        <f t="shared" si="76"/>
        <v>1.6666666666666666E-2</v>
      </c>
      <c r="N367" s="25">
        <f t="shared" si="77"/>
        <v>60</v>
      </c>
      <c r="O367">
        <f t="shared" si="78"/>
        <v>0.75</v>
      </c>
      <c r="P367">
        <f t="shared" si="79"/>
        <v>0.77500000000000002</v>
      </c>
      <c r="Q367" s="31">
        <f t="shared" si="80"/>
        <v>3.3333333333333215E-2</v>
      </c>
      <c r="R367">
        <f t="shared" si="81"/>
        <v>0.77500000000000002</v>
      </c>
      <c r="S367" s="31">
        <f t="shared" si="82"/>
        <v>3.3333333333333215E-2</v>
      </c>
    </row>
    <row r="368" spans="1:19">
      <c r="A368">
        <v>840</v>
      </c>
      <c r="B368">
        <v>0.8</v>
      </c>
      <c r="C368">
        <v>1.86</v>
      </c>
      <c r="D368">
        <v>2.15</v>
      </c>
      <c r="E368" s="25">
        <f t="shared" si="70"/>
        <v>7.7399999999993803</v>
      </c>
      <c r="F368">
        <f t="shared" si="71"/>
        <v>1.1517857142856221E-2</v>
      </c>
      <c r="G368">
        <f t="shared" si="72"/>
        <v>86.821705426363536</v>
      </c>
      <c r="H368">
        <v>0.64</v>
      </c>
      <c r="I368">
        <f t="shared" si="73"/>
        <v>0.79999999999999993</v>
      </c>
      <c r="K368">
        <f t="shared" si="74"/>
        <v>0.64</v>
      </c>
      <c r="L368">
        <f t="shared" si="75"/>
        <v>10.5</v>
      </c>
      <c r="M368" s="25">
        <f t="shared" si="76"/>
        <v>1.5625E-2</v>
      </c>
      <c r="N368" s="25">
        <f t="shared" si="77"/>
        <v>64</v>
      </c>
      <c r="O368">
        <f t="shared" si="78"/>
        <v>0.8</v>
      </c>
      <c r="P368">
        <f t="shared" si="79"/>
        <v>0.77500000000000002</v>
      </c>
      <c r="Q368" s="31">
        <f t="shared" si="80"/>
        <v>-3.1249999999999889E-2</v>
      </c>
      <c r="R368">
        <f t="shared" si="81"/>
        <v>0.77500000000000002</v>
      </c>
      <c r="S368" s="31">
        <f t="shared" si="82"/>
        <v>-3.1249999999999889E-2</v>
      </c>
    </row>
    <row r="369" spans="1:19">
      <c r="A369">
        <v>880</v>
      </c>
      <c r="B369">
        <v>0.75</v>
      </c>
      <c r="C369">
        <v>1.92</v>
      </c>
      <c r="D369">
        <v>2.15</v>
      </c>
      <c r="E369" s="25">
        <f t="shared" si="70"/>
        <v>7.7399999999993803</v>
      </c>
      <c r="F369">
        <f t="shared" si="71"/>
        <v>1.1727272727271788E-2</v>
      </c>
      <c r="G369">
        <f t="shared" si="72"/>
        <v>85.271317829464195</v>
      </c>
      <c r="H369">
        <v>0.64</v>
      </c>
      <c r="I369">
        <f t="shared" si="73"/>
        <v>0.75</v>
      </c>
      <c r="K369">
        <f t="shared" si="74"/>
        <v>0.64</v>
      </c>
      <c r="L369">
        <f t="shared" si="75"/>
        <v>10.5</v>
      </c>
      <c r="M369" s="25">
        <f t="shared" si="76"/>
        <v>1.5909090909090907E-2</v>
      </c>
      <c r="N369" s="25">
        <f t="shared" si="77"/>
        <v>62.857142857142861</v>
      </c>
      <c r="O369">
        <f t="shared" si="78"/>
        <v>0.75000000000000011</v>
      </c>
      <c r="P369">
        <f t="shared" si="79"/>
        <v>0.73977272727272725</v>
      </c>
      <c r="Q369" s="31">
        <f t="shared" si="80"/>
        <v>-1.3636363636363669E-2</v>
      </c>
      <c r="R369">
        <f t="shared" si="81"/>
        <v>0.73977272727272725</v>
      </c>
      <c r="S369" s="31">
        <f t="shared" si="82"/>
        <v>-1.3636363636363669E-2</v>
      </c>
    </row>
    <row r="370" spans="1:19">
      <c r="A370">
        <v>840</v>
      </c>
      <c r="B370">
        <v>0.75</v>
      </c>
      <c r="C370">
        <v>1.86</v>
      </c>
      <c r="D370">
        <v>2.15</v>
      </c>
      <c r="E370" s="25">
        <f t="shared" si="70"/>
        <v>7.7399999999993803</v>
      </c>
      <c r="F370">
        <f t="shared" si="71"/>
        <v>1.2285714285713302E-2</v>
      </c>
      <c r="G370">
        <f t="shared" si="72"/>
        <v>81.39534883721582</v>
      </c>
      <c r="H370">
        <v>0.64</v>
      </c>
      <c r="I370">
        <f t="shared" si="73"/>
        <v>0.75000000000000011</v>
      </c>
      <c r="K370">
        <f t="shared" si="74"/>
        <v>0.64</v>
      </c>
      <c r="L370">
        <f t="shared" si="75"/>
        <v>10.5</v>
      </c>
      <c r="M370" s="25">
        <f t="shared" si="76"/>
        <v>1.6666666666666666E-2</v>
      </c>
      <c r="N370" s="25">
        <f t="shared" si="77"/>
        <v>60</v>
      </c>
      <c r="O370">
        <f t="shared" si="78"/>
        <v>0.75</v>
      </c>
      <c r="P370">
        <f t="shared" si="79"/>
        <v>0.77500000000000002</v>
      </c>
      <c r="Q370" s="31">
        <f t="shared" si="80"/>
        <v>3.3333333333333215E-2</v>
      </c>
      <c r="R370">
        <f t="shared" si="81"/>
        <v>0.77500000000000002</v>
      </c>
      <c r="S370" s="31">
        <f t="shared" si="82"/>
        <v>3.3333333333333215E-2</v>
      </c>
    </row>
    <row r="371" spans="1:19">
      <c r="A371">
        <v>840</v>
      </c>
      <c r="B371">
        <v>0.75</v>
      </c>
      <c r="C371">
        <v>1.92</v>
      </c>
      <c r="D371">
        <v>2.15</v>
      </c>
      <c r="E371" s="25">
        <f t="shared" si="70"/>
        <v>7.7399999999993803</v>
      </c>
      <c r="F371">
        <f t="shared" si="71"/>
        <v>1.2285714285713302E-2</v>
      </c>
      <c r="G371">
        <f t="shared" si="72"/>
        <v>81.39534883721582</v>
      </c>
      <c r="H371">
        <v>0.64</v>
      </c>
      <c r="I371">
        <f t="shared" si="73"/>
        <v>0.75000000000000011</v>
      </c>
      <c r="K371">
        <f t="shared" si="74"/>
        <v>0.64</v>
      </c>
      <c r="L371">
        <f t="shared" si="75"/>
        <v>10.5</v>
      </c>
      <c r="M371" s="25">
        <f t="shared" si="76"/>
        <v>1.6666666666666666E-2</v>
      </c>
      <c r="N371" s="25">
        <f t="shared" si="77"/>
        <v>60</v>
      </c>
      <c r="O371">
        <f t="shared" si="78"/>
        <v>0.75</v>
      </c>
      <c r="P371">
        <f t="shared" si="79"/>
        <v>0.77500000000000002</v>
      </c>
      <c r="Q371" s="31">
        <f t="shared" si="80"/>
        <v>3.3333333333333215E-2</v>
      </c>
      <c r="R371">
        <f t="shared" si="81"/>
        <v>0.77500000000000002</v>
      </c>
      <c r="S371" s="31">
        <f t="shared" si="82"/>
        <v>3.3333333333333215E-2</v>
      </c>
    </row>
    <row r="372" spans="1:19">
      <c r="A372">
        <v>840</v>
      </c>
      <c r="B372">
        <v>0.75</v>
      </c>
      <c r="C372">
        <v>1.86</v>
      </c>
      <c r="D372">
        <v>2.08</v>
      </c>
      <c r="E372" s="25">
        <f t="shared" si="70"/>
        <v>7.4879999999994018</v>
      </c>
      <c r="F372">
        <f t="shared" si="71"/>
        <v>1.1885714285713337E-2</v>
      </c>
      <c r="G372">
        <f t="shared" si="72"/>
        <v>84.134615384622094</v>
      </c>
      <c r="H372">
        <v>0.62</v>
      </c>
      <c r="I372">
        <f t="shared" si="73"/>
        <v>0.75</v>
      </c>
      <c r="K372">
        <f t="shared" si="74"/>
        <v>0.62</v>
      </c>
      <c r="L372">
        <f t="shared" si="75"/>
        <v>9.8800000000000008</v>
      </c>
      <c r="M372" s="25">
        <f t="shared" si="76"/>
        <v>1.5682539682539683E-2</v>
      </c>
      <c r="N372" s="25">
        <f t="shared" si="77"/>
        <v>63.765182186234817</v>
      </c>
      <c r="O372">
        <f t="shared" si="78"/>
        <v>0.75</v>
      </c>
      <c r="P372">
        <f t="shared" si="79"/>
        <v>0.72923809523809524</v>
      </c>
      <c r="Q372" s="31">
        <f t="shared" si="80"/>
        <v>-2.7682539682539642E-2</v>
      </c>
      <c r="R372">
        <f t="shared" si="81"/>
        <v>0.72923809523809524</v>
      </c>
      <c r="S372" s="31">
        <f t="shared" si="82"/>
        <v>-2.7682539682539642E-2</v>
      </c>
    </row>
    <row r="373" spans="1:19">
      <c r="A373">
        <v>840</v>
      </c>
      <c r="B373">
        <v>0.75</v>
      </c>
      <c r="C373">
        <v>1.86</v>
      </c>
      <c r="D373">
        <v>2.15</v>
      </c>
      <c r="E373" s="25">
        <f t="shared" si="70"/>
        <v>7.7399999999993803</v>
      </c>
      <c r="F373">
        <f t="shared" si="71"/>
        <v>1.2285714285713302E-2</v>
      </c>
      <c r="G373">
        <f t="shared" si="72"/>
        <v>81.39534883721582</v>
      </c>
      <c r="H373">
        <v>0.64</v>
      </c>
      <c r="I373">
        <f t="shared" si="73"/>
        <v>0.75000000000000011</v>
      </c>
      <c r="K373">
        <f t="shared" si="74"/>
        <v>0.64</v>
      </c>
      <c r="L373">
        <f t="shared" si="75"/>
        <v>10.5</v>
      </c>
      <c r="M373" s="25">
        <f t="shared" si="76"/>
        <v>1.6666666666666666E-2</v>
      </c>
      <c r="N373" s="25">
        <f t="shared" si="77"/>
        <v>60</v>
      </c>
      <c r="O373">
        <f t="shared" si="78"/>
        <v>0.75</v>
      </c>
      <c r="P373">
        <f t="shared" si="79"/>
        <v>0.77500000000000002</v>
      </c>
      <c r="Q373" s="31">
        <f t="shared" si="80"/>
        <v>3.3333333333333215E-2</v>
      </c>
      <c r="R373">
        <f t="shared" si="81"/>
        <v>0.77500000000000002</v>
      </c>
      <c r="S373" s="31">
        <f t="shared" si="82"/>
        <v>3.3333333333333215E-2</v>
      </c>
    </row>
    <row r="374" spans="1:19">
      <c r="A374">
        <v>840</v>
      </c>
      <c r="B374">
        <v>0.75</v>
      </c>
      <c r="C374">
        <v>1.86</v>
      </c>
      <c r="D374">
        <v>2.15</v>
      </c>
      <c r="E374" s="25">
        <f t="shared" si="70"/>
        <v>7.7399999999993803</v>
      </c>
      <c r="F374">
        <f t="shared" si="71"/>
        <v>1.2285714285713302E-2</v>
      </c>
      <c r="G374">
        <f t="shared" si="72"/>
        <v>81.39534883721582</v>
      </c>
      <c r="H374">
        <v>0.64</v>
      </c>
      <c r="I374">
        <f t="shared" si="73"/>
        <v>0.75000000000000011</v>
      </c>
      <c r="K374">
        <f t="shared" si="74"/>
        <v>0.64</v>
      </c>
      <c r="L374">
        <f t="shared" si="75"/>
        <v>10.5</v>
      </c>
      <c r="M374" s="25">
        <f t="shared" si="76"/>
        <v>1.6666666666666666E-2</v>
      </c>
      <c r="N374" s="25">
        <f t="shared" si="77"/>
        <v>60</v>
      </c>
      <c r="O374">
        <f t="shared" si="78"/>
        <v>0.75</v>
      </c>
      <c r="P374">
        <f t="shared" si="79"/>
        <v>0.77500000000000002</v>
      </c>
      <c r="Q374" s="31">
        <f t="shared" si="80"/>
        <v>3.3333333333333215E-2</v>
      </c>
      <c r="R374">
        <f t="shared" si="81"/>
        <v>0.77500000000000002</v>
      </c>
      <c r="S374" s="31">
        <f t="shared" si="82"/>
        <v>3.3333333333333215E-2</v>
      </c>
    </row>
    <row r="375" spans="1:19">
      <c r="A375">
        <v>840</v>
      </c>
      <c r="B375">
        <v>0.8</v>
      </c>
      <c r="C375">
        <v>1.92</v>
      </c>
      <c r="D375">
        <v>2.2200000000000002</v>
      </c>
      <c r="E375" s="25">
        <f t="shared" si="70"/>
        <v>7.9919999999993614</v>
      </c>
      <c r="F375">
        <f t="shared" si="71"/>
        <v>1.1892857142856192E-2</v>
      </c>
      <c r="G375">
        <f t="shared" si="72"/>
        <v>84.084084084090804</v>
      </c>
      <c r="H375">
        <v>0.64</v>
      </c>
      <c r="I375">
        <f t="shared" si="73"/>
        <v>0.8</v>
      </c>
      <c r="K375">
        <f t="shared" si="74"/>
        <v>0.64</v>
      </c>
      <c r="L375">
        <f t="shared" si="75"/>
        <v>10.5</v>
      </c>
      <c r="M375" s="25">
        <f t="shared" si="76"/>
        <v>1.5625E-2</v>
      </c>
      <c r="N375" s="25">
        <f t="shared" si="77"/>
        <v>64</v>
      </c>
      <c r="O375">
        <f t="shared" si="78"/>
        <v>0.8</v>
      </c>
      <c r="P375">
        <f t="shared" si="79"/>
        <v>0.77500000000000002</v>
      </c>
      <c r="Q375" s="31">
        <f t="shared" si="80"/>
        <v>-3.125E-2</v>
      </c>
      <c r="R375">
        <f t="shared" si="81"/>
        <v>0.77500000000000002</v>
      </c>
      <c r="S375" s="31">
        <f t="shared" si="82"/>
        <v>-3.125E-2</v>
      </c>
    </row>
    <row r="376" spans="1:19">
      <c r="A376">
        <v>880</v>
      </c>
      <c r="B376">
        <v>0.8</v>
      </c>
      <c r="C376">
        <v>2.0499999999999998</v>
      </c>
      <c r="D376">
        <v>2.29</v>
      </c>
      <c r="E376" s="25">
        <f t="shared" si="70"/>
        <v>8.2439999999993407</v>
      </c>
      <c r="F376">
        <f t="shared" si="71"/>
        <v>1.1710227272726336E-2</v>
      </c>
      <c r="G376">
        <f t="shared" si="72"/>
        <v>85.395439107236328</v>
      </c>
      <c r="H376">
        <v>0.66</v>
      </c>
      <c r="I376">
        <f t="shared" si="73"/>
        <v>0.8</v>
      </c>
      <c r="K376">
        <f t="shared" si="74"/>
        <v>0.66</v>
      </c>
      <c r="L376">
        <f t="shared" si="75"/>
        <v>11.13</v>
      </c>
      <c r="M376" s="25">
        <f t="shared" si="76"/>
        <v>1.5809659090909093E-2</v>
      </c>
      <c r="N376" s="25">
        <f t="shared" si="77"/>
        <v>63.252470799640605</v>
      </c>
      <c r="O376">
        <f t="shared" si="78"/>
        <v>0.79999999999999993</v>
      </c>
      <c r="P376">
        <f t="shared" si="79"/>
        <v>0.78415909090909097</v>
      </c>
      <c r="Q376" s="31">
        <f t="shared" si="80"/>
        <v>-1.980113636363634E-2</v>
      </c>
      <c r="R376">
        <f t="shared" si="81"/>
        <v>0.78415909090909097</v>
      </c>
      <c r="S376" s="31">
        <f t="shared" si="82"/>
        <v>-1.980113636363634E-2</v>
      </c>
    </row>
    <row r="377" spans="1:19">
      <c r="A377">
        <v>880</v>
      </c>
      <c r="B377">
        <v>0.85</v>
      </c>
      <c r="C377">
        <v>2.11</v>
      </c>
      <c r="D377">
        <v>2.4300000000000002</v>
      </c>
      <c r="E377" s="25">
        <f t="shared" si="70"/>
        <v>8.7479999999993012</v>
      </c>
      <c r="F377">
        <f t="shared" si="71"/>
        <v>1.1695187165774466E-2</v>
      </c>
      <c r="G377">
        <f t="shared" si="72"/>
        <v>85.505258344771349</v>
      </c>
      <c r="H377">
        <v>0.68</v>
      </c>
      <c r="I377">
        <f t="shared" si="73"/>
        <v>0.85000000000000009</v>
      </c>
      <c r="K377">
        <f t="shared" si="74"/>
        <v>0.68</v>
      </c>
      <c r="L377">
        <f t="shared" si="75"/>
        <v>11.75</v>
      </c>
      <c r="M377" s="25">
        <f t="shared" si="76"/>
        <v>1.5708556149732621E-2</v>
      </c>
      <c r="N377" s="25">
        <f t="shared" si="77"/>
        <v>63.659574468085104</v>
      </c>
      <c r="O377">
        <f t="shared" si="78"/>
        <v>0.85</v>
      </c>
      <c r="P377">
        <f t="shared" si="79"/>
        <v>0.82784090909090913</v>
      </c>
      <c r="Q377" s="31">
        <f t="shared" si="80"/>
        <v>-2.6069518716577589E-2</v>
      </c>
      <c r="R377">
        <f t="shared" si="81"/>
        <v>0.82784090909090913</v>
      </c>
      <c r="S377" s="31">
        <f t="shared" si="82"/>
        <v>-2.6069518716577589E-2</v>
      </c>
    </row>
    <row r="378" spans="1:19">
      <c r="A378">
        <v>1200</v>
      </c>
      <c r="B378">
        <v>0.9</v>
      </c>
      <c r="C378">
        <v>1.98</v>
      </c>
      <c r="D378">
        <v>3.54</v>
      </c>
      <c r="E378" s="25">
        <f t="shared" si="70"/>
        <v>12.74399999999898</v>
      </c>
      <c r="F378">
        <f t="shared" si="71"/>
        <v>1.1799999999999056E-2</v>
      </c>
      <c r="G378">
        <f t="shared" si="72"/>
        <v>84.74576271187118</v>
      </c>
      <c r="H378">
        <v>0.84</v>
      </c>
      <c r="I378">
        <f t="shared" si="73"/>
        <v>0.9</v>
      </c>
      <c r="K378">
        <f t="shared" si="74"/>
        <v>0.84</v>
      </c>
      <c r="L378">
        <f t="shared" si="75"/>
        <v>17.88</v>
      </c>
      <c r="M378" s="25">
        <f t="shared" si="76"/>
        <v>1.6555555555555556E-2</v>
      </c>
      <c r="N378" s="25">
        <f t="shared" si="77"/>
        <v>60.402684563758385</v>
      </c>
      <c r="O378">
        <f t="shared" si="78"/>
        <v>0.89999999999999991</v>
      </c>
      <c r="P378">
        <f t="shared" si="79"/>
        <v>0.92379999999999995</v>
      </c>
      <c r="Q378" s="31">
        <f t="shared" si="80"/>
        <v>2.6444444444444271E-2</v>
      </c>
      <c r="R378">
        <f t="shared" si="81"/>
        <v>0.92379999999999995</v>
      </c>
      <c r="S378" s="31">
        <f t="shared" si="82"/>
        <v>2.6444444444444271E-2</v>
      </c>
    </row>
    <row r="379" spans="1:19">
      <c r="A379">
        <v>1240</v>
      </c>
      <c r="B379">
        <v>0.95</v>
      </c>
      <c r="C379">
        <v>2.11</v>
      </c>
      <c r="D379">
        <v>3.89</v>
      </c>
      <c r="E379" s="25">
        <f t="shared" si="70"/>
        <v>14.00399999999888</v>
      </c>
      <c r="F379">
        <f t="shared" si="71"/>
        <v>1.1887945670627233E-2</v>
      </c>
      <c r="G379">
        <f t="shared" si="72"/>
        <v>84.118823193380052</v>
      </c>
      <c r="H379">
        <v>0.88</v>
      </c>
      <c r="I379">
        <f t="shared" si="73"/>
        <v>0.95</v>
      </c>
      <c r="K379">
        <f t="shared" si="74"/>
        <v>0.88</v>
      </c>
      <c r="L379">
        <f t="shared" si="75"/>
        <v>19.5</v>
      </c>
      <c r="M379" s="25">
        <f t="shared" si="76"/>
        <v>1.6553480475382003E-2</v>
      </c>
      <c r="N379" s="25">
        <f t="shared" si="77"/>
        <v>60.410256410256409</v>
      </c>
      <c r="O379">
        <f t="shared" si="78"/>
        <v>0.95</v>
      </c>
      <c r="P379">
        <f t="shared" si="79"/>
        <v>0.97499999999999998</v>
      </c>
      <c r="Q379" s="31">
        <f t="shared" si="80"/>
        <v>2.6315789473684292E-2</v>
      </c>
      <c r="R379">
        <f t="shared" si="81"/>
        <v>0.97499999999999998</v>
      </c>
      <c r="S379" s="31">
        <f t="shared" si="82"/>
        <v>2.6315789473684292E-2</v>
      </c>
    </row>
    <row r="380" spans="1:19">
      <c r="A380">
        <v>1480</v>
      </c>
      <c r="B380">
        <v>1</v>
      </c>
      <c r="C380">
        <v>2.11</v>
      </c>
      <c r="D380">
        <v>4.79</v>
      </c>
      <c r="E380" s="25">
        <f t="shared" si="70"/>
        <v>17.243999999998621</v>
      </c>
      <c r="F380">
        <f t="shared" si="71"/>
        <v>1.165135135135042E-2</v>
      </c>
      <c r="G380">
        <f t="shared" si="72"/>
        <v>85.826954302952814</v>
      </c>
      <c r="H380">
        <v>0.98</v>
      </c>
      <c r="I380">
        <f t="shared" si="73"/>
        <v>1</v>
      </c>
      <c r="K380">
        <f t="shared" si="74"/>
        <v>0.98</v>
      </c>
      <c r="L380">
        <f t="shared" si="75"/>
        <v>24.25</v>
      </c>
      <c r="M380" s="25">
        <f t="shared" si="76"/>
        <v>1.6385135135135134E-2</v>
      </c>
      <c r="N380" s="25">
        <f t="shared" si="77"/>
        <v>61.03092783505155</v>
      </c>
      <c r="O380">
        <f t="shared" si="78"/>
        <v>1</v>
      </c>
      <c r="P380">
        <f t="shared" si="79"/>
        <v>1.0158783783783785</v>
      </c>
      <c r="Q380" s="31">
        <f t="shared" si="80"/>
        <v>1.5878378378378466E-2</v>
      </c>
      <c r="R380">
        <f t="shared" si="81"/>
        <v>1.0158783783783785</v>
      </c>
      <c r="S380" s="31">
        <f t="shared" si="82"/>
        <v>1.5878378378378466E-2</v>
      </c>
    </row>
    <row r="381" spans="1:19">
      <c r="A381">
        <v>1600</v>
      </c>
      <c r="B381">
        <v>1</v>
      </c>
      <c r="C381">
        <v>2.11</v>
      </c>
      <c r="D381">
        <v>5.07</v>
      </c>
      <c r="E381" s="25">
        <f t="shared" si="70"/>
        <v>18.251999999998542</v>
      </c>
      <c r="F381">
        <f t="shared" si="71"/>
        <v>1.1407499999999089E-2</v>
      </c>
      <c r="G381">
        <f t="shared" si="72"/>
        <v>87.661626123171587</v>
      </c>
      <c r="H381">
        <v>1</v>
      </c>
      <c r="I381">
        <f t="shared" si="73"/>
        <v>1</v>
      </c>
      <c r="K381">
        <f t="shared" si="74"/>
        <v>1</v>
      </c>
      <c r="L381">
        <f t="shared" si="75"/>
        <v>25.25</v>
      </c>
      <c r="M381" s="25">
        <f t="shared" si="76"/>
        <v>1.578125E-2</v>
      </c>
      <c r="N381" s="25">
        <f t="shared" si="77"/>
        <v>63.366336633663366</v>
      </c>
      <c r="O381">
        <f t="shared" si="78"/>
        <v>1</v>
      </c>
      <c r="P381">
        <f t="shared" si="79"/>
        <v>0.97843750000000007</v>
      </c>
      <c r="Q381" s="31">
        <f t="shared" si="80"/>
        <v>-2.1562499999999929E-2</v>
      </c>
      <c r="R381">
        <f t="shared" si="81"/>
        <v>0.97843750000000007</v>
      </c>
      <c r="S381" s="31">
        <f t="shared" si="82"/>
        <v>-2.1562499999999929E-2</v>
      </c>
    </row>
    <row r="382" spans="1:19">
      <c r="A382">
        <v>1760</v>
      </c>
      <c r="B382">
        <v>1.05</v>
      </c>
      <c r="C382">
        <v>2.11</v>
      </c>
      <c r="D382">
        <v>5.97</v>
      </c>
      <c r="E382" s="25">
        <f t="shared" si="70"/>
        <v>21.491999999998281</v>
      </c>
      <c r="F382">
        <f t="shared" si="71"/>
        <v>1.1629870129869199E-2</v>
      </c>
      <c r="G382">
        <f t="shared" si="72"/>
        <v>85.985482970414481</v>
      </c>
      <c r="H382">
        <v>1.07</v>
      </c>
      <c r="I382">
        <f t="shared" si="73"/>
        <v>1.05</v>
      </c>
      <c r="K382">
        <f t="shared" si="74"/>
        <v>1.07</v>
      </c>
      <c r="L382">
        <f t="shared" si="75"/>
        <v>29.5</v>
      </c>
      <c r="M382" s="25">
        <f t="shared" si="76"/>
        <v>1.5963203463203464E-2</v>
      </c>
      <c r="N382" s="25">
        <f t="shared" si="77"/>
        <v>62.644067796610166</v>
      </c>
      <c r="O382">
        <f t="shared" si="78"/>
        <v>1.05</v>
      </c>
      <c r="P382">
        <f t="shared" si="79"/>
        <v>1.0392045454545455</v>
      </c>
      <c r="Q382" s="31">
        <f t="shared" si="80"/>
        <v>-1.0281385281385225E-2</v>
      </c>
      <c r="R382">
        <f t="shared" si="81"/>
        <v>1.0392045454545455</v>
      </c>
      <c r="S382" s="31">
        <f t="shared" si="82"/>
        <v>-1.0281385281385225E-2</v>
      </c>
    </row>
    <row r="383" spans="1:19">
      <c r="A383">
        <v>2080</v>
      </c>
      <c r="B383">
        <v>1.1000000000000001</v>
      </c>
      <c r="C383">
        <v>2.1800000000000002</v>
      </c>
      <c r="D383">
        <v>7.29</v>
      </c>
      <c r="E383" s="25">
        <f t="shared" si="70"/>
        <v>26.2439999999979</v>
      </c>
      <c r="F383">
        <f t="shared" si="71"/>
        <v>1.1470279720278802E-2</v>
      </c>
      <c r="G383">
        <f t="shared" si="72"/>
        <v>87.181832037806103</v>
      </c>
      <c r="H383">
        <v>1.19</v>
      </c>
      <c r="I383">
        <f t="shared" si="73"/>
        <v>1.1000000000000001</v>
      </c>
      <c r="K383">
        <f t="shared" si="74"/>
        <v>1.19</v>
      </c>
      <c r="L383">
        <f t="shared" si="75"/>
        <v>36.630000000000003</v>
      </c>
      <c r="M383" s="25">
        <f t="shared" si="76"/>
        <v>1.6009615384615386E-2</v>
      </c>
      <c r="N383" s="25">
        <f t="shared" si="77"/>
        <v>62.462462462462454</v>
      </c>
      <c r="O383">
        <f t="shared" si="78"/>
        <v>1.0999999999999999</v>
      </c>
      <c r="P383">
        <f t="shared" si="79"/>
        <v>1.0918557692307693</v>
      </c>
      <c r="Q383" s="31">
        <f t="shared" si="80"/>
        <v>-7.4038461538461497E-3</v>
      </c>
      <c r="R383">
        <f t="shared" si="81"/>
        <v>1.0918557692307693</v>
      </c>
      <c r="S383" s="31">
        <f t="shared" si="82"/>
        <v>-7.4038461538461497E-3</v>
      </c>
    </row>
    <row r="384" spans="1:19">
      <c r="A384">
        <v>2240</v>
      </c>
      <c r="B384">
        <v>1.05</v>
      </c>
      <c r="C384">
        <v>2.2999999999999998</v>
      </c>
      <c r="D384">
        <v>7.84</v>
      </c>
      <c r="E384" s="25">
        <f t="shared" si="70"/>
        <v>28.223999999997741</v>
      </c>
      <c r="F384">
        <f t="shared" si="71"/>
        <v>1.1999999999999039E-2</v>
      </c>
      <c r="G384">
        <f t="shared" si="72"/>
        <v>83.333333333340008</v>
      </c>
      <c r="H384">
        <v>1.23</v>
      </c>
      <c r="I384">
        <f t="shared" si="73"/>
        <v>1.05</v>
      </c>
      <c r="K384">
        <f t="shared" si="74"/>
        <v>1.23</v>
      </c>
      <c r="L384">
        <f t="shared" si="75"/>
        <v>39.25</v>
      </c>
      <c r="M384" s="25">
        <f t="shared" si="76"/>
        <v>1.6687925170068028E-2</v>
      </c>
      <c r="N384" s="25">
        <f t="shared" si="77"/>
        <v>59.923566878980886</v>
      </c>
      <c r="O384">
        <f t="shared" si="78"/>
        <v>1.0499999999999998</v>
      </c>
      <c r="P384">
        <f t="shared" si="79"/>
        <v>1.0863839285714287</v>
      </c>
      <c r="Q384" s="31">
        <f t="shared" si="80"/>
        <v>3.4651360544217802E-2</v>
      </c>
      <c r="R384">
        <f t="shared" si="81"/>
        <v>1.0863839285714287</v>
      </c>
      <c r="S384" s="31">
        <f t="shared" si="82"/>
        <v>3.4651360544217802E-2</v>
      </c>
    </row>
    <row r="385" spans="1:19">
      <c r="A385">
        <v>2440</v>
      </c>
      <c r="B385">
        <v>1.05</v>
      </c>
      <c r="C385">
        <v>2.2400000000000002</v>
      </c>
      <c r="D385">
        <v>8.5399999999999991</v>
      </c>
      <c r="E385" s="25">
        <f t="shared" ref="E385:E431" si="83">D385/$B$311</f>
        <v>30.743999999997538</v>
      </c>
      <c r="F385">
        <f t="shared" ref="F385:F431" si="84">E385/(A385*B385)</f>
        <v>1.1999999999999039E-2</v>
      </c>
      <c r="G385">
        <f t="shared" ref="G385:G431" si="85">1/F385</f>
        <v>83.333333333340008</v>
      </c>
      <c r="H385">
        <v>1.29</v>
      </c>
      <c r="I385">
        <f t="shared" ref="I385:I431" si="86">E385/(A385*F385)</f>
        <v>1.05</v>
      </c>
      <c r="K385">
        <f t="shared" ref="K385:K431" si="87">H385</f>
        <v>1.29</v>
      </c>
      <c r="L385">
        <f t="shared" ref="L385:L431" si="88">VLOOKUP(K385,$A$53:$C$308,3,FALSE)</f>
        <v>43.25</v>
      </c>
      <c r="M385" s="25">
        <f t="shared" ref="M385:M431" si="89">(L385/(A385*B385))</f>
        <v>1.6881342701014834E-2</v>
      </c>
      <c r="N385" s="25">
        <f t="shared" ref="N385:N431" si="90">1/M385</f>
        <v>59.236994219653177</v>
      </c>
      <c r="O385">
        <f t="shared" ref="O385:O431" si="91">L385/(A385*M385)</f>
        <v>1.0499999999999998</v>
      </c>
      <c r="P385">
        <f t="shared" ref="P385:P430" si="92">L385/(A385*$O$435)</f>
        <v>1.0989754098360656</v>
      </c>
      <c r="Q385" s="31">
        <f t="shared" ref="Q385:Q431" si="93">(P385/I385)-1</f>
        <v>4.6643247462919479E-2</v>
      </c>
      <c r="R385">
        <f t="shared" ref="R385:R431" si="94">L385/(A385*$O$435)</f>
        <v>1.0989754098360656</v>
      </c>
      <c r="S385" s="31">
        <f t="shared" ref="S385:S431" si="95">(R385/I385)-1</f>
        <v>4.6643247462919479E-2</v>
      </c>
    </row>
    <row r="386" spans="1:19">
      <c r="A386">
        <v>2640</v>
      </c>
      <c r="B386">
        <v>1.1000000000000001</v>
      </c>
      <c r="C386">
        <v>2.11</v>
      </c>
      <c r="D386">
        <v>9.31</v>
      </c>
      <c r="E386" s="25">
        <f t="shared" si="83"/>
        <v>33.515999999997319</v>
      </c>
      <c r="F386">
        <f t="shared" si="84"/>
        <v>1.1541322314048662E-2</v>
      </c>
      <c r="G386">
        <f t="shared" si="85"/>
        <v>86.645184389552242</v>
      </c>
      <c r="H386">
        <v>1.35</v>
      </c>
      <c r="I386">
        <f t="shared" si="86"/>
        <v>1.1000000000000001</v>
      </c>
      <c r="K386">
        <f t="shared" si="87"/>
        <v>1.35</v>
      </c>
      <c r="L386">
        <f t="shared" si="88"/>
        <v>47.63</v>
      </c>
      <c r="M386" s="25">
        <f t="shared" si="89"/>
        <v>1.640151515151515E-2</v>
      </c>
      <c r="N386" s="25">
        <f t="shared" si="90"/>
        <v>60.969976905311789</v>
      </c>
      <c r="O386">
        <f t="shared" si="91"/>
        <v>1.1000000000000001</v>
      </c>
      <c r="P386">
        <f t="shared" si="92"/>
        <v>1.1185833333333335</v>
      </c>
      <c r="Q386" s="31">
        <f t="shared" si="93"/>
        <v>1.689393939393935E-2</v>
      </c>
      <c r="R386">
        <f t="shared" si="94"/>
        <v>1.1185833333333335</v>
      </c>
      <c r="S386" s="31">
        <f t="shared" si="95"/>
        <v>1.689393939393935E-2</v>
      </c>
    </row>
    <row r="387" spans="1:19">
      <c r="A387">
        <v>2800</v>
      </c>
      <c r="B387">
        <v>1.1000000000000001</v>
      </c>
      <c r="C387">
        <v>2.1800000000000002</v>
      </c>
      <c r="D387">
        <v>9.86</v>
      </c>
      <c r="E387" s="25">
        <f t="shared" si="83"/>
        <v>35.49599999999716</v>
      </c>
      <c r="F387">
        <f t="shared" si="84"/>
        <v>1.15246753246744E-2</v>
      </c>
      <c r="G387">
        <f t="shared" si="85"/>
        <v>86.770340320043019</v>
      </c>
      <c r="H387">
        <v>1.37</v>
      </c>
      <c r="I387">
        <f t="shared" si="86"/>
        <v>1.1000000000000003</v>
      </c>
      <c r="K387">
        <f t="shared" si="87"/>
        <v>1.37</v>
      </c>
      <c r="L387">
        <f t="shared" si="88"/>
        <v>49.13</v>
      </c>
      <c r="M387" s="25">
        <f t="shared" si="89"/>
        <v>1.5951298701298699E-2</v>
      </c>
      <c r="N387" s="25">
        <f t="shared" si="90"/>
        <v>62.690820272745789</v>
      </c>
      <c r="O387">
        <f t="shared" si="91"/>
        <v>1.1000000000000003</v>
      </c>
      <c r="P387">
        <f t="shared" si="92"/>
        <v>1.0878785714285717</v>
      </c>
      <c r="Q387" s="31">
        <f t="shared" si="93"/>
        <v>-1.101948051948054E-2</v>
      </c>
      <c r="R387">
        <f t="shared" si="94"/>
        <v>1.0878785714285717</v>
      </c>
      <c r="S387" s="31">
        <f t="shared" si="95"/>
        <v>-1.101948051948054E-2</v>
      </c>
    </row>
    <row r="388" spans="1:19">
      <c r="A388">
        <v>3040</v>
      </c>
      <c r="B388">
        <v>1.1000000000000001</v>
      </c>
      <c r="C388">
        <v>2.2999999999999998</v>
      </c>
      <c r="D388">
        <v>10.83</v>
      </c>
      <c r="E388" s="25">
        <f t="shared" si="83"/>
        <v>38.98799999999688</v>
      </c>
      <c r="F388">
        <f t="shared" si="84"/>
        <v>1.1659090909089974E-2</v>
      </c>
      <c r="G388">
        <f t="shared" si="85"/>
        <v>85.769980506829498</v>
      </c>
      <c r="H388">
        <v>1.45</v>
      </c>
      <c r="I388">
        <f t="shared" si="86"/>
        <v>1.1000000000000001</v>
      </c>
      <c r="K388">
        <f t="shared" si="87"/>
        <v>1.45</v>
      </c>
      <c r="L388">
        <f t="shared" si="88"/>
        <v>55.38</v>
      </c>
      <c r="M388" s="25">
        <f t="shared" si="89"/>
        <v>1.6561004784688995E-2</v>
      </c>
      <c r="N388" s="25">
        <f t="shared" si="90"/>
        <v>60.38280967858433</v>
      </c>
      <c r="O388">
        <f t="shared" si="91"/>
        <v>1.1000000000000001</v>
      </c>
      <c r="P388">
        <f t="shared" si="92"/>
        <v>1.1294605263157895</v>
      </c>
      <c r="Q388" s="31">
        <f t="shared" si="93"/>
        <v>2.678229665071763E-2</v>
      </c>
      <c r="R388">
        <f t="shared" si="94"/>
        <v>1.1294605263157895</v>
      </c>
      <c r="S388" s="31">
        <f t="shared" si="95"/>
        <v>2.678229665071763E-2</v>
      </c>
    </row>
    <row r="389" spans="1:19">
      <c r="A389">
        <v>3240</v>
      </c>
      <c r="B389">
        <v>1.1000000000000001</v>
      </c>
      <c r="C389">
        <v>2.2999999999999998</v>
      </c>
      <c r="D389">
        <v>11.67</v>
      </c>
      <c r="E389" s="25">
        <f t="shared" si="83"/>
        <v>42.01199999999664</v>
      </c>
      <c r="F389">
        <f t="shared" si="84"/>
        <v>1.1787878787877843E-2</v>
      </c>
      <c r="G389">
        <f t="shared" si="85"/>
        <v>84.832904884325572</v>
      </c>
      <c r="H389">
        <v>1.48</v>
      </c>
      <c r="I389">
        <f t="shared" si="86"/>
        <v>1.1000000000000001</v>
      </c>
      <c r="K389">
        <f t="shared" si="87"/>
        <v>1.48</v>
      </c>
      <c r="L389">
        <f t="shared" si="88"/>
        <v>58.75</v>
      </c>
      <c r="M389" s="25">
        <f t="shared" si="89"/>
        <v>1.6484287317620649E-2</v>
      </c>
      <c r="N389" s="25">
        <f t="shared" si="90"/>
        <v>60.66382978723405</v>
      </c>
      <c r="O389">
        <f t="shared" si="91"/>
        <v>1.1000000000000001</v>
      </c>
      <c r="P389">
        <f t="shared" si="92"/>
        <v>1.1242283950617284</v>
      </c>
      <c r="Q389" s="31">
        <f t="shared" si="93"/>
        <v>2.2025813692480245E-2</v>
      </c>
      <c r="R389">
        <f t="shared" si="94"/>
        <v>1.1242283950617284</v>
      </c>
      <c r="S389" s="31">
        <f t="shared" si="95"/>
        <v>2.2025813692480245E-2</v>
      </c>
    </row>
    <row r="390" spans="1:19">
      <c r="A390">
        <v>3400</v>
      </c>
      <c r="B390">
        <v>1.1499999999999999</v>
      </c>
      <c r="C390">
        <v>2.2999999999999998</v>
      </c>
      <c r="D390">
        <v>12.43</v>
      </c>
      <c r="E390" s="25">
        <f t="shared" si="83"/>
        <v>44.747999999996424</v>
      </c>
      <c r="F390">
        <f t="shared" si="84"/>
        <v>1.1444501278771465E-2</v>
      </c>
      <c r="G390">
        <f t="shared" si="85"/>
        <v>87.378206847240364</v>
      </c>
      <c r="H390">
        <v>1.52</v>
      </c>
      <c r="I390">
        <f t="shared" si="86"/>
        <v>1.1499999999999997</v>
      </c>
      <c r="K390">
        <f t="shared" si="87"/>
        <v>1.52</v>
      </c>
      <c r="L390">
        <f t="shared" si="88"/>
        <v>62.13</v>
      </c>
      <c r="M390" s="25">
        <f t="shared" si="89"/>
        <v>1.5890025575447574E-2</v>
      </c>
      <c r="N390" s="25">
        <f t="shared" si="90"/>
        <v>62.932560759697395</v>
      </c>
      <c r="O390">
        <f t="shared" si="91"/>
        <v>1.1499999999999997</v>
      </c>
      <c r="P390">
        <f t="shared" si="92"/>
        <v>1.1329588235294119</v>
      </c>
      <c r="Q390" s="31">
        <f t="shared" si="93"/>
        <v>-1.4818414322250284E-2</v>
      </c>
      <c r="R390">
        <f t="shared" si="94"/>
        <v>1.1329588235294119</v>
      </c>
      <c r="S390" s="31">
        <f t="shared" si="95"/>
        <v>-1.4818414322250284E-2</v>
      </c>
    </row>
    <row r="391" spans="1:19">
      <c r="A391">
        <v>3520</v>
      </c>
      <c r="B391">
        <v>1.2</v>
      </c>
      <c r="C391">
        <v>2.5</v>
      </c>
      <c r="D391">
        <v>13.61</v>
      </c>
      <c r="E391" s="25">
        <f t="shared" si="83"/>
        <v>48.99599999999608</v>
      </c>
      <c r="F391">
        <f t="shared" si="84"/>
        <v>1.159943181818089E-2</v>
      </c>
      <c r="G391">
        <f t="shared" si="85"/>
        <v>86.211119275049768</v>
      </c>
      <c r="H391">
        <v>1.58</v>
      </c>
      <c r="I391">
        <f t="shared" si="86"/>
        <v>1.2000000000000002</v>
      </c>
      <c r="K391">
        <f t="shared" si="87"/>
        <v>1.58</v>
      </c>
      <c r="L391">
        <f t="shared" si="88"/>
        <v>67.5</v>
      </c>
      <c r="M391" s="25">
        <f t="shared" si="89"/>
        <v>1.5980113636363636E-2</v>
      </c>
      <c r="N391" s="25">
        <f t="shared" si="90"/>
        <v>62.577777777777776</v>
      </c>
      <c r="O391">
        <f t="shared" si="91"/>
        <v>1.2</v>
      </c>
      <c r="P391">
        <f t="shared" si="92"/>
        <v>1.1889204545454546</v>
      </c>
      <c r="Q391" s="31">
        <f t="shared" si="93"/>
        <v>-9.2329545454546968E-3</v>
      </c>
      <c r="R391">
        <f t="shared" si="94"/>
        <v>1.1889204545454546</v>
      </c>
      <c r="S391" s="31">
        <f t="shared" si="95"/>
        <v>-9.2329545454546968E-3</v>
      </c>
    </row>
    <row r="392" spans="1:19">
      <c r="A392">
        <v>3920</v>
      </c>
      <c r="B392">
        <v>1.4</v>
      </c>
      <c r="C392">
        <v>2.75</v>
      </c>
      <c r="D392">
        <v>17.920000000000002</v>
      </c>
      <c r="E392" s="25">
        <f t="shared" si="83"/>
        <v>64.511999999994842</v>
      </c>
      <c r="F392">
        <f t="shared" si="84"/>
        <v>1.1755102040815387E-2</v>
      </c>
      <c r="G392">
        <f t="shared" si="85"/>
        <v>85.069444444451236</v>
      </c>
      <c r="H392">
        <v>1.8</v>
      </c>
      <c r="I392">
        <f t="shared" si="86"/>
        <v>1.4</v>
      </c>
      <c r="K392">
        <f t="shared" si="87"/>
        <v>1.8</v>
      </c>
      <c r="L392">
        <f t="shared" si="88"/>
        <v>89.63</v>
      </c>
      <c r="M392" s="25">
        <f t="shared" si="89"/>
        <v>1.6331997084548106E-2</v>
      </c>
      <c r="N392" s="25">
        <f t="shared" si="90"/>
        <v>61.229499051656809</v>
      </c>
      <c r="O392">
        <f t="shared" si="91"/>
        <v>1.4</v>
      </c>
      <c r="P392">
        <f t="shared" si="92"/>
        <v>1.4176173469387754</v>
      </c>
      <c r="Q392" s="31">
        <f t="shared" si="93"/>
        <v>1.2583819241982486E-2</v>
      </c>
      <c r="R392">
        <f t="shared" si="94"/>
        <v>1.4176173469387754</v>
      </c>
      <c r="S392" s="31">
        <f t="shared" si="95"/>
        <v>1.2583819241982486E-2</v>
      </c>
    </row>
    <row r="393" spans="1:19">
      <c r="A393">
        <v>4880</v>
      </c>
      <c r="B393">
        <v>2.15</v>
      </c>
      <c r="C393">
        <v>4.67</v>
      </c>
      <c r="D393">
        <v>33.61</v>
      </c>
      <c r="E393" s="25">
        <f t="shared" si="83"/>
        <v>120.99599999999032</v>
      </c>
      <c r="F393">
        <f t="shared" si="84"/>
        <v>1.1532215020967435E-2</v>
      </c>
      <c r="G393">
        <f t="shared" si="85"/>
        <v>86.713610367291807</v>
      </c>
      <c r="H393">
        <v>2.36</v>
      </c>
      <c r="I393">
        <f t="shared" si="86"/>
        <v>2.15</v>
      </c>
      <c r="K393">
        <f t="shared" si="87"/>
        <v>2.36</v>
      </c>
      <c r="L393">
        <f t="shared" si="88"/>
        <v>167.75</v>
      </c>
      <c r="M393" s="25">
        <f t="shared" si="89"/>
        <v>1.5988372093023256E-2</v>
      </c>
      <c r="N393" s="25">
        <f t="shared" si="90"/>
        <v>62.54545454545454</v>
      </c>
      <c r="O393">
        <f t="shared" si="91"/>
        <v>2.15</v>
      </c>
      <c r="P393">
        <f t="shared" si="92"/>
        <v>2.1312500000000001</v>
      </c>
      <c r="Q393" s="31">
        <f t="shared" si="93"/>
        <v>-8.720930232558044E-3</v>
      </c>
      <c r="R393">
        <f t="shared" si="94"/>
        <v>2.1312500000000001</v>
      </c>
      <c r="S393" s="31">
        <f t="shared" si="95"/>
        <v>-8.720930232558044E-3</v>
      </c>
    </row>
    <row r="394" spans="1:19">
      <c r="A394">
        <v>5760</v>
      </c>
      <c r="B394">
        <v>4.8499999999999996</v>
      </c>
      <c r="C394">
        <v>7.42</v>
      </c>
      <c r="D394">
        <v>89.65</v>
      </c>
      <c r="E394" s="25">
        <f t="shared" si="83"/>
        <v>322.7399999999742</v>
      </c>
      <c r="F394">
        <f t="shared" si="84"/>
        <v>1.155283505154547E-2</v>
      </c>
      <c r="G394">
        <f t="shared" si="85"/>
        <v>86.558839933079966</v>
      </c>
      <c r="H394">
        <v>3.55</v>
      </c>
      <c r="I394">
        <f t="shared" si="86"/>
        <v>4.8499999999999988</v>
      </c>
      <c r="K394">
        <f t="shared" si="87"/>
        <v>3.55</v>
      </c>
      <c r="L394">
        <f t="shared" si="88"/>
        <v>452.13</v>
      </c>
      <c r="M394" s="25">
        <f t="shared" si="89"/>
        <v>1.6184493127147769E-2</v>
      </c>
      <c r="N394" s="25">
        <f t="shared" si="90"/>
        <v>61.78753898215114</v>
      </c>
      <c r="O394">
        <f t="shared" si="91"/>
        <v>4.8499999999999996</v>
      </c>
      <c r="P394">
        <f t="shared" si="92"/>
        <v>4.8666770833333333</v>
      </c>
      <c r="Q394" s="31">
        <f t="shared" si="93"/>
        <v>3.4385738831617108E-3</v>
      </c>
      <c r="R394">
        <f t="shared" si="94"/>
        <v>4.8666770833333333</v>
      </c>
      <c r="S394" s="31">
        <f t="shared" si="95"/>
        <v>3.4385738831617108E-3</v>
      </c>
    </row>
    <row r="395" spans="1:19">
      <c r="A395">
        <v>4200</v>
      </c>
      <c r="B395">
        <v>0.7</v>
      </c>
      <c r="C395">
        <v>1.34</v>
      </c>
      <c r="D395">
        <v>9.93</v>
      </c>
      <c r="E395" s="25">
        <f t="shared" si="83"/>
        <v>35.747999999997141</v>
      </c>
      <c r="F395">
        <f t="shared" si="84"/>
        <v>1.2159183673468415E-2</v>
      </c>
      <c r="G395">
        <f t="shared" si="85"/>
        <v>82.242363209137153</v>
      </c>
      <c r="H395">
        <v>1.39</v>
      </c>
      <c r="I395">
        <f t="shared" si="86"/>
        <v>0.7</v>
      </c>
      <c r="K395">
        <f t="shared" si="87"/>
        <v>1.39</v>
      </c>
      <c r="L395">
        <f t="shared" si="88"/>
        <v>50.75</v>
      </c>
      <c r="M395" s="25">
        <f t="shared" si="89"/>
        <v>1.7261904761904763E-2</v>
      </c>
      <c r="N395" s="25">
        <f t="shared" si="90"/>
        <v>57.931034482758619</v>
      </c>
      <c r="O395">
        <f t="shared" si="91"/>
        <v>0.7</v>
      </c>
      <c r="P395">
        <f t="shared" si="92"/>
        <v>0.74916666666666676</v>
      </c>
      <c r="Q395" s="31">
        <f t="shared" si="93"/>
        <v>7.0238095238095433E-2</v>
      </c>
      <c r="R395">
        <f t="shared" si="94"/>
        <v>0.74916666666666676</v>
      </c>
      <c r="S395" s="31">
        <f t="shared" si="95"/>
        <v>7.0238095238095433E-2</v>
      </c>
    </row>
    <row r="396" spans="1:19">
      <c r="A396">
        <v>2600</v>
      </c>
      <c r="B396">
        <v>0.8</v>
      </c>
      <c r="C396">
        <v>1.54</v>
      </c>
      <c r="D396">
        <v>6.67</v>
      </c>
      <c r="E396" s="25">
        <f t="shared" si="83"/>
        <v>24.011999999998078</v>
      </c>
      <c r="F396">
        <f t="shared" si="84"/>
        <v>1.1544230769229846E-2</v>
      </c>
      <c r="G396">
        <f t="shared" si="85"/>
        <v>86.623354989179006</v>
      </c>
      <c r="H396">
        <v>1.1499999999999999</v>
      </c>
      <c r="I396">
        <f t="shared" si="86"/>
        <v>0.79999999999999993</v>
      </c>
      <c r="K396">
        <f t="shared" si="87"/>
        <v>1.1499999999999999</v>
      </c>
      <c r="L396">
        <f t="shared" si="88"/>
        <v>34.25</v>
      </c>
      <c r="M396" s="25">
        <f t="shared" si="89"/>
        <v>1.6466346153846154E-2</v>
      </c>
      <c r="N396" s="25">
        <f t="shared" si="90"/>
        <v>60.729927007299267</v>
      </c>
      <c r="O396">
        <f t="shared" si="91"/>
        <v>0.8</v>
      </c>
      <c r="P396">
        <f t="shared" si="92"/>
        <v>0.81673076923076915</v>
      </c>
      <c r="Q396" s="31">
        <f t="shared" si="93"/>
        <v>2.0913461538461631E-2</v>
      </c>
      <c r="R396">
        <f t="shared" si="94"/>
        <v>0.81673076923076915</v>
      </c>
      <c r="S396" s="31">
        <f t="shared" si="95"/>
        <v>2.0913461538461631E-2</v>
      </c>
    </row>
    <row r="397" spans="1:19">
      <c r="A397">
        <v>1440</v>
      </c>
      <c r="B397">
        <v>1</v>
      </c>
      <c r="C397">
        <v>2.4300000000000002</v>
      </c>
      <c r="D397">
        <v>4.72</v>
      </c>
      <c r="E397" s="25">
        <f t="shared" si="83"/>
        <v>16.99199999999864</v>
      </c>
      <c r="F397">
        <f t="shared" si="84"/>
        <v>1.1799999999999056E-2</v>
      </c>
      <c r="G397">
        <f t="shared" si="85"/>
        <v>84.74576271187118</v>
      </c>
      <c r="H397">
        <v>0.98</v>
      </c>
      <c r="I397">
        <f t="shared" si="86"/>
        <v>1</v>
      </c>
      <c r="K397">
        <f t="shared" si="87"/>
        <v>0.98</v>
      </c>
      <c r="L397">
        <f t="shared" si="88"/>
        <v>24.25</v>
      </c>
      <c r="M397" s="25">
        <f t="shared" si="89"/>
        <v>1.6840277777777777E-2</v>
      </c>
      <c r="N397" s="25">
        <f t="shared" si="90"/>
        <v>59.381443298969074</v>
      </c>
      <c r="O397">
        <f t="shared" si="91"/>
        <v>1</v>
      </c>
      <c r="P397">
        <f t="shared" si="92"/>
        <v>1.0440972222222222</v>
      </c>
      <c r="Q397" s="31">
        <f t="shared" si="93"/>
        <v>4.4097222222222232E-2</v>
      </c>
      <c r="R397">
        <f t="shared" si="94"/>
        <v>1.0440972222222222</v>
      </c>
      <c r="S397" s="31">
        <f t="shared" si="95"/>
        <v>4.4097222222222232E-2</v>
      </c>
    </row>
    <row r="398" spans="1:19">
      <c r="A398">
        <v>1000</v>
      </c>
      <c r="B398">
        <v>0.85</v>
      </c>
      <c r="C398">
        <v>1.73</v>
      </c>
      <c r="D398">
        <v>2.78</v>
      </c>
      <c r="E398" s="25">
        <f t="shared" si="83"/>
        <v>10.007999999999198</v>
      </c>
      <c r="F398">
        <f t="shared" si="84"/>
        <v>1.177411764705788E-2</v>
      </c>
      <c r="G398">
        <f t="shared" si="85"/>
        <v>84.93205435652159</v>
      </c>
      <c r="H398">
        <v>0.74</v>
      </c>
      <c r="I398">
        <f t="shared" si="86"/>
        <v>0.85</v>
      </c>
      <c r="K398">
        <f t="shared" si="87"/>
        <v>0.74</v>
      </c>
      <c r="L398">
        <f t="shared" si="88"/>
        <v>14</v>
      </c>
      <c r="M398" s="25">
        <f t="shared" si="89"/>
        <v>1.6470588235294119E-2</v>
      </c>
      <c r="N398" s="25">
        <f t="shared" si="90"/>
        <v>60.714285714285708</v>
      </c>
      <c r="O398">
        <f t="shared" si="91"/>
        <v>0.84999999999999987</v>
      </c>
      <c r="P398">
        <f t="shared" si="92"/>
        <v>0.86799999999999999</v>
      </c>
      <c r="Q398" s="31">
        <f t="shared" si="93"/>
        <v>2.1176470588235352E-2</v>
      </c>
      <c r="R398">
        <f t="shared" si="94"/>
        <v>0.86799999999999999</v>
      </c>
      <c r="S398" s="31">
        <f t="shared" si="95"/>
        <v>2.1176470588235352E-2</v>
      </c>
    </row>
    <row r="399" spans="1:19">
      <c r="A399">
        <v>800</v>
      </c>
      <c r="B399">
        <v>0.95</v>
      </c>
      <c r="C399">
        <v>1.92</v>
      </c>
      <c r="D399">
        <v>2.5</v>
      </c>
      <c r="E399" s="25">
        <f t="shared" si="83"/>
        <v>8.9999999999992806</v>
      </c>
      <c r="F399">
        <f t="shared" si="84"/>
        <v>1.1842105263156948E-2</v>
      </c>
      <c r="G399">
        <f t="shared" si="85"/>
        <v>84.444444444451193</v>
      </c>
      <c r="H399">
        <v>0.7</v>
      </c>
      <c r="I399">
        <f t="shared" si="86"/>
        <v>0.95000000000000007</v>
      </c>
      <c r="K399">
        <f t="shared" si="87"/>
        <v>0.7</v>
      </c>
      <c r="L399">
        <f t="shared" si="88"/>
        <v>12.5</v>
      </c>
      <c r="M399" s="25">
        <f t="shared" si="89"/>
        <v>1.6447368421052631E-2</v>
      </c>
      <c r="N399" s="25">
        <f t="shared" si="90"/>
        <v>60.800000000000004</v>
      </c>
      <c r="O399">
        <f t="shared" si="91"/>
        <v>0.95000000000000007</v>
      </c>
      <c r="P399">
        <f t="shared" si="92"/>
        <v>0.96875000000000011</v>
      </c>
      <c r="Q399" s="31">
        <f t="shared" si="93"/>
        <v>1.9736842105263275E-2</v>
      </c>
      <c r="R399">
        <f t="shared" si="94"/>
        <v>0.96875000000000011</v>
      </c>
      <c r="S399" s="31">
        <f t="shared" si="95"/>
        <v>1.9736842105263275E-2</v>
      </c>
    </row>
    <row r="400" spans="1:19">
      <c r="A400">
        <v>840</v>
      </c>
      <c r="B400">
        <v>1</v>
      </c>
      <c r="C400">
        <v>1.92</v>
      </c>
      <c r="D400">
        <v>2.64</v>
      </c>
      <c r="E400" s="25">
        <f t="shared" si="83"/>
        <v>9.5039999999992411</v>
      </c>
      <c r="F400">
        <f t="shared" si="84"/>
        <v>1.131428571428481E-2</v>
      </c>
      <c r="G400">
        <f t="shared" si="85"/>
        <v>88.383838383845443</v>
      </c>
      <c r="H400">
        <v>0.72</v>
      </c>
      <c r="I400">
        <f t="shared" si="86"/>
        <v>1</v>
      </c>
      <c r="K400">
        <f t="shared" si="87"/>
        <v>0.72</v>
      </c>
      <c r="L400">
        <f t="shared" si="88"/>
        <v>13.25</v>
      </c>
      <c r="M400" s="25">
        <f t="shared" si="89"/>
        <v>1.5773809523809523E-2</v>
      </c>
      <c r="N400" s="25">
        <f t="shared" si="90"/>
        <v>63.39622641509434</v>
      </c>
      <c r="O400">
        <f t="shared" si="91"/>
        <v>1</v>
      </c>
      <c r="P400">
        <f t="shared" si="92"/>
        <v>0.97797619047619044</v>
      </c>
      <c r="Q400" s="31">
        <f t="shared" si="93"/>
        <v>-2.2023809523809557E-2</v>
      </c>
      <c r="R400">
        <f t="shared" si="94"/>
        <v>0.97797619047619044</v>
      </c>
      <c r="S400" s="31">
        <f t="shared" si="95"/>
        <v>-2.2023809523809557E-2</v>
      </c>
    </row>
    <row r="401" spans="1:19">
      <c r="A401">
        <v>840</v>
      </c>
      <c r="B401">
        <v>1</v>
      </c>
      <c r="C401">
        <v>2.0499999999999998</v>
      </c>
      <c r="D401">
        <v>2.78</v>
      </c>
      <c r="E401" s="25">
        <f t="shared" si="83"/>
        <v>10.007999999999198</v>
      </c>
      <c r="F401">
        <f t="shared" si="84"/>
        <v>1.191428571428476E-2</v>
      </c>
      <c r="G401">
        <f t="shared" si="85"/>
        <v>83.932853717033097</v>
      </c>
      <c r="H401">
        <v>0.74</v>
      </c>
      <c r="I401">
        <f t="shared" si="86"/>
        <v>1</v>
      </c>
      <c r="K401">
        <f t="shared" si="87"/>
        <v>0.74</v>
      </c>
      <c r="L401">
        <f t="shared" si="88"/>
        <v>14</v>
      </c>
      <c r="M401" s="25">
        <f t="shared" si="89"/>
        <v>1.6666666666666666E-2</v>
      </c>
      <c r="N401" s="25">
        <f t="shared" si="90"/>
        <v>60</v>
      </c>
      <c r="O401">
        <f t="shared" si="91"/>
        <v>1</v>
      </c>
      <c r="P401">
        <f t="shared" si="92"/>
        <v>1.0333333333333332</v>
      </c>
      <c r="Q401" s="31">
        <f t="shared" si="93"/>
        <v>3.3333333333333215E-2</v>
      </c>
      <c r="R401">
        <f t="shared" si="94"/>
        <v>1.0333333333333332</v>
      </c>
      <c r="S401" s="31">
        <f t="shared" si="95"/>
        <v>3.3333333333333215E-2</v>
      </c>
    </row>
    <row r="402" spans="1:19">
      <c r="A402">
        <v>840</v>
      </c>
      <c r="B402">
        <v>1</v>
      </c>
      <c r="C402">
        <v>1.92</v>
      </c>
      <c r="D402">
        <v>2.71</v>
      </c>
      <c r="E402" s="25">
        <f t="shared" si="83"/>
        <v>9.7559999999992204</v>
      </c>
      <c r="F402">
        <f t="shared" si="84"/>
        <v>1.1614285714284786E-2</v>
      </c>
      <c r="G402">
        <f t="shared" si="85"/>
        <v>86.100861008616974</v>
      </c>
      <c r="H402">
        <v>0.72</v>
      </c>
      <c r="I402">
        <f t="shared" si="86"/>
        <v>1</v>
      </c>
      <c r="K402">
        <f t="shared" si="87"/>
        <v>0.72</v>
      </c>
      <c r="L402">
        <f t="shared" si="88"/>
        <v>13.25</v>
      </c>
      <c r="M402" s="25">
        <f t="shared" si="89"/>
        <v>1.5773809523809523E-2</v>
      </c>
      <c r="N402" s="25">
        <f t="shared" si="90"/>
        <v>63.39622641509434</v>
      </c>
      <c r="O402">
        <f t="shared" si="91"/>
        <v>1</v>
      </c>
      <c r="P402">
        <f t="shared" si="92"/>
        <v>0.97797619047619044</v>
      </c>
      <c r="Q402" s="31">
        <f t="shared" si="93"/>
        <v>-2.2023809523809557E-2</v>
      </c>
      <c r="R402">
        <f t="shared" si="94"/>
        <v>0.97797619047619044</v>
      </c>
      <c r="S402" s="31">
        <f t="shared" si="95"/>
        <v>-2.2023809523809557E-2</v>
      </c>
    </row>
    <row r="403" spans="1:19">
      <c r="A403">
        <v>840</v>
      </c>
      <c r="B403">
        <v>1</v>
      </c>
      <c r="C403">
        <v>1.98</v>
      </c>
      <c r="D403">
        <v>2.71</v>
      </c>
      <c r="E403" s="25">
        <f t="shared" si="83"/>
        <v>9.7559999999992204</v>
      </c>
      <c r="F403">
        <f t="shared" si="84"/>
        <v>1.1614285714284786E-2</v>
      </c>
      <c r="G403">
        <f t="shared" si="85"/>
        <v>86.100861008616974</v>
      </c>
      <c r="H403">
        <v>0.72</v>
      </c>
      <c r="I403">
        <f t="shared" si="86"/>
        <v>1</v>
      </c>
      <c r="K403">
        <f t="shared" si="87"/>
        <v>0.72</v>
      </c>
      <c r="L403">
        <f t="shared" si="88"/>
        <v>13.25</v>
      </c>
      <c r="M403" s="25">
        <f t="shared" si="89"/>
        <v>1.5773809523809523E-2</v>
      </c>
      <c r="N403" s="25">
        <f t="shared" si="90"/>
        <v>63.39622641509434</v>
      </c>
      <c r="O403">
        <f t="shared" si="91"/>
        <v>1</v>
      </c>
      <c r="P403">
        <f t="shared" si="92"/>
        <v>0.97797619047619044</v>
      </c>
      <c r="Q403" s="31">
        <f t="shared" si="93"/>
        <v>-2.2023809523809557E-2</v>
      </c>
      <c r="R403">
        <f t="shared" si="94"/>
        <v>0.97797619047619044</v>
      </c>
      <c r="S403" s="31">
        <f t="shared" si="95"/>
        <v>-2.2023809523809557E-2</v>
      </c>
    </row>
    <row r="404" spans="1:19">
      <c r="A404">
        <v>840</v>
      </c>
      <c r="B404">
        <v>1</v>
      </c>
      <c r="C404">
        <v>1.98</v>
      </c>
      <c r="D404">
        <v>2.78</v>
      </c>
      <c r="E404" s="25">
        <f t="shared" si="83"/>
        <v>10.007999999999198</v>
      </c>
      <c r="F404">
        <f t="shared" si="84"/>
        <v>1.191428571428476E-2</v>
      </c>
      <c r="G404">
        <f t="shared" si="85"/>
        <v>83.932853717033097</v>
      </c>
      <c r="H404">
        <v>0.74</v>
      </c>
      <c r="I404">
        <f t="shared" si="86"/>
        <v>1</v>
      </c>
      <c r="K404">
        <f t="shared" si="87"/>
        <v>0.74</v>
      </c>
      <c r="L404">
        <f t="shared" si="88"/>
        <v>14</v>
      </c>
      <c r="M404" s="25">
        <f t="shared" si="89"/>
        <v>1.6666666666666666E-2</v>
      </c>
      <c r="N404" s="25">
        <f t="shared" si="90"/>
        <v>60</v>
      </c>
      <c r="O404">
        <f t="shared" si="91"/>
        <v>1</v>
      </c>
      <c r="P404">
        <f t="shared" si="92"/>
        <v>1.0333333333333332</v>
      </c>
      <c r="Q404" s="31">
        <f t="shared" si="93"/>
        <v>3.3333333333333215E-2</v>
      </c>
      <c r="R404">
        <f t="shared" si="94"/>
        <v>1.0333333333333332</v>
      </c>
      <c r="S404" s="31">
        <f t="shared" si="95"/>
        <v>3.3333333333333215E-2</v>
      </c>
    </row>
    <row r="405" spans="1:19">
      <c r="A405">
        <v>840</v>
      </c>
      <c r="B405">
        <v>1</v>
      </c>
      <c r="C405">
        <v>2.0499999999999998</v>
      </c>
      <c r="D405">
        <v>2.78</v>
      </c>
      <c r="E405" s="25">
        <f t="shared" si="83"/>
        <v>10.007999999999198</v>
      </c>
      <c r="F405">
        <f t="shared" si="84"/>
        <v>1.191428571428476E-2</v>
      </c>
      <c r="G405">
        <f t="shared" si="85"/>
        <v>83.932853717033097</v>
      </c>
      <c r="H405">
        <v>0.74</v>
      </c>
      <c r="I405">
        <f t="shared" si="86"/>
        <v>1</v>
      </c>
      <c r="K405">
        <f t="shared" si="87"/>
        <v>0.74</v>
      </c>
      <c r="L405">
        <f t="shared" si="88"/>
        <v>14</v>
      </c>
      <c r="M405" s="25">
        <f t="shared" si="89"/>
        <v>1.6666666666666666E-2</v>
      </c>
      <c r="N405" s="25">
        <f t="shared" si="90"/>
        <v>60</v>
      </c>
      <c r="O405">
        <f t="shared" si="91"/>
        <v>1</v>
      </c>
      <c r="P405">
        <f t="shared" si="92"/>
        <v>1.0333333333333332</v>
      </c>
      <c r="Q405" s="31">
        <f t="shared" si="93"/>
        <v>3.3333333333333215E-2</v>
      </c>
      <c r="R405">
        <f t="shared" si="94"/>
        <v>1.0333333333333332</v>
      </c>
      <c r="S405" s="31">
        <f t="shared" si="95"/>
        <v>3.3333333333333215E-2</v>
      </c>
    </row>
    <row r="406" spans="1:19">
      <c r="A406">
        <v>840</v>
      </c>
      <c r="B406">
        <v>0.95</v>
      </c>
      <c r="C406">
        <v>1.92</v>
      </c>
      <c r="D406">
        <v>2.71</v>
      </c>
      <c r="E406" s="25">
        <f t="shared" si="83"/>
        <v>9.7559999999992204</v>
      </c>
      <c r="F406">
        <f t="shared" si="84"/>
        <v>1.222556390977346E-2</v>
      </c>
      <c r="G406">
        <f t="shared" si="85"/>
        <v>81.79581795818612</v>
      </c>
      <c r="H406">
        <v>0.72</v>
      </c>
      <c r="I406">
        <f t="shared" si="86"/>
        <v>0.95000000000000007</v>
      </c>
      <c r="K406">
        <f t="shared" si="87"/>
        <v>0.72</v>
      </c>
      <c r="L406">
        <f t="shared" si="88"/>
        <v>13.25</v>
      </c>
      <c r="M406" s="25">
        <f t="shared" si="89"/>
        <v>1.6604010025062656E-2</v>
      </c>
      <c r="N406" s="25">
        <f t="shared" si="90"/>
        <v>60.226415094339629</v>
      </c>
      <c r="O406">
        <f t="shared" si="91"/>
        <v>0.95000000000000007</v>
      </c>
      <c r="P406">
        <f t="shared" si="92"/>
        <v>0.97797619047619044</v>
      </c>
      <c r="Q406" s="31">
        <f t="shared" si="93"/>
        <v>2.9448621553884502E-2</v>
      </c>
      <c r="R406">
        <f t="shared" si="94"/>
        <v>0.97797619047619044</v>
      </c>
      <c r="S406" s="31">
        <f t="shared" si="95"/>
        <v>2.9448621553884502E-2</v>
      </c>
    </row>
    <row r="407" spans="1:19">
      <c r="A407">
        <v>840</v>
      </c>
      <c r="B407">
        <v>1</v>
      </c>
      <c r="C407">
        <v>2.0499999999999998</v>
      </c>
      <c r="D407">
        <v>2.78</v>
      </c>
      <c r="E407" s="25">
        <f t="shared" si="83"/>
        <v>10.007999999999198</v>
      </c>
      <c r="F407">
        <f t="shared" si="84"/>
        <v>1.191428571428476E-2</v>
      </c>
      <c r="G407">
        <f t="shared" si="85"/>
        <v>83.932853717033097</v>
      </c>
      <c r="H407">
        <v>0.74</v>
      </c>
      <c r="I407">
        <f t="shared" si="86"/>
        <v>1</v>
      </c>
      <c r="K407">
        <f t="shared" si="87"/>
        <v>0.74</v>
      </c>
      <c r="L407">
        <f t="shared" si="88"/>
        <v>14</v>
      </c>
      <c r="M407" s="25">
        <f t="shared" si="89"/>
        <v>1.6666666666666666E-2</v>
      </c>
      <c r="N407" s="25">
        <f t="shared" si="90"/>
        <v>60</v>
      </c>
      <c r="O407">
        <f t="shared" si="91"/>
        <v>1</v>
      </c>
      <c r="P407">
        <f t="shared" si="92"/>
        <v>1.0333333333333332</v>
      </c>
      <c r="Q407" s="31">
        <f t="shared" si="93"/>
        <v>3.3333333333333215E-2</v>
      </c>
      <c r="R407">
        <f t="shared" si="94"/>
        <v>1.0333333333333332</v>
      </c>
      <c r="S407" s="31">
        <f t="shared" si="95"/>
        <v>3.3333333333333215E-2</v>
      </c>
    </row>
    <row r="408" spans="1:19">
      <c r="A408">
        <v>840</v>
      </c>
      <c r="B408">
        <v>1</v>
      </c>
      <c r="C408">
        <v>1.98</v>
      </c>
      <c r="D408">
        <v>2.71</v>
      </c>
      <c r="E408" s="25">
        <f t="shared" si="83"/>
        <v>9.7559999999992204</v>
      </c>
      <c r="F408">
        <f t="shared" si="84"/>
        <v>1.1614285714284786E-2</v>
      </c>
      <c r="G408">
        <f t="shared" si="85"/>
        <v>86.100861008616974</v>
      </c>
      <c r="H408">
        <v>0.72</v>
      </c>
      <c r="I408">
        <f t="shared" si="86"/>
        <v>1</v>
      </c>
      <c r="K408">
        <f t="shared" si="87"/>
        <v>0.72</v>
      </c>
      <c r="L408">
        <f t="shared" si="88"/>
        <v>13.25</v>
      </c>
      <c r="M408" s="25">
        <f t="shared" si="89"/>
        <v>1.5773809523809523E-2</v>
      </c>
      <c r="N408" s="25">
        <f t="shared" si="90"/>
        <v>63.39622641509434</v>
      </c>
      <c r="O408">
        <f t="shared" si="91"/>
        <v>1</v>
      </c>
      <c r="P408">
        <f t="shared" si="92"/>
        <v>0.97797619047619044</v>
      </c>
      <c r="Q408" s="31">
        <f t="shared" si="93"/>
        <v>-2.2023809523809557E-2</v>
      </c>
      <c r="R408">
        <f t="shared" si="94"/>
        <v>0.97797619047619044</v>
      </c>
      <c r="S408" s="31">
        <f t="shared" si="95"/>
        <v>-2.2023809523809557E-2</v>
      </c>
    </row>
    <row r="409" spans="1:19">
      <c r="A409">
        <v>840</v>
      </c>
      <c r="B409">
        <v>1</v>
      </c>
      <c r="C409">
        <v>1.98</v>
      </c>
      <c r="D409">
        <v>2.71</v>
      </c>
      <c r="E409" s="25">
        <f t="shared" si="83"/>
        <v>9.7559999999992204</v>
      </c>
      <c r="F409">
        <f t="shared" si="84"/>
        <v>1.1614285714284786E-2</v>
      </c>
      <c r="G409">
        <f t="shared" si="85"/>
        <v>86.100861008616974</v>
      </c>
      <c r="H409">
        <v>0.72</v>
      </c>
      <c r="I409">
        <f t="shared" si="86"/>
        <v>1</v>
      </c>
      <c r="K409">
        <f t="shared" si="87"/>
        <v>0.72</v>
      </c>
      <c r="L409">
        <f t="shared" si="88"/>
        <v>13.25</v>
      </c>
      <c r="M409" s="25">
        <f t="shared" si="89"/>
        <v>1.5773809523809523E-2</v>
      </c>
      <c r="N409" s="25">
        <f t="shared" si="90"/>
        <v>63.39622641509434</v>
      </c>
      <c r="O409">
        <f t="shared" si="91"/>
        <v>1</v>
      </c>
      <c r="P409">
        <f t="shared" si="92"/>
        <v>0.97797619047619044</v>
      </c>
      <c r="Q409" s="31">
        <f t="shared" si="93"/>
        <v>-2.2023809523809557E-2</v>
      </c>
      <c r="R409">
        <f t="shared" si="94"/>
        <v>0.97797619047619044</v>
      </c>
      <c r="S409" s="31">
        <f t="shared" si="95"/>
        <v>-2.2023809523809557E-2</v>
      </c>
    </row>
    <row r="410" spans="1:19">
      <c r="A410">
        <v>840</v>
      </c>
      <c r="B410">
        <v>1</v>
      </c>
      <c r="C410">
        <v>2.0499999999999998</v>
      </c>
      <c r="D410">
        <v>2.78</v>
      </c>
      <c r="E410" s="25">
        <f t="shared" si="83"/>
        <v>10.007999999999198</v>
      </c>
      <c r="F410">
        <f t="shared" si="84"/>
        <v>1.191428571428476E-2</v>
      </c>
      <c r="G410">
        <f t="shared" si="85"/>
        <v>83.932853717033097</v>
      </c>
      <c r="H410">
        <v>0.74</v>
      </c>
      <c r="I410">
        <f t="shared" si="86"/>
        <v>1</v>
      </c>
      <c r="K410">
        <f t="shared" si="87"/>
        <v>0.74</v>
      </c>
      <c r="L410">
        <f t="shared" si="88"/>
        <v>14</v>
      </c>
      <c r="M410" s="25">
        <f t="shared" si="89"/>
        <v>1.6666666666666666E-2</v>
      </c>
      <c r="N410" s="25">
        <f t="shared" si="90"/>
        <v>60</v>
      </c>
      <c r="O410">
        <f t="shared" si="91"/>
        <v>1</v>
      </c>
      <c r="P410">
        <f t="shared" si="92"/>
        <v>1.0333333333333332</v>
      </c>
      <c r="Q410" s="31">
        <f t="shared" si="93"/>
        <v>3.3333333333333215E-2</v>
      </c>
      <c r="R410">
        <f t="shared" si="94"/>
        <v>1.0333333333333332</v>
      </c>
      <c r="S410" s="31">
        <f t="shared" si="95"/>
        <v>3.3333333333333215E-2</v>
      </c>
    </row>
    <row r="411" spans="1:19">
      <c r="A411">
        <v>840</v>
      </c>
      <c r="B411">
        <v>0.95</v>
      </c>
      <c r="C411">
        <v>1.92</v>
      </c>
      <c r="D411">
        <v>2.71</v>
      </c>
      <c r="E411" s="25">
        <f t="shared" si="83"/>
        <v>9.7559999999992204</v>
      </c>
      <c r="F411">
        <f t="shared" si="84"/>
        <v>1.222556390977346E-2</v>
      </c>
      <c r="G411">
        <f t="shared" si="85"/>
        <v>81.79581795818612</v>
      </c>
      <c r="H411">
        <v>0.72</v>
      </c>
      <c r="I411">
        <f t="shared" si="86"/>
        <v>0.95000000000000007</v>
      </c>
      <c r="K411">
        <f t="shared" si="87"/>
        <v>0.72</v>
      </c>
      <c r="L411">
        <f t="shared" si="88"/>
        <v>13.25</v>
      </c>
      <c r="M411" s="25">
        <f t="shared" si="89"/>
        <v>1.6604010025062656E-2</v>
      </c>
      <c r="N411" s="25">
        <f t="shared" si="90"/>
        <v>60.226415094339629</v>
      </c>
      <c r="O411">
        <f t="shared" si="91"/>
        <v>0.95000000000000007</v>
      </c>
      <c r="P411">
        <f t="shared" si="92"/>
        <v>0.97797619047619044</v>
      </c>
      <c r="Q411" s="31">
        <f t="shared" si="93"/>
        <v>2.9448621553884502E-2</v>
      </c>
      <c r="R411">
        <f t="shared" si="94"/>
        <v>0.97797619047619044</v>
      </c>
      <c r="S411" s="31">
        <f t="shared" si="95"/>
        <v>2.9448621553884502E-2</v>
      </c>
    </row>
    <row r="412" spans="1:19">
      <c r="A412">
        <v>840</v>
      </c>
      <c r="B412">
        <v>1</v>
      </c>
      <c r="C412">
        <v>2.0499999999999998</v>
      </c>
      <c r="D412">
        <v>2.71</v>
      </c>
      <c r="E412" s="25">
        <f t="shared" si="83"/>
        <v>9.7559999999992204</v>
      </c>
      <c r="F412">
        <f t="shared" si="84"/>
        <v>1.1614285714284786E-2</v>
      </c>
      <c r="G412">
        <f t="shared" si="85"/>
        <v>86.100861008616974</v>
      </c>
      <c r="H412">
        <v>0.72</v>
      </c>
      <c r="I412">
        <f t="shared" si="86"/>
        <v>1</v>
      </c>
      <c r="K412">
        <f t="shared" si="87"/>
        <v>0.72</v>
      </c>
      <c r="L412">
        <f t="shared" si="88"/>
        <v>13.25</v>
      </c>
      <c r="M412" s="25">
        <f t="shared" si="89"/>
        <v>1.5773809523809523E-2</v>
      </c>
      <c r="N412" s="25">
        <f t="shared" si="90"/>
        <v>63.39622641509434</v>
      </c>
      <c r="O412">
        <f t="shared" si="91"/>
        <v>1</v>
      </c>
      <c r="P412">
        <f t="shared" si="92"/>
        <v>0.97797619047619044</v>
      </c>
      <c r="Q412" s="31">
        <f t="shared" si="93"/>
        <v>-2.2023809523809557E-2</v>
      </c>
      <c r="R412">
        <f t="shared" si="94"/>
        <v>0.97797619047619044</v>
      </c>
      <c r="S412" s="31">
        <f t="shared" si="95"/>
        <v>-2.2023809523809557E-2</v>
      </c>
    </row>
    <row r="413" spans="1:19">
      <c r="A413">
        <v>840</v>
      </c>
      <c r="B413">
        <v>1</v>
      </c>
      <c r="C413">
        <v>2.0499999999999998</v>
      </c>
      <c r="D413">
        <v>2.78</v>
      </c>
      <c r="E413" s="25">
        <f t="shared" si="83"/>
        <v>10.007999999999198</v>
      </c>
      <c r="F413">
        <f t="shared" si="84"/>
        <v>1.191428571428476E-2</v>
      </c>
      <c r="G413">
        <f t="shared" si="85"/>
        <v>83.932853717033097</v>
      </c>
      <c r="H413">
        <v>0.74</v>
      </c>
      <c r="I413">
        <f t="shared" si="86"/>
        <v>1</v>
      </c>
      <c r="K413">
        <f t="shared" si="87"/>
        <v>0.74</v>
      </c>
      <c r="L413">
        <f t="shared" si="88"/>
        <v>14</v>
      </c>
      <c r="M413" s="25">
        <f t="shared" si="89"/>
        <v>1.6666666666666666E-2</v>
      </c>
      <c r="N413" s="25">
        <f t="shared" si="90"/>
        <v>60</v>
      </c>
      <c r="O413">
        <f t="shared" si="91"/>
        <v>1</v>
      </c>
      <c r="P413">
        <f t="shared" si="92"/>
        <v>1.0333333333333332</v>
      </c>
      <c r="Q413" s="31">
        <f t="shared" si="93"/>
        <v>3.3333333333333215E-2</v>
      </c>
      <c r="R413">
        <f t="shared" si="94"/>
        <v>1.0333333333333332</v>
      </c>
      <c r="S413" s="31">
        <f t="shared" si="95"/>
        <v>3.3333333333333215E-2</v>
      </c>
    </row>
    <row r="414" spans="1:19">
      <c r="A414">
        <v>880</v>
      </c>
      <c r="B414">
        <v>1</v>
      </c>
      <c r="C414">
        <v>2.0499999999999998</v>
      </c>
      <c r="D414">
        <v>2.84</v>
      </c>
      <c r="E414" s="25">
        <f t="shared" si="83"/>
        <v>10.223999999999181</v>
      </c>
      <c r="F414">
        <f t="shared" si="84"/>
        <v>1.1618181818180888E-2</v>
      </c>
      <c r="G414">
        <f t="shared" si="85"/>
        <v>86.071987480445074</v>
      </c>
      <c r="H414">
        <v>0.74</v>
      </c>
      <c r="I414">
        <f t="shared" si="86"/>
        <v>1</v>
      </c>
      <c r="K414">
        <f t="shared" si="87"/>
        <v>0.74</v>
      </c>
      <c r="L414">
        <f t="shared" si="88"/>
        <v>14</v>
      </c>
      <c r="M414" s="25">
        <f t="shared" si="89"/>
        <v>1.5909090909090907E-2</v>
      </c>
      <c r="N414" s="25">
        <f t="shared" si="90"/>
        <v>62.857142857142861</v>
      </c>
      <c r="O414">
        <f t="shared" si="91"/>
        <v>1.0000000000000002</v>
      </c>
      <c r="P414">
        <f t="shared" si="92"/>
        <v>0.98636363636363633</v>
      </c>
      <c r="Q414" s="31">
        <f t="shared" si="93"/>
        <v>-1.3636363636363669E-2</v>
      </c>
      <c r="R414">
        <f t="shared" si="94"/>
        <v>0.98636363636363633</v>
      </c>
      <c r="S414" s="31">
        <f t="shared" si="95"/>
        <v>-1.3636363636363669E-2</v>
      </c>
    </row>
    <row r="415" spans="1:19">
      <c r="A415">
        <v>840</v>
      </c>
      <c r="B415">
        <v>1</v>
      </c>
      <c r="C415">
        <v>2.0499999999999998</v>
      </c>
      <c r="D415">
        <v>2.78</v>
      </c>
      <c r="E415" s="25">
        <f t="shared" si="83"/>
        <v>10.007999999999198</v>
      </c>
      <c r="F415">
        <f t="shared" si="84"/>
        <v>1.191428571428476E-2</v>
      </c>
      <c r="G415">
        <f t="shared" si="85"/>
        <v>83.932853717033097</v>
      </c>
      <c r="H415">
        <v>0.74</v>
      </c>
      <c r="I415">
        <f t="shared" si="86"/>
        <v>1</v>
      </c>
      <c r="K415">
        <f t="shared" si="87"/>
        <v>0.74</v>
      </c>
      <c r="L415">
        <f t="shared" si="88"/>
        <v>14</v>
      </c>
      <c r="M415" s="25">
        <f t="shared" si="89"/>
        <v>1.6666666666666666E-2</v>
      </c>
      <c r="N415" s="25">
        <f t="shared" si="90"/>
        <v>60</v>
      </c>
      <c r="O415">
        <f t="shared" si="91"/>
        <v>1</v>
      </c>
      <c r="P415">
        <f t="shared" si="92"/>
        <v>1.0333333333333332</v>
      </c>
      <c r="Q415" s="31">
        <f t="shared" si="93"/>
        <v>3.3333333333333215E-2</v>
      </c>
      <c r="R415">
        <f t="shared" si="94"/>
        <v>1.0333333333333332</v>
      </c>
      <c r="S415" s="31">
        <f t="shared" si="95"/>
        <v>3.3333333333333215E-2</v>
      </c>
    </row>
    <row r="416" spans="1:19">
      <c r="A416">
        <v>880</v>
      </c>
      <c r="B416">
        <v>1</v>
      </c>
      <c r="C416">
        <v>1.98</v>
      </c>
      <c r="D416">
        <v>2.78</v>
      </c>
      <c r="E416" s="25">
        <f t="shared" si="83"/>
        <v>10.007999999999198</v>
      </c>
      <c r="F416">
        <f t="shared" si="84"/>
        <v>1.1372727272726361E-2</v>
      </c>
      <c r="G416">
        <f t="shared" si="85"/>
        <v>87.929656274987067</v>
      </c>
      <c r="H416">
        <v>0.74</v>
      </c>
      <c r="I416">
        <f t="shared" si="86"/>
        <v>1</v>
      </c>
      <c r="K416">
        <f t="shared" si="87"/>
        <v>0.74</v>
      </c>
      <c r="L416">
        <f t="shared" si="88"/>
        <v>14</v>
      </c>
      <c r="M416" s="25">
        <f t="shared" si="89"/>
        <v>1.5909090909090907E-2</v>
      </c>
      <c r="N416" s="25">
        <f t="shared" si="90"/>
        <v>62.857142857142861</v>
      </c>
      <c r="O416">
        <f t="shared" si="91"/>
        <v>1.0000000000000002</v>
      </c>
      <c r="P416">
        <f t="shared" si="92"/>
        <v>0.98636363636363633</v>
      </c>
      <c r="Q416" s="31">
        <f t="shared" si="93"/>
        <v>-1.3636363636363669E-2</v>
      </c>
      <c r="R416">
        <f t="shared" si="94"/>
        <v>0.98636363636363633</v>
      </c>
      <c r="S416" s="31">
        <f t="shared" si="95"/>
        <v>-1.3636363636363669E-2</v>
      </c>
    </row>
    <row r="417" spans="1:19">
      <c r="A417">
        <v>880</v>
      </c>
      <c r="B417">
        <v>0.95</v>
      </c>
      <c r="C417">
        <v>1.98</v>
      </c>
      <c r="D417">
        <v>2.78</v>
      </c>
      <c r="E417" s="25">
        <f t="shared" si="83"/>
        <v>10.007999999999198</v>
      </c>
      <c r="F417">
        <f t="shared" si="84"/>
        <v>1.1971291866027748E-2</v>
      </c>
      <c r="G417">
        <f t="shared" si="85"/>
        <v>83.533173461237709</v>
      </c>
      <c r="H417">
        <v>0.74</v>
      </c>
      <c r="I417">
        <f t="shared" si="86"/>
        <v>0.95000000000000007</v>
      </c>
      <c r="K417">
        <f t="shared" si="87"/>
        <v>0.74</v>
      </c>
      <c r="L417">
        <f t="shared" si="88"/>
        <v>14</v>
      </c>
      <c r="M417" s="25">
        <f t="shared" si="89"/>
        <v>1.6746411483253589E-2</v>
      </c>
      <c r="N417" s="25">
        <f t="shared" si="90"/>
        <v>59.714285714285715</v>
      </c>
      <c r="O417">
        <f t="shared" si="91"/>
        <v>0.95</v>
      </c>
      <c r="P417">
        <f t="shared" si="92"/>
        <v>0.98636363636363633</v>
      </c>
      <c r="Q417" s="31">
        <f t="shared" si="93"/>
        <v>3.8277511961722466E-2</v>
      </c>
      <c r="R417">
        <f t="shared" si="94"/>
        <v>0.98636363636363633</v>
      </c>
      <c r="S417" s="31">
        <f t="shared" si="95"/>
        <v>3.8277511961722466E-2</v>
      </c>
    </row>
    <row r="418" spans="1:19">
      <c r="A418">
        <v>840</v>
      </c>
      <c r="B418">
        <v>0.95</v>
      </c>
      <c r="C418">
        <v>1.92</v>
      </c>
      <c r="D418">
        <v>2.71</v>
      </c>
      <c r="E418" s="25">
        <f t="shared" si="83"/>
        <v>9.7559999999992204</v>
      </c>
      <c r="F418">
        <f t="shared" si="84"/>
        <v>1.222556390977346E-2</v>
      </c>
      <c r="G418">
        <f t="shared" si="85"/>
        <v>81.79581795818612</v>
      </c>
      <c r="H418">
        <v>0.72</v>
      </c>
      <c r="I418">
        <f t="shared" si="86"/>
        <v>0.95000000000000007</v>
      </c>
      <c r="K418">
        <f t="shared" si="87"/>
        <v>0.72</v>
      </c>
      <c r="L418">
        <f t="shared" si="88"/>
        <v>13.25</v>
      </c>
      <c r="M418" s="25">
        <f t="shared" si="89"/>
        <v>1.6604010025062656E-2</v>
      </c>
      <c r="N418" s="25">
        <f t="shared" si="90"/>
        <v>60.226415094339629</v>
      </c>
      <c r="O418">
        <f t="shared" si="91"/>
        <v>0.95000000000000007</v>
      </c>
      <c r="P418">
        <f t="shared" si="92"/>
        <v>0.97797619047619044</v>
      </c>
      <c r="Q418" s="31">
        <f t="shared" si="93"/>
        <v>2.9448621553884502E-2</v>
      </c>
      <c r="R418">
        <f t="shared" si="94"/>
        <v>0.97797619047619044</v>
      </c>
      <c r="S418" s="31">
        <f t="shared" si="95"/>
        <v>2.9448621553884502E-2</v>
      </c>
    </row>
    <row r="419" spans="1:19">
      <c r="A419">
        <v>840</v>
      </c>
      <c r="B419">
        <v>0.95</v>
      </c>
      <c r="C419">
        <v>1.92</v>
      </c>
      <c r="D419">
        <v>2.71</v>
      </c>
      <c r="E419" s="25">
        <f t="shared" si="83"/>
        <v>9.7559999999992204</v>
      </c>
      <c r="F419">
        <f t="shared" si="84"/>
        <v>1.222556390977346E-2</v>
      </c>
      <c r="G419">
        <f t="shared" si="85"/>
        <v>81.79581795818612</v>
      </c>
      <c r="H419">
        <v>0.72</v>
      </c>
      <c r="I419">
        <f t="shared" si="86"/>
        <v>0.95000000000000007</v>
      </c>
      <c r="K419">
        <f t="shared" si="87"/>
        <v>0.72</v>
      </c>
      <c r="L419">
        <f t="shared" si="88"/>
        <v>13.25</v>
      </c>
      <c r="M419" s="25">
        <f t="shared" si="89"/>
        <v>1.6604010025062656E-2</v>
      </c>
      <c r="N419" s="25">
        <f t="shared" si="90"/>
        <v>60.226415094339629</v>
      </c>
      <c r="O419">
        <f t="shared" si="91"/>
        <v>0.95000000000000007</v>
      </c>
      <c r="P419">
        <f t="shared" si="92"/>
        <v>0.97797619047619044</v>
      </c>
      <c r="Q419" s="31">
        <f t="shared" si="93"/>
        <v>2.9448621553884502E-2</v>
      </c>
      <c r="R419">
        <f t="shared" si="94"/>
        <v>0.97797619047619044</v>
      </c>
      <c r="S419" s="31">
        <f t="shared" si="95"/>
        <v>2.9448621553884502E-2</v>
      </c>
    </row>
    <row r="420" spans="1:19">
      <c r="A420">
        <v>1840</v>
      </c>
      <c r="B420">
        <v>2.8</v>
      </c>
      <c r="C420">
        <v>6.46</v>
      </c>
      <c r="D420">
        <v>16.670000000000002</v>
      </c>
      <c r="E420" s="25">
        <f t="shared" si="83"/>
        <v>60.011999999995204</v>
      </c>
      <c r="F420">
        <f t="shared" si="84"/>
        <v>1.1648291925464908E-2</v>
      </c>
      <c r="G420">
        <f t="shared" si="85"/>
        <v>85.849496767320062</v>
      </c>
      <c r="H420">
        <v>1.74</v>
      </c>
      <c r="I420">
        <f t="shared" si="86"/>
        <v>2.8000000000000003</v>
      </c>
      <c r="K420">
        <f t="shared" si="87"/>
        <v>1.74</v>
      </c>
      <c r="L420">
        <f t="shared" si="88"/>
        <v>83.25</v>
      </c>
      <c r="M420" s="25">
        <f t="shared" si="89"/>
        <v>1.6158773291925464E-2</v>
      </c>
      <c r="N420" s="25">
        <f t="shared" si="90"/>
        <v>61.885885885885891</v>
      </c>
      <c r="O420">
        <f t="shared" si="91"/>
        <v>2.8000000000000003</v>
      </c>
      <c r="P420">
        <f t="shared" si="92"/>
        <v>2.8051630434782608</v>
      </c>
      <c r="Q420" s="31">
        <f t="shared" si="93"/>
        <v>1.8439440993787137E-3</v>
      </c>
      <c r="R420">
        <f t="shared" si="94"/>
        <v>2.8051630434782608</v>
      </c>
      <c r="S420" s="31">
        <f t="shared" si="95"/>
        <v>1.8439440993787137E-3</v>
      </c>
    </row>
    <row r="421" spans="1:19">
      <c r="A421">
        <v>5640</v>
      </c>
      <c r="B421">
        <v>5.9</v>
      </c>
      <c r="C421">
        <v>8.4499999999999993</v>
      </c>
      <c r="D421">
        <v>106.32</v>
      </c>
      <c r="E421" s="25">
        <f t="shared" si="83"/>
        <v>382.75199999996937</v>
      </c>
      <c r="F421">
        <f t="shared" si="84"/>
        <v>1.1502344031733664E-2</v>
      </c>
      <c r="G421">
        <f t="shared" si="85"/>
        <v>86.938801103593605</v>
      </c>
      <c r="H421">
        <v>3.83</v>
      </c>
      <c r="I421">
        <f t="shared" si="86"/>
        <v>5.9</v>
      </c>
      <c r="K421">
        <f t="shared" si="87"/>
        <v>3.83</v>
      </c>
      <c r="L421">
        <f t="shared" si="88"/>
        <v>537.75</v>
      </c>
      <c r="M421" s="25">
        <f t="shared" si="89"/>
        <v>1.6160295708618825E-2</v>
      </c>
      <c r="N421" s="25">
        <f t="shared" si="90"/>
        <v>61.880055788005578</v>
      </c>
      <c r="O421">
        <f t="shared" si="91"/>
        <v>5.8999999999999995</v>
      </c>
      <c r="P421">
        <f t="shared" si="92"/>
        <v>5.9114361702127658</v>
      </c>
      <c r="Q421" s="31">
        <f t="shared" si="93"/>
        <v>1.9383339343670425E-3</v>
      </c>
      <c r="R421">
        <f t="shared" si="94"/>
        <v>5.9114361702127658</v>
      </c>
      <c r="S421" s="31">
        <f t="shared" si="95"/>
        <v>1.9383339343670425E-3</v>
      </c>
    </row>
    <row r="422" spans="1:19">
      <c r="A422">
        <v>4080</v>
      </c>
      <c r="B422">
        <v>0.7</v>
      </c>
      <c r="C422">
        <v>1.34</v>
      </c>
      <c r="D422">
        <v>9.58</v>
      </c>
      <c r="E422" s="25">
        <f t="shared" si="83"/>
        <v>34.487999999997243</v>
      </c>
      <c r="F422">
        <f t="shared" si="84"/>
        <v>1.2075630252099874E-2</v>
      </c>
      <c r="G422">
        <f t="shared" si="85"/>
        <v>82.811412665281509</v>
      </c>
      <c r="H422">
        <v>1.37</v>
      </c>
      <c r="I422">
        <f t="shared" si="86"/>
        <v>0.7</v>
      </c>
      <c r="K422">
        <f t="shared" si="87"/>
        <v>1.37</v>
      </c>
      <c r="L422">
        <f t="shared" si="88"/>
        <v>49.13</v>
      </c>
      <c r="M422" s="25">
        <f t="shared" si="89"/>
        <v>1.7202380952380952E-2</v>
      </c>
      <c r="N422" s="25">
        <f t="shared" si="90"/>
        <v>58.131487889273359</v>
      </c>
      <c r="O422">
        <f t="shared" si="91"/>
        <v>0.70000000000000007</v>
      </c>
      <c r="P422">
        <f t="shared" si="92"/>
        <v>0.74658333333333349</v>
      </c>
      <c r="Q422" s="31">
        <f t="shared" si="93"/>
        <v>6.65476190476193E-2</v>
      </c>
      <c r="R422">
        <f t="shared" si="94"/>
        <v>0.74658333333333349</v>
      </c>
      <c r="S422" s="31">
        <f t="shared" si="95"/>
        <v>6.65476190476193E-2</v>
      </c>
    </row>
    <row r="423" spans="1:19">
      <c r="A423">
        <v>2520</v>
      </c>
      <c r="B423">
        <v>0.8</v>
      </c>
      <c r="C423">
        <v>1.54</v>
      </c>
      <c r="D423">
        <v>6.59</v>
      </c>
      <c r="E423" s="25">
        <f t="shared" si="83"/>
        <v>23.723999999998103</v>
      </c>
      <c r="F423">
        <f t="shared" si="84"/>
        <v>1.1767857142856202E-2</v>
      </c>
      <c r="G423">
        <f t="shared" si="85"/>
        <v>84.977238239764006</v>
      </c>
      <c r="H423">
        <v>1.1299999999999999</v>
      </c>
      <c r="I423">
        <f t="shared" si="86"/>
        <v>0.8</v>
      </c>
      <c r="K423">
        <f t="shared" si="87"/>
        <v>1.1299999999999999</v>
      </c>
      <c r="L423">
        <f t="shared" si="88"/>
        <v>33</v>
      </c>
      <c r="M423" s="25">
        <f t="shared" si="89"/>
        <v>1.636904761904762E-2</v>
      </c>
      <c r="N423" s="25">
        <f t="shared" si="90"/>
        <v>61.090909090909086</v>
      </c>
      <c r="O423">
        <f t="shared" si="91"/>
        <v>0.8</v>
      </c>
      <c r="P423">
        <f t="shared" si="92"/>
        <v>0.81190476190476202</v>
      </c>
      <c r="Q423" s="31">
        <f t="shared" si="93"/>
        <v>1.488095238095255E-2</v>
      </c>
      <c r="R423">
        <f t="shared" si="94"/>
        <v>0.81190476190476202</v>
      </c>
      <c r="S423" s="31">
        <f t="shared" si="95"/>
        <v>1.488095238095255E-2</v>
      </c>
    </row>
    <row r="424" spans="1:19">
      <c r="A424">
        <v>1480</v>
      </c>
      <c r="B424">
        <v>0.95</v>
      </c>
      <c r="C424">
        <v>2.2400000000000002</v>
      </c>
      <c r="D424">
        <v>4.58</v>
      </c>
      <c r="E424" s="25">
        <f t="shared" si="83"/>
        <v>16.487999999998681</v>
      </c>
      <c r="F424">
        <f t="shared" si="84"/>
        <v>1.1726884779515421E-2</v>
      </c>
      <c r="G424">
        <f t="shared" si="85"/>
        <v>85.27413876759536</v>
      </c>
      <c r="H424">
        <v>0.96</v>
      </c>
      <c r="I424">
        <f t="shared" si="86"/>
        <v>0.95</v>
      </c>
      <c r="K424">
        <f t="shared" si="87"/>
        <v>0.96</v>
      </c>
      <c r="L424">
        <f t="shared" si="88"/>
        <v>23.25</v>
      </c>
      <c r="M424" s="25">
        <f t="shared" si="89"/>
        <v>1.6536273115220483E-2</v>
      </c>
      <c r="N424" s="25">
        <f t="shared" si="90"/>
        <v>60.473118279569896</v>
      </c>
      <c r="O424">
        <f t="shared" si="91"/>
        <v>0.95000000000000007</v>
      </c>
      <c r="P424">
        <f t="shared" si="92"/>
        <v>0.97398648648648645</v>
      </c>
      <c r="Q424" s="31">
        <f t="shared" si="93"/>
        <v>2.5248933143670049E-2</v>
      </c>
      <c r="R424">
        <f t="shared" si="94"/>
        <v>0.97398648648648645</v>
      </c>
      <c r="S424" s="31">
        <f t="shared" si="95"/>
        <v>2.5248933143670049E-2</v>
      </c>
    </row>
    <row r="425" spans="1:19">
      <c r="A425">
        <v>1040</v>
      </c>
      <c r="B425">
        <v>0.85</v>
      </c>
      <c r="C425">
        <v>1.66</v>
      </c>
      <c r="D425">
        <v>2.92</v>
      </c>
      <c r="E425" s="25">
        <f t="shared" si="83"/>
        <v>10.511999999999158</v>
      </c>
      <c r="F425">
        <f t="shared" si="84"/>
        <v>1.1891402714931176E-2</v>
      </c>
      <c r="G425">
        <f t="shared" si="85"/>
        <v>84.09436834095041</v>
      </c>
      <c r="H425">
        <v>0.76</v>
      </c>
      <c r="I425">
        <f t="shared" si="86"/>
        <v>0.85</v>
      </c>
      <c r="K425">
        <f t="shared" si="87"/>
        <v>0.76</v>
      </c>
      <c r="L425">
        <f t="shared" si="88"/>
        <v>14.75</v>
      </c>
      <c r="M425" s="25">
        <f t="shared" si="89"/>
        <v>1.668552036199095E-2</v>
      </c>
      <c r="N425" s="25">
        <f t="shared" si="90"/>
        <v>59.932203389830512</v>
      </c>
      <c r="O425">
        <f t="shared" si="91"/>
        <v>0.85000000000000009</v>
      </c>
      <c r="P425">
        <f t="shared" si="92"/>
        <v>0.87932692307692306</v>
      </c>
      <c r="Q425" s="31">
        <f t="shared" si="93"/>
        <v>3.4502262443439013E-2</v>
      </c>
      <c r="R425">
        <f t="shared" si="94"/>
        <v>0.87932692307692306</v>
      </c>
      <c r="S425" s="31">
        <f t="shared" si="95"/>
        <v>3.4502262443439013E-2</v>
      </c>
    </row>
    <row r="426" spans="1:19">
      <c r="A426">
        <v>840</v>
      </c>
      <c r="B426">
        <v>0.95</v>
      </c>
      <c r="C426">
        <v>1.86</v>
      </c>
      <c r="D426">
        <v>2.5</v>
      </c>
      <c r="E426" s="25">
        <f t="shared" si="83"/>
        <v>8.9999999999992806</v>
      </c>
      <c r="F426">
        <f t="shared" si="84"/>
        <v>1.1278195488720904E-2</v>
      </c>
      <c r="G426">
        <f t="shared" si="85"/>
        <v>88.666666666673748</v>
      </c>
      <c r="H426">
        <v>0.7</v>
      </c>
      <c r="I426">
        <f t="shared" si="86"/>
        <v>0.95000000000000007</v>
      </c>
      <c r="K426">
        <f t="shared" si="87"/>
        <v>0.7</v>
      </c>
      <c r="L426">
        <f t="shared" si="88"/>
        <v>12.5</v>
      </c>
      <c r="M426" s="25">
        <f t="shared" si="89"/>
        <v>1.5664160401002505E-2</v>
      </c>
      <c r="N426" s="25">
        <f t="shared" si="90"/>
        <v>63.84</v>
      </c>
      <c r="O426">
        <f t="shared" si="91"/>
        <v>0.95000000000000007</v>
      </c>
      <c r="P426">
        <f t="shared" si="92"/>
        <v>0.92261904761904756</v>
      </c>
      <c r="Q426" s="31">
        <f t="shared" si="93"/>
        <v>-2.8822055137844749E-2</v>
      </c>
      <c r="R426">
        <f t="shared" si="94"/>
        <v>0.92261904761904756</v>
      </c>
      <c r="S426" s="31">
        <f t="shared" si="95"/>
        <v>-2.8822055137844749E-2</v>
      </c>
    </row>
    <row r="427" spans="1:19">
      <c r="A427">
        <v>840</v>
      </c>
      <c r="B427">
        <v>0.95</v>
      </c>
      <c r="C427">
        <v>1.79</v>
      </c>
      <c r="D427">
        <v>2.57</v>
      </c>
      <c r="E427" s="25">
        <f t="shared" si="83"/>
        <v>9.2519999999992599</v>
      </c>
      <c r="F427">
        <f t="shared" si="84"/>
        <v>1.1593984962405088E-2</v>
      </c>
      <c r="G427">
        <f t="shared" si="85"/>
        <v>86.251621271083422</v>
      </c>
      <c r="H427">
        <v>0.7</v>
      </c>
      <c r="I427">
        <f t="shared" si="86"/>
        <v>0.95000000000000007</v>
      </c>
      <c r="K427">
        <f t="shared" si="87"/>
        <v>0.7</v>
      </c>
      <c r="L427">
        <f t="shared" si="88"/>
        <v>12.5</v>
      </c>
      <c r="M427" s="25">
        <f t="shared" si="89"/>
        <v>1.5664160401002505E-2</v>
      </c>
      <c r="N427" s="25">
        <f t="shared" si="90"/>
        <v>63.84</v>
      </c>
      <c r="O427">
        <f t="shared" si="91"/>
        <v>0.95000000000000007</v>
      </c>
      <c r="P427">
        <f t="shared" si="92"/>
        <v>0.92261904761904756</v>
      </c>
      <c r="Q427" s="31">
        <f t="shared" si="93"/>
        <v>-2.8822055137844749E-2</v>
      </c>
      <c r="R427">
        <f t="shared" si="94"/>
        <v>0.92261904761904756</v>
      </c>
      <c r="S427" s="31">
        <f t="shared" si="95"/>
        <v>-2.8822055137844749E-2</v>
      </c>
    </row>
    <row r="428" spans="1:19">
      <c r="A428">
        <v>840</v>
      </c>
      <c r="B428">
        <v>0.95</v>
      </c>
      <c r="C428">
        <v>1.86</v>
      </c>
      <c r="D428">
        <v>2.57</v>
      </c>
      <c r="E428" s="25">
        <f t="shared" si="83"/>
        <v>9.2519999999992599</v>
      </c>
      <c r="F428">
        <f t="shared" si="84"/>
        <v>1.1593984962405088E-2</v>
      </c>
      <c r="G428">
        <f t="shared" si="85"/>
        <v>86.251621271083422</v>
      </c>
      <c r="H428">
        <v>0.7</v>
      </c>
      <c r="I428">
        <f t="shared" si="86"/>
        <v>0.95000000000000007</v>
      </c>
      <c r="K428">
        <f t="shared" si="87"/>
        <v>0.7</v>
      </c>
      <c r="L428">
        <f t="shared" si="88"/>
        <v>12.5</v>
      </c>
      <c r="M428" s="25">
        <f t="shared" si="89"/>
        <v>1.5664160401002505E-2</v>
      </c>
      <c r="N428" s="25">
        <f t="shared" si="90"/>
        <v>63.84</v>
      </c>
      <c r="O428">
        <f t="shared" si="91"/>
        <v>0.95000000000000007</v>
      </c>
      <c r="P428">
        <f t="shared" si="92"/>
        <v>0.92261904761904756</v>
      </c>
      <c r="Q428" s="31">
        <f t="shared" si="93"/>
        <v>-2.8822055137844749E-2</v>
      </c>
      <c r="R428">
        <f t="shared" si="94"/>
        <v>0.92261904761904756</v>
      </c>
      <c r="S428" s="31">
        <f t="shared" si="95"/>
        <v>-2.8822055137844749E-2</v>
      </c>
    </row>
    <row r="429" spans="1:19">
      <c r="A429">
        <v>840</v>
      </c>
      <c r="B429">
        <v>0.95</v>
      </c>
      <c r="C429">
        <v>1.86</v>
      </c>
      <c r="D429">
        <v>2.64</v>
      </c>
      <c r="E429" s="25">
        <f t="shared" si="83"/>
        <v>9.5039999999992411</v>
      </c>
      <c r="F429">
        <f t="shared" si="84"/>
        <v>1.1909774436089274E-2</v>
      </c>
      <c r="G429">
        <f t="shared" si="85"/>
        <v>83.964646464653171</v>
      </c>
      <c r="H429">
        <v>0.72</v>
      </c>
      <c r="I429">
        <f t="shared" si="86"/>
        <v>0.95000000000000007</v>
      </c>
      <c r="K429">
        <f t="shared" si="87"/>
        <v>0.72</v>
      </c>
      <c r="L429">
        <f t="shared" si="88"/>
        <v>13.25</v>
      </c>
      <c r="M429" s="25">
        <f t="shared" si="89"/>
        <v>1.6604010025062656E-2</v>
      </c>
      <c r="N429" s="25">
        <f t="shared" si="90"/>
        <v>60.226415094339629</v>
      </c>
      <c r="O429">
        <f t="shared" si="91"/>
        <v>0.95000000000000007</v>
      </c>
      <c r="P429">
        <f t="shared" si="92"/>
        <v>0.97797619047619044</v>
      </c>
      <c r="Q429" s="31">
        <f t="shared" si="93"/>
        <v>2.9448621553884502E-2</v>
      </c>
      <c r="R429">
        <f t="shared" si="94"/>
        <v>0.97797619047619044</v>
      </c>
      <c r="S429" s="31">
        <f t="shared" si="95"/>
        <v>2.9448621553884502E-2</v>
      </c>
    </row>
    <row r="430" spans="1:19">
      <c r="A430">
        <v>840</v>
      </c>
      <c r="B430">
        <v>0.95</v>
      </c>
      <c r="C430">
        <v>1.86</v>
      </c>
      <c r="D430">
        <v>2.57</v>
      </c>
      <c r="E430" s="25">
        <f t="shared" si="83"/>
        <v>9.2519999999992599</v>
      </c>
      <c r="F430">
        <f t="shared" si="84"/>
        <v>1.1593984962405088E-2</v>
      </c>
      <c r="G430">
        <f t="shared" si="85"/>
        <v>86.251621271083422</v>
      </c>
      <c r="H430">
        <v>0.7</v>
      </c>
      <c r="I430">
        <f t="shared" si="86"/>
        <v>0.95000000000000007</v>
      </c>
      <c r="K430">
        <f t="shared" si="87"/>
        <v>0.7</v>
      </c>
      <c r="L430">
        <f t="shared" si="88"/>
        <v>12.5</v>
      </c>
      <c r="M430" s="25">
        <f t="shared" si="89"/>
        <v>1.5664160401002505E-2</v>
      </c>
      <c r="N430" s="25">
        <f t="shared" si="90"/>
        <v>63.84</v>
      </c>
      <c r="O430">
        <f t="shared" si="91"/>
        <v>0.95000000000000007</v>
      </c>
      <c r="P430">
        <f t="shared" si="92"/>
        <v>0.92261904761904756</v>
      </c>
      <c r="Q430" s="31">
        <f t="shared" si="93"/>
        <v>-2.8822055137844749E-2</v>
      </c>
      <c r="R430">
        <f t="shared" si="94"/>
        <v>0.92261904761904756</v>
      </c>
      <c r="S430" s="31">
        <f t="shared" si="95"/>
        <v>-2.8822055137844749E-2</v>
      </c>
    </row>
    <row r="431" spans="1:19">
      <c r="A431">
        <v>840</v>
      </c>
      <c r="B431">
        <v>0.9</v>
      </c>
      <c r="C431">
        <v>1.79</v>
      </c>
      <c r="D431">
        <v>2.57</v>
      </c>
      <c r="E431" s="25">
        <f t="shared" si="83"/>
        <v>9.2519999999992599</v>
      </c>
      <c r="F431">
        <f t="shared" si="84"/>
        <v>1.2238095238094259E-2</v>
      </c>
      <c r="G431">
        <f t="shared" si="85"/>
        <v>81.712062256815884</v>
      </c>
      <c r="H431">
        <v>0.7</v>
      </c>
      <c r="I431">
        <f t="shared" si="86"/>
        <v>0.9</v>
      </c>
      <c r="K431">
        <f t="shared" si="87"/>
        <v>0.7</v>
      </c>
      <c r="L431">
        <f t="shared" si="88"/>
        <v>12.5</v>
      </c>
      <c r="M431" s="25">
        <f t="shared" si="89"/>
        <v>1.6534391534391533E-2</v>
      </c>
      <c r="N431" s="25">
        <f t="shared" si="90"/>
        <v>60.480000000000004</v>
      </c>
      <c r="O431">
        <f t="shared" si="91"/>
        <v>0.90000000000000013</v>
      </c>
      <c r="P431">
        <f>L431/(A431*$O$435)</f>
        <v>0.92261904761904756</v>
      </c>
      <c r="Q431" s="31">
        <f t="shared" si="93"/>
        <v>2.5132275132275117E-2</v>
      </c>
      <c r="R431">
        <f t="shared" si="94"/>
        <v>0.92261904761904756</v>
      </c>
      <c r="S431" s="31">
        <f t="shared" si="95"/>
        <v>2.5132275132275117E-2</v>
      </c>
    </row>
    <row r="433" spans="4:19">
      <c r="D433" s="49"/>
      <c r="E433" s="50"/>
      <c r="F433" s="38">
        <f>AVERAGE(F320:F431)</f>
        <v>1.1857880714293676E-2</v>
      </c>
      <c r="G433" s="33">
        <f>AVERAGE(G320:G431)</f>
        <v>84.388109375618427</v>
      </c>
      <c r="M433" s="32"/>
      <c r="N433" s="38">
        <f>AVERAGE(M320:M431)</f>
        <v>1.619621521990448E-2</v>
      </c>
      <c r="O433" s="38">
        <f>AVERAGE(N320:N431)</f>
        <v>61.796866393116467</v>
      </c>
      <c r="P433" s="38"/>
      <c r="Q433" s="50" t="s">
        <v>10815</v>
      </c>
      <c r="R433" s="35"/>
      <c r="S433" s="62" t="s">
        <v>10815</v>
      </c>
    </row>
    <row r="434" spans="4:19">
      <c r="D434" s="51"/>
      <c r="E434" s="29"/>
      <c r="F434" s="43" t="s">
        <v>10813</v>
      </c>
      <c r="G434" s="44">
        <f>ROUND(G433,0)</f>
        <v>84</v>
      </c>
      <c r="H434">
        <f>'Fuel Inj Constants'!C3</f>
        <v>43860</v>
      </c>
      <c r="M434" s="42"/>
      <c r="N434" s="43" t="s">
        <v>10811</v>
      </c>
      <c r="O434" s="30">
        <f>ROUND(O433,0)</f>
        <v>62</v>
      </c>
      <c r="P434" s="30"/>
      <c r="Q434" s="61">
        <f>AVERAGE(Q320:Q431)</f>
        <v>4.1653436340773177E-3</v>
      </c>
      <c r="R434" s="36"/>
      <c r="S434" s="63">
        <f>AVERAGE(S320:S431)</f>
        <v>4.1653436340773177E-3</v>
      </c>
    </row>
    <row r="435" spans="4:19">
      <c r="D435" s="51"/>
      <c r="E435" s="29"/>
      <c r="F435" s="30"/>
      <c r="G435" s="44"/>
      <c r="M435" s="42"/>
      <c r="N435" s="30"/>
      <c r="O435" s="30">
        <f>1/O434</f>
        <v>1.6129032258064516E-2</v>
      </c>
      <c r="P435" s="30"/>
      <c r="Q435" s="30"/>
      <c r="R435" s="30"/>
      <c r="S435" s="41"/>
    </row>
    <row r="436" spans="4:19">
      <c r="D436" s="51"/>
      <c r="E436" s="43" t="s">
        <v>10818</v>
      </c>
      <c r="F436" s="30">
        <f>E312</f>
        <v>2989.93</v>
      </c>
      <c r="G436" s="55">
        <f>G437-1</f>
        <v>0.27613021040626373</v>
      </c>
      <c r="M436" s="39"/>
      <c r="N436" s="40" t="s">
        <v>10042</v>
      </c>
      <c r="O436" s="45">
        <f>(O434/G434)-1</f>
        <v>-0.26190476190476186</v>
      </c>
      <c r="P436" s="40"/>
      <c r="Q436" s="40"/>
      <c r="R436" s="40"/>
      <c r="S436" s="37"/>
    </row>
    <row r="437" spans="4:19">
      <c r="D437" s="52"/>
      <c r="E437" s="53" t="s">
        <v>10817</v>
      </c>
      <c r="F437" s="40">
        <f>E313</f>
        <v>3815.54</v>
      </c>
      <c r="G437" s="34">
        <f>F437/F436</f>
        <v>1.2761302104062637</v>
      </c>
    </row>
    <row r="438" spans="4:19">
      <c r="M438" s="32"/>
      <c r="N438" s="54" t="s">
        <v>10816</v>
      </c>
      <c r="O438" s="38">
        <f>G434/G437</f>
        <v>65.824003941774947</v>
      </c>
      <c r="P438" s="33">
        <f>1/O438</f>
        <v>1.5192026314360283E-2</v>
      </c>
      <c r="Q438">
        <f>ROUND(H434/G437,0)</f>
        <v>34370</v>
      </c>
      <c r="R438" s="64"/>
    </row>
    <row r="439" spans="4:19">
      <c r="M439" s="42"/>
      <c r="N439" s="30"/>
      <c r="O439" s="30">
        <f>O433/O438</f>
        <v>0.93881962038923206</v>
      </c>
      <c r="P439" s="55">
        <f>O439-1</f>
        <v>-6.1180379610767943E-2</v>
      </c>
      <c r="Q439" s="46"/>
      <c r="R439" s="46"/>
    </row>
    <row r="440" spans="4:19">
      <c r="F440" s="26" t="s">
        <v>10804</v>
      </c>
      <c r="G440" s="2" t="s">
        <v>10805</v>
      </c>
      <c r="M440" s="39"/>
      <c r="N440" s="40"/>
      <c r="O440" s="40">
        <f>O438*O439</f>
        <v>61.796866393116467</v>
      </c>
      <c r="P440" s="34"/>
      <c r="Q440" s="46"/>
      <c r="R440" s="46"/>
    </row>
    <row r="441" spans="4:19">
      <c r="F441" s="26">
        <v>1</v>
      </c>
      <c r="G441" s="2">
        <v>0.27777777777779999</v>
      </c>
    </row>
    <row r="442" spans="4:19">
      <c r="M442" s="56" t="s">
        <v>10811</v>
      </c>
      <c r="N442" s="57" t="s">
        <v>10820</v>
      </c>
      <c r="O442" s="58"/>
      <c r="P442" s="58"/>
      <c r="Q442" s="59"/>
    </row>
  </sheetData>
  <mergeCells count="2">
    <mergeCell ref="B316:I316"/>
    <mergeCell ref="K316:S316"/>
  </mergeCells>
  <phoneticPr fontId="2" type="noConversion"/>
  <pageMargins left="0.7" right="0.7" top="0.75" bottom="0.75" header="0.3" footer="0.3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dimension ref="A1:A25"/>
  <sheetViews>
    <sheetView workbookViewId="0">
      <selection activeCell="A26" sqref="A26"/>
    </sheetView>
  </sheetViews>
  <sheetFormatPr baseColWidth="10" defaultRowHeight="15"/>
  <sheetData>
    <row r="1" spans="1:1">
      <c r="A1" t="s">
        <v>10828</v>
      </c>
    </row>
    <row r="3" spans="1:1">
      <c r="A3" t="s">
        <v>10833</v>
      </c>
    </row>
    <row r="4" spans="1:1">
      <c r="A4" t="s">
        <v>10832</v>
      </c>
    </row>
    <row r="5" spans="1:1">
      <c r="A5" t="s">
        <v>10829</v>
      </c>
    </row>
    <row r="6" spans="1:1">
      <c r="A6" t="s">
        <v>10830</v>
      </c>
    </row>
    <row r="7" spans="1:1">
      <c r="A7" t="s">
        <v>10831</v>
      </c>
    </row>
    <row r="9" spans="1:1">
      <c r="A9" t="s">
        <v>10834</v>
      </c>
    </row>
    <row r="10" spans="1:1">
      <c r="A10" t="s">
        <v>10835</v>
      </c>
    </row>
    <row r="11" spans="1:1">
      <c r="A11" t="s">
        <v>10836</v>
      </c>
    </row>
    <row r="12" spans="1:1">
      <c r="A12" t="s">
        <v>10837</v>
      </c>
    </row>
    <row r="13" spans="1:1">
      <c r="A13" t="s">
        <v>10838</v>
      </c>
    </row>
    <row r="14" spans="1:1">
      <c r="A14" t="s">
        <v>10831</v>
      </c>
    </row>
    <row r="16" spans="1:1">
      <c r="A16" s="66" t="s">
        <v>10841</v>
      </c>
    </row>
    <row r="17" spans="1:1">
      <c r="A17" t="s">
        <v>10842</v>
      </c>
    </row>
    <row r="18" spans="1:1">
      <c r="A18" s="66" t="s">
        <v>10839</v>
      </c>
    </row>
    <row r="19" spans="1:1">
      <c r="A19" s="66" t="s">
        <v>10840</v>
      </c>
    </row>
    <row r="20" spans="1:1">
      <c r="A20" s="66" t="s">
        <v>10843</v>
      </c>
    </row>
    <row r="22" spans="1:1">
      <c r="A22" s="66" t="s">
        <v>10844</v>
      </c>
    </row>
    <row r="23" spans="1:1">
      <c r="A23" s="66" t="s">
        <v>10845</v>
      </c>
    </row>
    <row r="24" spans="1:1">
      <c r="A24" s="66" t="s">
        <v>10846</v>
      </c>
    </row>
    <row r="25" spans="1:1">
      <c r="A25" s="66" t="s">
        <v>10847</v>
      </c>
    </row>
  </sheetData>
  <pageMargins left="0.7" right="0.7" top="0.75" bottom="0.75" header="0.3" footer="0.3"/>
  <pageSetup paperSize="9" orientation="portrait" horizontalDpi="300" verticalDpi="0" copies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1317"/>
  <sheetViews>
    <sheetView zoomScale="75" zoomScaleNormal="75" workbookViewId="0"/>
  </sheetViews>
  <sheetFormatPr baseColWidth="10" defaultColWidth="11.42578125" defaultRowHeight="15"/>
  <cols>
    <col min="1" max="1" width="12.42578125" bestFit="1" customWidth="1"/>
    <col min="2" max="2" width="6" bestFit="1" customWidth="1"/>
    <col min="3" max="3" width="8.140625" bestFit="1" customWidth="1"/>
    <col min="4" max="4" width="78.85546875" bestFit="1" customWidth="1"/>
  </cols>
  <sheetData>
    <row r="1" spans="1:5">
      <c r="A1" t="s">
        <v>2978</v>
      </c>
    </row>
    <row r="3" spans="1:5">
      <c r="A3" s="1" t="s">
        <v>8522</v>
      </c>
      <c r="B3" s="1" t="s">
        <v>8523</v>
      </c>
      <c r="C3" s="1" t="s">
        <v>8520</v>
      </c>
      <c r="D3" s="1" t="s">
        <v>8521</v>
      </c>
    </row>
    <row r="4" spans="1:5">
      <c r="A4" s="1"/>
      <c r="B4" s="1"/>
      <c r="C4" s="1" t="s">
        <v>8524</v>
      </c>
      <c r="D4" s="1" t="s">
        <v>8525</v>
      </c>
    </row>
    <row r="5" spans="1:5">
      <c r="A5" t="s">
        <v>8532</v>
      </c>
      <c r="B5" t="s">
        <v>8533</v>
      </c>
      <c r="C5" t="s">
        <v>2373</v>
      </c>
      <c r="D5" t="s">
        <v>8531</v>
      </c>
      <c r="E5" t="s">
        <v>1014</v>
      </c>
    </row>
    <row r="6" spans="1:5">
      <c r="A6" t="s">
        <v>8532</v>
      </c>
      <c r="B6" t="s">
        <v>8533</v>
      </c>
      <c r="C6" t="s">
        <v>2373</v>
      </c>
      <c r="D6" t="s">
        <v>8531</v>
      </c>
      <c r="E6" t="s">
        <v>1014</v>
      </c>
    </row>
    <row r="7" spans="1:5">
      <c r="A7" t="s">
        <v>8536</v>
      </c>
      <c r="B7" t="s">
        <v>8533</v>
      </c>
      <c r="C7" t="s">
        <v>4934</v>
      </c>
      <c r="D7" t="s">
        <v>8535</v>
      </c>
      <c r="E7" t="s">
        <v>1015</v>
      </c>
    </row>
    <row r="8" spans="1:5">
      <c r="A8" t="s">
        <v>8539</v>
      </c>
      <c r="B8" t="s">
        <v>8533</v>
      </c>
      <c r="C8" t="s">
        <v>2374</v>
      </c>
      <c r="D8" t="s">
        <v>8538</v>
      </c>
      <c r="E8" t="s">
        <v>1016</v>
      </c>
    </row>
    <row r="9" spans="1:5">
      <c r="A9" t="s">
        <v>8542</v>
      </c>
      <c r="B9" t="s">
        <v>8533</v>
      </c>
      <c r="C9" t="s">
        <v>2375</v>
      </c>
      <c r="D9" t="s">
        <v>8541</v>
      </c>
      <c r="E9" t="s">
        <v>1017</v>
      </c>
    </row>
    <row r="10" spans="1:5">
      <c r="A10" t="s">
        <v>8545</v>
      </c>
      <c r="B10" t="s">
        <v>8533</v>
      </c>
      <c r="C10" t="s">
        <v>2376</v>
      </c>
      <c r="D10" t="s">
        <v>8544</v>
      </c>
      <c r="E10" t="s">
        <v>1018</v>
      </c>
    </row>
    <row r="11" spans="1:5">
      <c r="A11" t="s">
        <v>8548</v>
      </c>
      <c r="B11" t="s">
        <v>8533</v>
      </c>
      <c r="C11" t="s">
        <v>2377</v>
      </c>
      <c r="D11" t="s">
        <v>8547</v>
      </c>
      <c r="E11" t="s">
        <v>1019</v>
      </c>
    </row>
    <row r="12" spans="1:5">
      <c r="A12" t="s">
        <v>8550</v>
      </c>
      <c r="B12" t="s">
        <v>8533</v>
      </c>
      <c r="C12" t="s">
        <v>2378</v>
      </c>
      <c r="D12" t="s">
        <v>8547</v>
      </c>
      <c r="E12" t="s">
        <v>1019</v>
      </c>
    </row>
    <row r="13" spans="1:5">
      <c r="A13" t="s">
        <v>8550</v>
      </c>
      <c r="B13" t="s">
        <v>8533</v>
      </c>
      <c r="C13" t="s">
        <v>2378</v>
      </c>
      <c r="D13" t="s">
        <v>8547</v>
      </c>
      <c r="E13" t="s">
        <v>1019</v>
      </c>
    </row>
    <row r="14" spans="1:5">
      <c r="A14" t="s">
        <v>8553</v>
      </c>
      <c r="B14" t="s">
        <v>8533</v>
      </c>
      <c r="C14" t="s">
        <v>2379</v>
      </c>
      <c r="D14" t="s">
        <v>8552</v>
      </c>
      <c r="E14" t="s">
        <v>1020</v>
      </c>
    </row>
    <row r="15" spans="1:5">
      <c r="A15" t="s">
        <v>8556</v>
      </c>
      <c r="B15" t="s">
        <v>8533</v>
      </c>
      <c r="C15" t="s">
        <v>2380</v>
      </c>
      <c r="D15" t="s">
        <v>8555</v>
      </c>
      <c r="E15" t="s">
        <v>1021</v>
      </c>
    </row>
    <row r="16" spans="1:5">
      <c r="A16" t="s">
        <v>8556</v>
      </c>
      <c r="B16" t="s">
        <v>8533</v>
      </c>
      <c r="C16" t="s">
        <v>2380</v>
      </c>
      <c r="D16" t="s">
        <v>8555</v>
      </c>
      <c r="E16" t="s">
        <v>1021</v>
      </c>
    </row>
    <row r="17" spans="1:5">
      <c r="A17" t="s">
        <v>8573</v>
      </c>
      <c r="B17" t="s">
        <v>8533</v>
      </c>
      <c r="C17" t="s">
        <v>2381</v>
      </c>
      <c r="D17" t="s">
        <v>8572</v>
      </c>
      <c r="E17" t="s">
        <v>1026</v>
      </c>
    </row>
    <row r="18" spans="1:5">
      <c r="A18" t="s">
        <v>8576</v>
      </c>
      <c r="B18" t="s">
        <v>8533</v>
      </c>
      <c r="C18" t="s">
        <v>8730</v>
      </c>
      <c r="D18" t="s">
        <v>8575</v>
      </c>
      <c r="E18" t="s">
        <v>1027</v>
      </c>
    </row>
    <row r="19" spans="1:5">
      <c r="A19" t="s">
        <v>8579</v>
      </c>
      <c r="B19" t="s">
        <v>8533</v>
      </c>
      <c r="C19" t="s">
        <v>8718</v>
      </c>
      <c r="D19" t="s">
        <v>8578</v>
      </c>
      <c r="E19" t="s">
        <v>1028</v>
      </c>
    </row>
    <row r="20" spans="1:5">
      <c r="A20" t="s">
        <v>8579</v>
      </c>
      <c r="B20" t="s">
        <v>8533</v>
      </c>
      <c r="C20" t="s">
        <v>8718</v>
      </c>
      <c r="D20" t="s">
        <v>8578</v>
      </c>
      <c r="E20" t="s">
        <v>1028</v>
      </c>
    </row>
    <row r="21" spans="1:5">
      <c r="A21" t="s">
        <v>8582</v>
      </c>
      <c r="B21" t="s">
        <v>8533</v>
      </c>
      <c r="C21" t="s">
        <v>2382</v>
      </c>
      <c r="D21" t="s">
        <v>8581</v>
      </c>
      <c r="E21" t="s">
        <v>1029</v>
      </c>
    </row>
    <row r="22" spans="1:5">
      <c r="A22" t="s">
        <v>8582</v>
      </c>
      <c r="B22" t="s">
        <v>8533</v>
      </c>
      <c r="C22" t="s">
        <v>2382</v>
      </c>
      <c r="D22" t="s">
        <v>8581</v>
      </c>
      <c r="E22" t="s">
        <v>1029</v>
      </c>
    </row>
    <row r="23" spans="1:5">
      <c r="A23" t="s">
        <v>8585</v>
      </c>
      <c r="B23" t="s">
        <v>8533</v>
      </c>
      <c r="C23" t="s">
        <v>2383</v>
      </c>
      <c r="D23" t="s">
        <v>8584</v>
      </c>
      <c r="E23" t="s">
        <v>1030</v>
      </c>
    </row>
    <row r="24" spans="1:5">
      <c r="A24" t="s">
        <v>8588</v>
      </c>
      <c r="B24" t="s">
        <v>8533</v>
      </c>
      <c r="C24" t="s">
        <v>2384</v>
      </c>
      <c r="D24" t="s">
        <v>8587</v>
      </c>
      <c r="E24" t="s">
        <v>1031</v>
      </c>
    </row>
    <row r="25" spans="1:5">
      <c r="A25" t="s">
        <v>8591</v>
      </c>
      <c r="B25" t="s">
        <v>8533</v>
      </c>
      <c r="C25" t="s">
        <v>2385</v>
      </c>
      <c r="D25" t="s">
        <v>8590</v>
      </c>
      <c r="E25" t="s">
        <v>1032</v>
      </c>
    </row>
    <row r="26" spans="1:5">
      <c r="A26" t="s">
        <v>8594</v>
      </c>
      <c r="B26" t="s">
        <v>8533</v>
      </c>
      <c r="C26" t="s">
        <v>2386</v>
      </c>
      <c r="D26" t="s">
        <v>8593</v>
      </c>
      <c r="E26" t="s">
        <v>1033</v>
      </c>
    </row>
    <row r="27" spans="1:5">
      <c r="A27" t="s">
        <v>8597</v>
      </c>
      <c r="B27" t="s">
        <v>8533</v>
      </c>
      <c r="C27" t="s">
        <v>2387</v>
      </c>
      <c r="D27" t="s">
        <v>8596</v>
      </c>
      <c r="E27" t="s">
        <v>1034</v>
      </c>
    </row>
    <row r="28" spans="1:5">
      <c r="A28" t="s">
        <v>8600</v>
      </c>
      <c r="B28" t="s">
        <v>8533</v>
      </c>
      <c r="C28" t="s">
        <v>2388</v>
      </c>
      <c r="D28" t="s">
        <v>8599</v>
      </c>
      <c r="E28" t="s">
        <v>1035</v>
      </c>
    </row>
    <row r="29" spans="1:5">
      <c r="A29" t="s">
        <v>8603</v>
      </c>
      <c r="B29" t="s">
        <v>8533</v>
      </c>
      <c r="C29" t="s">
        <v>2389</v>
      </c>
      <c r="D29" t="s">
        <v>8602</v>
      </c>
      <c r="E29" t="s">
        <v>1036</v>
      </c>
    </row>
    <row r="30" spans="1:5">
      <c r="A30" t="s">
        <v>8606</v>
      </c>
      <c r="B30" t="s">
        <v>8533</v>
      </c>
      <c r="C30" t="s">
        <v>2390</v>
      </c>
      <c r="D30" t="s">
        <v>8605</v>
      </c>
      <c r="E30" t="s">
        <v>1037</v>
      </c>
    </row>
    <row r="31" spans="1:5">
      <c r="A31" t="s">
        <v>8609</v>
      </c>
      <c r="B31" t="s">
        <v>8533</v>
      </c>
      <c r="C31" t="s">
        <v>2391</v>
      </c>
      <c r="D31" t="s">
        <v>8608</v>
      </c>
      <c r="E31" t="s">
        <v>1038</v>
      </c>
    </row>
    <row r="32" spans="1:5">
      <c r="A32" t="s">
        <v>8612</v>
      </c>
      <c r="B32" t="s">
        <v>8533</v>
      </c>
      <c r="C32" t="s">
        <v>2392</v>
      </c>
      <c r="D32" t="s">
        <v>8611</v>
      </c>
      <c r="E32" t="s">
        <v>1039</v>
      </c>
    </row>
    <row r="33" spans="1:5">
      <c r="A33" t="s">
        <v>8615</v>
      </c>
      <c r="B33" t="s">
        <v>8533</v>
      </c>
      <c r="C33" t="s">
        <v>2393</v>
      </c>
      <c r="D33" t="s">
        <v>8614</v>
      </c>
      <c r="E33" t="s">
        <v>1040</v>
      </c>
    </row>
    <row r="34" spans="1:5">
      <c r="A34" t="s">
        <v>8618</v>
      </c>
      <c r="B34" t="s">
        <v>8533</v>
      </c>
      <c r="C34" t="s">
        <v>4990</v>
      </c>
      <c r="D34" t="s">
        <v>8617</v>
      </c>
      <c r="E34" t="s">
        <v>1041</v>
      </c>
    </row>
    <row r="35" spans="1:5">
      <c r="A35" t="s">
        <v>8621</v>
      </c>
      <c r="B35" t="s">
        <v>8533</v>
      </c>
      <c r="C35" t="s">
        <v>2394</v>
      </c>
      <c r="D35" t="s">
        <v>8620</v>
      </c>
      <c r="E35" t="s">
        <v>1042</v>
      </c>
    </row>
    <row r="36" spans="1:5">
      <c r="A36" t="s">
        <v>8624</v>
      </c>
      <c r="B36" t="s">
        <v>8533</v>
      </c>
      <c r="C36" t="s">
        <v>2395</v>
      </c>
      <c r="D36" t="s">
        <v>8623</v>
      </c>
      <c r="E36" t="s">
        <v>1043</v>
      </c>
    </row>
    <row r="37" spans="1:5">
      <c r="A37" t="s">
        <v>8627</v>
      </c>
      <c r="B37" t="s">
        <v>8533</v>
      </c>
      <c r="C37" t="s">
        <v>2396</v>
      </c>
      <c r="D37" t="s">
        <v>8626</v>
      </c>
      <c r="E37" t="s">
        <v>1044</v>
      </c>
    </row>
    <row r="38" spans="1:5">
      <c r="A38" t="s">
        <v>8630</v>
      </c>
      <c r="B38" t="s">
        <v>8533</v>
      </c>
      <c r="C38" t="s">
        <v>2397</v>
      </c>
      <c r="D38" t="s">
        <v>8629</v>
      </c>
      <c r="E38" t="s">
        <v>1045</v>
      </c>
    </row>
    <row r="39" spans="1:5">
      <c r="A39" t="s">
        <v>8633</v>
      </c>
      <c r="B39" t="s">
        <v>8533</v>
      </c>
      <c r="C39" t="s">
        <v>2398</v>
      </c>
      <c r="D39" t="s">
        <v>8632</v>
      </c>
      <c r="E39" t="s">
        <v>1046</v>
      </c>
    </row>
    <row r="40" spans="1:5">
      <c r="A40" t="s">
        <v>8636</v>
      </c>
      <c r="B40" t="s">
        <v>8533</v>
      </c>
      <c r="C40" t="s">
        <v>2399</v>
      </c>
      <c r="D40" t="s">
        <v>8635</v>
      </c>
      <c r="E40" t="s">
        <v>1047</v>
      </c>
    </row>
    <row r="41" spans="1:5">
      <c r="A41" t="s">
        <v>8639</v>
      </c>
      <c r="B41" t="s">
        <v>8533</v>
      </c>
      <c r="C41" t="s">
        <v>2400</v>
      </c>
      <c r="D41" t="s">
        <v>8638</v>
      </c>
      <c r="E41" t="s">
        <v>1048</v>
      </c>
    </row>
    <row r="42" spans="1:5">
      <c r="A42" t="s">
        <v>8642</v>
      </c>
      <c r="B42" t="s">
        <v>8533</v>
      </c>
      <c r="C42" t="s">
        <v>2166</v>
      </c>
      <c r="D42" t="s">
        <v>8641</v>
      </c>
      <c r="E42" t="s">
        <v>1049</v>
      </c>
    </row>
    <row r="43" spans="1:5">
      <c r="A43" t="s">
        <v>8645</v>
      </c>
      <c r="B43" t="s">
        <v>8533</v>
      </c>
      <c r="C43" t="s">
        <v>2401</v>
      </c>
      <c r="D43" t="s">
        <v>8644</v>
      </c>
      <c r="E43" t="s">
        <v>1050</v>
      </c>
    </row>
    <row r="44" spans="1:5">
      <c r="A44" t="s">
        <v>8648</v>
      </c>
      <c r="B44" t="s">
        <v>8533</v>
      </c>
      <c r="C44" t="s">
        <v>2402</v>
      </c>
      <c r="D44" t="s">
        <v>8647</v>
      </c>
      <c r="E44" t="s">
        <v>1051</v>
      </c>
    </row>
    <row r="45" spans="1:5">
      <c r="A45" t="s">
        <v>8651</v>
      </c>
      <c r="B45" t="s">
        <v>8533</v>
      </c>
      <c r="C45" t="s">
        <v>2403</v>
      </c>
      <c r="D45" t="s">
        <v>8650</v>
      </c>
      <c r="E45" t="s">
        <v>1052</v>
      </c>
    </row>
    <row r="46" spans="1:5">
      <c r="A46" t="s">
        <v>8654</v>
      </c>
      <c r="B46" t="s">
        <v>8533</v>
      </c>
      <c r="C46" t="s">
        <v>2404</v>
      </c>
      <c r="D46" t="s">
        <v>8653</v>
      </c>
      <c r="E46" t="s">
        <v>1053</v>
      </c>
    </row>
    <row r="47" spans="1:5">
      <c r="A47" t="s">
        <v>8657</v>
      </c>
      <c r="B47" t="s">
        <v>8533</v>
      </c>
      <c r="C47" t="s">
        <v>1761</v>
      </c>
      <c r="D47" t="s">
        <v>8656</v>
      </c>
      <c r="E47" t="s">
        <v>1054</v>
      </c>
    </row>
    <row r="48" spans="1:5">
      <c r="A48" t="s">
        <v>8660</v>
      </c>
      <c r="B48" t="s">
        <v>8533</v>
      </c>
      <c r="C48" t="s">
        <v>2405</v>
      </c>
      <c r="D48" t="s">
        <v>8659</v>
      </c>
      <c r="E48" t="s">
        <v>1055</v>
      </c>
    </row>
    <row r="49" spans="1:5">
      <c r="A49" t="s">
        <v>8663</v>
      </c>
      <c r="B49" t="s">
        <v>8533</v>
      </c>
      <c r="C49" t="s">
        <v>2406</v>
      </c>
      <c r="D49" t="s">
        <v>8662</v>
      </c>
      <c r="E49" t="s">
        <v>1056</v>
      </c>
    </row>
    <row r="50" spans="1:5">
      <c r="A50" t="s">
        <v>8666</v>
      </c>
      <c r="B50" t="s">
        <v>8533</v>
      </c>
      <c r="C50" t="s">
        <v>2407</v>
      </c>
      <c r="D50" t="s">
        <v>8665</v>
      </c>
      <c r="E50" t="s">
        <v>1057</v>
      </c>
    </row>
    <row r="51" spans="1:5">
      <c r="A51" t="s">
        <v>8669</v>
      </c>
      <c r="B51" t="s">
        <v>8533</v>
      </c>
      <c r="C51" t="s">
        <v>2408</v>
      </c>
      <c r="D51" t="s">
        <v>8668</v>
      </c>
      <c r="E51" t="s">
        <v>1058</v>
      </c>
    </row>
    <row r="52" spans="1:5">
      <c r="A52" t="s">
        <v>8684</v>
      </c>
      <c r="B52" t="s">
        <v>8533</v>
      </c>
      <c r="C52" t="s">
        <v>2409</v>
      </c>
      <c r="D52" t="s">
        <v>8683</v>
      </c>
      <c r="E52" t="s">
        <v>1063</v>
      </c>
    </row>
    <row r="53" spans="1:5">
      <c r="A53" t="s">
        <v>8687</v>
      </c>
      <c r="B53" t="s">
        <v>8533</v>
      </c>
      <c r="C53" t="s">
        <v>2410</v>
      </c>
      <c r="D53" t="s">
        <v>8686</v>
      </c>
      <c r="E53" t="s">
        <v>1064</v>
      </c>
    </row>
    <row r="54" spans="1:5">
      <c r="A54" t="s">
        <v>8690</v>
      </c>
      <c r="B54" t="s">
        <v>8533</v>
      </c>
      <c r="C54" t="s">
        <v>2411</v>
      </c>
      <c r="D54" t="s">
        <v>8689</v>
      </c>
      <c r="E54" t="s">
        <v>1065</v>
      </c>
    </row>
    <row r="55" spans="1:5">
      <c r="A55" t="s">
        <v>8693</v>
      </c>
      <c r="B55" t="s">
        <v>8533</v>
      </c>
      <c r="C55" t="s">
        <v>2412</v>
      </c>
      <c r="D55" t="s">
        <v>8692</v>
      </c>
      <c r="E55" t="s">
        <v>1066</v>
      </c>
    </row>
    <row r="56" spans="1:5">
      <c r="A56" t="s">
        <v>8696</v>
      </c>
      <c r="B56" t="s">
        <v>8533</v>
      </c>
      <c r="C56" t="s">
        <v>2413</v>
      </c>
      <c r="D56" t="s">
        <v>8695</v>
      </c>
      <c r="E56" t="s">
        <v>1067</v>
      </c>
    </row>
    <row r="57" spans="1:5">
      <c r="A57" t="s">
        <v>8699</v>
      </c>
      <c r="B57" t="s">
        <v>8533</v>
      </c>
      <c r="C57" t="s">
        <v>2414</v>
      </c>
      <c r="D57" t="s">
        <v>8698</v>
      </c>
      <c r="E57" t="s">
        <v>1068</v>
      </c>
    </row>
    <row r="58" spans="1:5">
      <c r="A58" t="s">
        <v>8702</v>
      </c>
      <c r="B58" t="s">
        <v>8533</v>
      </c>
      <c r="C58" t="s">
        <v>5997</v>
      </c>
      <c r="D58" t="s">
        <v>8701</v>
      </c>
      <c r="E58" t="s">
        <v>1069</v>
      </c>
    </row>
    <row r="59" spans="1:5">
      <c r="A59" t="s">
        <v>8705</v>
      </c>
      <c r="B59" t="s">
        <v>8533</v>
      </c>
      <c r="C59" t="s">
        <v>5979</v>
      </c>
      <c r="D59" t="s">
        <v>8704</v>
      </c>
      <c r="E59" t="s">
        <v>1070</v>
      </c>
    </row>
    <row r="60" spans="1:5">
      <c r="A60" t="s">
        <v>8708</v>
      </c>
      <c r="B60" t="s">
        <v>8533</v>
      </c>
      <c r="C60" t="s">
        <v>2415</v>
      </c>
      <c r="D60" t="s">
        <v>8707</v>
      </c>
      <c r="E60" t="s">
        <v>1071</v>
      </c>
    </row>
    <row r="61" spans="1:5">
      <c r="A61" t="s">
        <v>8711</v>
      </c>
      <c r="B61" t="s">
        <v>8533</v>
      </c>
      <c r="C61" t="s">
        <v>2416</v>
      </c>
      <c r="D61" t="s">
        <v>8710</v>
      </c>
      <c r="E61" t="s">
        <v>1072</v>
      </c>
    </row>
    <row r="62" spans="1:5">
      <c r="A62" t="s">
        <v>8714</v>
      </c>
      <c r="B62" t="s">
        <v>8533</v>
      </c>
      <c r="C62" t="s">
        <v>2417</v>
      </c>
      <c r="D62" t="s">
        <v>8713</v>
      </c>
      <c r="E62" t="s">
        <v>1073</v>
      </c>
    </row>
    <row r="63" spans="1:5">
      <c r="A63" t="s">
        <v>8717</v>
      </c>
      <c r="B63" t="s">
        <v>8533</v>
      </c>
      <c r="C63" t="s">
        <v>2418</v>
      </c>
      <c r="D63" t="s">
        <v>8716</v>
      </c>
      <c r="E63" t="s">
        <v>1074</v>
      </c>
    </row>
    <row r="64" spans="1:5">
      <c r="A64" t="s">
        <v>8720</v>
      </c>
      <c r="B64" t="s">
        <v>8533</v>
      </c>
      <c r="C64" t="s">
        <v>3748</v>
      </c>
      <c r="D64" t="s">
        <v>8719</v>
      </c>
      <c r="E64" t="s">
        <v>1075</v>
      </c>
    </row>
    <row r="65" spans="1:5">
      <c r="A65" t="s">
        <v>8723</v>
      </c>
      <c r="B65" t="s">
        <v>8533</v>
      </c>
      <c r="C65" t="s">
        <v>1762</v>
      </c>
      <c r="D65" t="s">
        <v>8722</v>
      </c>
      <c r="E65" t="s">
        <v>1076</v>
      </c>
    </row>
    <row r="66" spans="1:5">
      <c r="A66" t="s">
        <v>8726</v>
      </c>
      <c r="B66" t="s">
        <v>8533</v>
      </c>
      <c r="C66" t="s">
        <v>2419</v>
      </c>
      <c r="D66" t="s">
        <v>8725</v>
      </c>
      <c r="E66" t="s">
        <v>1077</v>
      </c>
    </row>
    <row r="67" spans="1:5">
      <c r="A67" t="s">
        <v>8729</v>
      </c>
      <c r="B67" t="s">
        <v>8533</v>
      </c>
      <c r="C67" t="s">
        <v>2420</v>
      </c>
      <c r="D67" t="s">
        <v>8728</v>
      </c>
      <c r="E67" t="s">
        <v>1078</v>
      </c>
    </row>
    <row r="68" spans="1:5">
      <c r="A68" t="s">
        <v>8732</v>
      </c>
      <c r="B68" t="s">
        <v>8533</v>
      </c>
      <c r="C68" t="s">
        <v>2421</v>
      </c>
      <c r="D68" t="s">
        <v>8731</v>
      </c>
      <c r="E68" t="s">
        <v>1079</v>
      </c>
    </row>
    <row r="69" spans="1:5">
      <c r="A69" t="s">
        <v>8735</v>
      </c>
      <c r="B69" t="s">
        <v>8533</v>
      </c>
      <c r="C69" t="s">
        <v>8838</v>
      </c>
      <c r="D69" t="s">
        <v>8734</v>
      </c>
      <c r="E69" t="s">
        <v>1080</v>
      </c>
    </row>
    <row r="70" spans="1:5">
      <c r="A70" t="s">
        <v>8738</v>
      </c>
      <c r="B70" t="s">
        <v>8533</v>
      </c>
      <c r="C70" t="s">
        <v>4165</v>
      </c>
      <c r="D70" t="s">
        <v>8737</v>
      </c>
      <c r="E70" t="s">
        <v>1081</v>
      </c>
    </row>
    <row r="71" spans="1:5">
      <c r="A71" t="s">
        <v>8741</v>
      </c>
      <c r="B71" t="s">
        <v>8533</v>
      </c>
      <c r="C71" t="s">
        <v>2422</v>
      </c>
      <c r="D71" t="s">
        <v>8740</v>
      </c>
      <c r="E71" t="s">
        <v>1082</v>
      </c>
    </row>
    <row r="72" spans="1:5">
      <c r="A72" t="s">
        <v>8744</v>
      </c>
      <c r="B72" t="s">
        <v>8533</v>
      </c>
      <c r="C72" t="s">
        <v>2423</v>
      </c>
      <c r="D72" t="s">
        <v>8743</v>
      </c>
      <c r="E72" t="s">
        <v>1083</v>
      </c>
    </row>
    <row r="73" spans="1:5">
      <c r="A73" t="s">
        <v>8747</v>
      </c>
      <c r="B73" t="s">
        <v>8533</v>
      </c>
      <c r="C73" t="s">
        <v>8973</v>
      </c>
      <c r="D73" t="s">
        <v>8746</v>
      </c>
      <c r="E73" t="s">
        <v>1084</v>
      </c>
    </row>
    <row r="74" spans="1:5">
      <c r="A74" t="s">
        <v>8750</v>
      </c>
      <c r="B74" t="s">
        <v>8533</v>
      </c>
      <c r="C74" t="s">
        <v>3938</v>
      </c>
      <c r="D74" t="s">
        <v>8749</v>
      </c>
      <c r="E74" t="s">
        <v>1085</v>
      </c>
    </row>
    <row r="75" spans="1:5">
      <c r="A75" t="s">
        <v>8753</v>
      </c>
      <c r="B75" t="s">
        <v>8533</v>
      </c>
      <c r="C75" t="s">
        <v>8313</v>
      </c>
      <c r="D75" t="s">
        <v>8752</v>
      </c>
      <c r="E75" t="s">
        <v>1086</v>
      </c>
    </row>
    <row r="76" spans="1:5">
      <c r="A76" t="s">
        <v>8756</v>
      </c>
      <c r="B76" t="s">
        <v>8533</v>
      </c>
      <c r="C76" t="s">
        <v>4233</v>
      </c>
      <c r="D76" t="s">
        <v>8755</v>
      </c>
      <c r="E76" t="s">
        <v>1087</v>
      </c>
    </row>
    <row r="77" spans="1:5">
      <c r="A77" t="s">
        <v>8759</v>
      </c>
      <c r="B77" t="s">
        <v>8533</v>
      </c>
      <c r="C77" t="s">
        <v>7422</v>
      </c>
      <c r="D77" t="s">
        <v>8758</v>
      </c>
      <c r="E77" t="s">
        <v>1088</v>
      </c>
    </row>
    <row r="78" spans="1:5">
      <c r="A78" t="s">
        <v>8762</v>
      </c>
      <c r="B78" t="s">
        <v>8533</v>
      </c>
      <c r="C78" t="s">
        <v>3783</v>
      </c>
      <c r="D78" t="s">
        <v>8761</v>
      </c>
      <c r="E78" t="s">
        <v>1089</v>
      </c>
    </row>
    <row r="79" spans="1:5">
      <c r="A79" t="s">
        <v>8765</v>
      </c>
      <c r="B79" t="s">
        <v>8533</v>
      </c>
      <c r="C79" t="s">
        <v>9065</v>
      </c>
      <c r="D79" t="s">
        <v>8764</v>
      </c>
      <c r="E79" t="s">
        <v>1090</v>
      </c>
    </row>
    <row r="80" spans="1:5">
      <c r="A80" t="s">
        <v>8768</v>
      </c>
      <c r="B80" t="s">
        <v>8533</v>
      </c>
      <c r="C80" t="s">
        <v>2424</v>
      </c>
      <c r="D80" t="s">
        <v>8767</v>
      </c>
      <c r="E80" t="s">
        <v>1091</v>
      </c>
    </row>
    <row r="81" spans="1:5">
      <c r="A81" t="s">
        <v>8771</v>
      </c>
      <c r="B81" t="s">
        <v>8533</v>
      </c>
      <c r="C81" t="s">
        <v>2425</v>
      </c>
      <c r="D81" t="s">
        <v>8770</v>
      </c>
      <c r="E81" t="s">
        <v>1092</v>
      </c>
    </row>
    <row r="82" spans="1:5">
      <c r="A82" t="s">
        <v>8774</v>
      </c>
      <c r="B82" t="s">
        <v>8533</v>
      </c>
      <c r="C82" t="s">
        <v>7425</v>
      </c>
      <c r="D82" t="s">
        <v>8773</v>
      </c>
      <c r="E82" t="s">
        <v>1093</v>
      </c>
    </row>
    <row r="83" spans="1:5">
      <c r="A83" t="s">
        <v>8777</v>
      </c>
      <c r="B83" t="s">
        <v>8533</v>
      </c>
      <c r="C83" t="s">
        <v>6401</v>
      </c>
      <c r="D83" t="s">
        <v>8776</v>
      </c>
      <c r="E83" t="s">
        <v>1094</v>
      </c>
    </row>
    <row r="84" spans="1:5">
      <c r="A84" t="s">
        <v>8780</v>
      </c>
      <c r="B84" t="s">
        <v>8533</v>
      </c>
      <c r="C84" t="s">
        <v>2426</v>
      </c>
      <c r="D84" t="s">
        <v>8779</v>
      </c>
      <c r="E84" t="s">
        <v>1095</v>
      </c>
    </row>
    <row r="85" spans="1:5">
      <c r="A85" t="s">
        <v>8783</v>
      </c>
      <c r="B85" t="s">
        <v>8533</v>
      </c>
      <c r="C85" t="s">
        <v>7416</v>
      </c>
      <c r="D85" t="s">
        <v>8782</v>
      </c>
      <c r="E85" t="s">
        <v>1096</v>
      </c>
    </row>
    <row r="86" spans="1:5">
      <c r="A86" t="s">
        <v>8786</v>
      </c>
      <c r="B86" t="s">
        <v>8533</v>
      </c>
      <c r="C86" t="s">
        <v>4989</v>
      </c>
      <c r="D86" t="s">
        <v>8785</v>
      </c>
      <c r="E86" t="s">
        <v>1097</v>
      </c>
    </row>
    <row r="87" spans="1:5">
      <c r="A87" t="s">
        <v>8789</v>
      </c>
      <c r="B87" t="s">
        <v>8533</v>
      </c>
      <c r="C87" t="s">
        <v>2427</v>
      </c>
      <c r="D87" t="s">
        <v>8788</v>
      </c>
      <c r="E87" t="s">
        <v>1098</v>
      </c>
    </row>
    <row r="88" spans="1:5">
      <c r="A88" t="s">
        <v>8792</v>
      </c>
      <c r="B88" t="s">
        <v>8533</v>
      </c>
      <c r="C88" t="s">
        <v>7428</v>
      </c>
      <c r="D88" t="s">
        <v>8791</v>
      </c>
      <c r="E88" t="s">
        <v>1099</v>
      </c>
    </row>
    <row r="89" spans="1:5">
      <c r="A89" t="s">
        <v>8795</v>
      </c>
      <c r="B89" t="s">
        <v>8533</v>
      </c>
      <c r="C89" t="s">
        <v>2428</v>
      </c>
      <c r="D89" t="s">
        <v>8794</v>
      </c>
      <c r="E89" t="s">
        <v>1100</v>
      </c>
    </row>
    <row r="90" spans="1:5">
      <c r="A90" t="s">
        <v>8798</v>
      </c>
      <c r="B90" t="s">
        <v>8533</v>
      </c>
      <c r="C90" t="s">
        <v>7419</v>
      </c>
      <c r="D90" t="s">
        <v>8797</v>
      </c>
      <c r="E90" t="s">
        <v>1101</v>
      </c>
    </row>
    <row r="91" spans="1:5">
      <c r="A91" t="s">
        <v>8801</v>
      </c>
      <c r="B91" t="s">
        <v>8533</v>
      </c>
      <c r="C91" t="s">
        <v>6416</v>
      </c>
      <c r="D91" t="s">
        <v>8800</v>
      </c>
      <c r="E91" t="s">
        <v>1102</v>
      </c>
    </row>
    <row r="92" spans="1:5">
      <c r="A92" t="s">
        <v>8804</v>
      </c>
      <c r="B92" t="s">
        <v>8533</v>
      </c>
      <c r="C92" t="s">
        <v>2187</v>
      </c>
      <c r="D92" t="s">
        <v>8803</v>
      </c>
      <c r="E92" t="s">
        <v>1103</v>
      </c>
    </row>
    <row r="93" spans="1:5">
      <c r="A93" t="s">
        <v>8807</v>
      </c>
      <c r="B93" t="s">
        <v>8533</v>
      </c>
      <c r="C93" t="s">
        <v>4867</v>
      </c>
      <c r="D93" t="s">
        <v>8806</v>
      </c>
      <c r="E93" t="s">
        <v>1104</v>
      </c>
    </row>
    <row r="94" spans="1:5">
      <c r="A94" t="s">
        <v>8810</v>
      </c>
      <c r="B94" t="s">
        <v>8533</v>
      </c>
      <c r="C94" t="s">
        <v>2429</v>
      </c>
      <c r="D94" t="s">
        <v>8809</v>
      </c>
      <c r="E94" t="s">
        <v>1105</v>
      </c>
    </row>
    <row r="95" spans="1:5">
      <c r="A95" t="s">
        <v>8813</v>
      </c>
      <c r="B95" t="s">
        <v>8533</v>
      </c>
      <c r="C95" t="s">
        <v>4608</v>
      </c>
      <c r="D95" t="s">
        <v>8812</v>
      </c>
      <c r="E95" t="s">
        <v>1106</v>
      </c>
    </row>
    <row r="96" spans="1:5">
      <c r="A96" t="s">
        <v>8816</v>
      </c>
      <c r="B96" t="s">
        <v>8533</v>
      </c>
      <c r="C96" t="s">
        <v>4606</v>
      </c>
      <c r="D96" t="s">
        <v>8815</v>
      </c>
      <c r="E96" t="s">
        <v>1107</v>
      </c>
    </row>
    <row r="97" spans="1:5">
      <c r="A97" t="s">
        <v>8819</v>
      </c>
      <c r="B97" t="s">
        <v>8533</v>
      </c>
      <c r="C97" t="s">
        <v>4922</v>
      </c>
      <c r="D97" t="s">
        <v>8818</v>
      </c>
      <c r="E97" t="s">
        <v>1108</v>
      </c>
    </row>
    <row r="98" spans="1:5">
      <c r="A98" t="s">
        <v>8822</v>
      </c>
      <c r="B98" t="s">
        <v>8533</v>
      </c>
      <c r="C98" t="s">
        <v>2430</v>
      </c>
      <c r="D98" t="s">
        <v>8821</v>
      </c>
      <c r="E98" t="s">
        <v>1109</v>
      </c>
    </row>
    <row r="99" spans="1:5">
      <c r="A99" t="s">
        <v>8825</v>
      </c>
      <c r="B99" t="s">
        <v>8533</v>
      </c>
      <c r="C99" t="s">
        <v>2431</v>
      </c>
      <c r="D99" t="s">
        <v>8824</v>
      </c>
      <c r="E99" t="s">
        <v>1110</v>
      </c>
    </row>
    <row r="100" spans="1:5">
      <c r="A100" t="s">
        <v>8828</v>
      </c>
      <c r="B100" t="s">
        <v>8533</v>
      </c>
      <c r="C100" t="s">
        <v>2432</v>
      </c>
      <c r="D100" t="s">
        <v>8827</v>
      </c>
      <c r="E100" t="s">
        <v>1111</v>
      </c>
    </row>
    <row r="101" spans="1:5">
      <c r="A101" t="s">
        <v>8831</v>
      </c>
      <c r="B101" t="s">
        <v>8533</v>
      </c>
      <c r="C101" t="s">
        <v>4903</v>
      </c>
      <c r="D101" t="s">
        <v>8830</v>
      </c>
      <c r="E101" t="s">
        <v>1112</v>
      </c>
    </row>
    <row r="102" spans="1:5">
      <c r="A102" t="s">
        <v>8833</v>
      </c>
      <c r="B102" t="s">
        <v>8533</v>
      </c>
      <c r="C102" t="s">
        <v>4906</v>
      </c>
      <c r="D102" t="s">
        <v>8830</v>
      </c>
      <c r="E102" t="s">
        <v>1112</v>
      </c>
    </row>
    <row r="103" spans="1:5">
      <c r="A103" t="s">
        <v>8835</v>
      </c>
      <c r="B103" t="s">
        <v>8533</v>
      </c>
      <c r="C103" t="s">
        <v>4909</v>
      </c>
      <c r="D103" t="s">
        <v>8830</v>
      </c>
      <c r="E103" t="s">
        <v>1112</v>
      </c>
    </row>
    <row r="104" spans="1:5">
      <c r="A104" t="s">
        <v>8837</v>
      </c>
      <c r="B104" t="s">
        <v>8533</v>
      </c>
      <c r="C104" t="s">
        <v>4912</v>
      </c>
      <c r="D104" t="s">
        <v>8830</v>
      </c>
      <c r="E104" t="s">
        <v>1112</v>
      </c>
    </row>
    <row r="105" spans="1:5">
      <c r="A105" t="s">
        <v>8843</v>
      </c>
      <c r="B105" t="s">
        <v>8533</v>
      </c>
      <c r="C105" t="s">
        <v>2433</v>
      </c>
      <c r="D105" t="s">
        <v>8842</v>
      </c>
      <c r="E105" t="s">
        <v>1114</v>
      </c>
    </row>
    <row r="106" spans="1:5">
      <c r="A106" t="s">
        <v>8845</v>
      </c>
      <c r="B106" t="s">
        <v>8533</v>
      </c>
      <c r="C106" t="s">
        <v>2434</v>
      </c>
      <c r="D106" t="s">
        <v>8842</v>
      </c>
      <c r="E106" t="s">
        <v>1114</v>
      </c>
    </row>
    <row r="107" spans="1:5">
      <c r="A107" t="s">
        <v>8847</v>
      </c>
      <c r="B107" t="s">
        <v>8533</v>
      </c>
      <c r="C107" t="s">
        <v>2435</v>
      </c>
      <c r="D107" t="s">
        <v>8842</v>
      </c>
      <c r="E107" t="s">
        <v>1114</v>
      </c>
    </row>
    <row r="108" spans="1:5">
      <c r="A108" t="s">
        <v>8849</v>
      </c>
      <c r="B108" t="s">
        <v>8533</v>
      </c>
      <c r="C108" t="s">
        <v>2436</v>
      </c>
      <c r="D108" t="s">
        <v>8842</v>
      </c>
      <c r="E108" t="s">
        <v>1114</v>
      </c>
    </row>
    <row r="109" spans="1:5">
      <c r="A109" t="s">
        <v>8855</v>
      </c>
      <c r="B109" t="s">
        <v>8533</v>
      </c>
      <c r="C109" t="s">
        <v>2437</v>
      </c>
      <c r="D109" t="s">
        <v>8854</v>
      </c>
      <c r="E109" t="s">
        <v>1116</v>
      </c>
    </row>
    <row r="110" spans="1:5">
      <c r="A110" t="s">
        <v>8863</v>
      </c>
      <c r="B110" t="s">
        <v>8533</v>
      </c>
      <c r="C110" t="s">
        <v>4902</v>
      </c>
      <c r="D110" t="s">
        <v>8862</v>
      </c>
      <c r="E110" t="s">
        <v>1118</v>
      </c>
    </row>
    <row r="111" spans="1:5">
      <c r="A111" t="s">
        <v>8865</v>
      </c>
      <c r="B111" t="s">
        <v>8533</v>
      </c>
      <c r="C111" t="s">
        <v>4905</v>
      </c>
      <c r="D111" t="s">
        <v>8862</v>
      </c>
      <c r="E111" t="s">
        <v>1118</v>
      </c>
    </row>
    <row r="112" spans="1:5">
      <c r="A112" t="s">
        <v>8867</v>
      </c>
      <c r="B112" t="s">
        <v>8533</v>
      </c>
      <c r="C112" t="s">
        <v>4908</v>
      </c>
      <c r="D112" t="s">
        <v>8862</v>
      </c>
      <c r="E112" t="s">
        <v>1118</v>
      </c>
    </row>
    <row r="113" spans="1:5">
      <c r="A113" t="s">
        <v>8869</v>
      </c>
      <c r="B113" t="s">
        <v>8533</v>
      </c>
      <c r="C113" t="s">
        <v>4911</v>
      </c>
      <c r="D113" t="s">
        <v>8862</v>
      </c>
      <c r="E113" t="s">
        <v>1118</v>
      </c>
    </row>
    <row r="114" spans="1:5">
      <c r="A114" t="s">
        <v>8875</v>
      </c>
      <c r="B114" t="s">
        <v>8533</v>
      </c>
      <c r="C114" t="s">
        <v>2438</v>
      </c>
      <c r="D114" t="s">
        <v>8874</v>
      </c>
      <c r="E114" t="s">
        <v>1120</v>
      </c>
    </row>
    <row r="115" spans="1:5">
      <c r="A115" t="s">
        <v>8878</v>
      </c>
      <c r="B115" t="s">
        <v>8533</v>
      </c>
      <c r="C115" t="s">
        <v>4874</v>
      </c>
      <c r="D115" t="s">
        <v>8877</v>
      </c>
      <c r="E115" t="s">
        <v>1121</v>
      </c>
    </row>
    <row r="116" spans="1:5">
      <c r="A116" t="s">
        <v>8880</v>
      </c>
      <c r="B116" t="s">
        <v>8533</v>
      </c>
      <c r="C116" t="s">
        <v>4885</v>
      </c>
      <c r="D116" t="s">
        <v>8877</v>
      </c>
      <c r="E116" t="s">
        <v>1121</v>
      </c>
    </row>
    <row r="117" spans="1:5">
      <c r="A117" t="s">
        <v>8882</v>
      </c>
      <c r="B117" t="s">
        <v>8533</v>
      </c>
      <c r="C117" t="s">
        <v>4895</v>
      </c>
      <c r="D117" t="s">
        <v>8877</v>
      </c>
      <c r="E117" t="s">
        <v>1121</v>
      </c>
    </row>
    <row r="118" spans="1:5">
      <c r="A118" t="s">
        <v>8885</v>
      </c>
      <c r="B118" t="s">
        <v>8533</v>
      </c>
      <c r="C118" t="s">
        <v>2439</v>
      </c>
      <c r="D118" t="s">
        <v>8884</v>
      </c>
      <c r="E118" t="s">
        <v>1122</v>
      </c>
    </row>
    <row r="119" spans="1:5">
      <c r="A119" t="s">
        <v>8888</v>
      </c>
      <c r="B119" t="s">
        <v>8533</v>
      </c>
      <c r="C119" t="s">
        <v>2440</v>
      </c>
      <c r="D119" t="s">
        <v>8887</v>
      </c>
      <c r="E119" t="s">
        <v>1123</v>
      </c>
    </row>
    <row r="120" spans="1:5">
      <c r="A120" t="s">
        <v>8894</v>
      </c>
      <c r="B120" t="s">
        <v>8533</v>
      </c>
      <c r="C120" t="s">
        <v>2441</v>
      </c>
      <c r="D120" t="s">
        <v>8893</v>
      </c>
      <c r="E120" t="s">
        <v>1125</v>
      </c>
    </row>
    <row r="121" spans="1:5">
      <c r="A121" t="s">
        <v>8897</v>
      </c>
      <c r="B121" t="s">
        <v>8533</v>
      </c>
      <c r="C121" t="s">
        <v>4609</v>
      </c>
      <c r="D121" t="s">
        <v>8896</v>
      </c>
      <c r="E121" t="s">
        <v>1126</v>
      </c>
    </row>
    <row r="122" spans="1:5">
      <c r="A122" t="s">
        <v>8900</v>
      </c>
      <c r="B122" t="s">
        <v>8533</v>
      </c>
      <c r="C122" t="s">
        <v>2442</v>
      </c>
      <c r="D122" t="s">
        <v>8899</v>
      </c>
      <c r="E122" t="s">
        <v>1127</v>
      </c>
    </row>
    <row r="123" spans="1:5">
      <c r="A123" t="s">
        <v>8903</v>
      </c>
      <c r="B123" t="s">
        <v>8533</v>
      </c>
      <c r="C123" t="s">
        <v>2443</v>
      </c>
      <c r="D123" t="s">
        <v>8902</v>
      </c>
      <c r="E123" t="s">
        <v>1128</v>
      </c>
    </row>
    <row r="124" spans="1:5">
      <c r="A124" t="s">
        <v>8906</v>
      </c>
      <c r="B124" t="s">
        <v>8533</v>
      </c>
      <c r="C124" t="s">
        <v>2444</v>
      </c>
      <c r="D124" t="s">
        <v>8905</v>
      </c>
      <c r="E124" t="s">
        <v>1129</v>
      </c>
    </row>
    <row r="125" spans="1:5">
      <c r="A125" t="s">
        <v>8909</v>
      </c>
      <c r="B125" t="s">
        <v>8533</v>
      </c>
      <c r="C125" t="s">
        <v>2445</v>
      </c>
      <c r="D125" t="s">
        <v>8908</v>
      </c>
      <c r="E125" t="s">
        <v>1130</v>
      </c>
    </row>
    <row r="126" spans="1:5">
      <c r="A126" t="s">
        <v>8915</v>
      </c>
      <c r="B126" t="s">
        <v>8533</v>
      </c>
      <c r="C126" t="s">
        <v>2446</v>
      </c>
      <c r="D126" t="s">
        <v>8914</v>
      </c>
      <c r="E126" t="s">
        <v>1132</v>
      </c>
    </row>
    <row r="127" spans="1:5">
      <c r="A127" t="s">
        <v>8918</v>
      </c>
      <c r="B127" t="s">
        <v>8533</v>
      </c>
      <c r="C127" t="s">
        <v>2447</v>
      </c>
      <c r="D127" t="s">
        <v>8917</v>
      </c>
      <c r="E127" t="s">
        <v>1133</v>
      </c>
    </row>
    <row r="128" spans="1:5">
      <c r="A128" t="s">
        <v>8921</v>
      </c>
      <c r="B128" t="s">
        <v>8533</v>
      </c>
      <c r="C128" t="s">
        <v>2448</v>
      </c>
      <c r="D128" t="s">
        <v>8920</v>
      </c>
      <c r="E128" t="s">
        <v>1134</v>
      </c>
    </row>
    <row r="129" spans="1:5">
      <c r="A129" t="s">
        <v>8927</v>
      </c>
      <c r="B129" t="s">
        <v>8533</v>
      </c>
      <c r="C129" t="s">
        <v>2449</v>
      </c>
      <c r="D129" t="s">
        <v>8926</v>
      </c>
      <c r="E129" t="s">
        <v>1136</v>
      </c>
    </row>
    <row r="130" spans="1:5">
      <c r="A130" t="s">
        <v>8930</v>
      </c>
      <c r="B130" t="s">
        <v>8533</v>
      </c>
      <c r="C130" t="s">
        <v>2450</v>
      </c>
      <c r="D130" t="s">
        <v>8929</v>
      </c>
      <c r="E130" t="s">
        <v>1137</v>
      </c>
    </row>
    <row r="131" spans="1:5">
      <c r="A131" t="s">
        <v>8933</v>
      </c>
      <c r="B131" t="s">
        <v>8533</v>
      </c>
      <c r="C131" t="s">
        <v>2451</v>
      </c>
      <c r="D131" t="s">
        <v>8932</v>
      </c>
      <c r="E131" t="s">
        <v>1138</v>
      </c>
    </row>
    <row r="132" spans="1:5">
      <c r="A132" t="s">
        <v>8939</v>
      </c>
      <c r="B132" t="s">
        <v>8533</v>
      </c>
      <c r="C132" t="s">
        <v>2452</v>
      </c>
      <c r="D132" t="s">
        <v>8938</v>
      </c>
      <c r="E132" t="s">
        <v>1140</v>
      </c>
    </row>
    <row r="133" spans="1:5">
      <c r="A133" t="s">
        <v>8942</v>
      </c>
      <c r="B133" t="s">
        <v>8533</v>
      </c>
      <c r="C133" t="s">
        <v>2453</v>
      </c>
      <c r="D133" t="s">
        <v>8941</v>
      </c>
      <c r="E133" t="s">
        <v>1141</v>
      </c>
    </row>
    <row r="134" spans="1:5">
      <c r="A134" t="s">
        <v>8949</v>
      </c>
      <c r="B134" t="s">
        <v>8533</v>
      </c>
      <c r="C134" t="s">
        <v>2186</v>
      </c>
      <c r="D134" t="s">
        <v>8948</v>
      </c>
      <c r="E134" t="s">
        <v>1143</v>
      </c>
    </row>
    <row r="135" spans="1:5">
      <c r="A135" t="s">
        <v>8952</v>
      </c>
      <c r="B135" t="s">
        <v>8533</v>
      </c>
      <c r="C135" t="s">
        <v>2454</v>
      </c>
      <c r="D135" t="s">
        <v>8951</v>
      </c>
      <c r="E135" t="s">
        <v>1144</v>
      </c>
    </row>
    <row r="136" spans="1:5">
      <c r="A136" t="s">
        <v>8959</v>
      </c>
      <c r="B136" t="s">
        <v>8533</v>
      </c>
      <c r="C136" t="s">
        <v>2455</v>
      </c>
      <c r="D136" t="s">
        <v>8958</v>
      </c>
      <c r="E136" t="s">
        <v>1145</v>
      </c>
    </row>
    <row r="137" spans="1:5">
      <c r="A137" t="s">
        <v>8966</v>
      </c>
      <c r="B137" t="s">
        <v>8533</v>
      </c>
      <c r="C137" t="s">
        <v>2456</v>
      </c>
      <c r="D137" t="s">
        <v>8965</v>
      </c>
      <c r="E137" t="s">
        <v>1147</v>
      </c>
    </row>
    <row r="138" spans="1:5">
      <c r="A138" t="s">
        <v>8969</v>
      </c>
      <c r="B138" t="s">
        <v>8533</v>
      </c>
      <c r="C138" t="s">
        <v>2457</v>
      </c>
      <c r="D138" t="s">
        <v>8968</v>
      </c>
      <c r="E138" t="s">
        <v>1148</v>
      </c>
    </row>
    <row r="139" spans="1:5">
      <c r="A139" t="s">
        <v>8972</v>
      </c>
      <c r="B139" t="s">
        <v>8533</v>
      </c>
      <c r="C139" t="s">
        <v>2458</v>
      </c>
      <c r="D139" t="s">
        <v>8971</v>
      </c>
      <c r="E139" t="s">
        <v>1149</v>
      </c>
    </row>
    <row r="140" spans="1:5">
      <c r="A140" t="s">
        <v>8987</v>
      </c>
      <c r="B140" t="s">
        <v>8533</v>
      </c>
      <c r="C140" t="s">
        <v>2459</v>
      </c>
      <c r="D140" t="s">
        <v>8986</v>
      </c>
      <c r="E140" t="s">
        <v>1154</v>
      </c>
    </row>
    <row r="141" spans="1:5">
      <c r="A141" t="s">
        <v>8993</v>
      </c>
      <c r="B141" t="s">
        <v>8533</v>
      </c>
      <c r="C141" t="s">
        <v>2460</v>
      </c>
      <c r="D141" t="s">
        <v>8992</v>
      </c>
      <c r="E141" t="s">
        <v>1156</v>
      </c>
    </row>
    <row r="142" spans="1:5">
      <c r="A142" t="s">
        <v>9000</v>
      </c>
      <c r="B142" t="s">
        <v>8533</v>
      </c>
      <c r="C142" t="s">
        <v>4825</v>
      </c>
      <c r="D142" t="s">
        <v>8999</v>
      </c>
      <c r="E142" t="s">
        <v>1158</v>
      </c>
    </row>
    <row r="143" spans="1:5">
      <c r="A143" t="s">
        <v>9003</v>
      </c>
      <c r="B143" t="s">
        <v>8533</v>
      </c>
      <c r="C143" t="s">
        <v>4826</v>
      </c>
      <c r="D143" t="s">
        <v>9002</v>
      </c>
      <c r="E143" t="s">
        <v>1159</v>
      </c>
    </row>
    <row r="144" spans="1:5">
      <c r="A144" t="s">
        <v>9009</v>
      </c>
      <c r="B144" t="s">
        <v>8956</v>
      </c>
      <c r="C144" t="s">
        <v>7239</v>
      </c>
      <c r="D144" t="s">
        <v>9008</v>
      </c>
      <c r="E144" t="s">
        <v>1161</v>
      </c>
    </row>
    <row r="145" spans="1:5">
      <c r="A145" t="s">
        <v>9011</v>
      </c>
      <c r="B145" t="s">
        <v>8956</v>
      </c>
      <c r="C145" t="s">
        <v>8161</v>
      </c>
      <c r="D145" t="s">
        <v>9008</v>
      </c>
      <c r="E145" t="s">
        <v>1161</v>
      </c>
    </row>
    <row r="146" spans="1:5">
      <c r="A146" t="s">
        <v>9014</v>
      </c>
      <c r="B146" t="s">
        <v>8956</v>
      </c>
      <c r="C146" t="s">
        <v>7233</v>
      </c>
      <c r="D146" t="s">
        <v>9013</v>
      </c>
      <c r="E146" t="s">
        <v>1162</v>
      </c>
    </row>
    <row r="147" spans="1:5">
      <c r="A147" t="s">
        <v>9016</v>
      </c>
      <c r="B147" t="s">
        <v>8956</v>
      </c>
      <c r="C147" t="s">
        <v>6809</v>
      </c>
      <c r="D147" t="s">
        <v>9013</v>
      </c>
      <c r="E147" t="s">
        <v>1162</v>
      </c>
    </row>
    <row r="148" spans="1:5">
      <c r="A148" t="s">
        <v>9019</v>
      </c>
      <c r="B148" t="s">
        <v>8956</v>
      </c>
      <c r="C148" t="s">
        <v>7257</v>
      </c>
      <c r="D148" t="s">
        <v>9018</v>
      </c>
      <c r="E148" t="s">
        <v>1163</v>
      </c>
    </row>
    <row r="149" spans="1:5">
      <c r="A149" t="s">
        <v>9021</v>
      </c>
      <c r="B149" t="s">
        <v>8956</v>
      </c>
      <c r="C149" t="s">
        <v>6692</v>
      </c>
      <c r="D149" t="s">
        <v>9018</v>
      </c>
      <c r="E149" t="s">
        <v>1163</v>
      </c>
    </row>
    <row r="150" spans="1:5">
      <c r="A150" t="s">
        <v>9024</v>
      </c>
      <c r="B150" t="s">
        <v>9025</v>
      </c>
      <c r="C150" t="s">
        <v>7338</v>
      </c>
      <c r="D150" t="s">
        <v>9023</v>
      </c>
      <c r="E150" t="s">
        <v>1164</v>
      </c>
    </row>
    <row r="151" spans="1:5">
      <c r="A151" t="s">
        <v>9027</v>
      </c>
      <c r="B151" t="s">
        <v>9025</v>
      </c>
      <c r="C151" t="s">
        <v>6647</v>
      </c>
      <c r="D151" t="s">
        <v>9023</v>
      </c>
      <c r="E151" t="s">
        <v>1164</v>
      </c>
    </row>
    <row r="152" spans="1:5">
      <c r="A152" t="s">
        <v>9030</v>
      </c>
      <c r="B152" t="s">
        <v>8533</v>
      </c>
      <c r="C152" t="s">
        <v>2461</v>
      </c>
      <c r="D152" t="s">
        <v>9029</v>
      </c>
      <c r="E152" t="s">
        <v>1165</v>
      </c>
    </row>
    <row r="153" spans="1:5">
      <c r="A153" t="s">
        <v>9033</v>
      </c>
      <c r="B153" t="s">
        <v>8533</v>
      </c>
      <c r="C153" t="s">
        <v>4875</v>
      </c>
      <c r="D153" t="s">
        <v>9032</v>
      </c>
      <c r="E153" t="s">
        <v>1166</v>
      </c>
    </row>
    <row r="154" spans="1:5">
      <c r="A154" t="s">
        <v>9035</v>
      </c>
      <c r="B154" t="s">
        <v>8533</v>
      </c>
      <c r="C154" t="s">
        <v>2178</v>
      </c>
      <c r="D154" t="s">
        <v>9032</v>
      </c>
      <c r="E154" t="s">
        <v>1166</v>
      </c>
    </row>
    <row r="155" spans="1:5">
      <c r="A155" t="s">
        <v>9037</v>
      </c>
      <c r="B155" t="s">
        <v>8533</v>
      </c>
      <c r="C155" t="s">
        <v>2462</v>
      </c>
      <c r="D155" t="s">
        <v>9032</v>
      </c>
      <c r="E155" t="s">
        <v>1166</v>
      </c>
    </row>
    <row r="156" spans="1:5">
      <c r="A156" t="s">
        <v>9040</v>
      </c>
      <c r="B156" t="s">
        <v>8533</v>
      </c>
      <c r="C156" t="s">
        <v>4877</v>
      </c>
      <c r="D156" t="s">
        <v>9039</v>
      </c>
      <c r="E156" t="s">
        <v>1167</v>
      </c>
    </row>
    <row r="157" spans="1:5">
      <c r="A157" t="s">
        <v>9042</v>
      </c>
      <c r="B157" t="s">
        <v>8533</v>
      </c>
      <c r="C157" t="s">
        <v>1966</v>
      </c>
      <c r="D157" t="s">
        <v>9039</v>
      </c>
      <c r="E157" t="s">
        <v>1167</v>
      </c>
    </row>
    <row r="158" spans="1:5">
      <c r="A158" t="s">
        <v>9044</v>
      </c>
      <c r="B158" t="s">
        <v>8533</v>
      </c>
      <c r="C158" t="s">
        <v>2463</v>
      </c>
      <c r="D158" t="s">
        <v>9039</v>
      </c>
      <c r="E158" t="s">
        <v>1167</v>
      </c>
    </row>
    <row r="159" spans="1:5">
      <c r="A159" t="s">
        <v>9054</v>
      </c>
      <c r="B159" t="s">
        <v>8533</v>
      </c>
      <c r="C159" t="s">
        <v>4870</v>
      </c>
      <c r="D159" t="s">
        <v>9053</v>
      </c>
      <c r="E159" t="s">
        <v>1169</v>
      </c>
    </row>
    <row r="160" spans="1:5">
      <c r="A160" t="s">
        <v>9056</v>
      </c>
      <c r="B160" t="s">
        <v>8533</v>
      </c>
      <c r="C160" t="s">
        <v>4883</v>
      </c>
      <c r="D160" t="s">
        <v>9053</v>
      </c>
      <c r="E160" t="s">
        <v>1169</v>
      </c>
    </row>
    <row r="161" spans="1:5">
      <c r="A161" t="s">
        <v>9058</v>
      </c>
      <c r="B161" t="s">
        <v>8533</v>
      </c>
      <c r="C161" t="s">
        <v>4893</v>
      </c>
      <c r="D161" t="s">
        <v>9053</v>
      </c>
      <c r="E161" t="s">
        <v>1169</v>
      </c>
    </row>
    <row r="162" spans="1:5">
      <c r="A162" t="s">
        <v>9061</v>
      </c>
      <c r="B162" t="s">
        <v>8533</v>
      </c>
      <c r="C162" t="s">
        <v>2464</v>
      </c>
      <c r="D162" t="s">
        <v>9060</v>
      </c>
      <c r="E162" t="s">
        <v>1170</v>
      </c>
    </row>
    <row r="163" spans="1:5">
      <c r="A163" t="s">
        <v>9064</v>
      </c>
      <c r="B163" t="s">
        <v>8533</v>
      </c>
      <c r="C163" t="s">
        <v>4939</v>
      </c>
      <c r="D163" t="s">
        <v>9063</v>
      </c>
      <c r="E163" t="s">
        <v>1171</v>
      </c>
    </row>
    <row r="164" spans="1:5">
      <c r="A164" t="s">
        <v>9073</v>
      </c>
      <c r="B164" t="s">
        <v>8533</v>
      </c>
      <c r="C164" t="s">
        <v>4844</v>
      </c>
      <c r="D164" t="s">
        <v>9072</v>
      </c>
      <c r="E164" t="s">
        <v>1174</v>
      </c>
    </row>
    <row r="165" spans="1:5">
      <c r="A165" t="s">
        <v>9080</v>
      </c>
      <c r="B165" t="s">
        <v>8533</v>
      </c>
      <c r="C165" t="s">
        <v>2465</v>
      </c>
      <c r="D165" t="s">
        <v>9079</v>
      </c>
      <c r="E165" t="s">
        <v>1176</v>
      </c>
    </row>
    <row r="166" spans="1:5">
      <c r="A166" t="s">
        <v>9083</v>
      </c>
      <c r="B166" t="s">
        <v>8533</v>
      </c>
      <c r="C166" t="s">
        <v>2466</v>
      </c>
      <c r="D166" t="s">
        <v>9082</v>
      </c>
      <c r="E166" t="s">
        <v>1177</v>
      </c>
    </row>
    <row r="167" spans="1:5">
      <c r="A167" t="s">
        <v>9086</v>
      </c>
      <c r="B167" t="s">
        <v>8533</v>
      </c>
      <c r="C167" t="s">
        <v>2467</v>
      </c>
      <c r="D167" t="s">
        <v>9085</v>
      </c>
      <c r="E167" t="s">
        <v>1178</v>
      </c>
    </row>
    <row r="168" spans="1:5">
      <c r="A168" t="s">
        <v>9089</v>
      </c>
      <c r="B168" t="s">
        <v>8533</v>
      </c>
      <c r="C168" t="s">
        <v>4945</v>
      </c>
      <c r="D168" t="s">
        <v>9088</v>
      </c>
      <c r="E168" t="s">
        <v>1179</v>
      </c>
    </row>
    <row r="169" spans="1:5">
      <c r="A169" t="s">
        <v>9091</v>
      </c>
      <c r="B169" t="s">
        <v>8533</v>
      </c>
      <c r="C169" t="s">
        <v>4962</v>
      </c>
      <c r="D169" t="s">
        <v>9088</v>
      </c>
      <c r="E169" t="s">
        <v>1179</v>
      </c>
    </row>
    <row r="170" spans="1:5">
      <c r="A170" t="s">
        <v>9097</v>
      </c>
      <c r="B170" t="s">
        <v>8533</v>
      </c>
      <c r="C170" t="s">
        <v>4900</v>
      </c>
      <c r="D170" t="s">
        <v>9096</v>
      </c>
      <c r="E170" t="s">
        <v>1181</v>
      </c>
    </row>
    <row r="171" spans="1:5">
      <c r="A171" t="s">
        <v>9100</v>
      </c>
      <c r="B171" t="s">
        <v>8533</v>
      </c>
      <c r="C171" t="s">
        <v>2468</v>
      </c>
      <c r="D171" t="s">
        <v>9099</v>
      </c>
      <c r="E171" t="s">
        <v>1182</v>
      </c>
    </row>
    <row r="172" spans="1:5">
      <c r="A172" t="s">
        <v>9102</v>
      </c>
      <c r="B172" t="s">
        <v>8533</v>
      </c>
      <c r="C172" t="s">
        <v>4965</v>
      </c>
      <c r="D172" t="s">
        <v>9099</v>
      </c>
      <c r="E172" t="s">
        <v>1182</v>
      </c>
    </row>
    <row r="173" spans="1:5">
      <c r="A173" t="s">
        <v>9105</v>
      </c>
      <c r="B173" t="s">
        <v>8533</v>
      </c>
      <c r="C173" t="s">
        <v>4948</v>
      </c>
      <c r="D173" t="s">
        <v>9104</v>
      </c>
      <c r="E173" t="s">
        <v>1183</v>
      </c>
    </row>
    <row r="174" spans="1:5">
      <c r="A174" t="s">
        <v>9107</v>
      </c>
      <c r="B174" t="s">
        <v>8533</v>
      </c>
      <c r="C174" t="s">
        <v>4967</v>
      </c>
      <c r="D174" t="s">
        <v>9104</v>
      </c>
      <c r="E174" t="s">
        <v>1183</v>
      </c>
    </row>
    <row r="175" spans="1:5">
      <c r="A175" t="s">
        <v>9110</v>
      </c>
      <c r="B175" t="s">
        <v>8533</v>
      </c>
      <c r="C175" t="s">
        <v>2469</v>
      </c>
      <c r="D175" t="s">
        <v>9109</v>
      </c>
      <c r="E175" t="s">
        <v>1184</v>
      </c>
    </row>
    <row r="176" spans="1:5">
      <c r="A176" t="s">
        <v>9112</v>
      </c>
      <c r="B176" t="s">
        <v>8533</v>
      </c>
      <c r="C176" t="s">
        <v>2470</v>
      </c>
      <c r="D176" t="s">
        <v>9109</v>
      </c>
      <c r="E176" t="s">
        <v>1184</v>
      </c>
    </row>
    <row r="177" spans="1:5">
      <c r="A177" t="s">
        <v>9115</v>
      </c>
      <c r="B177" t="s">
        <v>8533</v>
      </c>
      <c r="C177" t="s">
        <v>2471</v>
      </c>
      <c r="D177" t="s">
        <v>9114</v>
      </c>
      <c r="E177" t="s">
        <v>1185</v>
      </c>
    </row>
    <row r="178" spans="1:5">
      <c r="A178" t="s">
        <v>9118</v>
      </c>
      <c r="B178" t="s">
        <v>8533</v>
      </c>
      <c r="C178" t="s">
        <v>2472</v>
      </c>
      <c r="D178" t="s">
        <v>9117</v>
      </c>
      <c r="E178" t="s">
        <v>1186</v>
      </c>
    </row>
    <row r="179" spans="1:5">
      <c r="A179" t="s">
        <v>9121</v>
      </c>
      <c r="B179" t="s">
        <v>8533</v>
      </c>
      <c r="C179" t="s">
        <v>4944</v>
      </c>
      <c r="D179" t="s">
        <v>9120</v>
      </c>
      <c r="E179" t="s">
        <v>1187</v>
      </c>
    </row>
    <row r="180" spans="1:5">
      <c r="A180" t="s">
        <v>9123</v>
      </c>
      <c r="B180" t="s">
        <v>8533</v>
      </c>
      <c r="C180" t="s">
        <v>4960</v>
      </c>
      <c r="D180" t="s">
        <v>9120</v>
      </c>
      <c r="E180" t="s">
        <v>1187</v>
      </c>
    </row>
    <row r="181" spans="1:5">
      <c r="A181" t="s">
        <v>9126</v>
      </c>
      <c r="B181" t="s">
        <v>8533</v>
      </c>
      <c r="C181" t="s">
        <v>2473</v>
      </c>
      <c r="D181" t="s">
        <v>9125</v>
      </c>
      <c r="E181" t="s">
        <v>1188</v>
      </c>
    </row>
    <row r="182" spans="1:5">
      <c r="A182" t="s">
        <v>9129</v>
      </c>
      <c r="B182" t="s">
        <v>8533</v>
      </c>
      <c r="C182" t="s">
        <v>2474</v>
      </c>
      <c r="D182" t="s">
        <v>9128</v>
      </c>
      <c r="E182" t="s">
        <v>1189</v>
      </c>
    </row>
    <row r="183" spans="1:5">
      <c r="A183" t="s">
        <v>9132</v>
      </c>
      <c r="B183" t="s">
        <v>8533</v>
      </c>
      <c r="C183" t="s">
        <v>2475</v>
      </c>
      <c r="D183" t="s">
        <v>9131</v>
      </c>
      <c r="E183" t="s">
        <v>1190</v>
      </c>
    </row>
    <row r="184" spans="1:5">
      <c r="A184" t="s">
        <v>9135</v>
      </c>
      <c r="B184" t="s">
        <v>8533</v>
      </c>
      <c r="C184" t="s">
        <v>2476</v>
      </c>
      <c r="D184" t="s">
        <v>9134</v>
      </c>
      <c r="E184" t="s">
        <v>1191</v>
      </c>
    </row>
    <row r="185" spans="1:5">
      <c r="A185" t="s">
        <v>9138</v>
      </c>
      <c r="B185" t="s">
        <v>8533</v>
      </c>
      <c r="C185" t="s">
        <v>2477</v>
      </c>
      <c r="D185" t="s">
        <v>9137</v>
      </c>
      <c r="E185" t="s">
        <v>1192</v>
      </c>
    </row>
    <row r="186" spans="1:5">
      <c r="A186" t="s">
        <v>9149</v>
      </c>
      <c r="B186" t="s">
        <v>8533</v>
      </c>
      <c r="C186" t="s">
        <v>1968</v>
      </c>
    </row>
    <row r="187" spans="1:5">
      <c r="A187" t="s">
        <v>9164</v>
      </c>
      <c r="B187" t="s">
        <v>8533</v>
      </c>
      <c r="C187" t="s">
        <v>2478</v>
      </c>
      <c r="D187" t="s">
        <v>9163</v>
      </c>
      <c r="E187" t="s">
        <v>1199</v>
      </c>
    </row>
    <row r="188" spans="1:5">
      <c r="A188" t="s">
        <v>9166</v>
      </c>
      <c r="B188" t="s">
        <v>8533</v>
      </c>
      <c r="C188" t="s">
        <v>2479</v>
      </c>
      <c r="D188" t="s">
        <v>9163</v>
      </c>
      <c r="E188" t="s">
        <v>1199</v>
      </c>
    </row>
    <row r="189" spans="1:5">
      <c r="A189" t="s">
        <v>9169</v>
      </c>
      <c r="B189" t="s">
        <v>8533</v>
      </c>
      <c r="C189" t="s">
        <v>2480</v>
      </c>
      <c r="D189" t="s">
        <v>9168</v>
      </c>
      <c r="E189" t="s">
        <v>1200</v>
      </c>
    </row>
    <row r="190" spans="1:5">
      <c r="A190" t="s">
        <v>9178</v>
      </c>
      <c r="B190" t="s">
        <v>8533</v>
      </c>
      <c r="C190" t="s">
        <v>2481</v>
      </c>
      <c r="D190" t="s">
        <v>9177</v>
      </c>
      <c r="E190" t="s">
        <v>1203</v>
      </c>
    </row>
    <row r="191" spans="1:5">
      <c r="A191" t="s">
        <v>9181</v>
      </c>
      <c r="B191" t="s">
        <v>8533</v>
      </c>
      <c r="C191" t="s">
        <v>4842</v>
      </c>
      <c r="D191" t="s">
        <v>9180</v>
      </c>
      <c r="E191" t="s">
        <v>1204</v>
      </c>
    </row>
    <row r="192" spans="1:5">
      <c r="A192" t="s">
        <v>9184</v>
      </c>
      <c r="B192" t="s">
        <v>8533</v>
      </c>
      <c r="C192" t="s">
        <v>4953</v>
      </c>
      <c r="D192" t="s">
        <v>9183</v>
      </c>
      <c r="E192" t="s">
        <v>1205</v>
      </c>
    </row>
    <row r="193" spans="1:5">
      <c r="A193" t="s">
        <v>9186</v>
      </c>
      <c r="B193" t="s">
        <v>8533</v>
      </c>
      <c r="C193" t="s">
        <v>4970</v>
      </c>
      <c r="D193" t="s">
        <v>9183</v>
      </c>
      <c r="E193" t="s">
        <v>1205</v>
      </c>
    </row>
    <row r="194" spans="1:5">
      <c r="A194" t="s">
        <v>9192</v>
      </c>
      <c r="B194" t="s">
        <v>8533</v>
      </c>
      <c r="C194" t="s">
        <v>2206</v>
      </c>
      <c r="D194" t="s">
        <v>9191</v>
      </c>
      <c r="E194" t="s">
        <v>1207</v>
      </c>
    </row>
    <row r="195" spans="1:5">
      <c r="A195" t="s">
        <v>9195</v>
      </c>
      <c r="B195" t="s">
        <v>8533</v>
      </c>
      <c r="C195" t="s">
        <v>2482</v>
      </c>
      <c r="D195" t="s">
        <v>9194</v>
      </c>
      <c r="E195" t="s">
        <v>1208</v>
      </c>
    </row>
    <row r="196" spans="1:5">
      <c r="A196" t="s">
        <v>9198</v>
      </c>
      <c r="B196" t="s">
        <v>8533</v>
      </c>
      <c r="C196" t="s">
        <v>2483</v>
      </c>
      <c r="D196" t="s">
        <v>9197</v>
      </c>
      <c r="E196" t="s">
        <v>1209</v>
      </c>
    </row>
    <row r="197" spans="1:5">
      <c r="A197" t="s">
        <v>9201</v>
      </c>
      <c r="B197" t="s">
        <v>8533</v>
      </c>
      <c r="C197" t="s">
        <v>2484</v>
      </c>
      <c r="D197" t="s">
        <v>9200</v>
      </c>
      <c r="E197" t="s">
        <v>1210</v>
      </c>
    </row>
    <row r="198" spans="1:5">
      <c r="A198" t="s">
        <v>9207</v>
      </c>
      <c r="B198" t="s">
        <v>8533</v>
      </c>
      <c r="C198" t="s">
        <v>2485</v>
      </c>
      <c r="D198" t="s">
        <v>9206</v>
      </c>
      <c r="E198" t="s">
        <v>1212</v>
      </c>
    </row>
    <row r="199" spans="1:5">
      <c r="A199" t="s">
        <v>9210</v>
      </c>
      <c r="B199" t="s">
        <v>8533</v>
      </c>
      <c r="C199" t="s">
        <v>2486</v>
      </c>
      <c r="D199" t="s">
        <v>9209</v>
      </c>
      <c r="E199" t="s">
        <v>1213</v>
      </c>
    </row>
    <row r="200" spans="1:5">
      <c r="A200" t="s">
        <v>9213</v>
      </c>
      <c r="B200" t="s">
        <v>8533</v>
      </c>
      <c r="C200" t="s">
        <v>2487</v>
      </c>
      <c r="D200" t="s">
        <v>9212</v>
      </c>
      <c r="E200" t="s">
        <v>1214</v>
      </c>
    </row>
    <row r="201" spans="1:5">
      <c r="A201" t="s">
        <v>9216</v>
      </c>
      <c r="B201" t="s">
        <v>8956</v>
      </c>
      <c r="C201" t="s">
        <v>9777</v>
      </c>
      <c r="D201" t="s">
        <v>9215</v>
      </c>
      <c r="E201" t="s">
        <v>1215</v>
      </c>
    </row>
    <row r="202" spans="1:5">
      <c r="A202" t="s">
        <v>9218</v>
      </c>
      <c r="B202" t="s">
        <v>8956</v>
      </c>
      <c r="C202" t="s">
        <v>8101</v>
      </c>
      <c r="D202" t="s">
        <v>9215</v>
      </c>
      <c r="E202" t="s">
        <v>1215</v>
      </c>
    </row>
    <row r="203" spans="1:5">
      <c r="A203" t="s">
        <v>9221</v>
      </c>
      <c r="B203" t="s">
        <v>8533</v>
      </c>
      <c r="C203" t="s">
        <v>2488</v>
      </c>
      <c r="D203" t="s">
        <v>9220</v>
      </c>
      <c r="E203" t="s">
        <v>1216</v>
      </c>
    </row>
    <row r="204" spans="1:5">
      <c r="A204" t="s">
        <v>9223</v>
      </c>
      <c r="B204" t="s">
        <v>8533</v>
      </c>
      <c r="C204" t="s">
        <v>2489</v>
      </c>
      <c r="D204" t="s">
        <v>9220</v>
      </c>
      <c r="E204" t="s">
        <v>1216</v>
      </c>
    </row>
    <row r="205" spans="1:5">
      <c r="A205" t="s">
        <v>9226</v>
      </c>
      <c r="B205" t="s">
        <v>8533</v>
      </c>
      <c r="C205" t="s">
        <v>2490</v>
      </c>
      <c r="D205" t="s">
        <v>9225</v>
      </c>
      <c r="E205" t="s">
        <v>1217</v>
      </c>
    </row>
    <row r="206" spans="1:5">
      <c r="A206" t="s">
        <v>9229</v>
      </c>
      <c r="B206" t="s">
        <v>8533</v>
      </c>
      <c r="C206" t="s">
        <v>2491</v>
      </c>
      <c r="D206" t="s">
        <v>9228</v>
      </c>
      <c r="E206" t="s">
        <v>1218</v>
      </c>
    </row>
    <row r="207" spans="1:5">
      <c r="A207" t="s">
        <v>9238</v>
      </c>
      <c r="B207" t="s">
        <v>8533</v>
      </c>
      <c r="C207" t="s">
        <v>2492</v>
      </c>
      <c r="D207" t="s">
        <v>9237</v>
      </c>
      <c r="E207" t="s">
        <v>1221</v>
      </c>
    </row>
    <row r="208" spans="1:5">
      <c r="A208" t="s">
        <v>9241</v>
      </c>
      <c r="B208" t="s">
        <v>8533</v>
      </c>
      <c r="C208" t="s">
        <v>4949</v>
      </c>
      <c r="D208" t="s">
        <v>9240</v>
      </c>
      <c r="E208" t="s">
        <v>1222</v>
      </c>
    </row>
    <row r="209" spans="1:5">
      <c r="A209" t="s">
        <v>9243</v>
      </c>
      <c r="B209" t="s">
        <v>8533</v>
      </c>
      <c r="C209" t="s">
        <v>4968</v>
      </c>
      <c r="D209" t="s">
        <v>9240</v>
      </c>
      <c r="E209" t="s">
        <v>1222</v>
      </c>
    </row>
    <row r="210" spans="1:5">
      <c r="A210" t="s">
        <v>9249</v>
      </c>
      <c r="B210" t="s">
        <v>8533</v>
      </c>
      <c r="C210" t="s">
        <v>2493</v>
      </c>
      <c r="D210" t="s">
        <v>9248</v>
      </c>
      <c r="E210" t="s">
        <v>1224</v>
      </c>
    </row>
    <row r="211" spans="1:5">
      <c r="A211" t="s">
        <v>9252</v>
      </c>
      <c r="B211" t="s">
        <v>8533</v>
      </c>
      <c r="C211" t="s">
        <v>2494</v>
      </c>
      <c r="D211" t="s">
        <v>9251</v>
      </c>
      <c r="E211" t="s">
        <v>1225</v>
      </c>
    </row>
    <row r="212" spans="1:5">
      <c r="A212" t="s">
        <v>9255</v>
      </c>
      <c r="B212" t="s">
        <v>8533</v>
      </c>
      <c r="C212" t="s">
        <v>2495</v>
      </c>
      <c r="D212" t="s">
        <v>9254</v>
      </c>
      <c r="E212" t="s">
        <v>1226</v>
      </c>
    </row>
    <row r="213" spans="1:5">
      <c r="A213" t="s">
        <v>9255</v>
      </c>
      <c r="B213" t="s">
        <v>8533</v>
      </c>
      <c r="C213" t="s">
        <v>2495</v>
      </c>
      <c r="D213" t="s">
        <v>9254</v>
      </c>
      <c r="E213" t="s">
        <v>1226</v>
      </c>
    </row>
    <row r="214" spans="1:5">
      <c r="A214" t="s">
        <v>9258</v>
      </c>
      <c r="B214" t="s">
        <v>8533</v>
      </c>
      <c r="C214" t="s">
        <v>2273</v>
      </c>
      <c r="D214" t="s">
        <v>9257</v>
      </c>
      <c r="E214" t="s">
        <v>1227</v>
      </c>
    </row>
    <row r="215" spans="1:5">
      <c r="A215" t="s">
        <v>9260</v>
      </c>
      <c r="B215" t="s">
        <v>8533</v>
      </c>
      <c r="C215" t="s">
        <v>2247</v>
      </c>
      <c r="D215" t="s">
        <v>9257</v>
      </c>
      <c r="E215" t="s">
        <v>1227</v>
      </c>
    </row>
    <row r="216" spans="1:5">
      <c r="A216" t="s">
        <v>9263</v>
      </c>
      <c r="B216" t="s">
        <v>8533</v>
      </c>
      <c r="C216" t="s">
        <v>2496</v>
      </c>
      <c r="D216" t="s">
        <v>9262</v>
      </c>
      <c r="E216" t="s">
        <v>1228</v>
      </c>
    </row>
    <row r="217" spans="1:5">
      <c r="A217" t="s">
        <v>9263</v>
      </c>
      <c r="B217" t="s">
        <v>8533</v>
      </c>
      <c r="C217" t="s">
        <v>2496</v>
      </c>
      <c r="D217" t="s">
        <v>9262</v>
      </c>
      <c r="E217" t="s">
        <v>1228</v>
      </c>
    </row>
    <row r="218" spans="1:5">
      <c r="A218" t="s">
        <v>9266</v>
      </c>
      <c r="B218" t="s">
        <v>8533</v>
      </c>
      <c r="C218" t="s">
        <v>4947</v>
      </c>
      <c r="D218" t="s">
        <v>9265</v>
      </c>
      <c r="E218" t="s">
        <v>1229</v>
      </c>
    </row>
    <row r="219" spans="1:5">
      <c r="A219" t="s">
        <v>9268</v>
      </c>
      <c r="B219" t="s">
        <v>8533</v>
      </c>
      <c r="C219" t="s">
        <v>4966</v>
      </c>
      <c r="D219" t="s">
        <v>9265</v>
      </c>
      <c r="E219" t="s">
        <v>1229</v>
      </c>
    </row>
    <row r="220" spans="1:5">
      <c r="A220" t="s">
        <v>9271</v>
      </c>
      <c r="B220" t="s">
        <v>8533</v>
      </c>
      <c r="C220" t="s">
        <v>2497</v>
      </c>
      <c r="D220" t="s">
        <v>9270</v>
      </c>
      <c r="E220" t="s">
        <v>1230</v>
      </c>
    </row>
    <row r="221" spans="1:5">
      <c r="A221" t="s">
        <v>9274</v>
      </c>
      <c r="B221" t="s">
        <v>8533</v>
      </c>
      <c r="C221" t="s">
        <v>2498</v>
      </c>
      <c r="D221" t="s">
        <v>9273</v>
      </c>
      <c r="E221" t="s">
        <v>1231</v>
      </c>
    </row>
    <row r="222" spans="1:5">
      <c r="A222" t="s">
        <v>9277</v>
      </c>
      <c r="B222" t="s">
        <v>8533</v>
      </c>
      <c r="C222" t="s">
        <v>8757</v>
      </c>
      <c r="D222" t="s">
        <v>9276</v>
      </c>
      <c r="E222" t="s">
        <v>1232</v>
      </c>
    </row>
    <row r="223" spans="1:5">
      <c r="A223" t="s">
        <v>9277</v>
      </c>
      <c r="B223" t="s">
        <v>8533</v>
      </c>
      <c r="C223" t="s">
        <v>8757</v>
      </c>
      <c r="D223" t="s">
        <v>9276</v>
      </c>
      <c r="E223" t="s">
        <v>1232</v>
      </c>
    </row>
    <row r="224" spans="1:5">
      <c r="A224" t="s">
        <v>9277</v>
      </c>
      <c r="B224" t="s">
        <v>8533</v>
      </c>
      <c r="C224" t="s">
        <v>8757</v>
      </c>
      <c r="D224" t="s">
        <v>9276</v>
      </c>
      <c r="E224" t="s">
        <v>1232</v>
      </c>
    </row>
    <row r="225" spans="1:5">
      <c r="A225" t="s">
        <v>9277</v>
      </c>
      <c r="B225" t="s">
        <v>8533</v>
      </c>
      <c r="C225" t="s">
        <v>8757</v>
      </c>
      <c r="D225" t="s">
        <v>9276</v>
      </c>
      <c r="E225" t="s">
        <v>1232</v>
      </c>
    </row>
    <row r="226" spans="1:5">
      <c r="A226" t="s">
        <v>9280</v>
      </c>
      <c r="B226" t="s">
        <v>8533</v>
      </c>
      <c r="C226" t="s">
        <v>8790</v>
      </c>
      <c r="D226" t="s">
        <v>9279</v>
      </c>
      <c r="E226" t="s">
        <v>1233</v>
      </c>
    </row>
    <row r="227" spans="1:5">
      <c r="A227" t="s">
        <v>9280</v>
      </c>
      <c r="B227" t="s">
        <v>8533</v>
      </c>
      <c r="C227" t="s">
        <v>8790</v>
      </c>
      <c r="D227" t="s">
        <v>9279</v>
      </c>
      <c r="E227" t="s">
        <v>1233</v>
      </c>
    </row>
    <row r="228" spans="1:5">
      <c r="A228" t="s">
        <v>9280</v>
      </c>
      <c r="B228" t="s">
        <v>8533</v>
      </c>
      <c r="C228" t="s">
        <v>8790</v>
      </c>
      <c r="D228" t="s">
        <v>9279</v>
      </c>
      <c r="E228" t="s">
        <v>1233</v>
      </c>
    </row>
    <row r="229" spans="1:5">
      <c r="A229" t="s">
        <v>9280</v>
      </c>
      <c r="B229" t="s">
        <v>8533</v>
      </c>
      <c r="C229" t="s">
        <v>8790</v>
      </c>
      <c r="D229" t="s">
        <v>9279</v>
      </c>
      <c r="E229" t="s">
        <v>1233</v>
      </c>
    </row>
    <row r="230" spans="1:5">
      <c r="A230" t="s">
        <v>9283</v>
      </c>
      <c r="B230" t="s">
        <v>8533</v>
      </c>
      <c r="C230" t="s">
        <v>2173</v>
      </c>
      <c r="D230" t="s">
        <v>9282</v>
      </c>
      <c r="E230" t="s">
        <v>1234</v>
      </c>
    </row>
    <row r="231" spans="1:5">
      <c r="A231" t="s">
        <v>9286</v>
      </c>
      <c r="B231" t="s">
        <v>8533</v>
      </c>
      <c r="C231" t="s">
        <v>2168</v>
      </c>
      <c r="D231" t="s">
        <v>9285</v>
      </c>
      <c r="E231" t="s">
        <v>1235</v>
      </c>
    </row>
    <row r="232" spans="1:5">
      <c r="A232" t="s">
        <v>9289</v>
      </c>
      <c r="B232" t="s">
        <v>8533</v>
      </c>
      <c r="C232" t="s">
        <v>1688</v>
      </c>
      <c r="D232" t="s">
        <v>9288</v>
      </c>
      <c r="E232" t="s">
        <v>1236</v>
      </c>
    </row>
    <row r="233" spans="1:5">
      <c r="A233" t="s">
        <v>9292</v>
      </c>
      <c r="B233" t="s">
        <v>8533</v>
      </c>
      <c r="C233" t="s">
        <v>2171</v>
      </c>
      <c r="D233" t="s">
        <v>9291</v>
      </c>
      <c r="E233" t="s">
        <v>1237</v>
      </c>
    </row>
    <row r="234" spans="1:5">
      <c r="A234" t="s">
        <v>9295</v>
      </c>
      <c r="B234" t="s">
        <v>8533</v>
      </c>
      <c r="C234" t="s">
        <v>2499</v>
      </c>
      <c r="D234" t="s">
        <v>9294</v>
      </c>
      <c r="E234" t="s">
        <v>1238</v>
      </c>
    </row>
    <row r="235" spans="1:5">
      <c r="A235" t="s">
        <v>9298</v>
      </c>
      <c r="B235" t="s">
        <v>8533</v>
      </c>
      <c r="C235" t="s">
        <v>2500</v>
      </c>
      <c r="D235" t="s">
        <v>9297</v>
      </c>
      <c r="E235" t="s">
        <v>1239</v>
      </c>
    </row>
    <row r="236" spans="1:5">
      <c r="A236" t="s">
        <v>9300</v>
      </c>
      <c r="B236" t="s">
        <v>8533</v>
      </c>
      <c r="C236" t="s">
        <v>2501</v>
      </c>
      <c r="D236" t="s">
        <v>9297</v>
      </c>
      <c r="E236" t="s">
        <v>1239</v>
      </c>
    </row>
    <row r="237" spans="1:5">
      <c r="A237" t="s">
        <v>9303</v>
      </c>
      <c r="B237" t="s">
        <v>8533</v>
      </c>
      <c r="C237" t="s">
        <v>2502</v>
      </c>
      <c r="D237" t="s">
        <v>9302</v>
      </c>
      <c r="E237" t="s">
        <v>1240</v>
      </c>
    </row>
    <row r="238" spans="1:5">
      <c r="A238" t="s">
        <v>9306</v>
      </c>
      <c r="B238" t="s">
        <v>8533</v>
      </c>
      <c r="C238" t="s">
        <v>2503</v>
      </c>
      <c r="D238" t="s">
        <v>9305</v>
      </c>
      <c r="E238" t="s">
        <v>1241</v>
      </c>
    </row>
    <row r="239" spans="1:5">
      <c r="A239" t="s">
        <v>9309</v>
      </c>
      <c r="B239" t="s">
        <v>8533</v>
      </c>
      <c r="C239" t="s">
        <v>2504</v>
      </c>
      <c r="D239" t="s">
        <v>9308</v>
      </c>
      <c r="E239" t="s">
        <v>1242</v>
      </c>
    </row>
    <row r="240" spans="1:5">
      <c r="A240" t="s">
        <v>9312</v>
      </c>
      <c r="B240" t="s">
        <v>8533</v>
      </c>
      <c r="C240" t="s">
        <v>2505</v>
      </c>
      <c r="D240" t="s">
        <v>9311</v>
      </c>
      <c r="E240" t="s">
        <v>1243</v>
      </c>
    </row>
    <row r="241" spans="1:5">
      <c r="A241" t="s">
        <v>9315</v>
      </c>
      <c r="B241" t="s">
        <v>8533</v>
      </c>
      <c r="C241" t="s">
        <v>2506</v>
      </c>
      <c r="D241" t="s">
        <v>9314</v>
      </c>
      <c r="E241" t="s">
        <v>1244</v>
      </c>
    </row>
    <row r="242" spans="1:5">
      <c r="A242" t="s">
        <v>9318</v>
      </c>
      <c r="B242" t="s">
        <v>8533</v>
      </c>
      <c r="C242" t="s">
        <v>2507</v>
      </c>
      <c r="D242" t="s">
        <v>9317</v>
      </c>
      <c r="E242" t="s">
        <v>1245</v>
      </c>
    </row>
    <row r="243" spans="1:5">
      <c r="A243" t="s">
        <v>9321</v>
      </c>
      <c r="B243" t="s">
        <v>8533</v>
      </c>
      <c r="C243" t="s">
        <v>2508</v>
      </c>
      <c r="D243" t="s">
        <v>9320</v>
      </c>
      <c r="E243" t="s">
        <v>1246</v>
      </c>
    </row>
    <row r="244" spans="1:5">
      <c r="A244" t="s">
        <v>9324</v>
      </c>
      <c r="B244" t="s">
        <v>8533</v>
      </c>
      <c r="C244" t="s">
        <v>4930</v>
      </c>
      <c r="D244" t="s">
        <v>9323</v>
      </c>
      <c r="E244" t="s">
        <v>1247</v>
      </c>
    </row>
    <row r="245" spans="1:5">
      <c r="A245" t="s">
        <v>9327</v>
      </c>
      <c r="B245" t="s">
        <v>8533</v>
      </c>
      <c r="C245" t="s">
        <v>2509</v>
      </c>
      <c r="D245" t="s">
        <v>9326</v>
      </c>
      <c r="E245" t="s">
        <v>1248</v>
      </c>
    </row>
    <row r="246" spans="1:5">
      <c r="A246" t="s">
        <v>9330</v>
      </c>
      <c r="B246" t="s">
        <v>8533</v>
      </c>
      <c r="C246" t="s">
        <v>2510</v>
      </c>
      <c r="D246" t="s">
        <v>9329</v>
      </c>
      <c r="E246" t="s">
        <v>1249</v>
      </c>
    </row>
    <row r="247" spans="1:5">
      <c r="A247" t="s">
        <v>9330</v>
      </c>
      <c r="B247" t="s">
        <v>8533</v>
      </c>
      <c r="C247" t="s">
        <v>2510</v>
      </c>
      <c r="D247" t="s">
        <v>9329</v>
      </c>
      <c r="E247" t="s">
        <v>1249</v>
      </c>
    </row>
    <row r="248" spans="1:5">
      <c r="A248" t="s">
        <v>9332</v>
      </c>
      <c r="B248" t="s">
        <v>8533</v>
      </c>
      <c r="C248" t="s">
        <v>2511</v>
      </c>
      <c r="D248" t="s">
        <v>9329</v>
      </c>
      <c r="E248" t="s">
        <v>1249</v>
      </c>
    </row>
    <row r="249" spans="1:5">
      <c r="A249" t="s">
        <v>9332</v>
      </c>
      <c r="B249" t="s">
        <v>8533</v>
      </c>
      <c r="C249" t="s">
        <v>2511</v>
      </c>
      <c r="D249" t="s">
        <v>9329</v>
      </c>
      <c r="E249" t="s">
        <v>1249</v>
      </c>
    </row>
    <row r="250" spans="1:5">
      <c r="A250" t="s">
        <v>9335</v>
      </c>
      <c r="B250" t="s">
        <v>8533</v>
      </c>
      <c r="C250" t="s">
        <v>2512</v>
      </c>
      <c r="D250" t="s">
        <v>9334</v>
      </c>
      <c r="E250" t="s">
        <v>1250</v>
      </c>
    </row>
    <row r="251" spans="1:5">
      <c r="A251" t="s">
        <v>9338</v>
      </c>
      <c r="B251" t="s">
        <v>8533</v>
      </c>
      <c r="C251" t="s">
        <v>2513</v>
      </c>
      <c r="D251" t="s">
        <v>9337</v>
      </c>
      <c r="E251" t="s">
        <v>1251</v>
      </c>
    </row>
    <row r="252" spans="1:5">
      <c r="A252" t="s">
        <v>9341</v>
      </c>
      <c r="B252" t="s">
        <v>8533</v>
      </c>
      <c r="C252" t="s">
        <v>2514</v>
      </c>
      <c r="D252" t="s">
        <v>9340</v>
      </c>
      <c r="E252" t="s">
        <v>1252</v>
      </c>
    </row>
    <row r="253" spans="1:5">
      <c r="A253" t="s">
        <v>9344</v>
      </c>
      <c r="B253" t="s">
        <v>8533</v>
      </c>
      <c r="C253" t="s">
        <v>2515</v>
      </c>
      <c r="D253" t="s">
        <v>9343</v>
      </c>
      <c r="E253" t="s">
        <v>1253</v>
      </c>
    </row>
    <row r="254" spans="1:5">
      <c r="A254" t="s">
        <v>9353</v>
      </c>
      <c r="B254" t="s">
        <v>8533</v>
      </c>
      <c r="C254" t="s">
        <v>2516</v>
      </c>
      <c r="D254" t="s">
        <v>9352</v>
      </c>
      <c r="E254" t="s">
        <v>1256</v>
      </c>
    </row>
    <row r="255" spans="1:5">
      <c r="A255" t="s">
        <v>9356</v>
      </c>
      <c r="B255" t="s">
        <v>8963</v>
      </c>
      <c r="C255" t="s">
        <v>2517</v>
      </c>
      <c r="D255" t="s">
        <v>9355</v>
      </c>
      <c r="E255" t="s">
        <v>1257</v>
      </c>
    </row>
    <row r="256" spans="1:5">
      <c r="A256" t="s">
        <v>9359</v>
      </c>
      <c r="B256" t="s">
        <v>8963</v>
      </c>
      <c r="C256" t="s">
        <v>2518</v>
      </c>
      <c r="D256" t="s">
        <v>9358</v>
      </c>
      <c r="E256" t="s">
        <v>1258</v>
      </c>
    </row>
    <row r="257" spans="1:5">
      <c r="A257" t="s">
        <v>9362</v>
      </c>
      <c r="B257" t="s">
        <v>8963</v>
      </c>
      <c r="C257" t="s">
        <v>2519</v>
      </c>
      <c r="D257" t="s">
        <v>9361</v>
      </c>
      <c r="E257" t="s">
        <v>1259</v>
      </c>
    </row>
    <row r="258" spans="1:5">
      <c r="A258" t="s">
        <v>9365</v>
      </c>
      <c r="B258" t="s">
        <v>8963</v>
      </c>
      <c r="C258" t="s">
        <v>2520</v>
      </c>
      <c r="D258" t="s">
        <v>9364</v>
      </c>
      <c r="E258" t="s">
        <v>1260</v>
      </c>
    </row>
    <row r="259" spans="1:5">
      <c r="A259" t="s">
        <v>9368</v>
      </c>
      <c r="B259" t="s">
        <v>8963</v>
      </c>
      <c r="C259" t="s">
        <v>2521</v>
      </c>
      <c r="D259" t="s">
        <v>9367</v>
      </c>
      <c r="E259" t="s">
        <v>1261</v>
      </c>
    </row>
    <row r="260" spans="1:5">
      <c r="A260" t="s">
        <v>9371</v>
      </c>
      <c r="B260" t="s">
        <v>8963</v>
      </c>
      <c r="C260" t="s">
        <v>2522</v>
      </c>
      <c r="D260" t="s">
        <v>9370</v>
      </c>
      <c r="E260" t="s">
        <v>1262</v>
      </c>
    </row>
    <row r="261" spans="1:5">
      <c r="A261" t="s">
        <v>9374</v>
      </c>
      <c r="B261" t="s">
        <v>8963</v>
      </c>
      <c r="C261" t="s">
        <v>2523</v>
      </c>
      <c r="D261" t="s">
        <v>9373</v>
      </c>
      <c r="E261" t="s">
        <v>1263</v>
      </c>
    </row>
    <row r="262" spans="1:5">
      <c r="A262" t="s">
        <v>9377</v>
      </c>
      <c r="B262" t="s">
        <v>8963</v>
      </c>
      <c r="C262" t="s">
        <v>4992</v>
      </c>
      <c r="D262" t="s">
        <v>9376</v>
      </c>
      <c r="E262" t="s">
        <v>1264</v>
      </c>
    </row>
    <row r="263" spans="1:5">
      <c r="A263" t="s">
        <v>9380</v>
      </c>
      <c r="B263" t="s">
        <v>8963</v>
      </c>
      <c r="C263" t="s">
        <v>2524</v>
      </c>
      <c r="D263" t="s">
        <v>9379</v>
      </c>
      <c r="E263" t="s">
        <v>1265</v>
      </c>
    </row>
    <row r="264" spans="1:5">
      <c r="A264" t="s">
        <v>9383</v>
      </c>
      <c r="B264" t="s">
        <v>8963</v>
      </c>
      <c r="C264" t="s">
        <v>2525</v>
      </c>
      <c r="D264" t="s">
        <v>9382</v>
      </c>
      <c r="E264" t="s">
        <v>1266</v>
      </c>
    </row>
    <row r="265" spans="1:5">
      <c r="A265" t="s">
        <v>9386</v>
      </c>
      <c r="B265" t="s">
        <v>8963</v>
      </c>
      <c r="C265" t="s">
        <v>2526</v>
      </c>
      <c r="D265" t="s">
        <v>9385</v>
      </c>
      <c r="E265" t="s">
        <v>1267</v>
      </c>
    </row>
    <row r="266" spans="1:5">
      <c r="A266" t="s">
        <v>9389</v>
      </c>
      <c r="B266" t="s">
        <v>8963</v>
      </c>
      <c r="C266" t="s">
        <v>2527</v>
      </c>
      <c r="D266" t="s">
        <v>9388</v>
      </c>
      <c r="E266" t="s">
        <v>1268</v>
      </c>
    </row>
    <row r="267" spans="1:5">
      <c r="A267" t="s">
        <v>9392</v>
      </c>
      <c r="B267" t="s">
        <v>8963</v>
      </c>
      <c r="C267" t="s">
        <v>2528</v>
      </c>
      <c r="D267" t="s">
        <v>9391</v>
      </c>
      <c r="E267" t="s">
        <v>1269</v>
      </c>
    </row>
    <row r="268" spans="1:5">
      <c r="A268" t="s">
        <v>9395</v>
      </c>
      <c r="B268" t="s">
        <v>8963</v>
      </c>
      <c r="C268" t="s">
        <v>2529</v>
      </c>
      <c r="D268" t="s">
        <v>9394</v>
      </c>
      <c r="E268" t="s">
        <v>1270</v>
      </c>
    </row>
    <row r="269" spans="1:5">
      <c r="A269" t="s">
        <v>9398</v>
      </c>
      <c r="B269" t="s">
        <v>8533</v>
      </c>
      <c r="C269" t="s">
        <v>2530</v>
      </c>
      <c r="D269" t="s">
        <v>9397</v>
      </c>
      <c r="E269" t="s">
        <v>1271</v>
      </c>
    </row>
    <row r="270" spans="1:5">
      <c r="A270" t="s">
        <v>9404</v>
      </c>
      <c r="B270" t="s">
        <v>8533</v>
      </c>
      <c r="C270" t="s">
        <v>2531</v>
      </c>
      <c r="D270" t="s">
        <v>9403</v>
      </c>
      <c r="E270" t="s">
        <v>1273</v>
      </c>
    </row>
    <row r="271" spans="1:5">
      <c r="A271" t="s">
        <v>9406</v>
      </c>
      <c r="B271" t="s">
        <v>8533</v>
      </c>
      <c r="C271" t="s">
        <v>2532</v>
      </c>
      <c r="D271" t="s">
        <v>9403</v>
      </c>
      <c r="E271" t="s">
        <v>1273</v>
      </c>
    </row>
    <row r="272" spans="1:5">
      <c r="A272" t="s">
        <v>9409</v>
      </c>
      <c r="B272" t="s">
        <v>8533</v>
      </c>
      <c r="C272" t="s">
        <v>2533</v>
      </c>
      <c r="D272" t="s">
        <v>9408</v>
      </c>
      <c r="E272" t="s">
        <v>1274</v>
      </c>
    </row>
    <row r="273" spans="1:5">
      <c r="A273" t="s">
        <v>9411</v>
      </c>
      <c r="B273" t="s">
        <v>8533</v>
      </c>
      <c r="C273" t="s">
        <v>2534</v>
      </c>
      <c r="D273" t="s">
        <v>9408</v>
      </c>
      <c r="E273" t="s">
        <v>1274</v>
      </c>
    </row>
    <row r="274" spans="1:5">
      <c r="A274" t="s">
        <v>9428</v>
      </c>
      <c r="B274" t="s">
        <v>8533</v>
      </c>
      <c r="C274" t="s">
        <v>2535</v>
      </c>
      <c r="D274" t="s">
        <v>9427</v>
      </c>
      <c r="E274" t="s">
        <v>1279</v>
      </c>
    </row>
    <row r="275" spans="1:5">
      <c r="A275" t="s">
        <v>9440</v>
      </c>
      <c r="B275" t="s">
        <v>8533</v>
      </c>
      <c r="C275" t="s">
        <v>2536</v>
      </c>
      <c r="D275" t="s">
        <v>9439</v>
      </c>
      <c r="E275" t="s">
        <v>1282</v>
      </c>
    </row>
    <row r="276" spans="1:5">
      <c r="A276" t="s">
        <v>9443</v>
      </c>
      <c r="B276" t="s">
        <v>8533</v>
      </c>
      <c r="C276" t="s">
        <v>2537</v>
      </c>
      <c r="D276" t="s">
        <v>9442</v>
      </c>
      <c r="E276" t="s">
        <v>1283</v>
      </c>
    </row>
    <row r="277" spans="1:5">
      <c r="A277" t="s">
        <v>9464</v>
      </c>
      <c r="B277" t="s">
        <v>8533</v>
      </c>
      <c r="C277" t="s">
        <v>2538</v>
      </c>
      <c r="D277" t="s">
        <v>9463</v>
      </c>
      <c r="E277" t="s">
        <v>1290</v>
      </c>
    </row>
    <row r="278" spans="1:5">
      <c r="A278" t="s">
        <v>9476</v>
      </c>
      <c r="B278" t="s">
        <v>8533</v>
      </c>
      <c r="C278" t="s">
        <v>4913</v>
      </c>
      <c r="D278" t="s">
        <v>9475</v>
      </c>
      <c r="E278" t="s">
        <v>1294</v>
      </c>
    </row>
    <row r="279" spans="1:5">
      <c r="A279" t="s">
        <v>9479</v>
      </c>
      <c r="B279" t="s">
        <v>8533</v>
      </c>
      <c r="C279" t="s">
        <v>2539</v>
      </c>
      <c r="D279" t="s">
        <v>9478</v>
      </c>
      <c r="E279" t="s">
        <v>1295</v>
      </c>
    </row>
    <row r="280" spans="1:5">
      <c r="A280" t="s">
        <v>9482</v>
      </c>
      <c r="B280" t="s">
        <v>8533</v>
      </c>
      <c r="C280" t="s">
        <v>2165</v>
      </c>
      <c r="D280" t="s">
        <v>9481</v>
      </c>
      <c r="E280" t="s">
        <v>1296</v>
      </c>
    </row>
    <row r="281" spans="1:5">
      <c r="A281" t="s">
        <v>9485</v>
      </c>
      <c r="B281" t="s">
        <v>8533</v>
      </c>
      <c r="C281" t="s">
        <v>2540</v>
      </c>
      <c r="D281" t="s">
        <v>9484</v>
      </c>
      <c r="E281" t="s">
        <v>1297</v>
      </c>
    </row>
    <row r="282" spans="1:5">
      <c r="A282" t="s">
        <v>9488</v>
      </c>
      <c r="B282" t="s">
        <v>8533</v>
      </c>
      <c r="C282" t="s">
        <v>2541</v>
      </c>
      <c r="D282" t="s">
        <v>9487</v>
      </c>
      <c r="E282" t="s">
        <v>1298</v>
      </c>
    </row>
    <row r="283" spans="1:5">
      <c r="A283" t="s">
        <v>9506</v>
      </c>
      <c r="B283" t="s">
        <v>8533</v>
      </c>
      <c r="C283" t="s">
        <v>2323</v>
      </c>
      <c r="D283" t="s">
        <v>9505</v>
      </c>
      <c r="E283" t="s">
        <v>1304</v>
      </c>
    </row>
    <row r="284" spans="1:5">
      <c r="A284" t="s">
        <v>9509</v>
      </c>
      <c r="B284" t="s">
        <v>8533</v>
      </c>
      <c r="C284" t="s">
        <v>2542</v>
      </c>
      <c r="D284" t="s">
        <v>9508</v>
      </c>
      <c r="E284" t="s">
        <v>1305</v>
      </c>
    </row>
    <row r="285" spans="1:5">
      <c r="A285" t="s">
        <v>9516</v>
      </c>
      <c r="B285" t="s">
        <v>8533</v>
      </c>
      <c r="C285" t="s">
        <v>2543</v>
      </c>
      <c r="D285" t="s">
        <v>9515</v>
      </c>
      <c r="E285" t="s">
        <v>1307</v>
      </c>
    </row>
    <row r="286" spans="1:5">
      <c r="A286" t="s">
        <v>9519</v>
      </c>
      <c r="B286" t="s">
        <v>8533</v>
      </c>
      <c r="C286" t="s">
        <v>4839</v>
      </c>
      <c r="D286" t="s">
        <v>9518</v>
      </c>
      <c r="E286" t="s">
        <v>1308</v>
      </c>
    </row>
    <row r="287" spans="1:5">
      <c r="A287" t="s">
        <v>9522</v>
      </c>
      <c r="B287" t="s">
        <v>8533</v>
      </c>
      <c r="C287" t="s">
        <v>4838</v>
      </c>
      <c r="D287" t="s">
        <v>9521</v>
      </c>
      <c r="E287" t="s">
        <v>1309</v>
      </c>
    </row>
    <row r="288" spans="1:5">
      <c r="A288" t="s">
        <v>9525</v>
      </c>
      <c r="B288" t="s">
        <v>8533</v>
      </c>
      <c r="C288" t="s">
        <v>2544</v>
      </c>
      <c r="D288" t="s">
        <v>9524</v>
      </c>
      <c r="E288" t="s">
        <v>1310</v>
      </c>
    </row>
    <row r="289" spans="1:5">
      <c r="A289" t="s">
        <v>9528</v>
      </c>
      <c r="B289" t="s">
        <v>8533</v>
      </c>
      <c r="C289" t="s">
        <v>2545</v>
      </c>
      <c r="D289" t="s">
        <v>9527</v>
      </c>
      <c r="E289" t="s">
        <v>1311</v>
      </c>
    </row>
    <row r="290" spans="1:5">
      <c r="A290" t="s">
        <v>9534</v>
      </c>
      <c r="B290" t="s">
        <v>8946</v>
      </c>
      <c r="C290" t="s">
        <v>2546</v>
      </c>
      <c r="D290" t="s">
        <v>9533</v>
      </c>
      <c r="E290" t="s">
        <v>1312</v>
      </c>
    </row>
    <row r="291" spans="1:5">
      <c r="A291" t="s">
        <v>9537</v>
      </c>
      <c r="B291" t="s">
        <v>8946</v>
      </c>
      <c r="C291" t="s">
        <v>2547</v>
      </c>
      <c r="D291" t="s">
        <v>9536</v>
      </c>
      <c r="E291" t="s">
        <v>1313</v>
      </c>
    </row>
    <row r="292" spans="1:5">
      <c r="A292" t="s">
        <v>9540</v>
      </c>
      <c r="B292" t="s">
        <v>8946</v>
      </c>
      <c r="C292" t="s">
        <v>5021</v>
      </c>
      <c r="D292" t="s">
        <v>9539</v>
      </c>
      <c r="E292" t="s">
        <v>1314</v>
      </c>
    </row>
    <row r="293" spans="1:5">
      <c r="A293" t="s">
        <v>9543</v>
      </c>
      <c r="B293" t="s">
        <v>8946</v>
      </c>
      <c r="C293" t="s">
        <v>2548</v>
      </c>
      <c r="D293" t="s">
        <v>9542</v>
      </c>
      <c r="E293" t="s">
        <v>1315</v>
      </c>
    </row>
    <row r="294" spans="1:5">
      <c r="A294" t="s">
        <v>9574</v>
      </c>
      <c r="B294" t="s">
        <v>8533</v>
      </c>
      <c r="C294" t="s">
        <v>2549</v>
      </c>
      <c r="D294" t="s">
        <v>9573</v>
      </c>
      <c r="E294" t="s">
        <v>1325</v>
      </c>
    </row>
    <row r="295" spans="1:5">
      <c r="A295" t="s">
        <v>9576</v>
      </c>
      <c r="B295" t="s">
        <v>8533</v>
      </c>
      <c r="C295" t="s">
        <v>2550</v>
      </c>
      <c r="D295" t="s">
        <v>9573</v>
      </c>
      <c r="E295" t="s">
        <v>1325</v>
      </c>
    </row>
    <row r="296" spans="1:5">
      <c r="A296" t="s">
        <v>9587</v>
      </c>
      <c r="B296" t="s">
        <v>8533</v>
      </c>
      <c r="C296" t="s">
        <v>2551</v>
      </c>
      <c r="D296" t="s">
        <v>9586</v>
      </c>
      <c r="E296" t="s">
        <v>1328</v>
      </c>
    </row>
    <row r="297" spans="1:5">
      <c r="A297" t="s">
        <v>9593</v>
      </c>
      <c r="B297" t="s">
        <v>8533</v>
      </c>
      <c r="C297" t="s">
        <v>2552</v>
      </c>
      <c r="D297" t="s">
        <v>9592</v>
      </c>
      <c r="E297" t="s">
        <v>1330</v>
      </c>
    </row>
    <row r="298" spans="1:5">
      <c r="A298" t="s">
        <v>9599</v>
      </c>
      <c r="B298" t="s">
        <v>8533</v>
      </c>
      <c r="C298" t="s">
        <v>2553</v>
      </c>
      <c r="D298" t="s">
        <v>9598</v>
      </c>
      <c r="E298" t="s">
        <v>1332</v>
      </c>
    </row>
    <row r="299" spans="1:5">
      <c r="A299" t="s">
        <v>9611</v>
      </c>
      <c r="B299" t="s">
        <v>8956</v>
      </c>
      <c r="C299" t="s">
        <v>5973</v>
      </c>
      <c r="D299" t="s">
        <v>9610</v>
      </c>
      <c r="E299" t="s">
        <v>1335</v>
      </c>
    </row>
    <row r="300" spans="1:5">
      <c r="A300" t="s">
        <v>9614</v>
      </c>
      <c r="B300" t="s">
        <v>8956</v>
      </c>
      <c r="C300" t="s">
        <v>6112</v>
      </c>
      <c r="D300" t="s">
        <v>9613</v>
      </c>
      <c r="E300" t="s">
        <v>1336</v>
      </c>
    </row>
    <row r="301" spans="1:5">
      <c r="A301" t="s">
        <v>9614</v>
      </c>
      <c r="B301" t="s">
        <v>8956</v>
      </c>
      <c r="C301" t="s">
        <v>6112</v>
      </c>
      <c r="D301" t="s">
        <v>9613</v>
      </c>
      <c r="E301" t="s">
        <v>1336</v>
      </c>
    </row>
    <row r="302" spans="1:5">
      <c r="A302" t="s">
        <v>9642</v>
      </c>
      <c r="B302" t="s">
        <v>8533</v>
      </c>
      <c r="C302" t="s">
        <v>4630</v>
      </c>
      <c r="D302" t="s">
        <v>9641</v>
      </c>
      <c r="E302" t="s">
        <v>1344</v>
      </c>
    </row>
    <row r="303" spans="1:5">
      <c r="A303" t="s">
        <v>9644</v>
      </c>
      <c r="B303" t="s">
        <v>8533</v>
      </c>
      <c r="C303" t="s">
        <v>4640</v>
      </c>
      <c r="D303" t="s">
        <v>9641</v>
      </c>
      <c r="E303" t="s">
        <v>1344</v>
      </c>
    </row>
    <row r="304" spans="1:5">
      <c r="A304" t="s">
        <v>9647</v>
      </c>
      <c r="B304" t="s">
        <v>8533</v>
      </c>
      <c r="C304" t="s">
        <v>2554</v>
      </c>
      <c r="D304" t="s">
        <v>9646</v>
      </c>
      <c r="E304" t="s">
        <v>1345</v>
      </c>
    </row>
    <row r="305" spans="1:5">
      <c r="A305" t="s">
        <v>9650</v>
      </c>
      <c r="B305" t="s">
        <v>8533</v>
      </c>
      <c r="C305" t="s">
        <v>2555</v>
      </c>
      <c r="D305" t="s">
        <v>9649</v>
      </c>
      <c r="E305" t="s">
        <v>1346</v>
      </c>
    </row>
    <row r="306" spans="1:5">
      <c r="A306" t="s">
        <v>9653</v>
      </c>
      <c r="B306" t="s">
        <v>8533</v>
      </c>
      <c r="C306" t="s">
        <v>6291</v>
      </c>
      <c r="D306" t="s">
        <v>9652</v>
      </c>
      <c r="E306" t="s">
        <v>1347</v>
      </c>
    </row>
    <row r="307" spans="1:5">
      <c r="A307" t="s">
        <v>9656</v>
      </c>
      <c r="B307" t="s">
        <v>8533</v>
      </c>
      <c r="C307" t="s">
        <v>2556</v>
      </c>
      <c r="D307" t="s">
        <v>9655</v>
      </c>
      <c r="E307" t="s">
        <v>1348</v>
      </c>
    </row>
    <row r="308" spans="1:5">
      <c r="A308" t="s">
        <v>9659</v>
      </c>
      <c r="B308" t="s">
        <v>8533</v>
      </c>
      <c r="C308" t="s">
        <v>8991</v>
      </c>
      <c r="D308" t="s">
        <v>9658</v>
      </c>
      <c r="E308" t="s">
        <v>1349</v>
      </c>
    </row>
    <row r="309" spans="1:5">
      <c r="A309" t="s">
        <v>9662</v>
      </c>
      <c r="B309" t="s">
        <v>8533</v>
      </c>
      <c r="C309" t="s">
        <v>9523</v>
      </c>
      <c r="D309" t="s">
        <v>9661</v>
      </c>
      <c r="E309" t="s">
        <v>1350</v>
      </c>
    </row>
    <row r="310" spans="1:5">
      <c r="A310" t="s">
        <v>9665</v>
      </c>
      <c r="B310" t="s">
        <v>8533</v>
      </c>
      <c r="C310" t="s">
        <v>6530</v>
      </c>
      <c r="D310" t="s">
        <v>9664</v>
      </c>
      <c r="E310" t="s">
        <v>1351</v>
      </c>
    </row>
    <row r="311" spans="1:5">
      <c r="A311" t="s">
        <v>9668</v>
      </c>
      <c r="B311" t="s">
        <v>8533</v>
      </c>
      <c r="C311" t="s">
        <v>6938</v>
      </c>
      <c r="D311" t="s">
        <v>9667</v>
      </c>
      <c r="E311" t="s">
        <v>1352</v>
      </c>
    </row>
    <row r="312" spans="1:5">
      <c r="A312" t="s">
        <v>9671</v>
      </c>
      <c r="B312" t="s">
        <v>8533</v>
      </c>
      <c r="C312" t="s">
        <v>7025</v>
      </c>
      <c r="D312" t="s">
        <v>9670</v>
      </c>
      <c r="E312" t="s">
        <v>1353</v>
      </c>
    </row>
    <row r="313" spans="1:5">
      <c r="A313" t="s">
        <v>9674</v>
      </c>
      <c r="B313" t="s">
        <v>8533</v>
      </c>
      <c r="C313" t="s">
        <v>3982</v>
      </c>
      <c r="D313" t="s">
        <v>9673</v>
      </c>
      <c r="E313" t="s">
        <v>1354</v>
      </c>
    </row>
    <row r="314" spans="1:5">
      <c r="A314" t="s">
        <v>9677</v>
      </c>
      <c r="B314" t="s">
        <v>8533</v>
      </c>
      <c r="C314" t="s">
        <v>2557</v>
      </c>
      <c r="D314" t="s">
        <v>9676</v>
      </c>
      <c r="E314" t="s">
        <v>1355</v>
      </c>
    </row>
    <row r="315" spans="1:5">
      <c r="A315" t="s">
        <v>9680</v>
      </c>
      <c r="B315" t="s">
        <v>8533</v>
      </c>
      <c r="C315" t="s">
        <v>8407</v>
      </c>
      <c r="D315" t="s">
        <v>9679</v>
      </c>
      <c r="E315" t="s">
        <v>1356</v>
      </c>
    </row>
    <row r="316" spans="1:5">
      <c r="A316" t="s">
        <v>9683</v>
      </c>
      <c r="B316" t="s">
        <v>8533</v>
      </c>
      <c r="C316" t="s">
        <v>7954</v>
      </c>
      <c r="D316" t="s">
        <v>9682</v>
      </c>
      <c r="E316" t="s">
        <v>1357</v>
      </c>
    </row>
    <row r="317" spans="1:5">
      <c r="A317" t="s">
        <v>9686</v>
      </c>
      <c r="B317" t="s">
        <v>8533</v>
      </c>
      <c r="C317" t="s">
        <v>4006</v>
      </c>
      <c r="D317" t="s">
        <v>9685</v>
      </c>
      <c r="E317" t="s">
        <v>1358</v>
      </c>
    </row>
    <row r="318" spans="1:5">
      <c r="A318" t="s">
        <v>9689</v>
      </c>
      <c r="B318" t="s">
        <v>8533</v>
      </c>
      <c r="C318" t="s">
        <v>2558</v>
      </c>
      <c r="D318" t="s">
        <v>9688</v>
      </c>
      <c r="E318" t="s">
        <v>1359</v>
      </c>
    </row>
    <row r="319" spans="1:5">
      <c r="A319" t="s">
        <v>9692</v>
      </c>
      <c r="B319" t="s">
        <v>8533</v>
      </c>
      <c r="C319" t="s">
        <v>4023</v>
      </c>
      <c r="D319" t="s">
        <v>9691</v>
      </c>
      <c r="E319" t="s">
        <v>1360</v>
      </c>
    </row>
    <row r="320" spans="1:5">
      <c r="A320" t="s">
        <v>9695</v>
      </c>
      <c r="B320" t="s">
        <v>8533</v>
      </c>
      <c r="C320" t="s">
        <v>9575</v>
      </c>
      <c r="D320" t="s">
        <v>9694</v>
      </c>
      <c r="E320" t="s">
        <v>1361</v>
      </c>
    </row>
    <row r="321" spans="1:5">
      <c r="A321" t="s">
        <v>9698</v>
      </c>
      <c r="B321" t="s">
        <v>8533</v>
      </c>
      <c r="C321" t="s">
        <v>2559</v>
      </c>
      <c r="D321" t="s">
        <v>9697</v>
      </c>
      <c r="E321" t="s">
        <v>1362</v>
      </c>
    </row>
    <row r="322" spans="1:5">
      <c r="A322" t="s">
        <v>9701</v>
      </c>
      <c r="B322" t="s">
        <v>8533</v>
      </c>
      <c r="C322" t="s">
        <v>6266</v>
      </c>
      <c r="D322" t="s">
        <v>9700</v>
      </c>
      <c r="E322" t="s">
        <v>1363</v>
      </c>
    </row>
    <row r="323" spans="1:5">
      <c r="A323" t="s">
        <v>9704</v>
      </c>
      <c r="B323" t="s">
        <v>8533</v>
      </c>
      <c r="C323" t="s">
        <v>2560</v>
      </c>
      <c r="D323" t="s">
        <v>9703</v>
      </c>
      <c r="E323" t="s">
        <v>1364</v>
      </c>
    </row>
    <row r="324" spans="1:5">
      <c r="A324" t="s">
        <v>9707</v>
      </c>
      <c r="B324" t="s">
        <v>8533</v>
      </c>
      <c r="C324" t="s">
        <v>9222</v>
      </c>
      <c r="D324" t="s">
        <v>9706</v>
      </c>
      <c r="E324" t="s">
        <v>1365</v>
      </c>
    </row>
    <row r="325" spans="1:5">
      <c r="A325" t="s">
        <v>9710</v>
      </c>
      <c r="B325" t="s">
        <v>8533</v>
      </c>
      <c r="C325" t="s">
        <v>9405</v>
      </c>
      <c r="D325" t="s">
        <v>9709</v>
      </c>
      <c r="E325" t="s">
        <v>1366</v>
      </c>
    </row>
    <row r="326" spans="1:5">
      <c r="A326" t="s">
        <v>9713</v>
      </c>
      <c r="B326" t="s">
        <v>8533</v>
      </c>
      <c r="C326" t="s">
        <v>8405</v>
      </c>
      <c r="D326" t="s">
        <v>9712</v>
      </c>
      <c r="E326" t="s">
        <v>1367</v>
      </c>
    </row>
    <row r="327" spans="1:5">
      <c r="A327" t="s">
        <v>9716</v>
      </c>
      <c r="B327" t="s">
        <v>8533</v>
      </c>
      <c r="C327" t="s">
        <v>7912</v>
      </c>
      <c r="D327" t="s">
        <v>9715</v>
      </c>
      <c r="E327" t="s">
        <v>1368</v>
      </c>
    </row>
    <row r="328" spans="1:5">
      <c r="A328" t="s">
        <v>9719</v>
      </c>
      <c r="B328" t="s">
        <v>8533</v>
      </c>
      <c r="C328" t="s">
        <v>7900</v>
      </c>
      <c r="D328" t="s">
        <v>9718</v>
      </c>
      <c r="E328" t="s">
        <v>1369</v>
      </c>
    </row>
    <row r="329" spans="1:5">
      <c r="A329" t="s">
        <v>9722</v>
      </c>
      <c r="B329" t="s">
        <v>8533</v>
      </c>
      <c r="C329" t="s">
        <v>6271</v>
      </c>
      <c r="D329" t="s">
        <v>9721</v>
      </c>
      <c r="E329" t="s">
        <v>1370</v>
      </c>
    </row>
    <row r="330" spans="1:5">
      <c r="A330" t="s">
        <v>9725</v>
      </c>
      <c r="B330" t="s">
        <v>8533</v>
      </c>
      <c r="C330" t="s">
        <v>2561</v>
      </c>
      <c r="D330" t="s">
        <v>9724</v>
      </c>
      <c r="E330" t="s">
        <v>1371</v>
      </c>
    </row>
    <row r="331" spans="1:5">
      <c r="A331" t="s">
        <v>9728</v>
      </c>
      <c r="B331" t="s">
        <v>8533</v>
      </c>
      <c r="C331" t="s">
        <v>2562</v>
      </c>
      <c r="D331" t="s">
        <v>9727</v>
      </c>
      <c r="E331" t="s">
        <v>1372</v>
      </c>
    </row>
    <row r="332" spans="1:5">
      <c r="A332" t="s">
        <v>9743</v>
      </c>
      <c r="B332" t="s">
        <v>8533</v>
      </c>
      <c r="C332" t="s">
        <v>6281</v>
      </c>
      <c r="D332" t="s">
        <v>9742</v>
      </c>
      <c r="E332" t="s">
        <v>1377</v>
      </c>
    </row>
    <row r="333" spans="1:5">
      <c r="A333" t="s">
        <v>9746</v>
      </c>
      <c r="B333" t="s">
        <v>8533</v>
      </c>
      <c r="C333" t="s">
        <v>9438</v>
      </c>
      <c r="D333" t="s">
        <v>9745</v>
      </c>
      <c r="E333" t="s">
        <v>1378</v>
      </c>
    </row>
    <row r="334" spans="1:5">
      <c r="A334" t="s">
        <v>9749</v>
      </c>
      <c r="B334" t="s">
        <v>8533</v>
      </c>
      <c r="C334" t="s">
        <v>9462</v>
      </c>
      <c r="D334" t="s">
        <v>9748</v>
      </c>
      <c r="E334" t="s">
        <v>1379</v>
      </c>
    </row>
    <row r="335" spans="1:5">
      <c r="A335" t="s">
        <v>9752</v>
      </c>
      <c r="B335" t="s">
        <v>8533</v>
      </c>
      <c r="C335" t="s">
        <v>5740</v>
      </c>
      <c r="D335" t="s">
        <v>9751</v>
      </c>
      <c r="E335" t="s">
        <v>1380</v>
      </c>
    </row>
    <row r="336" spans="1:5">
      <c r="A336" t="s">
        <v>9755</v>
      </c>
      <c r="B336" t="s">
        <v>8533</v>
      </c>
      <c r="C336" t="s">
        <v>7915</v>
      </c>
      <c r="D336" t="s">
        <v>9754</v>
      </c>
      <c r="E336" t="s">
        <v>1381</v>
      </c>
    </row>
    <row r="337" spans="1:5">
      <c r="A337" t="s">
        <v>9761</v>
      </c>
      <c r="B337" t="s">
        <v>8533</v>
      </c>
      <c r="C337" t="s">
        <v>8928</v>
      </c>
      <c r="D337" t="s">
        <v>9760</v>
      </c>
      <c r="E337" t="s">
        <v>1383</v>
      </c>
    </row>
    <row r="338" spans="1:5">
      <c r="A338" t="s">
        <v>9764</v>
      </c>
      <c r="B338" t="s">
        <v>8533</v>
      </c>
      <c r="C338" t="s">
        <v>8919</v>
      </c>
      <c r="D338" t="s">
        <v>9763</v>
      </c>
      <c r="E338" t="s">
        <v>1384</v>
      </c>
    </row>
    <row r="339" spans="1:5">
      <c r="A339" t="s">
        <v>9767</v>
      </c>
      <c r="B339" t="s">
        <v>8533</v>
      </c>
      <c r="C339" t="s">
        <v>2563</v>
      </c>
      <c r="D339" t="s">
        <v>9766</v>
      </c>
      <c r="E339" t="s">
        <v>1385</v>
      </c>
    </row>
    <row r="340" spans="1:5">
      <c r="A340" t="s">
        <v>9770</v>
      </c>
      <c r="B340" t="s">
        <v>8533</v>
      </c>
      <c r="C340" t="s">
        <v>2564</v>
      </c>
      <c r="D340" t="s">
        <v>9769</v>
      </c>
      <c r="E340" t="s">
        <v>1386</v>
      </c>
    </row>
    <row r="341" spans="1:5">
      <c r="A341" t="s">
        <v>9773</v>
      </c>
      <c r="B341" t="s">
        <v>8533</v>
      </c>
      <c r="C341" t="s">
        <v>8134</v>
      </c>
      <c r="D341" t="s">
        <v>9772</v>
      </c>
      <c r="E341" t="s">
        <v>1387</v>
      </c>
    </row>
    <row r="342" spans="1:5">
      <c r="A342" t="s">
        <v>9776</v>
      </c>
      <c r="B342" t="s">
        <v>8533</v>
      </c>
      <c r="C342" t="s">
        <v>2565</v>
      </c>
      <c r="D342" t="s">
        <v>9775</v>
      </c>
      <c r="E342" t="s">
        <v>1388</v>
      </c>
    </row>
    <row r="343" spans="1:5">
      <c r="A343" t="s">
        <v>9779</v>
      </c>
      <c r="B343" t="s">
        <v>8533</v>
      </c>
      <c r="C343" t="s">
        <v>6410</v>
      </c>
      <c r="D343" t="s">
        <v>9778</v>
      </c>
      <c r="E343" t="s">
        <v>1389</v>
      </c>
    </row>
    <row r="344" spans="1:5">
      <c r="A344" t="s">
        <v>9782</v>
      </c>
      <c r="B344" t="s">
        <v>8533</v>
      </c>
      <c r="C344" t="s">
        <v>8131</v>
      </c>
      <c r="D344" t="s">
        <v>9781</v>
      </c>
      <c r="E344" t="s">
        <v>1390</v>
      </c>
    </row>
    <row r="345" spans="1:5">
      <c r="A345" t="s">
        <v>9785</v>
      </c>
      <c r="B345" t="s">
        <v>8533</v>
      </c>
      <c r="C345" t="s">
        <v>7169</v>
      </c>
      <c r="D345" t="s">
        <v>9784</v>
      </c>
      <c r="E345" t="s">
        <v>1391</v>
      </c>
    </row>
    <row r="346" spans="1:5">
      <c r="A346" t="s">
        <v>9788</v>
      </c>
      <c r="B346" t="s">
        <v>8533</v>
      </c>
      <c r="C346" t="s">
        <v>7188</v>
      </c>
      <c r="D346" t="s">
        <v>9787</v>
      </c>
      <c r="E346" t="s">
        <v>1392</v>
      </c>
    </row>
    <row r="347" spans="1:5">
      <c r="A347" t="s">
        <v>9791</v>
      </c>
      <c r="B347" t="s">
        <v>8533</v>
      </c>
      <c r="C347" t="s">
        <v>2566</v>
      </c>
      <c r="D347" t="s">
        <v>9790</v>
      </c>
      <c r="E347" t="s">
        <v>1393</v>
      </c>
    </row>
    <row r="348" spans="1:5">
      <c r="A348" t="s">
        <v>9794</v>
      </c>
      <c r="B348" t="s">
        <v>8533</v>
      </c>
      <c r="C348" t="s">
        <v>5895</v>
      </c>
      <c r="D348" t="s">
        <v>9793</v>
      </c>
      <c r="E348" t="s">
        <v>1394</v>
      </c>
    </row>
    <row r="349" spans="1:5">
      <c r="A349" t="s">
        <v>9797</v>
      </c>
      <c r="B349" t="s">
        <v>8533</v>
      </c>
      <c r="C349" t="s">
        <v>6470</v>
      </c>
      <c r="D349" t="s">
        <v>9796</v>
      </c>
      <c r="E349" t="s">
        <v>1395</v>
      </c>
    </row>
    <row r="350" spans="1:5">
      <c r="A350" t="s">
        <v>9800</v>
      </c>
      <c r="B350" t="s">
        <v>8533</v>
      </c>
      <c r="C350" t="s">
        <v>6286</v>
      </c>
      <c r="D350" t="s">
        <v>9799</v>
      </c>
      <c r="E350" t="s">
        <v>1396</v>
      </c>
    </row>
    <row r="351" spans="1:5">
      <c r="A351" t="s">
        <v>9803</v>
      </c>
      <c r="B351" t="s">
        <v>8533</v>
      </c>
      <c r="C351" t="s">
        <v>8823</v>
      </c>
      <c r="D351" t="s">
        <v>9802</v>
      </c>
      <c r="E351" t="s">
        <v>1397</v>
      </c>
    </row>
    <row r="352" spans="1:5">
      <c r="A352" t="s">
        <v>9806</v>
      </c>
      <c r="B352" t="s">
        <v>8533</v>
      </c>
      <c r="C352" t="s">
        <v>9208</v>
      </c>
      <c r="D352" t="s">
        <v>9805</v>
      </c>
      <c r="E352" t="s">
        <v>1398</v>
      </c>
    </row>
    <row r="353" spans="1:5">
      <c r="A353" t="s">
        <v>9809</v>
      </c>
      <c r="B353" t="s">
        <v>8533</v>
      </c>
      <c r="C353" t="s">
        <v>6006</v>
      </c>
      <c r="D353" t="s">
        <v>9808</v>
      </c>
      <c r="E353" t="s">
        <v>1399</v>
      </c>
    </row>
    <row r="354" spans="1:5">
      <c r="A354" t="s">
        <v>9812</v>
      </c>
      <c r="B354" t="s">
        <v>8533</v>
      </c>
      <c r="C354" t="s">
        <v>8543</v>
      </c>
      <c r="D354" t="s">
        <v>9811</v>
      </c>
      <c r="E354" t="s">
        <v>1400</v>
      </c>
    </row>
    <row r="355" spans="1:5">
      <c r="A355" t="s">
        <v>9815</v>
      </c>
      <c r="B355" t="s">
        <v>8533</v>
      </c>
      <c r="C355" t="s">
        <v>8540</v>
      </c>
      <c r="D355" t="s">
        <v>9814</v>
      </c>
      <c r="E355" t="s">
        <v>1401</v>
      </c>
    </row>
    <row r="356" spans="1:5">
      <c r="A356" t="s">
        <v>9818</v>
      </c>
      <c r="B356" t="s">
        <v>8533</v>
      </c>
      <c r="C356" t="s">
        <v>8904</v>
      </c>
      <c r="D356" t="s">
        <v>9817</v>
      </c>
      <c r="E356" t="s">
        <v>1402</v>
      </c>
    </row>
    <row r="357" spans="1:5">
      <c r="A357" t="s">
        <v>9821</v>
      </c>
      <c r="B357" t="s">
        <v>8533</v>
      </c>
      <c r="C357" t="s">
        <v>9224</v>
      </c>
      <c r="D357" t="s">
        <v>9820</v>
      </c>
      <c r="E357" t="s">
        <v>1403</v>
      </c>
    </row>
    <row r="358" spans="1:5">
      <c r="A358" t="s">
        <v>9824</v>
      </c>
      <c r="B358" t="s">
        <v>8533</v>
      </c>
      <c r="C358" t="s">
        <v>9227</v>
      </c>
      <c r="D358" t="s">
        <v>9823</v>
      </c>
      <c r="E358" t="s">
        <v>1404</v>
      </c>
    </row>
    <row r="359" spans="1:5">
      <c r="A359" t="s">
        <v>9827</v>
      </c>
      <c r="B359" t="s">
        <v>8533</v>
      </c>
      <c r="C359" t="s">
        <v>6261</v>
      </c>
      <c r="D359" t="s">
        <v>9826</v>
      </c>
      <c r="E359" t="s">
        <v>1405</v>
      </c>
    </row>
    <row r="360" spans="1:5">
      <c r="A360" t="s">
        <v>9830</v>
      </c>
      <c r="B360" t="s">
        <v>8533</v>
      </c>
      <c r="C360" t="s">
        <v>2567</v>
      </c>
      <c r="D360" t="s">
        <v>9829</v>
      </c>
      <c r="E360" t="s">
        <v>1406</v>
      </c>
    </row>
    <row r="361" spans="1:5">
      <c r="A361" t="s">
        <v>9833</v>
      </c>
      <c r="B361" t="s">
        <v>8533</v>
      </c>
      <c r="C361" t="s">
        <v>6949</v>
      </c>
      <c r="D361" t="s">
        <v>9832</v>
      </c>
      <c r="E361" t="s">
        <v>1407</v>
      </c>
    </row>
    <row r="362" spans="1:5">
      <c r="A362" t="s">
        <v>9836</v>
      </c>
      <c r="B362" t="s">
        <v>8533</v>
      </c>
      <c r="C362" t="s">
        <v>6407</v>
      </c>
      <c r="D362" t="s">
        <v>9835</v>
      </c>
      <c r="E362" t="s">
        <v>1408</v>
      </c>
    </row>
    <row r="363" spans="1:5">
      <c r="A363" t="s">
        <v>9839</v>
      </c>
      <c r="B363" t="s">
        <v>8533</v>
      </c>
      <c r="C363" t="s">
        <v>2568</v>
      </c>
      <c r="D363" t="s">
        <v>9838</v>
      </c>
      <c r="E363" t="s">
        <v>1409</v>
      </c>
    </row>
    <row r="364" spans="1:5">
      <c r="A364" t="s">
        <v>9842</v>
      </c>
      <c r="B364" t="s">
        <v>8533</v>
      </c>
      <c r="C364" t="s">
        <v>8985</v>
      </c>
      <c r="D364" t="s">
        <v>9841</v>
      </c>
      <c r="E364" t="s">
        <v>1410</v>
      </c>
    </row>
    <row r="365" spans="1:5">
      <c r="A365" t="s">
        <v>9845</v>
      </c>
      <c r="B365" t="s">
        <v>8533</v>
      </c>
      <c r="C365" t="s">
        <v>6464</v>
      </c>
      <c r="D365" t="s">
        <v>9844</v>
      </c>
      <c r="E365" t="s">
        <v>1411</v>
      </c>
    </row>
    <row r="366" spans="1:5">
      <c r="A366" t="s">
        <v>9848</v>
      </c>
      <c r="B366" t="s">
        <v>8533</v>
      </c>
      <c r="C366" t="s">
        <v>6467</v>
      </c>
      <c r="D366" t="s">
        <v>9847</v>
      </c>
      <c r="E366" t="s">
        <v>1412</v>
      </c>
    </row>
    <row r="367" spans="1:5">
      <c r="A367" t="s">
        <v>9851</v>
      </c>
      <c r="B367" t="s">
        <v>8533</v>
      </c>
      <c r="C367" t="s">
        <v>8901</v>
      </c>
      <c r="D367" t="s">
        <v>9850</v>
      </c>
      <c r="E367" t="s">
        <v>1413</v>
      </c>
    </row>
    <row r="368" spans="1:5">
      <c r="A368" t="s">
        <v>9854</v>
      </c>
      <c r="B368" t="s">
        <v>8533</v>
      </c>
      <c r="C368" t="s">
        <v>4027</v>
      </c>
      <c r="D368" t="s">
        <v>9853</v>
      </c>
      <c r="E368" t="s">
        <v>1414</v>
      </c>
    </row>
    <row r="369" spans="1:5">
      <c r="A369" t="s">
        <v>9857</v>
      </c>
      <c r="B369" t="s">
        <v>8533</v>
      </c>
      <c r="C369" t="s">
        <v>6946</v>
      </c>
      <c r="D369" t="s">
        <v>9856</v>
      </c>
      <c r="E369" t="s">
        <v>1415</v>
      </c>
    </row>
    <row r="370" spans="1:5">
      <c r="A370" t="s">
        <v>9860</v>
      </c>
      <c r="B370" t="s">
        <v>8533</v>
      </c>
      <c r="C370" t="s">
        <v>9396</v>
      </c>
      <c r="D370" t="s">
        <v>9859</v>
      </c>
      <c r="E370" t="s">
        <v>1416</v>
      </c>
    </row>
    <row r="371" spans="1:5">
      <c r="A371" t="s">
        <v>9863</v>
      </c>
      <c r="B371" t="s">
        <v>8533</v>
      </c>
      <c r="C371" t="s">
        <v>2569</v>
      </c>
      <c r="D371" t="s">
        <v>9862</v>
      </c>
      <c r="E371" t="s">
        <v>1417</v>
      </c>
    </row>
    <row r="372" spans="1:5">
      <c r="A372" t="s">
        <v>9866</v>
      </c>
      <c r="B372" t="s">
        <v>8533</v>
      </c>
      <c r="C372" t="s">
        <v>2570</v>
      </c>
      <c r="D372" t="s">
        <v>9865</v>
      </c>
      <c r="E372" t="s">
        <v>1418</v>
      </c>
    </row>
    <row r="373" spans="1:5">
      <c r="A373" t="s">
        <v>9869</v>
      </c>
      <c r="B373" t="s">
        <v>8533</v>
      </c>
      <c r="C373" t="s">
        <v>2571</v>
      </c>
      <c r="D373" t="s">
        <v>9868</v>
      </c>
      <c r="E373" t="s">
        <v>1419</v>
      </c>
    </row>
    <row r="374" spans="1:5">
      <c r="A374" t="s">
        <v>9878</v>
      </c>
      <c r="B374" t="s">
        <v>8533</v>
      </c>
      <c r="C374" t="s">
        <v>2572</v>
      </c>
      <c r="D374" t="s">
        <v>9877</v>
      </c>
      <c r="E374" t="s">
        <v>1422</v>
      </c>
    </row>
    <row r="375" spans="1:5">
      <c r="A375" t="s">
        <v>7036</v>
      </c>
      <c r="B375" t="s">
        <v>8533</v>
      </c>
      <c r="C375" t="s">
        <v>8781</v>
      </c>
      <c r="D375" t="s">
        <v>7035</v>
      </c>
      <c r="E375" t="s">
        <v>1432</v>
      </c>
    </row>
    <row r="376" spans="1:5">
      <c r="A376" t="s">
        <v>7036</v>
      </c>
      <c r="B376" t="s">
        <v>8533</v>
      </c>
      <c r="C376" t="s">
        <v>8781</v>
      </c>
      <c r="D376" t="s">
        <v>7035</v>
      </c>
      <c r="E376" t="s">
        <v>1432</v>
      </c>
    </row>
    <row r="377" spans="1:5">
      <c r="A377" t="s">
        <v>7036</v>
      </c>
      <c r="B377" t="s">
        <v>8533</v>
      </c>
      <c r="C377" t="s">
        <v>8781</v>
      </c>
      <c r="D377" t="s">
        <v>7035</v>
      </c>
      <c r="E377" t="s">
        <v>1432</v>
      </c>
    </row>
    <row r="378" spans="1:5">
      <c r="A378" t="s">
        <v>7036</v>
      </c>
      <c r="B378" t="s">
        <v>8533</v>
      </c>
      <c r="C378" t="s">
        <v>8781</v>
      </c>
      <c r="D378" t="s">
        <v>7035</v>
      </c>
      <c r="E378" t="s">
        <v>1432</v>
      </c>
    </row>
    <row r="379" spans="1:5">
      <c r="A379" t="s">
        <v>7039</v>
      </c>
      <c r="B379" t="s">
        <v>8533</v>
      </c>
      <c r="C379" t="s">
        <v>8775</v>
      </c>
      <c r="D379" t="s">
        <v>7038</v>
      </c>
      <c r="E379" t="s">
        <v>1433</v>
      </c>
    </row>
    <row r="380" spans="1:5">
      <c r="A380" t="s">
        <v>7039</v>
      </c>
      <c r="B380" t="s">
        <v>8533</v>
      </c>
      <c r="C380" t="s">
        <v>8775</v>
      </c>
      <c r="D380" t="s">
        <v>7038</v>
      </c>
      <c r="E380" t="s">
        <v>1433</v>
      </c>
    </row>
    <row r="381" spans="1:5">
      <c r="A381" t="s">
        <v>7039</v>
      </c>
      <c r="B381" t="s">
        <v>8533</v>
      </c>
      <c r="C381" t="s">
        <v>8775</v>
      </c>
      <c r="D381" t="s">
        <v>7038</v>
      </c>
      <c r="E381" t="s">
        <v>1433</v>
      </c>
    </row>
    <row r="382" spans="1:5">
      <c r="A382" t="s">
        <v>7039</v>
      </c>
      <c r="B382" t="s">
        <v>8533</v>
      </c>
      <c r="C382" t="s">
        <v>8775</v>
      </c>
      <c r="D382" t="s">
        <v>7038</v>
      </c>
      <c r="E382" t="s">
        <v>1433</v>
      </c>
    </row>
    <row r="383" spans="1:5">
      <c r="A383" t="s">
        <v>7042</v>
      </c>
      <c r="B383" t="s">
        <v>8533</v>
      </c>
      <c r="C383" t="s">
        <v>2573</v>
      </c>
      <c r="D383" t="s">
        <v>7041</v>
      </c>
      <c r="E383" t="s">
        <v>1434</v>
      </c>
    </row>
    <row r="384" spans="1:5">
      <c r="A384" t="s">
        <v>7042</v>
      </c>
      <c r="B384" t="s">
        <v>8533</v>
      </c>
      <c r="C384" t="s">
        <v>2573</v>
      </c>
      <c r="D384" t="s">
        <v>7041</v>
      </c>
      <c r="E384" t="s">
        <v>1434</v>
      </c>
    </row>
    <row r="385" spans="1:5">
      <c r="A385" t="s">
        <v>7042</v>
      </c>
      <c r="B385" t="s">
        <v>8533</v>
      </c>
      <c r="C385" t="s">
        <v>2573</v>
      </c>
      <c r="D385" t="s">
        <v>7041</v>
      </c>
      <c r="E385" t="s">
        <v>1434</v>
      </c>
    </row>
    <row r="386" spans="1:5">
      <c r="A386" t="s">
        <v>7042</v>
      </c>
      <c r="B386" t="s">
        <v>8533</v>
      </c>
      <c r="C386" t="s">
        <v>2573</v>
      </c>
      <c r="D386" t="s">
        <v>7041</v>
      </c>
      <c r="E386" t="s">
        <v>1434</v>
      </c>
    </row>
    <row r="387" spans="1:5">
      <c r="A387" t="s">
        <v>7045</v>
      </c>
      <c r="B387" t="s">
        <v>8533</v>
      </c>
      <c r="C387" t="s">
        <v>2162</v>
      </c>
      <c r="D387" t="s">
        <v>7044</v>
      </c>
      <c r="E387" t="s">
        <v>1435</v>
      </c>
    </row>
    <row r="388" spans="1:5">
      <c r="A388" t="s">
        <v>7048</v>
      </c>
      <c r="B388" t="s">
        <v>8533</v>
      </c>
      <c r="C388" t="s">
        <v>1687</v>
      </c>
      <c r="D388" t="s">
        <v>7047</v>
      </c>
      <c r="E388" t="s">
        <v>1436</v>
      </c>
    </row>
    <row r="389" spans="1:5">
      <c r="A389" t="s">
        <v>7048</v>
      </c>
      <c r="B389" t="s">
        <v>8533</v>
      </c>
      <c r="C389" t="s">
        <v>1687</v>
      </c>
      <c r="D389" t="s">
        <v>7047</v>
      </c>
      <c r="E389" t="s">
        <v>1436</v>
      </c>
    </row>
    <row r="390" spans="1:5">
      <c r="A390" t="s">
        <v>7051</v>
      </c>
      <c r="B390" t="s">
        <v>8533</v>
      </c>
      <c r="C390" t="s">
        <v>2161</v>
      </c>
      <c r="D390" t="s">
        <v>7050</v>
      </c>
      <c r="E390" t="s">
        <v>1437</v>
      </c>
    </row>
    <row r="391" spans="1:5">
      <c r="A391" t="s">
        <v>7054</v>
      </c>
      <c r="B391" t="s">
        <v>8533</v>
      </c>
      <c r="C391" t="s">
        <v>2275</v>
      </c>
      <c r="D391" t="s">
        <v>7053</v>
      </c>
      <c r="E391" t="s">
        <v>1438</v>
      </c>
    </row>
    <row r="392" spans="1:5">
      <c r="A392" t="s">
        <v>7057</v>
      </c>
      <c r="B392" t="s">
        <v>8533</v>
      </c>
      <c r="C392" t="s">
        <v>2574</v>
      </c>
      <c r="D392" t="s">
        <v>7056</v>
      </c>
      <c r="E392" t="s">
        <v>1439</v>
      </c>
    </row>
    <row r="393" spans="1:5">
      <c r="A393" t="s">
        <v>7057</v>
      </c>
      <c r="B393" t="s">
        <v>8533</v>
      </c>
      <c r="C393" t="s">
        <v>2574</v>
      </c>
      <c r="D393" t="s">
        <v>7056</v>
      </c>
      <c r="E393" t="s">
        <v>1439</v>
      </c>
    </row>
    <row r="394" spans="1:5">
      <c r="A394" t="s">
        <v>7060</v>
      </c>
      <c r="B394" t="s">
        <v>8533</v>
      </c>
      <c r="C394" t="s">
        <v>2294</v>
      </c>
      <c r="D394" t="s">
        <v>7059</v>
      </c>
      <c r="E394" t="s">
        <v>1440</v>
      </c>
    </row>
    <row r="395" spans="1:5">
      <c r="A395" t="s">
        <v>7063</v>
      </c>
      <c r="B395" t="s">
        <v>8533</v>
      </c>
      <c r="C395" t="s">
        <v>2575</v>
      </c>
      <c r="D395" t="s">
        <v>7062</v>
      </c>
      <c r="E395" t="s">
        <v>1441</v>
      </c>
    </row>
    <row r="396" spans="1:5">
      <c r="A396" t="s">
        <v>7066</v>
      </c>
      <c r="B396" t="s">
        <v>8533</v>
      </c>
      <c r="C396" t="s">
        <v>2238</v>
      </c>
      <c r="D396" t="s">
        <v>7065</v>
      </c>
      <c r="E396" t="s">
        <v>1442</v>
      </c>
    </row>
    <row r="397" spans="1:5">
      <c r="A397" t="s">
        <v>7072</v>
      </c>
      <c r="B397" t="s">
        <v>8533</v>
      </c>
      <c r="C397" t="s">
        <v>2223</v>
      </c>
      <c r="D397" t="s">
        <v>7071</v>
      </c>
      <c r="E397" t="s">
        <v>1444</v>
      </c>
    </row>
    <row r="398" spans="1:5">
      <c r="A398" t="s">
        <v>7075</v>
      </c>
      <c r="B398" t="s">
        <v>8533</v>
      </c>
      <c r="C398" t="s">
        <v>2576</v>
      </c>
      <c r="D398" t="s">
        <v>7074</v>
      </c>
      <c r="E398" t="s">
        <v>1445</v>
      </c>
    </row>
    <row r="399" spans="1:5">
      <c r="A399" t="s">
        <v>7075</v>
      </c>
      <c r="B399" t="s">
        <v>8533</v>
      </c>
      <c r="C399" t="s">
        <v>8745</v>
      </c>
      <c r="D399" t="s">
        <v>7074</v>
      </c>
      <c r="E399" t="s">
        <v>1445</v>
      </c>
    </row>
    <row r="400" spans="1:5">
      <c r="A400" t="s">
        <v>7075</v>
      </c>
      <c r="B400" t="s">
        <v>8533</v>
      </c>
      <c r="C400" t="s">
        <v>8745</v>
      </c>
      <c r="D400" t="s">
        <v>7074</v>
      </c>
      <c r="E400" t="s">
        <v>1445</v>
      </c>
    </row>
    <row r="401" spans="1:5">
      <c r="A401" t="s">
        <v>7075</v>
      </c>
      <c r="B401" t="s">
        <v>8533</v>
      </c>
      <c r="C401" t="s">
        <v>8745</v>
      </c>
      <c r="D401" t="s">
        <v>7074</v>
      </c>
      <c r="E401" t="s">
        <v>1445</v>
      </c>
    </row>
    <row r="402" spans="1:5">
      <c r="A402" t="s">
        <v>7078</v>
      </c>
      <c r="B402" t="s">
        <v>8533</v>
      </c>
      <c r="C402" t="s">
        <v>8736</v>
      </c>
      <c r="D402" t="s">
        <v>7077</v>
      </c>
      <c r="E402" t="s">
        <v>1446</v>
      </c>
    </row>
    <row r="403" spans="1:5">
      <c r="A403" t="s">
        <v>7078</v>
      </c>
      <c r="B403" t="s">
        <v>8533</v>
      </c>
      <c r="C403" t="s">
        <v>8736</v>
      </c>
      <c r="D403" t="s">
        <v>7077</v>
      </c>
      <c r="E403" t="s">
        <v>1446</v>
      </c>
    </row>
    <row r="404" spans="1:5">
      <c r="A404" t="s">
        <v>7078</v>
      </c>
      <c r="B404" t="s">
        <v>8533</v>
      </c>
      <c r="C404" t="s">
        <v>8736</v>
      </c>
      <c r="D404" t="s">
        <v>7077</v>
      </c>
      <c r="E404" t="s">
        <v>1446</v>
      </c>
    </row>
    <row r="405" spans="1:5">
      <c r="A405" t="s">
        <v>7087</v>
      </c>
      <c r="B405" t="s">
        <v>8533</v>
      </c>
      <c r="C405" t="s">
        <v>2577</v>
      </c>
      <c r="D405" t="s">
        <v>7086</v>
      </c>
      <c r="E405" t="s">
        <v>1449</v>
      </c>
    </row>
    <row r="406" spans="1:5">
      <c r="A406" t="s">
        <v>7090</v>
      </c>
      <c r="B406" t="s">
        <v>8533</v>
      </c>
      <c r="C406" t="s">
        <v>4982</v>
      </c>
      <c r="D406" t="s">
        <v>7089</v>
      </c>
      <c r="E406" t="s">
        <v>1450</v>
      </c>
    </row>
    <row r="407" spans="1:5">
      <c r="A407" t="s">
        <v>7090</v>
      </c>
      <c r="B407" t="s">
        <v>8533</v>
      </c>
      <c r="C407" t="s">
        <v>4982</v>
      </c>
      <c r="D407" t="s">
        <v>7089</v>
      </c>
      <c r="E407" t="s">
        <v>1450</v>
      </c>
    </row>
    <row r="408" spans="1:5">
      <c r="A408" t="s">
        <v>7093</v>
      </c>
      <c r="B408" t="s">
        <v>8533</v>
      </c>
      <c r="C408" t="s">
        <v>2578</v>
      </c>
      <c r="D408" t="s">
        <v>7092</v>
      </c>
      <c r="E408" t="s">
        <v>1451</v>
      </c>
    </row>
    <row r="409" spans="1:5">
      <c r="A409" t="s">
        <v>7093</v>
      </c>
      <c r="B409" t="s">
        <v>8533</v>
      </c>
      <c r="C409" t="s">
        <v>2578</v>
      </c>
      <c r="D409" t="s">
        <v>7092</v>
      </c>
      <c r="E409" t="s">
        <v>1451</v>
      </c>
    </row>
    <row r="410" spans="1:5">
      <c r="A410" t="s">
        <v>7096</v>
      </c>
      <c r="B410" t="s">
        <v>8533</v>
      </c>
      <c r="C410" t="s">
        <v>2579</v>
      </c>
      <c r="D410" t="s">
        <v>7095</v>
      </c>
      <c r="E410" t="s">
        <v>1452</v>
      </c>
    </row>
    <row r="411" spans="1:5">
      <c r="A411" t="s">
        <v>7096</v>
      </c>
      <c r="B411" t="s">
        <v>8533</v>
      </c>
      <c r="C411" t="s">
        <v>2579</v>
      </c>
      <c r="D411" t="s">
        <v>7095</v>
      </c>
      <c r="E411" t="s">
        <v>1452</v>
      </c>
    </row>
    <row r="412" spans="1:5">
      <c r="A412" t="s">
        <v>7099</v>
      </c>
      <c r="B412" t="s">
        <v>8533</v>
      </c>
      <c r="C412" t="s">
        <v>4981</v>
      </c>
      <c r="D412" t="s">
        <v>7098</v>
      </c>
      <c r="E412" t="s">
        <v>1453</v>
      </c>
    </row>
    <row r="413" spans="1:5">
      <c r="A413" t="s">
        <v>7102</v>
      </c>
      <c r="B413" t="s">
        <v>8533</v>
      </c>
      <c r="C413" t="s">
        <v>2580</v>
      </c>
      <c r="D413" t="s">
        <v>7101</v>
      </c>
      <c r="E413" t="s">
        <v>1454</v>
      </c>
    </row>
    <row r="414" spans="1:5">
      <c r="A414" t="s">
        <v>7105</v>
      </c>
      <c r="B414" t="s">
        <v>8533</v>
      </c>
      <c r="C414" t="s">
        <v>2581</v>
      </c>
      <c r="D414" t="s">
        <v>7104</v>
      </c>
      <c r="E414" t="s">
        <v>1455</v>
      </c>
    </row>
    <row r="415" spans="1:5">
      <c r="A415" t="s">
        <v>7105</v>
      </c>
      <c r="B415" t="s">
        <v>8533</v>
      </c>
      <c r="C415" t="s">
        <v>2581</v>
      </c>
      <c r="D415" t="s">
        <v>7104</v>
      </c>
      <c r="E415" t="s">
        <v>1455</v>
      </c>
    </row>
    <row r="416" spans="1:5">
      <c r="A416" t="s">
        <v>7111</v>
      </c>
      <c r="B416" t="s">
        <v>8533</v>
      </c>
      <c r="C416" t="s">
        <v>2582</v>
      </c>
      <c r="D416" t="s">
        <v>7110</v>
      </c>
      <c r="E416" t="s">
        <v>1457</v>
      </c>
    </row>
    <row r="417" spans="1:5">
      <c r="A417" t="s">
        <v>7117</v>
      </c>
      <c r="B417" t="s">
        <v>8533</v>
      </c>
      <c r="C417" t="s">
        <v>2583</v>
      </c>
      <c r="D417" t="s">
        <v>7116</v>
      </c>
      <c r="E417" t="s">
        <v>1459</v>
      </c>
    </row>
    <row r="418" spans="1:5">
      <c r="A418" t="s">
        <v>7123</v>
      </c>
      <c r="B418" t="s">
        <v>8533</v>
      </c>
      <c r="C418" t="s">
        <v>4933</v>
      </c>
      <c r="D418" t="s">
        <v>7122</v>
      </c>
      <c r="E418" t="s">
        <v>1461</v>
      </c>
    </row>
    <row r="419" spans="1:5">
      <c r="A419" t="s">
        <v>7123</v>
      </c>
      <c r="B419" t="s">
        <v>8533</v>
      </c>
      <c r="C419" t="s">
        <v>4933</v>
      </c>
      <c r="D419" t="s">
        <v>7122</v>
      </c>
      <c r="E419" t="s">
        <v>1461</v>
      </c>
    </row>
    <row r="420" spans="1:5">
      <c r="A420" t="s">
        <v>7126</v>
      </c>
      <c r="B420" t="s">
        <v>8533</v>
      </c>
      <c r="C420" t="s">
        <v>4984</v>
      </c>
      <c r="D420" t="s">
        <v>7125</v>
      </c>
      <c r="E420" t="s">
        <v>1462</v>
      </c>
    </row>
    <row r="421" spans="1:5">
      <c r="A421" t="s">
        <v>7135</v>
      </c>
      <c r="B421" t="s">
        <v>8533</v>
      </c>
      <c r="C421" t="s">
        <v>4624</v>
      </c>
      <c r="D421" t="s">
        <v>7134</v>
      </c>
      <c r="E421" t="s">
        <v>1465</v>
      </c>
    </row>
    <row r="422" spans="1:5">
      <c r="A422" t="s">
        <v>7137</v>
      </c>
      <c r="B422" t="s">
        <v>8533</v>
      </c>
      <c r="C422" t="s">
        <v>4635</v>
      </c>
      <c r="D422" t="s">
        <v>7134</v>
      </c>
      <c r="E422" t="s">
        <v>1465</v>
      </c>
    </row>
    <row r="423" spans="1:5">
      <c r="A423" t="s">
        <v>7162</v>
      </c>
      <c r="B423" t="s">
        <v>8533</v>
      </c>
      <c r="C423" t="s">
        <v>2584</v>
      </c>
      <c r="D423" t="s">
        <v>7161</v>
      </c>
      <c r="E423" t="s">
        <v>1472</v>
      </c>
    </row>
    <row r="424" spans="1:5">
      <c r="A424" t="s">
        <v>7171</v>
      </c>
      <c r="B424" t="s">
        <v>8533</v>
      </c>
      <c r="C424" t="s">
        <v>2585</v>
      </c>
      <c r="D424" t="s">
        <v>7170</v>
      </c>
      <c r="E424" t="s">
        <v>1475</v>
      </c>
    </row>
    <row r="425" spans="1:5">
      <c r="A425" t="s">
        <v>7174</v>
      </c>
      <c r="B425" t="s">
        <v>8533</v>
      </c>
      <c r="C425" t="s">
        <v>2586</v>
      </c>
      <c r="D425" t="s">
        <v>7173</v>
      </c>
      <c r="E425" t="s">
        <v>1476</v>
      </c>
    </row>
    <row r="426" spans="1:5">
      <c r="A426" t="s">
        <v>7176</v>
      </c>
      <c r="B426" t="s">
        <v>8533</v>
      </c>
      <c r="C426" t="s">
        <v>2587</v>
      </c>
      <c r="D426" t="s">
        <v>7173</v>
      </c>
      <c r="E426" t="s">
        <v>1476</v>
      </c>
    </row>
    <row r="427" spans="1:5">
      <c r="A427" t="s">
        <v>7179</v>
      </c>
      <c r="B427" t="s">
        <v>8533</v>
      </c>
      <c r="C427" t="s">
        <v>2588</v>
      </c>
      <c r="D427" t="s">
        <v>7178</v>
      </c>
      <c r="E427" t="s">
        <v>1477</v>
      </c>
    </row>
    <row r="428" spans="1:5">
      <c r="A428" t="s">
        <v>7181</v>
      </c>
      <c r="B428" t="s">
        <v>8533</v>
      </c>
      <c r="C428" t="s">
        <v>2589</v>
      </c>
      <c r="D428" t="s">
        <v>7178</v>
      </c>
      <c r="E428" t="s">
        <v>1477</v>
      </c>
    </row>
    <row r="429" spans="1:5">
      <c r="A429" t="s">
        <v>7190</v>
      </c>
      <c r="B429" t="s">
        <v>8533</v>
      </c>
      <c r="C429" t="s">
        <v>2590</v>
      </c>
      <c r="D429" t="s">
        <v>7189</v>
      </c>
      <c r="E429" t="s">
        <v>1480</v>
      </c>
    </row>
    <row r="430" spans="1:5">
      <c r="A430" t="s">
        <v>7193</v>
      </c>
      <c r="B430" t="s">
        <v>8533</v>
      </c>
      <c r="C430" t="s">
        <v>9333</v>
      </c>
      <c r="D430" t="s">
        <v>7192</v>
      </c>
      <c r="E430" t="s">
        <v>1481</v>
      </c>
    </row>
    <row r="431" spans="1:5">
      <c r="A431" t="s">
        <v>7196</v>
      </c>
      <c r="B431" t="s">
        <v>8533</v>
      </c>
      <c r="C431" t="s">
        <v>9336</v>
      </c>
      <c r="D431" t="s">
        <v>7195</v>
      </c>
      <c r="E431" t="s">
        <v>1482</v>
      </c>
    </row>
    <row r="432" spans="1:5">
      <c r="A432" t="s">
        <v>7199</v>
      </c>
      <c r="B432" t="s">
        <v>8533</v>
      </c>
      <c r="C432" t="s">
        <v>3851</v>
      </c>
      <c r="D432" t="s">
        <v>7198</v>
      </c>
      <c r="E432" t="s">
        <v>1483</v>
      </c>
    </row>
    <row r="433" spans="1:5">
      <c r="A433" t="s">
        <v>7202</v>
      </c>
      <c r="B433" t="s">
        <v>8533</v>
      </c>
      <c r="C433" t="s">
        <v>2591</v>
      </c>
      <c r="D433" t="s">
        <v>7201</v>
      </c>
      <c r="E433" t="s">
        <v>1484</v>
      </c>
    </row>
    <row r="434" spans="1:5">
      <c r="A434" t="s">
        <v>7205</v>
      </c>
      <c r="B434" t="s">
        <v>8533</v>
      </c>
      <c r="C434" t="s">
        <v>2592</v>
      </c>
      <c r="D434" t="s">
        <v>7204</v>
      </c>
      <c r="E434" t="s">
        <v>1485</v>
      </c>
    </row>
    <row r="435" spans="1:5">
      <c r="A435" t="s">
        <v>7208</v>
      </c>
      <c r="B435" t="s">
        <v>8533</v>
      </c>
      <c r="C435" t="s">
        <v>3854</v>
      </c>
      <c r="D435" t="s">
        <v>7207</v>
      </c>
      <c r="E435" t="s">
        <v>1486</v>
      </c>
    </row>
    <row r="436" spans="1:5">
      <c r="A436" t="s">
        <v>7211</v>
      </c>
      <c r="B436" t="s">
        <v>8533</v>
      </c>
      <c r="C436" t="s">
        <v>3845</v>
      </c>
      <c r="D436" t="s">
        <v>7210</v>
      </c>
      <c r="E436" t="s">
        <v>1487</v>
      </c>
    </row>
    <row r="437" spans="1:5">
      <c r="A437" t="s">
        <v>7214</v>
      </c>
      <c r="B437" t="s">
        <v>8533</v>
      </c>
      <c r="C437" t="s">
        <v>3848</v>
      </c>
      <c r="D437" t="s">
        <v>7213</v>
      </c>
      <c r="E437" t="s">
        <v>1488</v>
      </c>
    </row>
    <row r="438" spans="1:5">
      <c r="A438" t="s">
        <v>7217</v>
      </c>
      <c r="B438" t="s">
        <v>8533</v>
      </c>
      <c r="C438" t="s">
        <v>9316</v>
      </c>
      <c r="D438" t="s">
        <v>7216</v>
      </c>
      <c r="E438" t="s">
        <v>1489</v>
      </c>
    </row>
    <row r="439" spans="1:5">
      <c r="A439" t="s">
        <v>7220</v>
      </c>
      <c r="B439" t="s">
        <v>8533</v>
      </c>
      <c r="C439" t="s">
        <v>8898</v>
      </c>
      <c r="D439" t="s">
        <v>7219</v>
      </c>
      <c r="E439" t="s">
        <v>1490</v>
      </c>
    </row>
    <row r="440" spans="1:5">
      <c r="A440" t="s">
        <v>7223</v>
      </c>
      <c r="B440" t="s">
        <v>8533</v>
      </c>
      <c r="C440" t="s">
        <v>7172</v>
      </c>
      <c r="D440" t="s">
        <v>7222</v>
      </c>
      <c r="E440" t="s">
        <v>1491</v>
      </c>
    </row>
    <row r="441" spans="1:5">
      <c r="A441" t="s">
        <v>7226</v>
      </c>
      <c r="B441" t="s">
        <v>8533</v>
      </c>
      <c r="C441" t="s">
        <v>2593</v>
      </c>
      <c r="D441" t="s">
        <v>7225</v>
      </c>
      <c r="E441" t="s">
        <v>1492</v>
      </c>
    </row>
    <row r="442" spans="1:5">
      <c r="A442" t="s">
        <v>7229</v>
      </c>
      <c r="B442" t="s">
        <v>8533</v>
      </c>
      <c r="C442" t="s">
        <v>9307</v>
      </c>
      <c r="D442" t="s">
        <v>7228</v>
      </c>
      <c r="E442" t="s">
        <v>1493</v>
      </c>
    </row>
    <row r="443" spans="1:5">
      <c r="A443" t="s">
        <v>7232</v>
      </c>
      <c r="B443" t="s">
        <v>8533</v>
      </c>
      <c r="C443" t="s">
        <v>6154</v>
      </c>
      <c r="D443" t="s">
        <v>7231</v>
      </c>
      <c r="E443" t="s">
        <v>1494</v>
      </c>
    </row>
    <row r="444" spans="1:5">
      <c r="A444" t="s">
        <v>7235</v>
      </c>
      <c r="B444" t="s">
        <v>8533</v>
      </c>
      <c r="C444" t="s">
        <v>8931</v>
      </c>
      <c r="D444" t="s">
        <v>7234</v>
      </c>
      <c r="E444" t="s">
        <v>1495</v>
      </c>
    </row>
    <row r="445" spans="1:5">
      <c r="A445" t="s">
        <v>7238</v>
      </c>
      <c r="B445" t="s">
        <v>8533</v>
      </c>
      <c r="C445" t="s">
        <v>3813</v>
      </c>
      <c r="D445" t="s">
        <v>7237</v>
      </c>
      <c r="E445" t="s">
        <v>1496</v>
      </c>
    </row>
    <row r="446" spans="1:5">
      <c r="A446" t="s">
        <v>7241</v>
      </c>
      <c r="B446" t="s">
        <v>8533</v>
      </c>
      <c r="C446" t="s">
        <v>4190</v>
      </c>
      <c r="D446" t="s">
        <v>7240</v>
      </c>
      <c r="E446" t="s">
        <v>1497</v>
      </c>
    </row>
    <row r="447" spans="1:5">
      <c r="A447" t="s">
        <v>7244</v>
      </c>
      <c r="B447" t="s">
        <v>8533</v>
      </c>
      <c r="C447" t="s">
        <v>8916</v>
      </c>
      <c r="D447" t="s">
        <v>7243</v>
      </c>
      <c r="E447" t="s">
        <v>1498</v>
      </c>
    </row>
    <row r="448" spans="1:5">
      <c r="A448" t="s">
        <v>7247</v>
      </c>
      <c r="B448" t="s">
        <v>8533</v>
      </c>
      <c r="C448" t="s">
        <v>8892</v>
      </c>
      <c r="D448" t="s">
        <v>7246</v>
      </c>
      <c r="E448" t="s">
        <v>1499</v>
      </c>
    </row>
    <row r="449" spans="1:5">
      <c r="A449" t="s">
        <v>7250</v>
      </c>
      <c r="B449" t="s">
        <v>8533</v>
      </c>
      <c r="C449" t="s">
        <v>9861</v>
      </c>
      <c r="D449" t="s">
        <v>7249</v>
      </c>
      <c r="E449" t="s">
        <v>1500</v>
      </c>
    </row>
    <row r="450" spans="1:5">
      <c r="A450" t="s">
        <v>7253</v>
      </c>
      <c r="B450" t="s">
        <v>8533</v>
      </c>
      <c r="C450" t="s">
        <v>9864</v>
      </c>
      <c r="D450" t="s">
        <v>7252</v>
      </c>
      <c r="E450" t="s">
        <v>1501</v>
      </c>
    </row>
    <row r="451" spans="1:5">
      <c r="A451" t="s">
        <v>7256</v>
      </c>
      <c r="B451" t="s">
        <v>8533</v>
      </c>
      <c r="C451" t="s">
        <v>9867</v>
      </c>
      <c r="D451" t="s">
        <v>7255</v>
      </c>
      <c r="E451" t="s">
        <v>1502</v>
      </c>
    </row>
    <row r="452" spans="1:5">
      <c r="A452" t="s">
        <v>7259</v>
      </c>
      <c r="B452" t="s">
        <v>8533</v>
      </c>
      <c r="C452" t="s">
        <v>5759</v>
      </c>
      <c r="D452" t="s">
        <v>7258</v>
      </c>
      <c r="E452" t="s">
        <v>1503</v>
      </c>
    </row>
    <row r="453" spans="1:5">
      <c r="A453" t="s">
        <v>7262</v>
      </c>
      <c r="B453" t="s">
        <v>8533</v>
      </c>
      <c r="C453" t="s">
        <v>2594</v>
      </c>
      <c r="D453" t="s">
        <v>7261</v>
      </c>
      <c r="E453" t="s">
        <v>1504</v>
      </c>
    </row>
    <row r="454" spans="1:5">
      <c r="A454" t="s">
        <v>7265</v>
      </c>
      <c r="B454" t="s">
        <v>8533</v>
      </c>
      <c r="C454" t="s">
        <v>8907</v>
      </c>
      <c r="D454" t="s">
        <v>7264</v>
      </c>
      <c r="E454" t="s">
        <v>1505</v>
      </c>
    </row>
    <row r="455" spans="1:5">
      <c r="A455" t="s">
        <v>7268</v>
      </c>
      <c r="B455" t="s">
        <v>8533</v>
      </c>
      <c r="C455" t="s">
        <v>9310</v>
      </c>
      <c r="D455" t="s">
        <v>7267</v>
      </c>
      <c r="E455" t="s">
        <v>1506</v>
      </c>
    </row>
    <row r="456" spans="1:5">
      <c r="A456" t="s">
        <v>7271</v>
      </c>
      <c r="B456" t="s">
        <v>8533</v>
      </c>
      <c r="C456" t="s">
        <v>9313</v>
      </c>
      <c r="D456" t="s">
        <v>7270</v>
      </c>
      <c r="E456" t="s">
        <v>1507</v>
      </c>
    </row>
    <row r="457" spans="1:5">
      <c r="A457" t="s">
        <v>7286</v>
      </c>
      <c r="B457" t="s">
        <v>8533</v>
      </c>
      <c r="C457" t="s">
        <v>8913</v>
      </c>
      <c r="D457" t="s">
        <v>7285</v>
      </c>
      <c r="E457" t="s">
        <v>1512</v>
      </c>
    </row>
    <row r="458" spans="1:5">
      <c r="A458" t="s">
        <v>7289</v>
      </c>
      <c r="B458" t="s">
        <v>8533</v>
      </c>
      <c r="C458" t="s">
        <v>2595</v>
      </c>
      <c r="D458" t="s">
        <v>7288</v>
      </c>
      <c r="E458" t="s">
        <v>1513</v>
      </c>
    </row>
    <row r="459" spans="1:5">
      <c r="A459" t="s">
        <v>7292</v>
      </c>
      <c r="B459" t="s">
        <v>8533</v>
      </c>
      <c r="C459" t="s">
        <v>9162</v>
      </c>
      <c r="D459" t="s">
        <v>7291</v>
      </c>
      <c r="E459" t="s">
        <v>1514</v>
      </c>
    </row>
    <row r="460" spans="1:5">
      <c r="A460" t="s">
        <v>7295</v>
      </c>
      <c r="B460" t="s">
        <v>8533</v>
      </c>
      <c r="C460" t="s">
        <v>2596</v>
      </c>
      <c r="D460" t="s">
        <v>7294</v>
      </c>
      <c r="E460" t="s">
        <v>1515</v>
      </c>
    </row>
    <row r="461" spans="1:5">
      <c r="A461" t="s">
        <v>7298</v>
      </c>
      <c r="B461" t="s">
        <v>8533</v>
      </c>
      <c r="C461" t="s">
        <v>5754</v>
      </c>
      <c r="D461" t="s">
        <v>7297</v>
      </c>
      <c r="E461" t="s">
        <v>1516</v>
      </c>
    </row>
    <row r="462" spans="1:5">
      <c r="A462" t="s">
        <v>7301</v>
      </c>
      <c r="B462" t="s">
        <v>8533</v>
      </c>
      <c r="C462" t="s">
        <v>2597</v>
      </c>
      <c r="D462" t="s">
        <v>7300</v>
      </c>
      <c r="E462" t="s">
        <v>1517</v>
      </c>
    </row>
    <row r="463" spans="1:5">
      <c r="A463" t="s">
        <v>7304</v>
      </c>
      <c r="B463" t="s">
        <v>8533</v>
      </c>
      <c r="C463" t="s">
        <v>6492</v>
      </c>
      <c r="D463" t="s">
        <v>7303</v>
      </c>
      <c r="E463" t="s">
        <v>1518</v>
      </c>
    </row>
    <row r="464" spans="1:5">
      <c r="A464" t="s">
        <v>7307</v>
      </c>
      <c r="B464" t="s">
        <v>8533</v>
      </c>
      <c r="C464" t="s">
        <v>2598</v>
      </c>
      <c r="D464" t="s">
        <v>7306</v>
      </c>
      <c r="E464" t="s">
        <v>1519</v>
      </c>
    </row>
    <row r="465" spans="1:5">
      <c r="A465" t="s">
        <v>7310</v>
      </c>
      <c r="B465" t="s">
        <v>8533</v>
      </c>
      <c r="C465" t="s">
        <v>9339</v>
      </c>
      <c r="D465" t="s">
        <v>7309</v>
      </c>
      <c r="E465" t="s">
        <v>1520</v>
      </c>
    </row>
    <row r="466" spans="1:5">
      <c r="A466" t="s">
        <v>7313</v>
      </c>
      <c r="B466" t="s">
        <v>8533</v>
      </c>
      <c r="C466" t="s">
        <v>7177</v>
      </c>
      <c r="D466" t="s">
        <v>7312</v>
      </c>
      <c r="E466" t="s">
        <v>1521</v>
      </c>
    </row>
    <row r="467" spans="1:5">
      <c r="A467" t="s">
        <v>7316</v>
      </c>
      <c r="B467" t="s">
        <v>8533</v>
      </c>
      <c r="C467" t="s">
        <v>2599</v>
      </c>
      <c r="D467" t="s">
        <v>7315</v>
      </c>
      <c r="E467" t="s">
        <v>1522</v>
      </c>
    </row>
    <row r="468" spans="1:5">
      <c r="A468" t="s">
        <v>7319</v>
      </c>
      <c r="B468" t="s">
        <v>8533</v>
      </c>
      <c r="C468" t="s">
        <v>4187</v>
      </c>
      <c r="D468" t="s">
        <v>7318</v>
      </c>
      <c r="E468" t="s">
        <v>1523</v>
      </c>
    </row>
    <row r="469" spans="1:5">
      <c r="A469" t="s">
        <v>7322</v>
      </c>
      <c r="B469" t="s">
        <v>8533</v>
      </c>
      <c r="C469" t="s">
        <v>2600</v>
      </c>
      <c r="D469" t="s">
        <v>7321</v>
      </c>
      <c r="E469" t="s">
        <v>1524</v>
      </c>
    </row>
    <row r="470" spans="1:5">
      <c r="A470" t="s">
        <v>7325</v>
      </c>
      <c r="B470" t="s">
        <v>8533</v>
      </c>
      <c r="C470" t="s">
        <v>2601</v>
      </c>
      <c r="D470" t="s">
        <v>7324</v>
      </c>
      <c r="E470" t="s">
        <v>1525</v>
      </c>
    </row>
    <row r="471" spans="1:5">
      <c r="A471" t="s">
        <v>7328</v>
      </c>
      <c r="B471" t="s">
        <v>8533</v>
      </c>
      <c r="C471" t="s">
        <v>5772</v>
      </c>
      <c r="D471" t="s">
        <v>7327</v>
      </c>
      <c r="E471" t="s">
        <v>1526</v>
      </c>
    </row>
    <row r="472" spans="1:5">
      <c r="A472" t="s">
        <v>7331</v>
      </c>
      <c r="B472" t="s">
        <v>8533</v>
      </c>
      <c r="C472" t="s">
        <v>2602</v>
      </c>
      <c r="D472" t="s">
        <v>7330</v>
      </c>
      <c r="E472" t="s">
        <v>1527</v>
      </c>
    </row>
    <row r="473" spans="1:5">
      <c r="A473" t="s">
        <v>7334</v>
      </c>
      <c r="B473" t="s">
        <v>8533</v>
      </c>
      <c r="C473" t="s">
        <v>9165</v>
      </c>
      <c r="D473" t="s">
        <v>7333</v>
      </c>
      <c r="E473" t="s">
        <v>1528</v>
      </c>
    </row>
    <row r="474" spans="1:5">
      <c r="A474" t="s">
        <v>7337</v>
      </c>
      <c r="B474" t="s">
        <v>8533</v>
      </c>
      <c r="C474" t="s">
        <v>2603</v>
      </c>
      <c r="D474" t="s">
        <v>7336</v>
      </c>
      <c r="E474" t="s">
        <v>1529</v>
      </c>
    </row>
    <row r="475" spans="1:5">
      <c r="A475" t="s">
        <v>7340</v>
      </c>
      <c r="B475" t="s">
        <v>8533</v>
      </c>
      <c r="C475" t="s">
        <v>5762</v>
      </c>
      <c r="D475" t="s">
        <v>7339</v>
      </c>
      <c r="E475" t="s">
        <v>1530</v>
      </c>
    </row>
    <row r="476" spans="1:5">
      <c r="A476" t="s">
        <v>7343</v>
      </c>
      <c r="B476" t="s">
        <v>8533</v>
      </c>
      <c r="C476" t="s">
        <v>9342</v>
      </c>
      <c r="D476" t="s">
        <v>7342</v>
      </c>
      <c r="E476" t="s">
        <v>1531</v>
      </c>
    </row>
    <row r="477" spans="1:5">
      <c r="A477" t="s">
        <v>7346</v>
      </c>
      <c r="B477" t="s">
        <v>8533</v>
      </c>
      <c r="C477" t="s">
        <v>5757</v>
      </c>
      <c r="D477" t="s">
        <v>7345</v>
      </c>
      <c r="E477" t="s">
        <v>1532</v>
      </c>
    </row>
    <row r="478" spans="1:5">
      <c r="A478" t="s">
        <v>7349</v>
      </c>
      <c r="B478" t="s">
        <v>8533</v>
      </c>
      <c r="C478" t="s">
        <v>2604</v>
      </c>
      <c r="D478" t="s">
        <v>7348</v>
      </c>
      <c r="E478" t="s">
        <v>1533</v>
      </c>
    </row>
    <row r="479" spans="1:5">
      <c r="A479" t="s">
        <v>7352</v>
      </c>
      <c r="B479" t="s">
        <v>8533</v>
      </c>
      <c r="C479" t="s">
        <v>5767</v>
      </c>
      <c r="D479" t="s">
        <v>7351</v>
      </c>
      <c r="E479" t="s">
        <v>1534</v>
      </c>
    </row>
    <row r="480" spans="1:5">
      <c r="A480" t="s">
        <v>7355</v>
      </c>
      <c r="B480" t="s">
        <v>8533</v>
      </c>
      <c r="C480" t="s">
        <v>2605</v>
      </c>
      <c r="D480" t="s">
        <v>7354</v>
      </c>
      <c r="E480" t="s">
        <v>1535</v>
      </c>
    </row>
    <row r="481" spans="1:5">
      <c r="A481" t="s">
        <v>7358</v>
      </c>
      <c r="B481" t="s">
        <v>8533</v>
      </c>
      <c r="C481" t="s">
        <v>7175</v>
      </c>
      <c r="D481" t="s">
        <v>7357</v>
      </c>
      <c r="E481" t="s">
        <v>1536</v>
      </c>
    </row>
    <row r="482" spans="1:5">
      <c r="A482" t="s">
        <v>7361</v>
      </c>
      <c r="B482" t="s">
        <v>8533</v>
      </c>
      <c r="C482" t="s">
        <v>2606</v>
      </c>
      <c r="D482" t="s">
        <v>7360</v>
      </c>
      <c r="E482" t="s">
        <v>1537</v>
      </c>
    </row>
    <row r="483" spans="1:5">
      <c r="A483" t="s">
        <v>7364</v>
      </c>
      <c r="B483" t="s">
        <v>8533</v>
      </c>
      <c r="C483" t="s">
        <v>2607</v>
      </c>
      <c r="D483" t="s">
        <v>7363</v>
      </c>
      <c r="E483" t="s">
        <v>1538</v>
      </c>
    </row>
    <row r="484" spans="1:5">
      <c r="A484" t="s">
        <v>7367</v>
      </c>
      <c r="B484" t="s">
        <v>8533</v>
      </c>
      <c r="C484" t="s">
        <v>7180</v>
      </c>
      <c r="D484" t="s">
        <v>7366</v>
      </c>
      <c r="E484" t="s">
        <v>1539</v>
      </c>
    </row>
    <row r="485" spans="1:5">
      <c r="A485" t="s">
        <v>7370</v>
      </c>
      <c r="B485" t="s">
        <v>8533</v>
      </c>
      <c r="C485" t="s">
        <v>8925</v>
      </c>
      <c r="D485" t="s">
        <v>7369</v>
      </c>
      <c r="E485" t="s">
        <v>1540</v>
      </c>
    </row>
    <row r="486" spans="1:5">
      <c r="A486" t="s">
        <v>7373</v>
      </c>
      <c r="B486" t="s">
        <v>8533</v>
      </c>
      <c r="C486" t="s">
        <v>9304</v>
      </c>
      <c r="D486" t="s">
        <v>7372</v>
      </c>
      <c r="E486" t="s">
        <v>1541</v>
      </c>
    </row>
    <row r="487" spans="1:5">
      <c r="A487" t="s">
        <v>7376</v>
      </c>
      <c r="B487" t="s">
        <v>8533</v>
      </c>
      <c r="C487" t="s">
        <v>2608</v>
      </c>
      <c r="D487" t="s">
        <v>7375</v>
      </c>
      <c r="E487" t="s">
        <v>1542</v>
      </c>
    </row>
    <row r="488" spans="1:5">
      <c r="A488" t="s">
        <v>7379</v>
      </c>
      <c r="B488" t="s">
        <v>8533</v>
      </c>
      <c r="C488" t="s">
        <v>9130</v>
      </c>
      <c r="D488" t="s">
        <v>7378</v>
      </c>
      <c r="E488" t="s">
        <v>1543</v>
      </c>
    </row>
    <row r="489" spans="1:5">
      <c r="A489" t="s">
        <v>7382</v>
      </c>
      <c r="B489" t="s">
        <v>8533</v>
      </c>
      <c r="C489" t="s">
        <v>9319</v>
      </c>
      <c r="D489" t="s">
        <v>7381</v>
      </c>
      <c r="E489" t="s">
        <v>1544</v>
      </c>
    </row>
    <row r="490" spans="1:5">
      <c r="A490" t="s">
        <v>7385</v>
      </c>
      <c r="B490" t="s">
        <v>8533</v>
      </c>
      <c r="C490" t="s">
        <v>2609</v>
      </c>
      <c r="D490" t="s">
        <v>7384</v>
      </c>
      <c r="E490" t="s">
        <v>1545</v>
      </c>
    </row>
    <row r="491" spans="1:5">
      <c r="A491" t="s">
        <v>7388</v>
      </c>
      <c r="B491" t="s">
        <v>8533</v>
      </c>
      <c r="C491" t="s">
        <v>5764</v>
      </c>
      <c r="D491" t="s">
        <v>7387</v>
      </c>
      <c r="E491" t="s">
        <v>1546</v>
      </c>
    </row>
    <row r="492" spans="1:5">
      <c r="A492" t="s">
        <v>7391</v>
      </c>
      <c r="B492" t="s">
        <v>8533</v>
      </c>
      <c r="C492" t="s">
        <v>2610</v>
      </c>
      <c r="D492" t="s">
        <v>7390</v>
      </c>
      <c r="E492" t="s">
        <v>1547</v>
      </c>
    </row>
    <row r="493" spans="1:5">
      <c r="A493" t="s">
        <v>7394</v>
      </c>
      <c r="B493" t="s">
        <v>8533</v>
      </c>
      <c r="C493" t="s">
        <v>9136</v>
      </c>
      <c r="D493" t="s">
        <v>7393</v>
      </c>
      <c r="E493" t="s">
        <v>1548</v>
      </c>
    </row>
    <row r="494" spans="1:5">
      <c r="A494" t="s">
        <v>7397</v>
      </c>
      <c r="B494" t="s">
        <v>8533</v>
      </c>
      <c r="C494" t="s">
        <v>7016</v>
      </c>
      <c r="D494" t="s">
        <v>7396</v>
      </c>
      <c r="E494" t="s">
        <v>1549</v>
      </c>
    </row>
    <row r="495" spans="1:5">
      <c r="A495" t="s">
        <v>7400</v>
      </c>
      <c r="B495" t="s">
        <v>8533</v>
      </c>
      <c r="C495" t="s">
        <v>9133</v>
      </c>
      <c r="D495" t="s">
        <v>7399</v>
      </c>
      <c r="E495" t="s">
        <v>1550</v>
      </c>
    </row>
    <row r="496" spans="1:5">
      <c r="A496" t="s">
        <v>7403</v>
      </c>
      <c r="B496" t="s">
        <v>8533</v>
      </c>
      <c r="C496" t="s">
        <v>6579</v>
      </c>
      <c r="D496" t="s">
        <v>7402</v>
      </c>
      <c r="E496" t="s">
        <v>1551</v>
      </c>
    </row>
    <row r="497" spans="1:5">
      <c r="A497" t="s">
        <v>7409</v>
      </c>
      <c r="B497" t="s">
        <v>8533</v>
      </c>
      <c r="C497" t="s">
        <v>2611</v>
      </c>
      <c r="D497" t="s">
        <v>7408</v>
      </c>
      <c r="E497" t="s">
        <v>1553</v>
      </c>
    </row>
    <row r="498" spans="1:5">
      <c r="A498" t="s">
        <v>7412</v>
      </c>
      <c r="B498" t="s">
        <v>8533</v>
      </c>
      <c r="C498" t="s">
        <v>2291</v>
      </c>
      <c r="D498" t="s">
        <v>7411</v>
      </c>
      <c r="E498" t="s">
        <v>1554</v>
      </c>
    </row>
    <row r="499" spans="1:5">
      <c r="A499" t="s">
        <v>7415</v>
      </c>
      <c r="B499" t="s">
        <v>8533</v>
      </c>
      <c r="C499" t="s">
        <v>2293</v>
      </c>
      <c r="D499" t="s">
        <v>7414</v>
      </c>
      <c r="E499" t="s">
        <v>1555</v>
      </c>
    </row>
    <row r="500" spans="1:5">
      <c r="A500" t="s">
        <v>7433</v>
      </c>
      <c r="B500" t="s">
        <v>8533</v>
      </c>
      <c r="C500" t="s">
        <v>2612</v>
      </c>
      <c r="D500" t="s">
        <v>7432</v>
      </c>
      <c r="E500" t="s">
        <v>1561</v>
      </c>
    </row>
    <row r="501" spans="1:5">
      <c r="A501" t="s">
        <v>7433</v>
      </c>
      <c r="B501" t="s">
        <v>8533</v>
      </c>
      <c r="C501" t="s">
        <v>2612</v>
      </c>
      <c r="D501" t="s">
        <v>7432</v>
      </c>
      <c r="E501" t="s">
        <v>1561</v>
      </c>
    </row>
    <row r="502" spans="1:5">
      <c r="A502" t="s">
        <v>7433</v>
      </c>
      <c r="B502" t="s">
        <v>8533</v>
      </c>
      <c r="C502" t="s">
        <v>2612</v>
      </c>
      <c r="D502" t="s">
        <v>7432</v>
      </c>
      <c r="E502" t="s">
        <v>1561</v>
      </c>
    </row>
    <row r="503" spans="1:5">
      <c r="A503" t="s">
        <v>7436</v>
      </c>
      <c r="B503" t="s">
        <v>8533</v>
      </c>
      <c r="C503" t="s">
        <v>2613</v>
      </c>
      <c r="D503" t="s">
        <v>7435</v>
      </c>
      <c r="E503" t="s">
        <v>1562</v>
      </c>
    </row>
    <row r="504" spans="1:5">
      <c r="A504" t="s">
        <v>7439</v>
      </c>
      <c r="B504" t="s">
        <v>8533</v>
      </c>
      <c r="C504" t="s">
        <v>2614</v>
      </c>
      <c r="D504" t="s">
        <v>7438</v>
      </c>
      <c r="E504" t="s">
        <v>1563</v>
      </c>
    </row>
    <row r="505" spans="1:5">
      <c r="A505" t="s">
        <v>7507</v>
      </c>
      <c r="B505" t="s">
        <v>7508</v>
      </c>
      <c r="C505" t="s">
        <v>2615</v>
      </c>
      <c r="D505" t="s">
        <v>7506</v>
      </c>
      <c r="E505" t="s">
        <v>1577</v>
      </c>
    </row>
    <row r="506" spans="1:5">
      <c r="A506" t="s">
        <v>7511</v>
      </c>
      <c r="B506" t="s">
        <v>7512</v>
      </c>
      <c r="C506" t="s">
        <v>2616</v>
      </c>
      <c r="D506" t="s">
        <v>7510</v>
      </c>
      <c r="E506" t="s">
        <v>1578</v>
      </c>
    </row>
    <row r="507" spans="1:5">
      <c r="A507" t="s">
        <v>7529</v>
      </c>
      <c r="B507" t="s">
        <v>7527</v>
      </c>
      <c r="C507" t="s">
        <v>2617</v>
      </c>
      <c r="D507" t="s">
        <v>7525</v>
      </c>
      <c r="E507" t="s">
        <v>1582</v>
      </c>
    </row>
    <row r="508" spans="1:5">
      <c r="A508" t="s">
        <v>7722</v>
      </c>
      <c r="B508" t="s">
        <v>7501</v>
      </c>
      <c r="C508" t="s">
        <v>2618</v>
      </c>
      <c r="D508" t="s">
        <v>7719</v>
      </c>
      <c r="E508" t="s">
        <v>267</v>
      </c>
    </row>
    <row r="509" spans="1:5">
      <c r="A509" t="s">
        <v>7725</v>
      </c>
      <c r="B509" t="s">
        <v>7726</v>
      </c>
      <c r="C509" t="s">
        <v>2619</v>
      </c>
      <c r="D509" t="s">
        <v>7724</v>
      </c>
      <c r="E509" t="s">
        <v>268</v>
      </c>
    </row>
    <row r="510" spans="1:5">
      <c r="A510" t="s">
        <v>7869</v>
      </c>
      <c r="B510" t="s">
        <v>7870</v>
      </c>
      <c r="C510" t="s">
        <v>2620</v>
      </c>
      <c r="D510" t="s">
        <v>7868</v>
      </c>
      <c r="E510" t="s">
        <v>301</v>
      </c>
    </row>
    <row r="511" spans="1:5">
      <c r="A511" t="s">
        <v>7885</v>
      </c>
      <c r="B511" t="s">
        <v>8533</v>
      </c>
      <c r="C511" t="s">
        <v>2621</v>
      </c>
      <c r="D511" t="s">
        <v>7884</v>
      </c>
      <c r="E511" t="s">
        <v>305</v>
      </c>
    </row>
    <row r="512" spans="1:5">
      <c r="A512" t="s">
        <v>7888</v>
      </c>
      <c r="B512" t="s">
        <v>8956</v>
      </c>
      <c r="C512" t="s">
        <v>2622</v>
      </c>
      <c r="D512" t="s">
        <v>7887</v>
      </c>
      <c r="E512" t="s">
        <v>306</v>
      </c>
    </row>
    <row r="513" spans="1:5">
      <c r="A513" t="s">
        <v>7888</v>
      </c>
      <c r="B513" t="s">
        <v>8956</v>
      </c>
      <c r="C513" t="s">
        <v>2622</v>
      </c>
      <c r="D513" t="s">
        <v>7887</v>
      </c>
      <c r="E513" t="s">
        <v>306</v>
      </c>
    </row>
    <row r="514" spans="1:5">
      <c r="A514" t="s">
        <v>7891</v>
      </c>
      <c r="B514" t="s">
        <v>8533</v>
      </c>
      <c r="C514" t="s">
        <v>2623</v>
      </c>
      <c r="D514" t="s">
        <v>7890</v>
      </c>
      <c r="E514" t="s">
        <v>307</v>
      </c>
    </row>
    <row r="515" spans="1:5">
      <c r="A515" t="s">
        <v>7893</v>
      </c>
      <c r="B515" t="s">
        <v>8533</v>
      </c>
      <c r="C515" t="s">
        <v>2624</v>
      </c>
      <c r="D515" t="s">
        <v>7890</v>
      </c>
      <c r="E515" t="s">
        <v>307</v>
      </c>
    </row>
    <row r="516" spans="1:5">
      <c r="A516" t="s">
        <v>7896</v>
      </c>
      <c r="B516" t="s">
        <v>8533</v>
      </c>
      <c r="C516" t="s">
        <v>2625</v>
      </c>
      <c r="D516" t="s">
        <v>7895</v>
      </c>
      <c r="E516" t="s">
        <v>308</v>
      </c>
    </row>
    <row r="517" spans="1:5">
      <c r="A517" t="s">
        <v>7902</v>
      </c>
      <c r="B517" t="s">
        <v>8533</v>
      </c>
      <c r="C517" t="s">
        <v>2626</v>
      </c>
      <c r="D517" t="s">
        <v>7901</v>
      </c>
      <c r="E517" t="s">
        <v>310</v>
      </c>
    </row>
    <row r="518" spans="1:5">
      <c r="A518" t="s">
        <v>7914</v>
      </c>
      <c r="B518" t="s">
        <v>8533</v>
      </c>
      <c r="C518" t="s">
        <v>2627</v>
      </c>
      <c r="D518" t="s">
        <v>7913</v>
      </c>
      <c r="E518" t="s">
        <v>314</v>
      </c>
    </row>
    <row r="519" spans="1:5">
      <c r="A519" t="s">
        <v>7917</v>
      </c>
      <c r="B519" t="s">
        <v>8533</v>
      </c>
      <c r="C519" t="s">
        <v>2628</v>
      </c>
      <c r="D519" t="s">
        <v>7916</v>
      </c>
      <c r="E519" t="s">
        <v>315</v>
      </c>
    </row>
    <row r="520" spans="1:5">
      <c r="A520" t="s">
        <v>7920</v>
      </c>
      <c r="B520" t="s">
        <v>8533</v>
      </c>
      <c r="C520" t="s">
        <v>2629</v>
      </c>
      <c r="D520" t="s">
        <v>7919</v>
      </c>
      <c r="E520" t="s">
        <v>316</v>
      </c>
    </row>
    <row r="521" spans="1:5">
      <c r="A521" t="s">
        <v>7923</v>
      </c>
      <c r="B521" t="s">
        <v>8533</v>
      </c>
      <c r="C521" t="s">
        <v>4831</v>
      </c>
      <c r="D521" t="s">
        <v>7922</v>
      </c>
      <c r="E521" t="s">
        <v>317</v>
      </c>
    </row>
    <row r="522" spans="1:5">
      <c r="A522" t="s">
        <v>7929</v>
      </c>
      <c r="B522" t="s">
        <v>8533</v>
      </c>
      <c r="C522" t="s">
        <v>2630</v>
      </c>
      <c r="D522" t="s">
        <v>7928</v>
      </c>
      <c r="E522" t="s">
        <v>319</v>
      </c>
    </row>
    <row r="523" spans="1:5">
      <c r="A523" t="s">
        <v>7932</v>
      </c>
      <c r="B523" t="s">
        <v>8533</v>
      </c>
      <c r="C523" t="s">
        <v>2631</v>
      </c>
      <c r="D523" t="s">
        <v>7931</v>
      </c>
      <c r="E523" t="s">
        <v>320</v>
      </c>
    </row>
    <row r="524" spans="1:5">
      <c r="A524" t="s">
        <v>7935</v>
      </c>
      <c r="B524" t="s">
        <v>8533</v>
      </c>
      <c r="C524" t="s">
        <v>2632</v>
      </c>
      <c r="D524" t="s">
        <v>7934</v>
      </c>
      <c r="E524" t="s">
        <v>321</v>
      </c>
    </row>
    <row r="525" spans="1:5">
      <c r="A525" t="s">
        <v>7947</v>
      </c>
      <c r="B525" t="s">
        <v>8533</v>
      </c>
      <c r="C525" t="s">
        <v>2633</v>
      </c>
      <c r="D525" t="s">
        <v>7946</v>
      </c>
      <c r="E525" t="s">
        <v>325</v>
      </c>
    </row>
    <row r="526" spans="1:5">
      <c r="A526" t="s">
        <v>7956</v>
      </c>
      <c r="B526" t="s">
        <v>8533</v>
      </c>
      <c r="C526" t="s">
        <v>2634</v>
      </c>
      <c r="D526" t="s">
        <v>7955</v>
      </c>
      <c r="E526" t="s">
        <v>328</v>
      </c>
    </row>
    <row r="527" spans="1:5">
      <c r="A527" t="s">
        <v>7959</v>
      </c>
      <c r="B527" t="s">
        <v>8533</v>
      </c>
      <c r="C527" t="s">
        <v>2635</v>
      </c>
      <c r="D527" t="s">
        <v>7958</v>
      </c>
      <c r="E527" t="s">
        <v>329</v>
      </c>
    </row>
    <row r="528" spans="1:5">
      <c r="A528" t="s">
        <v>7962</v>
      </c>
      <c r="B528" t="s">
        <v>8533</v>
      </c>
      <c r="C528" t="s">
        <v>7003</v>
      </c>
      <c r="D528" t="s">
        <v>7961</v>
      </c>
      <c r="E528" t="s">
        <v>330</v>
      </c>
    </row>
    <row r="529" spans="1:5">
      <c r="A529" t="s">
        <v>7965</v>
      </c>
      <c r="B529" t="s">
        <v>8533</v>
      </c>
      <c r="C529" t="s">
        <v>2636</v>
      </c>
      <c r="D529" t="s">
        <v>7964</v>
      </c>
      <c r="E529" t="s">
        <v>331</v>
      </c>
    </row>
    <row r="530" spans="1:5">
      <c r="A530" t="s">
        <v>7968</v>
      </c>
      <c r="B530" t="s">
        <v>8533</v>
      </c>
      <c r="C530" t="s">
        <v>9167</v>
      </c>
      <c r="D530" t="s">
        <v>7967</v>
      </c>
      <c r="E530" t="s">
        <v>332</v>
      </c>
    </row>
    <row r="531" spans="1:5">
      <c r="A531" t="s">
        <v>7971</v>
      </c>
      <c r="B531" t="s">
        <v>8533</v>
      </c>
      <c r="C531" t="s">
        <v>6185</v>
      </c>
      <c r="D531" t="s">
        <v>7970</v>
      </c>
      <c r="E531" t="s">
        <v>333</v>
      </c>
    </row>
    <row r="532" spans="1:5">
      <c r="A532" t="s">
        <v>7974</v>
      </c>
      <c r="B532" t="s">
        <v>8533</v>
      </c>
      <c r="C532" t="s">
        <v>7008</v>
      </c>
      <c r="D532" t="s">
        <v>7973</v>
      </c>
      <c r="E532" t="s">
        <v>334</v>
      </c>
    </row>
    <row r="533" spans="1:5">
      <c r="A533" t="s">
        <v>7977</v>
      </c>
      <c r="B533" t="s">
        <v>8533</v>
      </c>
      <c r="C533" t="s">
        <v>2637</v>
      </c>
      <c r="D533" t="s">
        <v>7976</v>
      </c>
      <c r="E533" t="s">
        <v>335</v>
      </c>
    </row>
    <row r="534" spans="1:5">
      <c r="A534" t="s">
        <v>7980</v>
      </c>
      <c r="B534" t="s">
        <v>8533</v>
      </c>
      <c r="C534" t="s">
        <v>8436</v>
      </c>
      <c r="D534" t="s">
        <v>7979</v>
      </c>
      <c r="E534" t="s">
        <v>336</v>
      </c>
    </row>
    <row r="535" spans="1:5">
      <c r="A535" t="s">
        <v>7983</v>
      </c>
      <c r="B535" t="s">
        <v>8533</v>
      </c>
      <c r="C535" t="s">
        <v>8431</v>
      </c>
      <c r="D535" t="s">
        <v>7982</v>
      </c>
      <c r="E535" t="s">
        <v>337</v>
      </c>
    </row>
    <row r="536" spans="1:5">
      <c r="A536" t="s">
        <v>7986</v>
      </c>
      <c r="B536" t="s">
        <v>8533</v>
      </c>
      <c r="C536" t="s">
        <v>4245</v>
      </c>
      <c r="D536" t="s">
        <v>7985</v>
      </c>
      <c r="E536" t="s">
        <v>338</v>
      </c>
    </row>
    <row r="537" spans="1:5">
      <c r="A537" t="s">
        <v>7989</v>
      </c>
      <c r="B537" t="s">
        <v>8533</v>
      </c>
      <c r="C537" t="s">
        <v>8434</v>
      </c>
      <c r="D537" t="s">
        <v>7988</v>
      </c>
      <c r="E537" t="s">
        <v>339</v>
      </c>
    </row>
    <row r="538" spans="1:5">
      <c r="A538" t="s">
        <v>7992</v>
      </c>
      <c r="B538" t="s">
        <v>8533</v>
      </c>
      <c r="C538" t="s">
        <v>8483</v>
      </c>
      <c r="D538" t="s">
        <v>7991</v>
      </c>
      <c r="E538" t="s">
        <v>340</v>
      </c>
    </row>
    <row r="539" spans="1:5">
      <c r="A539" t="s">
        <v>7995</v>
      </c>
      <c r="B539" t="s">
        <v>8533</v>
      </c>
      <c r="C539" t="s">
        <v>8480</v>
      </c>
      <c r="D539" t="s">
        <v>7994</v>
      </c>
      <c r="E539" t="s">
        <v>341</v>
      </c>
    </row>
    <row r="540" spans="1:5">
      <c r="A540" t="s">
        <v>7998</v>
      </c>
      <c r="B540" t="s">
        <v>8533</v>
      </c>
      <c r="C540" t="s">
        <v>2638</v>
      </c>
      <c r="D540" t="s">
        <v>7997</v>
      </c>
      <c r="E540" t="s">
        <v>342</v>
      </c>
    </row>
    <row r="541" spans="1:5">
      <c r="A541" t="s">
        <v>8001</v>
      </c>
      <c r="B541" t="s">
        <v>8533</v>
      </c>
      <c r="C541" t="s">
        <v>8475</v>
      </c>
      <c r="D541" t="s">
        <v>8000</v>
      </c>
      <c r="E541" t="s">
        <v>343</v>
      </c>
    </row>
    <row r="542" spans="1:5">
      <c r="A542" t="s">
        <v>8004</v>
      </c>
      <c r="B542" t="s">
        <v>8533</v>
      </c>
      <c r="C542" t="s">
        <v>8375</v>
      </c>
      <c r="D542" t="s">
        <v>8003</v>
      </c>
      <c r="E542" t="s">
        <v>344</v>
      </c>
    </row>
    <row r="543" spans="1:5">
      <c r="A543" t="s">
        <v>8010</v>
      </c>
      <c r="B543" t="s">
        <v>8533</v>
      </c>
      <c r="C543" t="s">
        <v>9296</v>
      </c>
      <c r="D543" t="s">
        <v>8009</v>
      </c>
      <c r="E543" t="s">
        <v>346</v>
      </c>
    </row>
    <row r="544" spans="1:5">
      <c r="A544" t="s">
        <v>8013</v>
      </c>
      <c r="B544" t="s">
        <v>8533</v>
      </c>
      <c r="C544" t="s">
        <v>7889</v>
      </c>
      <c r="D544" t="s">
        <v>8012</v>
      </c>
      <c r="E544" t="s">
        <v>347</v>
      </c>
    </row>
    <row r="545" spans="1:5">
      <c r="A545" t="s">
        <v>8016</v>
      </c>
      <c r="B545" t="s">
        <v>8533</v>
      </c>
      <c r="C545" t="s">
        <v>2639</v>
      </c>
      <c r="D545" t="s">
        <v>8015</v>
      </c>
      <c r="E545" t="s">
        <v>348</v>
      </c>
    </row>
    <row r="546" spans="1:5">
      <c r="A546" t="s">
        <v>8019</v>
      </c>
      <c r="B546" t="s">
        <v>8533</v>
      </c>
      <c r="C546" t="s">
        <v>2640</v>
      </c>
      <c r="D546" t="s">
        <v>8018</v>
      </c>
      <c r="E546" t="s">
        <v>349</v>
      </c>
    </row>
    <row r="547" spans="1:5">
      <c r="A547" t="s">
        <v>8022</v>
      </c>
      <c r="B547" t="s">
        <v>8533</v>
      </c>
      <c r="C547" t="s">
        <v>2641</v>
      </c>
      <c r="D547" t="s">
        <v>8021</v>
      </c>
      <c r="E547" t="s">
        <v>350</v>
      </c>
    </row>
    <row r="548" spans="1:5">
      <c r="A548" t="s">
        <v>8025</v>
      </c>
      <c r="B548" t="s">
        <v>8533</v>
      </c>
      <c r="C548" t="s">
        <v>3822</v>
      </c>
      <c r="D548" t="s">
        <v>8024</v>
      </c>
      <c r="E548" t="s">
        <v>351</v>
      </c>
    </row>
    <row r="549" spans="1:5">
      <c r="A549" t="s">
        <v>8028</v>
      </c>
      <c r="B549" t="s">
        <v>8533</v>
      </c>
      <c r="C549" t="s">
        <v>2642</v>
      </c>
      <c r="D549" t="s">
        <v>8027</v>
      </c>
      <c r="E549" t="s">
        <v>352</v>
      </c>
    </row>
    <row r="550" spans="1:5">
      <c r="A550" t="s">
        <v>8031</v>
      </c>
      <c r="B550" t="s">
        <v>8533</v>
      </c>
      <c r="C550" t="s">
        <v>7011</v>
      </c>
      <c r="D550" t="s">
        <v>8030</v>
      </c>
      <c r="E550" t="s">
        <v>353</v>
      </c>
    </row>
    <row r="551" spans="1:5">
      <c r="A551" t="s">
        <v>8034</v>
      </c>
      <c r="B551" t="s">
        <v>8533</v>
      </c>
      <c r="C551" t="s">
        <v>3825</v>
      </c>
      <c r="D551" t="s">
        <v>8033</v>
      </c>
      <c r="E551" t="s">
        <v>354</v>
      </c>
    </row>
    <row r="552" spans="1:5">
      <c r="A552" t="s">
        <v>8037</v>
      </c>
      <c r="B552" t="s">
        <v>8533</v>
      </c>
      <c r="C552" t="s">
        <v>2643</v>
      </c>
      <c r="D552" t="s">
        <v>8036</v>
      </c>
      <c r="E552" t="s">
        <v>355</v>
      </c>
    </row>
    <row r="553" spans="1:5">
      <c r="A553" t="s">
        <v>8040</v>
      </c>
      <c r="B553" t="s">
        <v>8533</v>
      </c>
      <c r="C553" t="s">
        <v>9299</v>
      </c>
      <c r="D553" t="s">
        <v>8039</v>
      </c>
      <c r="E553" t="s">
        <v>356</v>
      </c>
    </row>
    <row r="554" spans="1:5">
      <c r="A554" t="s">
        <v>8058</v>
      </c>
      <c r="B554" t="s">
        <v>8533</v>
      </c>
      <c r="C554" t="s">
        <v>5669</v>
      </c>
      <c r="D554" t="s">
        <v>8057</v>
      </c>
      <c r="E554" t="s">
        <v>362</v>
      </c>
    </row>
    <row r="555" spans="1:5">
      <c r="A555" t="s">
        <v>8061</v>
      </c>
      <c r="B555" t="s">
        <v>8533</v>
      </c>
      <c r="C555" t="s">
        <v>5672</v>
      </c>
      <c r="D555" t="s">
        <v>8060</v>
      </c>
      <c r="E555" t="s">
        <v>363</v>
      </c>
    </row>
    <row r="556" spans="1:5">
      <c r="A556" t="s">
        <v>8064</v>
      </c>
      <c r="B556" t="s">
        <v>8533</v>
      </c>
      <c r="C556" t="s">
        <v>8386</v>
      </c>
      <c r="D556" t="s">
        <v>8063</v>
      </c>
      <c r="E556" t="s">
        <v>364</v>
      </c>
    </row>
    <row r="557" spans="1:5">
      <c r="A557" t="s">
        <v>8067</v>
      </c>
      <c r="B557" t="s">
        <v>8533</v>
      </c>
      <c r="C557" t="s">
        <v>6568</v>
      </c>
      <c r="D557" t="s">
        <v>8066</v>
      </c>
      <c r="E557" t="s">
        <v>365</v>
      </c>
    </row>
    <row r="558" spans="1:5">
      <c r="A558" t="s">
        <v>8070</v>
      </c>
      <c r="B558" t="s">
        <v>8533</v>
      </c>
      <c r="C558" t="s">
        <v>2644</v>
      </c>
      <c r="D558" t="s">
        <v>8069</v>
      </c>
      <c r="E558" t="s">
        <v>366</v>
      </c>
    </row>
    <row r="559" spans="1:5">
      <c r="A559" t="s">
        <v>8073</v>
      </c>
      <c r="B559" t="s">
        <v>8533</v>
      </c>
      <c r="C559" t="s">
        <v>7006</v>
      </c>
      <c r="D559" t="s">
        <v>8072</v>
      </c>
      <c r="E559" t="s">
        <v>367</v>
      </c>
    </row>
    <row r="560" spans="1:5">
      <c r="A560" t="s">
        <v>8076</v>
      </c>
      <c r="B560" t="s">
        <v>8533</v>
      </c>
      <c r="C560" t="s">
        <v>4248</v>
      </c>
      <c r="D560" t="s">
        <v>8075</v>
      </c>
      <c r="E560" t="s">
        <v>368</v>
      </c>
    </row>
    <row r="561" spans="1:5">
      <c r="A561" t="s">
        <v>8079</v>
      </c>
      <c r="B561" t="s">
        <v>8533</v>
      </c>
      <c r="C561" t="s">
        <v>4272</v>
      </c>
      <c r="D561" t="s">
        <v>8078</v>
      </c>
      <c r="E561" t="s">
        <v>369</v>
      </c>
    </row>
    <row r="562" spans="1:5">
      <c r="A562" t="s">
        <v>8082</v>
      </c>
      <c r="B562" t="s">
        <v>8533</v>
      </c>
      <c r="C562" t="s">
        <v>8383</v>
      </c>
      <c r="D562" t="s">
        <v>8081</v>
      </c>
      <c r="E562" t="s">
        <v>370</v>
      </c>
    </row>
    <row r="563" spans="1:5">
      <c r="A563" t="s">
        <v>8085</v>
      </c>
      <c r="B563" t="s">
        <v>8533</v>
      </c>
      <c r="C563" t="s">
        <v>8478</v>
      </c>
      <c r="D563" t="s">
        <v>8084</v>
      </c>
      <c r="E563" t="s">
        <v>371</v>
      </c>
    </row>
    <row r="564" spans="1:5">
      <c r="A564" t="s">
        <v>8088</v>
      </c>
      <c r="B564" t="s">
        <v>8533</v>
      </c>
      <c r="C564" t="s">
        <v>8378</v>
      </c>
      <c r="D564" t="s">
        <v>8087</v>
      </c>
      <c r="E564" t="s">
        <v>372</v>
      </c>
    </row>
    <row r="565" spans="1:5">
      <c r="A565" t="s">
        <v>8091</v>
      </c>
      <c r="B565" t="s">
        <v>8533</v>
      </c>
      <c r="C565" t="s">
        <v>2645</v>
      </c>
      <c r="D565" t="s">
        <v>8090</v>
      </c>
      <c r="E565" t="s">
        <v>373</v>
      </c>
    </row>
    <row r="566" spans="1:5">
      <c r="A566" t="s">
        <v>8094</v>
      </c>
      <c r="B566" t="s">
        <v>8533</v>
      </c>
      <c r="C566" t="s">
        <v>6961</v>
      </c>
      <c r="D566" t="s">
        <v>8093</v>
      </c>
      <c r="E566" t="s">
        <v>374</v>
      </c>
    </row>
    <row r="567" spans="1:5">
      <c r="A567" t="s">
        <v>8097</v>
      </c>
      <c r="B567" t="s">
        <v>8533</v>
      </c>
      <c r="C567" t="s">
        <v>9124</v>
      </c>
      <c r="D567" t="s">
        <v>8096</v>
      </c>
      <c r="E567" t="s">
        <v>375</v>
      </c>
    </row>
    <row r="568" spans="1:5">
      <c r="A568" t="s">
        <v>8100</v>
      </c>
      <c r="B568" t="s">
        <v>8533</v>
      </c>
      <c r="C568" t="s">
        <v>9176</v>
      </c>
      <c r="D568" t="s">
        <v>8099</v>
      </c>
      <c r="E568" t="s">
        <v>376</v>
      </c>
    </row>
    <row r="569" spans="1:5">
      <c r="A569" t="s">
        <v>8103</v>
      </c>
      <c r="B569" t="s">
        <v>8533</v>
      </c>
      <c r="C569" t="s">
        <v>8352</v>
      </c>
      <c r="D569" t="s">
        <v>8102</v>
      </c>
      <c r="E569" t="s">
        <v>377</v>
      </c>
    </row>
    <row r="570" spans="1:5">
      <c r="A570" t="s">
        <v>8106</v>
      </c>
      <c r="B570" t="s">
        <v>8533</v>
      </c>
      <c r="C570" t="s">
        <v>5704</v>
      </c>
      <c r="D570" t="s">
        <v>8105</v>
      </c>
      <c r="E570" t="s">
        <v>378</v>
      </c>
    </row>
    <row r="571" spans="1:5">
      <c r="A571" t="s">
        <v>8109</v>
      </c>
      <c r="B571" t="s">
        <v>8533</v>
      </c>
      <c r="C571" t="s">
        <v>3991</v>
      </c>
      <c r="D571" t="s">
        <v>8108</v>
      </c>
      <c r="E571" t="s">
        <v>379</v>
      </c>
    </row>
    <row r="572" spans="1:5">
      <c r="A572" t="s">
        <v>8112</v>
      </c>
      <c r="B572" t="s">
        <v>8533</v>
      </c>
      <c r="C572" t="s">
        <v>3997</v>
      </c>
      <c r="D572" t="s">
        <v>8111</v>
      </c>
      <c r="E572" t="s">
        <v>380</v>
      </c>
    </row>
    <row r="573" spans="1:5">
      <c r="A573" t="s">
        <v>8115</v>
      </c>
      <c r="B573" t="s">
        <v>8533</v>
      </c>
      <c r="C573" t="s">
        <v>6565</v>
      </c>
      <c r="D573" t="s">
        <v>8114</v>
      </c>
      <c r="E573" t="s">
        <v>381</v>
      </c>
    </row>
    <row r="574" spans="1:5">
      <c r="A574" t="s">
        <v>8118</v>
      </c>
      <c r="B574" t="s">
        <v>8533</v>
      </c>
      <c r="C574" t="s">
        <v>4008</v>
      </c>
      <c r="D574" t="s">
        <v>8117</v>
      </c>
      <c r="E574" t="s">
        <v>382</v>
      </c>
    </row>
    <row r="575" spans="1:5">
      <c r="A575" t="s">
        <v>8121</v>
      </c>
      <c r="B575" t="s">
        <v>8533</v>
      </c>
      <c r="C575" t="s">
        <v>4236</v>
      </c>
      <c r="D575" t="s">
        <v>8120</v>
      </c>
      <c r="E575" t="s">
        <v>383</v>
      </c>
    </row>
    <row r="576" spans="1:5">
      <c r="A576" t="s">
        <v>8124</v>
      </c>
      <c r="B576" t="s">
        <v>8533</v>
      </c>
      <c r="C576" t="s">
        <v>2646</v>
      </c>
      <c r="D576" t="s">
        <v>8123</v>
      </c>
      <c r="E576" t="s">
        <v>384</v>
      </c>
    </row>
    <row r="577" spans="1:5">
      <c r="A577" t="s">
        <v>8133</v>
      </c>
      <c r="B577" t="s">
        <v>8533</v>
      </c>
      <c r="C577" t="s">
        <v>2647</v>
      </c>
      <c r="D577" t="s">
        <v>8132</v>
      </c>
      <c r="E577" t="s">
        <v>387</v>
      </c>
    </row>
    <row r="578" spans="1:5">
      <c r="A578" t="s">
        <v>8136</v>
      </c>
      <c r="B578" t="s">
        <v>8533</v>
      </c>
      <c r="C578" t="s">
        <v>2648</v>
      </c>
      <c r="D578" t="s">
        <v>8135</v>
      </c>
      <c r="E578" t="s">
        <v>388</v>
      </c>
    </row>
    <row r="579" spans="1:5">
      <c r="A579" t="s">
        <v>8139</v>
      </c>
      <c r="B579" t="s">
        <v>8533</v>
      </c>
      <c r="C579" t="s">
        <v>4178</v>
      </c>
      <c r="D579" t="s">
        <v>8138</v>
      </c>
      <c r="E579" t="s">
        <v>389</v>
      </c>
    </row>
    <row r="580" spans="1:5">
      <c r="A580" t="s">
        <v>8142</v>
      </c>
      <c r="B580" t="s">
        <v>8533</v>
      </c>
      <c r="C580" t="s">
        <v>4181</v>
      </c>
      <c r="D580" t="s">
        <v>8141</v>
      </c>
      <c r="E580" t="s">
        <v>390</v>
      </c>
    </row>
    <row r="581" spans="1:5">
      <c r="A581" t="s">
        <v>8145</v>
      </c>
      <c r="B581" t="s">
        <v>8533</v>
      </c>
      <c r="C581" t="s">
        <v>4287</v>
      </c>
      <c r="D581" t="s">
        <v>8144</v>
      </c>
      <c r="E581" t="s">
        <v>391</v>
      </c>
    </row>
    <row r="582" spans="1:5">
      <c r="A582" t="s">
        <v>8148</v>
      </c>
      <c r="B582" t="s">
        <v>8533</v>
      </c>
      <c r="C582" t="s">
        <v>8873</v>
      </c>
      <c r="D582" t="s">
        <v>8147</v>
      </c>
      <c r="E582" t="s">
        <v>392</v>
      </c>
    </row>
    <row r="583" spans="1:5">
      <c r="A583" t="s">
        <v>8151</v>
      </c>
      <c r="B583" t="s">
        <v>8533</v>
      </c>
      <c r="C583" t="s">
        <v>2649</v>
      </c>
      <c r="D583" t="s">
        <v>8150</v>
      </c>
      <c r="E583" t="s">
        <v>393</v>
      </c>
    </row>
    <row r="584" spans="1:5">
      <c r="A584" t="s">
        <v>8154</v>
      </c>
      <c r="B584" t="s">
        <v>8533</v>
      </c>
      <c r="C584" t="s">
        <v>6473</v>
      </c>
      <c r="D584" t="s">
        <v>8153</v>
      </c>
      <c r="E584" t="s">
        <v>394</v>
      </c>
    </row>
    <row r="585" spans="1:5">
      <c r="A585" t="s">
        <v>8157</v>
      </c>
      <c r="B585" t="s">
        <v>8533</v>
      </c>
      <c r="C585" t="s">
        <v>8511</v>
      </c>
      <c r="D585" t="s">
        <v>8156</v>
      </c>
      <c r="E585" t="s">
        <v>395</v>
      </c>
    </row>
    <row r="586" spans="1:5">
      <c r="A586" t="s">
        <v>8163</v>
      </c>
      <c r="B586" t="s">
        <v>8533</v>
      </c>
      <c r="C586" t="s">
        <v>4281</v>
      </c>
      <c r="D586" t="s">
        <v>8162</v>
      </c>
      <c r="E586" t="s">
        <v>397</v>
      </c>
    </row>
    <row r="587" spans="1:5">
      <c r="A587" t="s">
        <v>8166</v>
      </c>
      <c r="B587" t="s">
        <v>8533</v>
      </c>
      <c r="C587" t="s">
        <v>2650</v>
      </c>
      <c r="D587" t="s">
        <v>8165</v>
      </c>
      <c r="E587" t="s">
        <v>398</v>
      </c>
    </row>
    <row r="588" spans="1:5">
      <c r="A588" t="s">
        <v>8169</v>
      </c>
      <c r="B588" t="s">
        <v>8533</v>
      </c>
      <c r="C588" t="s">
        <v>8367</v>
      </c>
      <c r="D588" t="s">
        <v>8168</v>
      </c>
      <c r="E588" t="s">
        <v>399</v>
      </c>
    </row>
    <row r="589" spans="1:5">
      <c r="A589" t="s">
        <v>8175</v>
      </c>
      <c r="B589" t="s">
        <v>8533</v>
      </c>
      <c r="C589" t="s">
        <v>2651</v>
      </c>
      <c r="D589" t="s">
        <v>8174</v>
      </c>
      <c r="E589" t="s">
        <v>401</v>
      </c>
    </row>
    <row r="590" spans="1:5">
      <c r="A590" t="s">
        <v>8178</v>
      </c>
      <c r="B590" t="s">
        <v>8533</v>
      </c>
      <c r="C590" t="s">
        <v>8439</v>
      </c>
      <c r="D590" t="s">
        <v>8177</v>
      </c>
      <c r="E590" t="s">
        <v>402</v>
      </c>
    </row>
    <row r="591" spans="1:5">
      <c r="A591" t="s">
        <v>8181</v>
      </c>
      <c r="B591" t="s">
        <v>8533</v>
      </c>
      <c r="C591" t="s">
        <v>4278</v>
      </c>
      <c r="D591" t="s">
        <v>8180</v>
      </c>
      <c r="E591" t="s">
        <v>403</v>
      </c>
    </row>
    <row r="592" spans="1:5">
      <c r="A592" t="s">
        <v>8184</v>
      </c>
      <c r="B592" t="s">
        <v>8533</v>
      </c>
      <c r="C592" t="s">
        <v>2652</v>
      </c>
      <c r="D592" t="s">
        <v>8183</v>
      </c>
      <c r="E592" t="s">
        <v>404</v>
      </c>
    </row>
    <row r="593" spans="1:5">
      <c r="A593" t="s">
        <v>8187</v>
      </c>
      <c r="B593" t="s">
        <v>8533</v>
      </c>
      <c r="C593" t="s">
        <v>2653</v>
      </c>
      <c r="D593" t="s">
        <v>8186</v>
      </c>
      <c r="E593" t="s">
        <v>405</v>
      </c>
    </row>
    <row r="594" spans="1:5">
      <c r="A594" t="s">
        <v>8190</v>
      </c>
      <c r="B594" t="s">
        <v>8533</v>
      </c>
      <c r="C594" t="s">
        <v>4833</v>
      </c>
      <c r="D594" t="s">
        <v>8189</v>
      </c>
      <c r="E594" t="s">
        <v>406</v>
      </c>
    </row>
    <row r="595" spans="1:5">
      <c r="A595" t="s">
        <v>8193</v>
      </c>
      <c r="B595" t="s">
        <v>8533</v>
      </c>
      <c r="C595" t="s">
        <v>5799</v>
      </c>
      <c r="D595" t="s">
        <v>8192</v>
      </c>
      <c r="E595" t="s">
        <v>407</v>
      </c>
    </row>
    <row r="596" spans="1:5">
      <c r="A596" t="s">
        <v>8207</v>
      </c>
      <c r="B596" t="s">
        <v>8533</v>
      </c>
      <c r="C596" t="s">
        <v>2654</v>
      </c>
      <c r="D596" t="s">
        <v>8206</v>
      </c>
      <c r="E596" t="s">
        <v>411</v>
      </c>
    </row>
    <row r="597" spans="1:5">
      <c r="A597" t="s">
        <v>8210</v>
      </c>
      <c r="B597" t="s">
        <v>8533</v>
      </c>
      <c r="C597" t="s">
        <v>4936</v>
      </c>
      <c r="D597" t="s">
        <v>8209</v>
      </c>
      <c r="E597" t="s">
        <v>412</v>
      </c>
    </row>
    <row r="598" spans="1:5">
      <c r="A598" t="s">
        <v>8210</v>
      </c>
      <c r="B598" t="s">
        <v>8533</v>
      </c>
      <c r="C598" t="s">
        <v>4936</v>
      </c>
      <c r="D598" t="s">
        <v>8209</v>
      </c>
      <c r="E598" t="s">
        <v>412</v>
      </c>
    </row>
    <row r="599" spans="1:5">
      <c r="A599" t="s">
        <v>8213</v>
      </c>
      <c r="B599" t="s">
        <v>8533</v>
      </c>
      <c r="C599" t="s">
        <v>4937</v>
      </c>
      <c r="D599" t="s">
        <v>8212</v>
      </c>
      <c r="E599" t="s">
        <v>413</v>
      </c>
    </row>
    <row r="600" spans="1:5">
      <c r="A600" t="s">
        <v>8213</v>
      </c>
      <c r="B600" t="s">
        <v>8533</v>
      </c>
      <c r="C600" t="s">
        <v>4937</v>
      </c>
      <c r="D600" t="s">
        <v>8212</v>
      </c>
      <c r="E600" t="s">
        <v>413</v>
      </c>
    </row>
    <row r="601" spans="1:5">
      <c r="A601" t="s">
        <v>8216</v>
      </c>
      <c r="B601" t="s">
        <v>8533</v>
      </c>
      <c r="C601" t="s">
        <v>2655</v>
      </c>
      <c r="D601" t="s">
        <v>8215</v>
      </c>
      <c r="E601" t="s">
        <v>414</v>
      </c>
    </row>
    <row r="602" spans="1:5">
      <c r="A602" t="s">
        <v>8224</v>
      </c>
      <c r="B602" t="s">
        <v>8963</v>
      </c>
      <c r="C602" t="s">
        <v>2656</v>
      </c>
      <c r="D602" t="s">
        <v>8223</v>
      </c>
      <c r="E602" t="s">
        <v>416</v>
      </c>
    </row>
    <row r="603" spans="1:5">
      <c r="A603" t="s">
        <v>8227</v>
      </c>
      <c r="B603" t="s">
        <v>8533</v>
      </c>
      <c r="C603" t="s">
        <v>4588</v>
      </c>
      <c r="D603" t="s">
        <v>8226</v>
      </c>
      <c r="E603" t="s">
        <v>417</v>
      </c>
    </row>
    <row r="604" spans="1:5">
      <c r="A604" t="s">
        <v>8233</v>
      </c>
      <c r="B604" t="s">
        <v>8533</v>
      </c>
      <c r="C604" t="s">
        <v>2657</v>
      </c>
      <c r="D604" t="s">
        <v>8232</v>
      </c>
      <c r="E604" t="s">
        <v>419</v>
      </c>
    </row>
    <row r="605" spans="1:5">
      <c r="A605" t="s">
        <v>8243</v>
      </c>
      <c r="B605" t="s">
        <v>8533</v>
      </c>
      <c r="C605" t="s">
        <v>4871</v>
      </c>
      <c r="D605" t="s">
        <v>8242</v>
      </c>
      <c r="E605" t="s">
        <v>421</v>
      </c>
    </row>
    <row r="606" spans="1:5">
      <c r="A606" t="s">
        <v>8245</v>
      </c>
      <c r="B606" t="s">
        <v>8533</v>
      </c>
      <c r="C606" t="s">
        <v>2156</v>
      </c>
      <c r="D606" t="s">
        <v>8242</v>
      </c>
      <c r="E606" t="s">
        <v>421</v>
      </c>
    </row>
    <row r="607" spans="1:5">
      <c r="A607" t="s">
        <v>8247</v>
      </c>
      <c r="B607" t="s">
        <v>8533</v>
      </c>
      <c r="C607" t="s">
        <v>1787</v>
      </c>
      <c r="D607" t="s">
        <v>8242</v>
      </c>
      <c r="E607" t="s">
        <v>421</v>
      </c>
    </row>
    <row r="608" spans="1:5">
      <c r="A608" t="s">
        <v>8250</v>
      </c>
      <c r="B608" t="s">
        <v>8533</v>
      </c>
      <c r="C608" t="s">
        <v>4869</v>
      </c>
      <c r="D608" t="s">
        <v>8249</v>
      </c>
      <c r="E608" t="s">
        <v>422</v>
      </c>
    </row>
    <row r="609" spans="1:5">
      <c r="A609" t="s">
        <v>8252</v>
      </c>
      <c r="B609" t="s">
        <v>8533</v>
      </c>
      <c r="C609" t="s">
        <v>4881</v>
      </c>
      <c r="D609" t="s">
        <v>8249</v>
      </c>
      <c r="E609" t="s">
        <v>422</v>
      </c>
    </row>
    <row r="610" spans="1:5">
      <c r="A610" t="s">
        <v>8252</v>
      </c>
      <c r="B610" t="s">
        <v>8533</v>
      </c>
      <c r="C610" t="s">
        <v>4881</v>
      </c>
      <c r="D610" t="s">
        <v>8249</v>
      </c>
      <c r="E610" t="s">
        <v>422</v>
      </c>
    </row>
    <row r="611" spans="1:5">
      <c r="A611" t="s">
        <v>8254</v>
      </c>
      <c r="B611" t="s">
        <v>8533</v>
      </c>
      <c r="C611" t="s">
        <v>4891</v>
      </c>
      <c r="D611" t="s">
        <v>8249</v>
      </c>
      <c r="E611" t="s">
        <v>422</v>
      </c>
    </row>
    <row r="612" spans="1:5">
      <c r="A612" t="s">
        <v>8260</v>
      </c>
      <c r="B612" t="s">
        <v>8533</v>
      </c>
      <c r="C612" t="s">
        <v>4641</v>
      </c>
      <c r="D612" t="s">
        <v>8259</v>
      </c>
      <c r="E612" t="s">
        <v>424</v>
      </c>
    </row>
    <row r="613" spans="1:5">
      <c r="A613" t="s">
        <v>8266</v>
      </c>
      <c r="B613" t="s">
        <v>8267</v>
      </c>
      <c r="C613" t="s">
        <v>2658</v>
      </c>
      <c r="D613" t="s">
        <v>8265</v>
      </c>
      <c r="E613" t="s">
        <v>426</v>
      </c>
    </row>
    <row r="614" spans="1:5">
      <c r="A614" t="s">
        <v>8270</v>
      </c>
      <c r="B614" t="s">
        <v>8533</v>
      </c>
      <c r="C614" t="s">
        <v>1794</v>
      </c>
      <c r="D614" t="s">
        <v>8269</v>
      </c>
      <c r="E614" t="s">
        <v>427</v>
      </c>
    </row>
    <row r="615" spans="1:5">
      <c r="A615" t="s">
        <v>8270</v>
      </c>
      <c r="B615" t="s">
        <v>8533</v>
      </c>
      <c r="C615" t="s">
        <v>1794</v>
      </c>
      <c r="D615" t="s">
        <v>8269</v>
      </c>
      <c r="E615" t="s">
        <v>427</v>
      </c>
    </row>
    <row r="616" spans="1:5">
      <c r="A616" t="s">
        <v>8273</v>
      </c>
      <c r="B616" t="s">
        <v>8533</v>
      </c>
      <c r="C616" t="s">
        <v>2269</v>
      </c>
      <c r="D616" t="s">
        <v>8272</v>
      </c>
      <c r="E616" t="s">
        <v>428</v>
      </c>
    </row>
    <row r="617" spans="1:5">
      <c r="A617" t="s">
        <v>8273</v>
      </c>
      <c r="B617" t="s">
        <v>8533</v>
      </c>
      <c r="C617" t="s">
        <v>2269</v>
      </c>
      <c r="D617" t="s">
        <v>8272</v>
      </c>
      <c r="E617" t="s">
        <v>428</v>
      </c>
    </row>
    <row r="618" spans="1:5">
      <c r="A618" t="s">
        <v>8276</v>
      </c>
      <c r="B618" t="s">
        <v>8533</v>
      </c>
      <c r="C618" t="s">
        <v>2659</v>
      </c>
      <c r="D618" t="s">
        <v>8275</v>
      </c>
      <c r="E618" t="s">
        <v>429</v>
      </c>
    </row>
    <row r="619" spans="1:5">
      <c r="A619" t="s">
        <v>8288</v>
      </c>
      <c r="B619" t="s">
        <v>8533</v>
      </c>
      <c r="C619" t="s">
        <v>2268</v>
      </c>
      <c r="D619" t="s">
        <v>8287</v>
      </c>
      <c r="E619" t="s">
        <v>431</v>
      </c>
    </row>
    <row r="620" spans="1:5">
      <c r="A620" t="s">
        <v>8288</v>
      </c>
      <c r="B620" t="s">
        <v>8533</v>
      </c>
      <c r="C620" t="s">
        <v>2268</v>
      </c>
      <c r="D620" t="s">
        <v>8287</v>
      </c>
      <c r="E620" t="s">
        <v>431</v>
      </c>
    </row>
    <row r="621" spans="1:5">
      <c r="A621" t="s">
        <v>8309</v>
      </c>
      <c r="B621" t="s">
        <v>8533</v>
      </c>
      <c r="C621" t="s">
        <v>4899</v>
      </c>
      <c r="D621" t="s">
        <v>8308</v>
      </c>
      <c r="E621" t="s">
        <v>438</v>
      </c>
    </row>
    <row r="622" spans="1:5">
      <c r="A622" t="s">
        <v>8312</v>
      </c>
      <c r="B622" t="s">
        <v>8533</v>
      </c>
      <c r="C622" t="s">
        <v>4592</v>
      </c>
      <c r="D622" t="s">
        <v>8311</v>
      </c>
      <c r="E622" t="s">
        <v>439</v>
      </c>
    </row>
    <row r="623" spans="1:5">
      <c r="A623" t="s">
        <v>8318</v>
      </c>
      <c r="B623" t="s">
        <v>8533</v>
      </c>
      <c r="C623" t="s">
        <v>4817</v>
      </c>
      <c r="D623" t="s">
        <v>8317</v>
      </c>
      <c r="E623" t="s">
        <v>441</v>
      </c>
    </row>
    <row r="624" spans="1:5">
      <c r="A624" t="s">
        <v>8321</v>
      </c>
      <c r="B624" t="s">
        <v>8533</v>
      </c>
      <c r="C624" t="s">
        <v>4818</v>
      </c>
      <c r="D624" t="s">
        <v>8320</v>
      </c>
      <c r="E624" t="s">
        <v>442</v>
      </c>
    </row>
    <row r="625" spans="1:5">
      <c r="A625" t="s">
        <v>8324</v>
      </c>
      <c r="B625" t="s">
        <v>8533</v>
      </c>
      <c r="C625" t="s">
        <v>4816</v>
      </c>
      <c r="D625" t="s">
        <v>8323</v>
      </c>
      <c r="E625" t="s">
        <v>443</v>
      </c>
    </row>
    <row r="626" spans="1:5">
      <c r="A626" t="s">
        <v>8327</v>
      </c>
      <c r="B626" t="s">
        <v>8533</v>
      </c>
      <c r="C626" t="s">
        <v>2660</v>
      </c>
      <c r="D626" t="s">
        <v>8326</v>
      </c>
      <c r="E626" t="s">
        <v>444</v>
      </c>
    </row>
    <row r="627" spans="1:5">
      <c r="A627" t="s">
        <v>8330</v>
      </c>
      <c r="B627" t="s">
        <v>8533</v>
      </c>
      <c r="C627" t="s">
        <v>4828</v>
      </c>
      <c r="D627" t="s">
        <v>8329</v>
      </c>
      <c r="E627" t="s">
        <v>445</v>
      </c>
    </row>
    <row r="628" spans="1:5">
      <c r="A628" t="s">
        <v>8333</v>
      </c>
      <c r="B628" t="s">
        <v>8533</v>
      </c>
      <c r="C628" t="s">
        <v>2661</v>
      </c>
      <c r="D628" t="s">
        <v>8332</v>
      </c>
      <c r="E628" t="s">
        <v>446</v>
      </c>
    </row>
    <row r="629" spans="1:5">
      <c r="A629" t="s">
        <v>8336</v>
      </c>
      <c r="B629" t="s">
        <v>8533</v>
      </c>
      <c r="C629" t="s">
        <v>4834</v>
      </c>
      <c r="D629" t="s">
        <v>8335</v>
      </c>
      <c r="E629" t="s">
        <v>447</v>
      </c>
    </row>
    <row r="630" spans="1:5">
      <c r="A630" t="s">
        <v>8339</v>
      </c>
      <c r="B630" t="s">
        <v>8533</v>
      </c>
      <c r="C630" t="s">
        <v>4835</v>
      </c>
      <c r="D630" t="s">
        <v>8338</v>
      </c>
      <c r="E630" t="s">
        <v>448</v>
      </c>
    </row>
    <row r="631" spans="1:5">
      <c r="A631" t="s">
        <v>8342</v>
      </c>
      <c r="B631" t="s">
        <v>8533</v>
      </c>
      <c r="C631" t="s">
        <v>2662</v>
      </c>
      <c r="D631" t="s">
        <v>8341</v>
      </c>
      <c r="E631" t="s">
        <v>449</v>
      </c>
    </row>
    <row r="632" spans="1:5">
      <c r="A632" t="s">
        <v>8348</v>
      </c>
      <c r="B632" t="s">
        <v>8533</v>
      </c>
      <c r="C632" t="s">
        <v>4602</v>
      </c>
      <c r="D632" t="s">
        <v>8347</v>
      </c>
      <c r="E632" t="s">
        <v>451</v>
      </c>
    </row>
    <row r="633" spans="1:5">
      <c r="A633" t="s">
        <v>8351</v>
      </c>
      <c r="B633" t="s">
        <v>8533</v>
      </c>
      <c r="C633" t="s">
        <v>4603</v>
      </c>
      <c r="D633" t="s">
        <v>8350</v>
      </c>
      <c r="E633" t="s">
        <v>452</v>
      </c>
    </row>
    <row r="634" spans="1:5">
      <c r="A634" t="s">
        <v>8354</v>
      </c>
      <c r="B634" t="s">
        <v>8533</v>
      </c>
      <c r="C634" t="s">
        <v>2663</v>
      </c>
      <c r="D634" t="s">
        <v>8353</v>
      </c>
      <c r="E634" t="s">
        <v>453</v>
      </c>
    </row>
    <row r="635" spans="1:5">
      <c r="A635" t="s">
        <v>8357</v>
      </c>
      <c r="B635" t="s">
        <v>8533</v>
      </c>
      <c r="C635" t="s">
        <v>4617</v>
      </c>
      <c r="D635" t="s">
        <v>8356</v>
      </c>
      <c r="E635" t="s">
        <v>454</v>
      </c>
    </row>
    <row r="636" spans="1:5">
      <c r="A636" t="s">
        <v>8360</v>
      </c>
      <c r="B636" t="s">
        <v>8533</v>
      </c>
      <c r="C636" t="s">
        <v>2664</v>
      </c>
      <c r="D636" t="s">
        <v>8359</v>
      </c>
      <c r="E636" t="s">
        <v>455</v>
      </c>
    </row>
    <row r="637" spans="1:5">
      <c r="A637" t="s">
        <v>8360</v>
      </c>
      <c r="B637" t="s">
        <v>8533</v>
      </c>
      <c r="C637" t="s">
        <v>2664</v>
      </c>
      <c r="D637" t="s">
        <v>8359</v>
      </c>
      <c r="E637" t="s">
        <v>455</v>
      </c>
    </row>
    <row r="638" spans="1:5">
      <c r="A638" t="s">
        <v>8366</v>
      </c>
      <c r="B638" t="s">
        <v>8533</v>
      </c>
      <c r="C638" t="s">
        <v>4618</v>
      </c>
      <c r="D638" t="s">
        <v>8365</v>
      </c>
      <c r="E638" t="s">
        <v>457</v>
      </c>
    </row>
    <row r="639" spans="1:5">
      <c r="A639" t="s">
        <v>8369</v>
      </c>
      <c r="B639" t="s">
        <v>8533</v>
      </c>
      <c r="C639" t="s">
        <v>2665</v>
      </c>
      <c r="D639" t="s">
        <v>8368</v>
      </c>
      <c r="E639" t="s">
        <v>458</v>
      </c>
    </row>
    <row r="640" spans="1:5">
      <c r="A640" t="s">
        <v>8371</v>
      </c>
      <c r="B640" t="s">
        <v>8533</v>
      </c>
      <c r="C640" t="s">
        <v>2666</v>
      </c>
      <c r="D640" t="s">
        <v>8368</v>
      </c>
      <c r="E640" t="s">
        <v>458</v>
      </c>
    </row>
    <row r="641" spans="1:5">
      <c r="A641" t="s">
        <v>8377</v>
      </c>
      <c r="B641" t="s">
        <v>8533</v>
      </c>
      <c r="C641" t="s">
        <v>2667</v>
      </c>
      <c r="D641" t="s">
        <v>8376</v>
      </c>
      <c r="E641" t="s">
        <v>460</v>
      </c>
    </row>
    <row r="642" spans="1:5">
      <c r="A642" t="s">
        <v>8379</v>
      </c>
      <c r="B642" t="s">
        <v>8533</v>
      </c>
      <c r="C642" t="s">
        <v>2668</v>
      </c>
      <c r="D642" t="s">
        <v>8376</v>
      </c>
      <c r="E642" t="s">
        <v>460</v>
      </c>
    </row>
    <row r="643" spans="1:5">
      <c r="A643" t="s">
        <v>8385</v>
      </c>
      <c r="B643" t="s">
        <v>8533</v>
      </c>
      <c r="C643" t="s">
        <v>2669</v>
      </c>
      <c r="D643" t="s">
        <v>8384</v>
      </c>
      <c r="E643" t="s">
        <v>462</v>
      </c>
    </row>
    <row r="644" spans="1:5">
      <c r="A644" t="s">
        <v>8387</v>
      </c>
      <c r="B644" t="s">
        <v>8533</v>
      </c>
      <c r="C644" t="s">
        <v>2670</v>
      </c>
      <c r="D644" t="s">
        <v>8384</v>
      </c>
      <c r="E644" t="s">
        <v>462</v>
      </c>
    </row>
    <row r="645" spans="1:5">
      <c r="A645" t="s">
        <v>8396</v>
      </c>
      <c r="B645" t="s">
        <v>8533</v>
      </c>
      <c r="C645" t="s">
        <v>2671</v>
      </c>
      <c r="D645" t="s">
        <v>8395</v>
      </c>
      <c r="E645" t="s">
        <v>465</v>
      </c>
    </row>
    <row r="646" spans="1:5">
      <c r="A646" t="s">
        <v>8398</v>
      </c>
      <c r="B646" t="s">
        <v>8533</v>
      </c>
      <c r="C646" t="s">
        <v>4963</v>
      </c>
      <c r="D646" t="s">
        <v>8395</v>
      </c>
      <c r="E646" t="s">
        <v>465</v>
      </c>
    </row>
    <row r="647" spans="1:5">
      <c r="A647" t="s">
        <v>8404</v>
      </c>
      <c r="B647" t="s">
        <v>8533</v>
      </c>
      <c r="C647" t="s">
        <v>2672</v>
      </c>
      <c r="D647" t="s">
        <v>8403</v>
      </c>
      <c r="E647" t="s">
        <v>467</v>
      </c>
    </row>
    <row r="648" spans="1:5">
      <c r="A648" t="s">
        <v>8406</v>
      </c>
      <c r="B648" t="s">
        <v>8533</v>
      </c>
      <c r="C648" t="s">
        <v>2673</v>
      </c>
      <c r="D648" t="s">
        <v>8403</v>
      </c>
      <c r="E648" t="s">
        <v>467</v>
      </c>
    </row>
    <row r="649" spans="1:5">
      <c r="A649" t="s">
        <v>8409</v>
      </c>
      <c r="B649" t="s">
        <v>8533</v>
      </c>
      <c r="C649" t="s">
        <v>2674</v>
      </c>
      <c r="D649" t="s">
        <v>8408</v>
      </c>
      <c r="E649" t="s">
        <v>468</v>
      </c>
    </row>
    <row r="650" spans="1:5">
      <c r="A650" t="s">
        <v>8428</v>
      </c>
      <c r="B650" t="s">
        <v>8533</v>
      </c>
      <c r="C650" t="s">
        <v>2308</v>
      </c>
      <c r="D650" t="s">
        <v>8427</v>
      </c>
      <c r="E650" t="s">
        <v>473</v>
      </c>
    </row>
    <row r="651" spans="1:5">
      <c r="A651" t="s">
        <v>8430</v>
      </c>
      <c r="B651" t="s">
        <v>8533</v>
      </c>
      <c r="C651" t="s">
        <v>4862</v>
      </c>
      <c r="D651" t="s">
        <v>8427</v>
      </c>
      <c r="E651" t="s">
        <v>473</v>
      </c>
    </row>
    <row r="652" spans="1:5">
      <c r="A652" t="s">
        <v>8433</v>
      </c>
      <c r="B652" t="s">
        <v>8533</v>
      </c>
      <c r="C652" t="s">
        <v>2675</v>
      </c>
      <c r="D652" t="s">
        <v>8432</v>
      </c>
      <c r="E652" t="s">
        <v>474</v>
      </c>
    </row>
    <row r="653" spans="1:5">
      <c r="A653" t="s">
        <v>8435</v>
      </c>
      <c r="B653" t="s">
        <v>8533</v>
      </c>
      <c r="C653" t="s">
        <v>2676</v>
      </c>
      <c r="D653" t="s">
        <v>8432</v>
      </c>
      <c r="E653" t="s">
        <v>474</v>
      </c>
    </row>
    <row r="654" spans="1:5">
      <c r="A654" t="s">
        <v>8438</v>
      </c>
      <c r="B654" t="s">
        <v>8533</v>
      </c>
      <c r="C654" t="s">
        <v>2677</v>
      </c>
      <c r="D654" t="s">
        <v>8437</v>
      </c>
      <c r="E654" t="s">
        <v>475</v>
      </c>
    </row>
    <row r="655" spans="1:5">
      <c r="A655" t="s">
        <v>8440</v>
      </c>
      <c r="B655" t="s">
        <v>8533</v>
      </c>
      <c r="C655" t="s">
        <v>2678</v>
      </c>
      <c r="D655" t="s">
        <v>8437</v>
      </c>
      <c r="E655" t="s">
        <v>475</v>
      </c>
    </row>
    <row r="656" spans="1:5">
      <c r="A656" t="s">
        <v>8440</v>
      </c>
      <c r="B656" t="s">
        <v>8533</v>
      </c>
      <c r="C656" t="s">
        <v>2678</v>
      </c>
      <c r="D656" t="s">
        <v>8437</v>
      </c>
      <c r="E656" t="s">
        <v>475</v>
      </c>
    </row>
    <row r="657" spans="1:5">
      <c r="A657" t="s">
        <v>8446</v>
      </c>
      <c r="B657" t="s">
        <v>8533</v>
      </c>
      <c r="C657" t="s">
        <v>4594</v>
      </c>
      <c r="D657" t="s">
        <v>8445</v>
      </c>
      <c r="E657" t="s">
        <v>477</v>
      </c>
    </row>
    <row r="658" spans="1:5">
      <c r="A658" t="s">
        <v>8446</v>
      </c>
      <c r="B658" t="s">
        <v>8533</v>
      </c>
      <c r="C658" t="s">
        <v>4594</v>
      </c>
      <c r="D658" t="s">
        <v>8445</v>
      </c>
      <c r="E658" t="s">
        <v>477</v>
      </c>
    </row>
    <row r="659" spans="1:5">
      <c r="A659" t="s">
        <v>8449</v>
      </c>
      <c r="B659" t="s">
        <v>8533</v>
      </c>
      <c r="C659" t="s">
        <v>2679</v>
      </c>
      <c r="D659" t="s">
        <v>8448</v>
      </c>
      <c r="E659" t="s">
        <v>478</v>
      </c>
    </row>
    <row r="660" spans="1:5">
      <c r="A660" t="s">
        <v>8455</v>
      </c>
      <c r="B660" t="s">
        <v>8533</v>
      </c>
      <c r="C660" t="s">
        <v>1793</v>
      </c>
      <c r="D660" t="s">
        <v>8454</v>
      </c>
      <c r="E660" t="s">
        <v>480</v>
      </c>
    </row>
    <row r="661" spans="1:5">
      <c r="A661" t="s">
        <v>8458</v>
      </c>
      <c r="B661" t="s">
        <v>8533</v>
      </c>
      <c r="C661" t="s">
        <v>4644</v>
      </c>
      <c r="D661" t="s">
        <v>8457</v>
      </c>
      <c r="E661" t="s">
        <v>481</v>
      </c>
    </row>
    <row r="662" spans="1:5">
      <c r="A662" t="s">
        <v>8461</v>
      </c>
      <c r="B662" t="s">
        <v>8533</v>
      </c>
      <c r="C662" t="s">
        <v>1927</v>
      </c>
      <c r="D662" t="s">
        <v>8460</v>
      </c>
      <c r="E662" t="s">
        <v>482</v>
      </c>
    </row>
    <row r="663" spans="1:5">
      <c r="A663" t="s">
        <v>8467</v>
      </c>
      <c r="B663" t="s">
        <v>8533</v>
      </c>
      <c r="C663" t="s">
        <v>2252</v>
      </c>
      <c r="D663" t="s">
        <v>8466</v>
      </c>
      <c r="E663" t="s">
        <v>484</v>
      </c>
    </row>
    <row r="664" spans="1:5">
      <c r="A664" t="s">
        <v>8469</v>
      </c>
      <c r="B664" t="s">
        <v>8533</v>
      </c>
      <c r="C664" t="s">
        <v>2317</v>
      </c>
      <c r="D664" t="s">
        <v>8466</v>
      </c>
      <c r="E664" t="s">
        <v>484</v>
      </c>
    </row>
    <row r="665" spans="1:5">
      <c r="A665" t="s">
        <v>8472</v>
      </c>
      <c r="B665" t="s">
        <v>8533</v>
      </c>
      <c r="C665" t="s">
        <v>2680</v>
      </c>
      <c r="D665" t="s">
        <v>8471</v>
      </c>
      <c r="E665" t="s">
        <v>485</v>
      </c>
    </row>
    <row r="666" spans="1:5">
      <c r="A666" t="s">
        <v>8474</v>
      </c>
      <c r="B666" t="s">
        <v>8533</v>
      </c>
      <c r="C666" t="s">
        <v>4961</v>
      </c>
      <c r="D666" t="s">
        <v>8471</v>
      </c>
      <c r="E666" t="s">
        <v>485</v>
      </c>
    </row>
    <row r="667" spans="1:5">
      <c r="A667" t="s">
        <v>8477</v>
      </c>
      <c r="B667" t="s">
        <v>8533</v>
      </c>
      <c r="C667" t="s">
        <v>2681</v>
      </c>
      <c r="D667" t="s">
        <v>8476</v>
      </c>
      <c r="E667" t="s">
        <v>486</v>
      </c>
    </row>
    <row r="668" spans="1:5">
      <c r="A668" t="s">
        <v>8479</v>
      </c>
      <c r="B668" t="s">
        <v>8533</v>
      </c>
      <c r="C668" t="s">
        <v>2682</v>
      </c>
      <c r="D668" t="s">
        <v>8476</v>
      </c>
      <c r="E668" t="s">
        <v>486</v>
      </c>
    </row>
    <row r="669" spans="1:5">
      <c r="A669" t="s">
        <v>8482</v>
      </c>
      <c r="B669" t="s">
        <v>8533</v>
      </c>
      <c r="C669" t="s">
        <v>2683</v>
      </c>
      <c r="D669" t="s">
        <v>8481</v>
      </c>
      <c r="E669" t="s">
        <v>487</v>
      </c>
    </row>
    <row r="670" spans="1:5">
      <c r="A670" t="s">
        <v>8484</v>
      </c>
      <c r="B670" t="s">
        <v>8533</v>
      </c>
      <c r="C670" t="s">
        <v>2684</v>
      </c>
      <c r="D670" t="s">
        <v>8481</v>
      </c>
      <c r="E670" t="s">
        <v>487</v>
      </c>
    </row>
    <row r="671" spans="1:5">
      <c r="A671" t="s">
        <v>8487</v>
      </c>
      <c r="B671" t="s">
        <v>8533</v>
      </c>
      <c r="C671" t="s">
        <v>4956</v>
      </c>
      <c r="D671" t="s">
        <v>8486</v>
      </c>
      <c r="E671" t="s">
        <v>488</v>
      </c>
    </row>
    <row r="672" spans="1:5">
      <c r="A672" t="s">
        <v>8489</v>
      </c>
      <c r="B672" t="s">
        <v>8533</v>
      </c>
      <c r="C672" t="s">
        <v>4972</v>
      </c>
      <c r="D672" t="s">
        <v>8486</v>
      </c>
      <c r="E672" t="s">
        <v>488</v>
      </c>
    </row>
    <row r="673" spans="1:5">
      <c r="A673" t="s">
        <v>8504</v>
      </c>
      <c r="B673" t="s">
        <v>8533</v>
      </c>
      <c r="C673" t="s">
        <v>2685</v>
      </c>
      <c r="D673" t="s">
        <v>8503</v>
      </c>
      <c r="E673" t="s">
        <v>491</v>
      </c>
    </row>
    <row r="674" spans="1:5">
      <c r="A674" t="s">
        <v>8507</v>
      </c>
      <c r="B674" t="s">
        <v>8533</v>
      </c>
      <c r="C674" t="s">
        <v>2686</v>
      </c>
      <c r="D674" t="s">
        <v>8506</v>
      </c>
      <c r="E674" t="s">
        <v>492</v>
      </c>
    </row>
    <row r="675" spans="1:5">
      <c r="A675" t="s">
        <v>8510</v>
      </c>
      <c r="B675" t="s">
        <v>8533</v>
      </c>
      <c r="C675" t="s">
        <v>2687</v>
      </c>
      <c r="D675" t="s">
        <v>8509</v>
      </c>
      <c r="E675" t="s">
        <v>493</v>
      </c>
    </row>
    <row r="676" spans="1:5">
      <c r="A676" t="s">
        <v>8513</v>
      </c>
      <c r="B676" t="s">
        <v>8533</v>
      </c>
      <c r="C676" t="s">
        <v>2688</v>
      </c>
      <c r="D676" t="s">
        <v>8512</v>
      </c>
      <c r="E676" t="s">
        <v>494</v>
      </c>
    </row>
    <row r="677" spans="1:5">
      <c r="A677" t="s">
        <v>8515</v>
      </c>
      <c r="B677" t="s">
        <v>8533</v>
      </c>
      <c r="C677" t="s">
        <v>2689</v>
      </c>
      <c r="D677" t="s">
        <v>8512</v>
      </c>
      <c r="E677" t="s">
        <v>494</v>
      </c>
    </row>
    <row r="678" spans="1:5">
      <c r="A678" t="s">
        <v>8518</v>
      </c>
      <c r="B678" t="s">
        <v>8533</v>
      </c>
      <c r="C678" t="s">
        <v>2212</v>
      </c>
      <c r="D678" t="s">
        <v>8517</v>
      </c>
      <c r="E678" t="s">
        <v>495</v>
      </c>
    </row>
    <row r="679" spans="1:5">
      <c r="A679" t="s">
        <v>5668</v>
      </c>
      <c r="B679" t="s">
        <v>8533</v>
      </c>
      <c r="C679" t="s">
        <v>4584</v>
      </c>
      <c r="D679" t="s">
        <v>5667</v>
      </c>
      <c r="E679" t="s">
        <v>496</v>
      </c>
    </row>
    <row r="680" spans="1:5">
      <c r="A680" t="s">
        <v>5671</v>
      </c>
      <c r="B680" t="s">
        <v>8533</v>
      </c>
      <c r="C680" t="s">
        <v>2690</v>
      </c>
      <c r="D680" t="s">
        <v>5670</v>
      </c>
      <c r="E680" t="s">
        <v>497</v>
      </c>
    </row>
    <row r="681" spans="1:5">
      <c r="A681" t="s">
        <v>5673</v>
      </c>
      <c r="B681" t="s">
        <v>8533</v>
      </c>
      <c r="C681" t="s">
        <v>2691</v>
      </c>
      <c r="D681" t="s">
        <v>5670</v>
      </c>
      <c r="E681" t="s">
        <v>497</v>
      </c>
    </row>
    <row r="682" spans="1:5">
      <c r="A682" t="s">
        <v>5676</v>
      </c>
      <c r="B682" t="s">
        <v>8533</v>
      </c>
      <c r="C682" t="s">
        <v>2692</v>
      </c>
      <c r="D682" t="s">
        <v>5675</v>
      </c>
      <c r="E682" t="s">
        <v>498</v>
      </c>
    </row>
    <row r="683" spans="1:5">
      <c r="A683" t="s">
        <v>5679</v>
      </c>
      <c r="B683" t="s">
        <v>8533</v>
      </c>
      <c r="C683" t="s">
        <v>2693</v>
      </c>
      <c r="D683" t="s">
        <v>5678</v>
      </c>
      <c r="E683" t="s">
        <v>499</v>
      </c>
    </row>
    <row r="684" spans="1:5">
      <c r="A684" t="s">
        <v>5682</v>
      </c>
      <c r="B684" t="s">
        <v>8533</v>
      </c>
      <c r="C684" t="s">
        <v>2694</v>
      </c>
      <c r="D684" t="s">
        <v>5681</v>
      </c>
      <c r="E684" t="s">
        <v>500</v>
      </c>
    </row>
    <row r="685" spans="1:5">
      <c r="A685" t="s">
        <v>5685</v>
      </c>
      <c r="B685" t="s">
        <v>8533</v>
      </c>
      <c r="C685" t="s">
        <v>2695</v>
      </c>
      <c r="D685" t="s">
        <v>5684</v>
      </c>
      <c r="E685" t="s">
        <v>501</v>
      </c>
    </row>
    <row r="686" spans="1:5">
      <c r="A686" t="s">
        <v>5706</v>
      </c>
      <c r="B686" t="s">
        <v>8533</v>
      </c>
      <c r="C686" t="s">
        <v>2696</v>
      </c>
      <c r="D686" t="s">
        <v>5705</v>
      </c>
      <c r="E686" t="s">
        <v>506</v>
      </c>
    </row>
    <row r="687" spans="1:5">
      <c r="A687" t="s">
        <v>5709</v>
      </c>
      <c r="B687" t="s">
        <v>8533</v>
      </c>
      <c r="C687" t="s">
        <v>4920</v>
      </c>
      <c r="D687" t="s">
        <v>5708</v>
      </c>
      <c r="E687" t="s">
        <v>507</v>
      </c>
    </row>
    <row r="688" spans="1:5">
      <c r="A688" t="s">
        <v>5712</v>
      </c>
      <c r="B688" t="s">
        <v>8533</v>
      </c>
      <c r="C688" t="s">
        <v>4921</v>
      </c>
      <c r="D688" t="s">
        <v>5711</v>
      </c>
      <c r="E688" t="s">
        <v>508</v>
      </c>
    </row>
    <row r="689" spans="1:5">
      <c r="A689" t="s">
        <v>5718</v>
      </c>
      <c r="B689" t="s">
        <v>8533</v>
      </c>
      <c r="C689" t="s">
        <v>4929</v>
      </c>
      <c r="D689" t="s">
        <v>5717</v>
      </c>
      <c r="E689" t="s">
        <v>510</v>
      </c>
    </row>
    <row r="690" spans="1:5">
      <c r="A690" t="s">
        <v>5721</v>
      </c>
      <c r="B690" t="s">
        <v>8533</v>
      </c>
      <c r="C690" t="s">
        <v>2697</v>
      </c>
      <c r="D690" t="s">
        <v>5720</v>
      </c>
      <c r="E690" t="s">
        <v>511</v>
      </c>
    </row>
    <row r="691" spans="1:5">
      <c r="A691" t="s">
        <v>5724</v>
      </c>
      <c r="B691" t="s">
        <v>8533</v>
      </c>
      <c r="C691" t="s">
        <v>4926</v>
      </c>
      <c r="D691" t="s">
        <v>5723</v>
      </c>
      <c r="E691" t="s">
        <v>512</v>
      </c>
    </row>
    <row r="692" spans="1:5">
      <c r="A692" t="s">
        <v>5727</v>
      </c>
      <c r="B692" t="s">
        <v>8533</v>
      </c>
      <c r="C692" t="s">
        <v>4928</v>
      </c>
      <c r="D692" t="s">
        <v>5726</v>
      </c>
      <c r="E692" t="s">
        <v>513</v>
      </c>
    </row>
    <row r="693" spans="1:5">
      <c r="A693" t="s">
        <v>5730</v>
      </c>
      <c r="B693" t="s">
        <v>8533</v>
      </c>
      <c r="C693" t="s">
        <v>4927</v>
      </c>
      <c r="D693" t="s">
        <v>5729</v>
      </c>
      <c r="E693" t="s">
        <v>514</v>
      </c>
    </row>
    <row r="694" spans="1:5">
      <c r="A694" t="s">
        <v>5733</v>
      </c>
      <c r="B694" t="s">
        <v>8533</v>
      </c>
      <c r="C694" t="s">
        <v>2698</v>
      </c>
      <c r="D694" t="s">
        <v>5732</v>
      </c>
      <c r="E694" t="s">
        <v>515</v>
      </c>
    </row>
    <row r="695" spans="1:5">
      <c r="A695" t="s">
        <v>5736</v>
      </c>
      <c r="B695" t="s">
        <v>8533</v>
      </c>
      <c r="C695" t="s">
        <v>4607</v>
      </c>
      <c r="D695" t="s">
        <v>5735</v>
      </c>
      <c r="E695" t="s">
        <v>516</v>
      </c>
    </row>
    <row r="696" spans="1:5">
      <c r="A696" t="s">
        <v>5742</v>
      </c>
      <c r="B696" t="s">
        <v>8533</v>
      </c>
      <c r="C696" t="s">
        <v>2699</v>
      </c>
      <c r="D696" t="s">
        <v>5741</v>
      </c>
      <c r="E696" t="s">
        <v>518</v>
      </c>
    </row>
    <row r="697" spans="1:5">
      <c r="A697" t="s">
        <v>5745</v>
      </c>
      <c r="B697" t="s">
        <v>8533</v>
      </c>
      <c r="C697" t="s">
        <v>2700</v>
      </c>
      <c r="D697" t="s">
        <v>5744</v>
      </c>
      <c r="E697" t="s">
        <v>519</v>
      </c>
    </row>
    <row r="698" spans="1:5">
      <c r="A698" t="s">
        <v>5748</v>
      </c>
      <c r="B698" t="s">
        <v>8533</v>
      </c>
      <c r="C698" t="s">
        <v>2701</v>
      </c>
      <c r="D698" t="s">
        <v>5747</v>
      </c>
      <c r="E698" t="s">
        <v>520</v>
      </c>
    </row>
    <row r="699" spans="1:5">
      <c r="A699" t="s">
        <v>5751</v>
      </c>
      <c r="B699" t="s">
        <v>8533</v>
      </c>
      <c r="C699" t="s">
        <v>4951</v>
      </c>
      <c r="D699" t="s">
        <v>5750</v>
      </c>
      <c r="E699" t="s">
        <v>521</v>
      </c>
    </row>
    <row r="700" spans="1:5">
      <c r="A700" t="s">
        <v>5751</v>
      </c>
      <c r="B700" t="s">
        <v>8533</v>
      </c>
      <c r="C700" t="s">
        <v>4951</v>
      </c>
      <c r="D700" t="s">
        <v>5750</v>
      </c>
      <c r="E700" t="s">
        <v>521</v>
      </c>
    </row>
    <row r="701" spans="1:5">
      <c r="A701" t="s">
        <v>5753</v>
      </c>
      <c r="B701" t="s">
        <v>8533</v>
      </c>
      <c r="C701" t="s">
        <v>4969</v>
      </c>
      <c r="D701" t="s">
        <v>5750</v>
      </c>
      <c r="E701" t="s">
        <v>521</v>
      </c>
    </row>
    <row r="702" spans="1:5">
      <c r="A702" t="s">
        <v>5753</v>
      </c>
      <c r="B702" t="s">
        <v>8533</v>
      </c>
      <c r="C702" t="s">
        <v>4969</v>
      </c>
      <c r="D702" t="s">
        <v>5750</v>
      </c>
      <c r="E702" t="s">
        <v>521</v>
      </c>
    </row>
    <row r="703" spans="1:5">
      <c r="A703" t="s">
        <v>5756</v>
      </c>
      <c r="B703" t="s">
        <v>8533</v>
      </c>
      <c r="C703" t="s">
        <v>2702</v>
      </c>
      <c r="D703" t="s">
        <v>5755</v>
      </c>
      <c r="E703" t="s">
        <v>522</v>
      </c>
    </row>
    <row r="704" spans="1:5">
      <c r="A704" t="s">
        <v>5758</v>
      </c>
      <c r="B704" t="s">
        <v>8533</v>
      </c>
      <c r="C704" t="s">
        <v>2703</v>
      </c>
      <c r="D704" t="s">
        <v>5755</v>
      </c>
      <c r="E704" t="s">
        <v>522</v>
      </c>
    </row>
    <row r="705" spans="1:5">
      <c r="A705" t="s">
        <v>5761</v>
      </c>
      <c r="B705" t="s">
        <v>8533</v>
      </c>
      <c r="C705" t="s">
        <v>2704</v>
      </c>
      <c r="D705" t="s">
        <v>5760</v>
      </c>
      <c r="E705" t="s">
        <v>523</v>
      </c>
    </row>
    <row r="706" spans="1:5">
      <c r="A706" t="s">
        <v>5763</v>
      </c>
      <c r="B706" t="s">
        <v>8533</v>
      </c>
      <c r="C706" t="s">
        <v>2705</v>
      </c>
      <c r="D706" t="s">
        <v>5760</v>
      </c>
      <c r="E706" t="s">
        <v>523</v>
      </c>
    </row>
    <row r="707" spans="1:5">
      <c r="A707" t="s">
        <v>5766</v>
      </c>
      <c r="B707" t="s">
        <v>8533</v>
      </c>
      <c r="C707" t="s">
        <v>2706</v>
      </c>
      <c r="D707" t="s">
        <v>5765</v>
      </c>
      <c r="E707" t="s">
        <v>524</v>
      </c>
    </row>
    <row r="708" spans="1:5">
      <c r="A708" t="s">
        <v>5768</v>
      </c>
      <c r="B708" t="s">
        <v>8533</v>
      </c>
      <c r="C708" t="s">
        <v>2707</v>
      </c>
      <c r="D708" t="s">
        <v>5765</v>
      </c>
      <c r="E708" t="s">
        <v>524</v>
      </c>
    </row>
    <row r="709" spans="1:5">
      <c r="A709" t="s">
        <v>5771</v>
      </c>
      <c r="B709" t="s">
        <v>8533</v>
      </c>
      <c r="C709" t="s">
        <v>2708</v>
      </c>
      <c r="D709" t="s">
        <v>5770</v>
      </c>
      <c r="E709" t="s">
        <v>525</v>
      </c>
    </row>
    <row r="710" spans="1:5">
      <c r="A710" t="s">
        <v>5773</v>
      </c>
      <c r="B710" t="s">
        <v>8533</v>
      </c>
      <c r="C710" t="s">
        <v>2709</v>
      </c>
      <c r="D710" t="s">
        <v>5770</v>
      </c>
      <c r="E710" t="s">
        <v>525</v>
      </c>
    </row>
    <row r="711" spans="1:5">
      <c r="A711" t="s">
        <v>5795</v>
      </c>
      <c r="B711" t="s">
        <v>8533</v>
      </c>
      <c r="C711" t="s">
        <v>4614</v>
      </c>
      <c r="D711" t="s">
        <v>5794</v>
      </c>
      <c r="E711" t="s">
        <v>531</v>
      </c>
    </row>
    <row r="712" spans="1:5">
      <c r="A712" t="s">
        <v>5798</v>
      </c>
      <c r="B712" t="s">
        <v>8533</v>
      </c>
      <c r="C712" t="s">
        <v>2710</v>
      </c>
      <c r="D712" t="s">
        <v>5797</v>
      </c>
      <c r="E712" t="s">
        <v>532</v>
      </c>
    </row>
    <row r="713" spans="1:5">
      <c r="A713" t="s">
        <v>5801</v>
      </c>
      <c r="B713" t="s">
        <v>8533</v>
      </c>
      <c r="C713" t="s">
        <v>2711</v>
      </c>
      <c r="D713" t="s">
        <v>5800</v>
      </c>
      <c r="E713" t="s">
        <v>533</v>
      </c>
    </row>
    <row r="714" spans="1:5">
      <c r="A714" t="s">
        <v>5804</v>
      </c>
      <c r="B714" t="s">
        <v>8533</v>
      </c>
      <c r="C714" t="s">
        <v>2712</v>
      </c>
      <c r="D714" t="s">
        <v>5803</v>
      </c>
      <c r="E714" t="s">
        <v>534</v>
      </c>
    </row>
    <row r="715" spans="1:5">
      <c r="A715" t="s">
        <v>5804</v>
      </c>
      <c r="B715" t="s">
        <v>8533</v>
      </c>
      <c r="C715" t="s">
        <v>2712</v>
      </c>
      <c r="D715" t="s">
        <v>5803</v>
      </c>
      <c r="E715" t="s">
        <v>534</v>
      </c>
    </row>
    <row r="716" spans="1:5">
      <c r="A716" t="s">
        <v>5812</v>
      </c>
      <c r="B716" t="s">
        <v>8533</v>
      </c>
      <c r="C716" t="s">
        <v>2185</v>
      </c>
      <c r="D716" t="s">
        <v>5811</v>
      </c>
      <c r="E716" t="s">
        <v>536</v>
      </c>
    </row>
    <row r="717" spans="1:5">
      <c r="A717" t="s">
        <v>5815</v>
      </c>
      <c r="B717" t="s">
        <v>8533</v>
      </c>
      <c r="C717" t="s">
        <v>2713</v>
      </c>
      <c r="D717" t="s">
        <v>5814</v>
      </c>
      <c r="E717" t="s">
        <v>537</v>
      </c>
    </row>
    <row r="718" spans="1:5">
      <c r="A718" t="s">
        <v>5830</v>
      </c>
      <c r="B718" t="s">
        <v>8533</v>
      </c>
      <c r="C718" t="s">
        <v>4940</v>
      </c>
      <c r="D718" t="s">
        <v>5829</v>
      </c>
      <c r="E718" t="s">
        <v>542</v>
      </c>
    </row>
    <row r="719" spans="1:5">
      <c r="A719" t="s">
        <v>5833</v>
      </c>
      <c r="B719" t="s">
        <v>8533</v>
      </c>
      <c r="C719" t="s">
        <v>2714</v>
      </c>
      <c r="D719" t="s">
        <v>5832</v>
      </c>
      <c r="E719" t="s">
        <v>543</v>
      </c>
    </row>
    <row r="720" spans="1:5">
      <c r="A720" t="s">
        <v>5845</v>
      </c>
      <c r="B720" t="s">
        <v>8533</v>
      </c>
      <c r="C720" t="s">
        <v>8733</v>
      </c>
      <c r="D720" t="s">
        <v>5844</v>
      </c>
      <c r="E720" t="s">
        <v>547</v>
      </c>
    </row>
    <row r="721" spans="1:5">
      <c r="A721" t="s">
        <v>5848</v>
      </c>
      <c r="B721" t="s">
        <v>8533</v>
      </c>
      <c r="C721" t="s">
        <v>8742</v>
      </c>
      <c r="D721" t="s">
        <v>5847</v>
      </c>
      <c r="E721" t="s">
        <v>548</v>
      </c>
    </row>
    <row r="722" spans="1:5">
      <c r="A722" t="s">
        <v>5851</v>
      </c>
      <c r="B722" t="s">
        <v>8533</v>
      </c>
      <c r="C722" t="s">
        <v>2715</v>
      </c>
      <c r="D722" t="s">
        <v>5850</v>
      </c>
      <c r="E722" t="s">
        <v>549</v>
      </c>
    </row>
    <row r="723" spans="1:5">
      <c r="A723" t="s">
        <v>5854</v>
      </c>
      <c r="B723" t="s">
        <v>8533</v>
      </c>
      <c r="C723" t="s">
        <v>2716</v>
      </c>
      <c r="D723" t="s">
        <v>5853</v>
      </c>
      <c r="E723" t="s">
        <v>550</v>
      </c>
    </row>
    <row r="724" spans="1:5">
      <c r="A724" t="s">
        <v>5857</v>
      </c>
      <c r="B724" t="s">
        <v>5858</v>
      </c>
      <c r="C724" t="s">
        <v>2717</v>
      </c>
      <c r="D724" t="s">
        <v>5856</v>
      </c>
      <c r="E724" t="s">
        <v>551</v>
      </c>
    </row>
    <row r="725" spans="1:5">
      <c r="A725" t="s">
        <v>5861</v>
      </c>
      <c r="B725" t="s">
        <v>5858</v>
      </c>
      <c r="C725" t="s">
        <v>9669</v>
      </c>
      <c r="D725" t="s">
        <v>5860</v>
      </c>
      <c r="E725" t="s">
        <v>552</v>
      </c>
    </row>
    <row r="726" spans="1:5">
      <c r="A726" t="s">
        <v>5864</v>
      </c>
      <c r="B726" t="s">
        <v>8533</v>
      </c>
      <c r="C726" t="s">
        <v>2718</v>
      </c>
      <c r="D726" t="s">
        <v>5863</v>
      </c>
      <c r="E726" t="s">
        <v>553</v>
      </c>
    </row>
    <row r="727" spans="1:5">
      <c r="A727" t="s">
        <v>5867</v>
      </c>
      <c r="B727" t="s">
        <v>8533</v>
      </c>
      <c r="C727" t="s">
        <v>4612</v>
      </c>
      <c r="D727" t="s">
        <v>5866</v>
      </c>
      <c r="E727" t="s">
        <v>554</v>
      </c>
    </row>
    <row r="728" spans="1:5">
      <c r="A728" t="s">
        <v>5867</v>
      </c>
      <c r="B728" t="s">
        <v>8533</v>
      </c>
      <c r="C728" t="s">
        <v>4612</v>
      </c>
      <c r="D728" t="s">
        <v>5866</v>
      </c>
      <c r="E728" t="s">
        <v>554</v>
      </c>
    </row>
    <row r="729" spans="1:5">
      <c r="A729" t="s">
        <v>5870</v>
      </c>
      <c r="B729" t="s">
        <v>8533</v>
      </c>
      <c r="C729" t="s">
        <v>2719</v>
      </c>
      <c r="D729" t="s">
        <v>5869</v>
      </c>
      <c r="E729" t="s">
        <v>555</v>
      </c>
    </row>
    <row r="730" spans="1:5">
      <c r="A730" t="s">
        <v>5873</v>
      </c>
      <c r="B730" t="s">
        <v>8533</v>
      </c>
      <c r="C730" t="s">
        <v>8754</v>
      </c>
      <c r="D730" t="s">
        <v>5872</v>
      </c>
      <c r="E730" t="s">
        <v>556</v>
      </c>
    </row>
    <row r="731" spans="1:5">
      <c r="A731" t="s">
        <v>5876</v>
      </c>
      <c r="B731" t="s">
        <v>8533</v>
      </c>
      <c r="C731" t="s">
        <v>2720</v>
      </c>
      <c r="D731" t="s">
        <v>5875</v>
      </c>
      <c r="E731" t="s">
        <v>557</v>
      </c>
    </row>
    <row r="732" spans="1:5">
      <c r="A732" t="s">
        <v>5879</v>
      </c>
      <c r="B732" t="s">
        <v>8533</v>
      </c>
      <c r="C732" t="s">
        <v>2721</v>
      </c>
      <c r="D732" t="s">
        <v>5878</v>
      </c>
      <c r="E732" t="s">
        <v>558</v>
      </c>
    </row>
    <row r="733" spans="1:5">
      <c r="A733" t="s">
        <v>5882</v>
      </c>
      <c r="B733" t="s">
        <v>8533</v>
      </c>
      <c r="C733" t="s">
        <v>8760</v>
      </c>
      <c r="D733" t="s">
        <v>5881</v>
      </c>
      <c r="E733" t="s">
        <v>559</v>
      </c>
    </row>
    <row r="734" spans="1:5">
      <c r="A734" t="s">
        <v>5885</v>
      </c>
      <c r="B734" t="s">
        <v>8533</v>
      </c>
      <c r="C734" t="s">
        <v>2722</v>
      </c>
      <c r="D734" t="s">
        <v>5884</v>
      </c>
      <c r="E734" t="s">
        <v>560</v>
      </c>
    </row>
    <row r="735" spans="1:5">
      <c r="A735" t="s">
        <v>5888</v>
      </c>
      <c r="B735" t="s">
        <v>8533</v>
      </c>
      <c r="C735" t="s">
        <v>8763</v>
      </c>
      <c r="D735" t="s">
        <v>5887</v>
      </c>
      <c r="E735" t="s">
        <v>561</v>
      </c>
    </row>
    <row r="736" spans="1:5">
      <c r="A736" t="s">
        <v>5897</v>
      </c>
      <c r="B736" t="s">
        <v>8533</v>
      </c>
      <c r="C736" t="s">
        <v>2723</v>
      </c>
      <c r="D736" t="s">
        <v>5896</v>
      </c>
      <c r="E736" t="s">
        <v>564</v>
      </c>
    </row>
    <row r="737" spans="1:5">
      <c r="A737" t="s">
        <v>5909</v>
      </c>
      <c r="B737" t="s">
        <v>8533</v>
      </c>
      <c r="C737" t="s">
        <v>2724</v>
      </c>
      <c r="D737" t="s">
        <v>5908</v>
      </c>
      <c r="E737" t="s">
        <v>568</v>
      </c>
    </row>
    <row r="738" spans="1:5">
      <c r="A738" t="s">
        <v>5912</v>
      </c>
      <c r="B738" t="s">
        <v>8533</v>
      </c>
      <c r="C738" t="s">
        <v>2725</v>
      </c>
      <c r="D738" t="s">
        <v>5911</v>
      </c>
      <c r="E738" t="s">
        <v>569</v>
      </c>
    </row>
    <row r="739" spans="1:5">
      <c r="A739" t="s">
        <v>5915</v>
      </c>
      <c r="B739" t="s">
        <v>8533</v>
      </c>
      <c r="C739" t="s">
        <v>2726</v>
      </c>
      <c r="D739" t="s">
        <v>5914</v>
      </c>
      <c r="E739" t="s">
        <v>570</v>
      </c>
    </row>
    <row r="740" spans="1:5">
      <c r="A740" t="s">
        <v>5921</v>
      </c>
      <c r="B740" t="s">
        <v>8533</v>
      </c>
      <c r="C740" t="s">
        <v>2727</v>
      </c>
      <c r="D740" t="s">
        <v>5920</v>
      </c>
      <c r="E740" t="s">
        <v>572</v>
      </c>
    </row>
    <row r="741" spans="1:5">
      <c r="A741" t="s">
        <v>5924</v>
      </c>
      <c r="B741" t="s">
        <v>8533</v>
      </c>
      <c r="C741" t="s">
        <v>2728</v>
      </c>
      <c r="D741" t="s">
        <v>5923</v>
      </c>
      <c r="E741" t="s">
        <v>573</v>
      </c>
    </row>
    <row r="742" spans="1:5">
      <c r="A742" t="s">
        <v>5927</v>
      </c>
      <c r="B742" t="s">
        <v>8533</v>
      </c>
      <c r="C742" t="s">
        <v>2729</v>
      </c>
      <c r="D742" t="s">
        <v>5926</v>
      </c>
      <c r="E742" t="s">
        <v>574</v>
      </c>
    </row>
    <row r="743" spans="1:5">
      <c r="A743" t="s">
        <v>5930</v>
      </c>
      <c r="B743" t="s">
        <v>8533</v>
      </c>
      <c r="C743" t="s">
        <v>2730</v>
      </c>
      <c r="D743" t="s">
        <v>5929</v>
      </c>
      <c r="E743" t="s">
        <v>575</v>
      </c>
    </row>
    <row r="744" spans="1:5">
      <c r="A744" t="s">
        <v>5942</v>
      </c>
      <c r="B744" t="s">
        <v>8533</v>
      </c>
      <c r="C744" t="s">
        <v>2731</v>
      </c>
      <c r="D744" t="s">
        <v>5941</v>
      </c>
      <c r="E744" t="s">
        <v>579</v>
      </c>
    </row>
    <row r="745" spans="1:5">
      <c r="A745" t="s">
        <v>5948</v>
      </c>
      <c r="B745" t="s">
        <v>8533</v>
      </c>
      <c r="C745" t="s">
        <v>1928</v>
      </c>
      <c r="D745" t="s">
        <v>5947</v>
      </c>
      <c r="E745" t="s">
        <v>581</v>
      </c>
    </row>
    <row r="746" spans="1:5">
      <c r="A746" t="s">
        <v>5951</v>
      </c>
      <c r="B746" t="s">
        <v>8533</v>
      </c>
      <c r="C746" t="s">
        <v>2248</v>
      </c>
      <c r="D746" t="s">
        <v>5950</v>
      </c>
      <c r="E746" t="s">
        <v>582</v>
      </c>
    </row>
    <row r="747" spans="1:5">
      <c r="A747" t="s">
        <v>5953</v>
      </c>
      <c r="B747" t="s">
        <v>8533</v>
      </c>
      <c r="C747" t="s">
        <v>2204</v>
      </c>
      <c r="D747" t="s">
        <v>5950</v>
      </c>
      <c r="E747" t="s">
        <v>582</v>
      </c>
    </row>
    <row r="748" spans="1:5">
      <c r="A748" t="s">
        <v>5956</v>
      </c>
      <c r="B748" t="s">
        <v>8533</v>
      </c>
      <c r="C748" t="s">
        <v>2274</v>
      </c>
      <c r="D748" t="s">
        <v>5955</v>
      </c>
      <c r="E748" t="s">
        <v>583</v>
      </c>
    </row>
    <row r="749" spans="1:5">
      <c r="A749" t="s">
        <v>5958</v>
      </c>
      <c r="B749" t="s">
        <v>8533</v>
      </c>
      <c r="C749" t="s">
        <v>2259</v>
      </c>
      <c r="D749" t="s">
        <v>5955</v>
      </c>
      <c r="E749" t="s">
        <v>583</v>
      </c>
    </row>
    <row r="750" spans="1:5">
      <c r="A750" t="s">
        <v>5961</v>
      </c>
      <c r="B750" t="s">
        <v>8533</v>
      </c>
      <c r="C750" t="s">
        <v>4590</v>
      </c>
      <c r="D750" t="s">
        <v>5960</v>
      </c>
      <c r="E750" t="s">
        <v>584</v>
      </c>
    </row>
    <row r="751" spans="1:5">
      <c r="A751" t="s">
        <v>5964</v>
      </c>
      <c r="B751" t="s">
        <v>8533</v>
      </c>
      <c r="C751" t="s">
        <v>2732</v>
      </c>
      <c r="D751" t="s">
        <v>5963</v>
      </c>
      <c r="E751" t="s">
        <v>585</v>
      </c>
    </row>
    <row r="752" spans="1:5">
      <c r="A752" t="s">
        <v>5967</v>
      </c>
      <c r="B752" t="s">
        <v>8533</v>
      </c>
      <c r="C752" t="s">
        <v>2733</v>
      </c>
      <c r="D752" t="s">
        <v>5966</v>
      </c>
      <c r="E752" t="s">
        <v>586</v>
      </c>
    </row>
    <row r="753" spans="1:5">
      <c r="A753" t="s">
        <v>5970</v>
      </c>
      <c r="B753" t="s">
        <v>8533</v>
      </c>
      <c r="C753" t="s">
        <v>2734</v>
      </c>
      <c r="D753" t="s">
        <v>5969</v>
      </c>
      <c r="E753" t="s">
        <v>587</v>
      </c>
    </row>
    <row r="754" spans="1:5">
      <c r="A754" t="s">
        <v>5972</v>
      </c>
      <c r="B754" t="s">
        <v>8533</v>
      </c>
      <c r="C754" t="s">
        <v>2735</v>
      </c>
      <c r="D754" t="s">
        <v>5969</v>
      </c>
      <c r="E754" t="s">
        <v>587</v>
      </c>
    </row>
    <row r="755" spans="1:5">
      <c r="A755" t="s">
        <v>5975</v>
      </c>
      <c r="B755" t="s">
        <v>8533</v>
      </c>
      <c r="C755" t="s">
        <v>2736</v>
      </c>
      <c r="D755" t="s">
        <v>5974</v>
      </c>
      <c r="E755" t="s">
        <v>588</v>
      </c>
    </row>
    <row r="756" spans="1:5">
      <c r="A756" t="s">
        <v>5975</v>
      </c>
      <c r="B756" t="s">
        <v>8533</v>
      </c>
      <c r="C756" t="s">
        <v>2736</v>
      </c>
      <c r="D756" t="s">
        <v>5974</v>
      </c>
      <c r="E756" t="s">
        <v>588</v>
      </c>
    </row>
    <row r="757" spans="1:5">
      <c r="A757" t="s">
        <v>5978</v>
      </c>
      <c r="B757" t="s">
        <v>8533</v>
      </c>
      <c r="C757" t="s">
        <v>2737</v>
      </c>
      <c r="D757" t="s">
        <v>5977</v>
      </c>
      <c r="E757" t="s">
        <v>589</v>
      </c>
    </row>
    <row r="758" spans="1:5">
      <c r="A758" t="s">
        <v>5978</v>
      </c>
      <c r="B758" t="s">
        <v>8533</v>
      </c>
      <c r="C758" t="s">
        <v>2737</v>
      </c>
      <c r="D758" t="s">
        <v>5977</v>
      </c>
      <c r="E758" t="s">
        <v>589</v>
      </c>
    </row>
    <row r="759" spans="1:5">
      <c r="A759" t="s">
        <v>6005</v>
      </c>
      <c r="B759" t="s">
        <v>8533</v>
      </c>
      <c r="C759" t="s">
        <v>4586</v>
      </c>
      <c r="D759" t="s">
        <v>6004</v>
      </c>
      <c r="E759" t="s">
        <v>597</v>
      </c>
    </row>
    <row r="760" spans="1:5">
      <c r="A760" t="s">
        <v>6008</v>
      </c>
      <c r="B760" t="s">
        <v>8533</v>
      </c>
      <c r="C760" t="s">
        <v>2738</v>
      </c>
      <c r="D760" t="s">
        <v>6007</v>
      </c>
      <c r="E760" t="s">
        <v>598</v>
      </c>
    </row>
    <row r="761" spans="1:5">
      <c r="A761" t="s">
        <v>6023</v>
      </c>
      <c r="B761" t="s">
        <v>8533</v>
      </c>
      <c r="C761" t="s">
        <v>8619</v>
      </c>
      <c r="D761" t="s">
        <v>6022</v>
      </c>
      <c r="E761" t="s">
        <v>603</v>
      </c>
    </row>
    <row r="762" spans="1:5">
      <c r="A762" t="s">
        <v>6023</v>
      </c>
      <c r="B762" t="s">
        <v>8533</v>
      </c>
      <c r="C762" t="s">
        <v>8619</v>
      </c>
      <c r="D762" t="s">
        <v>6022</v>
      </c>
      <c r="E762" t="s">
        <v>603</v>
      </c>
    </row>
    <row r="763" spans="1:5">
      <c r="A763" t="s">
        <v>6023</v>
      </c>
      <c r="B763" t="s">
        <v>8533</v>
      </c>
      <c r="C763" t="s">
        <v>8619</v>
      </c>
      <c r="D763" t="s">
        <v>6022</v>
      </c>
      <c r="E763" t="s">
        <v>603</v>
      </c>
    </row>
    <row r="764" spans="1:5">
      <c r="A764" t="s">
        <v>6023</v>
      </c>
      <c r="B764" t="s">
        <v>8533</v>
      </c>
      <c r="C764" t="s">
        <v>8619</v>
      </c>
      <c r="D764" t="s">
        <v>6022</v>
      </c>
      <c r="E764" t="s">
        <v>603</v>
      </c>
    </row>
    <row r="765" spans="1:5">
      <c r="A765" t="s">
        <v>6023</v>
      </c>
      <c r="B765" t="s">
        <v>8533</v>
      </c>
      <c r="C765" t="s">
        <v>8619</v>
      </c>
      <c r="D765" t="s">
        <v>6022</v>
      </c>
      <c r="E765" t="s">
        <v>603</v>
      </c>
    </row>
    <row r="766" spans="1:5">
      <c r="A766" t="s">
        <v>6026</v>
      </c>
      <c r="B766" t="s">
        <v>8533</v>
      </c>
      <c r="C766" t="s">
        <v>8709</v>
      </c>
      <c r="D766" t="s">
        <v>6025</v>
      </c>
      <c r="E766" t="s">
        <v>604</v>
      </c>
    </row>
    <row r="767" spans="1:5">
      <c r="A767" t="s">
        <v>6026</v>
      </c>
      <c r="B767" t="s">
        <v>8533</v>
      </c>
      <c r="C767" t="s">
        <v>8709</v>
      </c>
      <c r="D767" t="s">
        <v>6025</v>
      </c>
      <c r="E767" t="s">
        <v>604</v>
      </c>
    </row>
    <row r="768" spans="1:5">
      <c r="A768" t="s">
        <v>6026</v>
      </c>
      <c r="B768" t="s">
        <v>8533</v>
      </c>
      <c r="C768" t="s">
        <v>8709</v>
      </c>
      <c r="D768" t="s">
        <v>6025</v>
      </c>
      <c r="E768" t="s">
        <v>604</v>
      </c>
    </row>
    <row r="769" spans="1:5">
      <c r="A769" t="s">
        <v>6026</v>
      </c>
      <c r="B769" t="s">
        <v>8533</v>
      </c>
      <c r="C769" t="s">
        <v>8709</v>
      </c>
      <c r="D769" t="s">
        <v>6025</v>
      </c>
      <c r="E769" t="s">
        <v>604</v>
      </c>
    </row>
    <row r="770" spans="1:5">
      <c r="A770" t="s">
        <v>6026</v>
      </c>
      <c r="B770" t="s">
        <v>8533</v>
      </c>
      <c r="C770" t="s">
        <v>8709</v>
      </c>
      <c r="D770" t="s">
        <v>6025</v>
      </c>
      <c r="E770" t="s">
        <v>604</v>
      </c>
    </row>
    <row r="771" spans="1:5">
      <c r="A771" t="s">
        <v>6026</v>
      </c>
      <c r="B771" t="s">
        <v>8533</v>
      </c>
      <c r="C771" t="s">
        <v>8709</v>
      </c>
      <c r="D771" t="s">
        <v>6025</v>
      </c>
      <c r="E771" t="s">
        <v>604</v>
      </c>
    </row>
    <row r="772" spans="1:5">
      <c r="A772" t="s">
        <v>6029</v>
      </c>
      <c r="B772" t="s">
        <v>8533</v>
      </c>
      <c r="C772" t="s">
        <v>8712</v>
      </c>
      <c r="D772" t="s">
        <v>6028</v>
      </c>
      <c r="E772" t="s">
        <v>605</v>
      </c>
    </row>
    <row r="773" spans="1:5">
      <c r="A773" t="s">
        <v>6029</v>
      </c>
      <c r="B773" t="s">
        <v>8533</v>
      </c>
      <c r="C773" t="s">
        <v>8712</v>
      </c>
      <c r="D773" t="s">
        <v>6028</v>
      </c>
      <c r="E773" t="s">
        <v>605</v>
      </c>
    </row>
    <row r="774" spans="1:5">
      <c r="A774" t="s">
        <v>6029</v>
      </c>
      <c r="B774" t="s">
        <v>8533</v>
      </c>
      <c r="C774" t="s">
        <v>8712</v>
      </c>
      <c r="D774" t="s">
        <v>6028</v>
      </c>
      <c r="E774" t="s">
        <v>605</v>
      </c>
    </row>
    <row r="775" spans="1:5">
      <c r="A775" t="s">
        <v>6029</v>
      </c>
      <c r="B775" t="s">
        <v>8533</v>
      </c>
      <c r="C775" t="s">
        <v>8712</v>
      </c>
      <c r="D775" t="s">
        <v>6028</v>
      </c>
      <c r="E775" t="s">
        <v>605</v>
      </c>
    </row>
    <row r="776" spans="1:5">
      <c r="A776" t="s">
        <v>6029</v>
      </c>
      <c r="B776" t="s">
        <v>8533</v>
      </c>
      <c r="C776" t="s">
        <v>8712</v>
      </c>
      <c r="D776" t="s">
        <v>6028</v>
      </c>
      <c r="E776" t="s">
        <v>605</v>
      </c>
    </row>
    <row r="777" spans="1:5">
      <c r="A777" t="s">
        <v>6029</v>
      </c>
      <c r="B777" t="s">
        <v>8533</v>
      </c>
      <c r="C777" t="s">
        <v>8712</v>
      </c>
      <c r="D777" t="s">
        <v>6028</v>
      </c>
      <c r="E777" t="s">
        <v>605</v>
      </c>
    </row>
    <row r="778" spans="1:5">
      <c r="A778" t="s">
        <v>6032</v>
      </c>
      <c r="B778" t="s">
        <v>8533</v>
      </c>
      <c r="C778" t="s">
        <v>8721</v>
      </c>
      <c r="D778" t="s">
        <v>6031</v>
      </c>
      <c r="E778" t="s">
        <v>606</v>
      </c>
    </row>
    <row r="779" spans="1:5">
      <c r="A779" t="s">
        <v>6032</v>
      </c>
      <c r="B779" t="s">
        <v>8533</v>
      </c>
      <c r="C779" t="s">
        <v>8721</v>
      </c>
      <c r="D779" t="s">
        <v>6031</v>
      </c>
      <c r="E779" t="s">
        <v>606</v>
      </c>
    </row>
    <row r="780" spans="1:5">
      <c r="A780" t="s">
        <v>6032</v>
      </c>
      <c r="B780" t="s">
        <v>8533</v>
      </c>
      <c r="C780" t="s">
        <v>8721</v>
      </c>
      <c r="D780" t="s">
        <v>6031</v>
      </c>
      <c r="E780" t="s">
        <v>606</v>
      </c>
    </row>
    <row r="781" spans="1:5">
      <c r="A781" t="s">
        <v>6032</v>
      </c>
      <c r="B781" t="s">
        <v>8533</v>
      </c>
      <c r="C781" t="s">
        <v>8721</v>
      </c>
      <c r="D781" t="s">
        <v>6031</v>
      </c>
      <c r="E781" t="s">
        <v>606</v>
      </c>
    </row>
    <row r="782" spans="1:5">
      <c r="A782" t="s">
        <v>6032</v>
      </c>
      <c r="B782" t="s">
        <v>8533</v>
      </c>
      <c r="C782" t="s">
        <v>8721</v>
      </c>
      <c r="D782" t="s">
        <v>6031</v>
      </c>
      <c r="E782" t="s">
        <v>606</v>
      </c>
    </row>
    <row r="783" spans="1:5">
      <c r="A783" t="s">
        <v>6032</v>
      </c>
      <c r="B783" t="s">
        <v>8533</v>
      </c>
      <c r="C783" t="s">
        <v>8721</v>
      </c>
      <c r="D783" t="s">
        <v>6031</v>
      </c>
      <c r="E783" t="s">
        <v>606</v>
      </c>
    </row>
    <row r="784" spans="1:5">
      <c r="A784" t="s">
        <v>6035</v>
      </c>
      <c r="B784" t="s">
        <v>8533</v>
      </c>
      <c r="C784" t="s">
        <v>4598</v>
      </c>
      <c r="D784" t="s">
        <v>6034</v>
      </c>
      <c r="E784" t="s">
        <v>607</v>
      </c>
    </row>
    <row r="785" spans="1:5">
      <c r="A785" t="s">
        <v>6072</v>
      </c>
      <c r="B785" t="s">
        <v>8533</v>
      </c>
      <c r="C785" t="s">
        <v>4819</v>
      </c>
      <c r="D785" t="s">
        <v>6071</v>
      </c>
      <c r="E785" t="s">
        <v>618</v>
      </c>
    </row>
    <row r="786" spans="1:5">
      <c r="A786" t="s">
        <v>6075</v>
      </c>
      <c r="B786" t="s">
        <v>8533</v>
      </c>
      <c r="C786" t="s">
        <v>4823</v>
      </c>
      <c r="D786" t="s">
        <v>6074</v>
      </c>
      <c r="E786" t="s">
        <v>619</v>
      </c>
    </row>
    <row r="787" spans="1:5">
      <c r="A787" t="s">
        <v>6078</v>
      </c>
      <c r="B787" t="s">
        <v>8533</v>
      </c>
      <c r="C787" t="s">
        <v>4821</v>
      </c>
      <c r="D787" t="s">
        <v>6077</v>
      </c>
      <c r="E787" t="s">
        <v>620</v>
      </c>
    </row>
    <row r="788" spans="1:5">
      <c r="A788" t="s">
        <v>6081</v>
      </c>
      <c r="B788" t="s">
        <v>8533</v>
      </c>
      <c r="C788" t="s">
        <v>4822</v>
      </c>
      <c r="D788" t="s">
        <v>6080</v>
      </c>
      <c r="E788" t="s">
        <v>621</v>
      </c>
    </row>
    <row r="789" spans="1:5">
      <c r="A789" t="s">
        <v>6084</v>
      </c>
      <c r="B789" t="s">
        <v>8533</v>
      </c>
      <c r="C789" t="s">
        <v>4931</v>
      </c>
      <c r="D789" t="s">
        <v>6083</v>
      </c>
      <c r="E789" t="s">
        <v>622</v>
      </c>
    </row>
    <row r="790" spans="1:5">
      <c r="A790" t="s">
        <v>6087</v>
      </c>
      <c r="B790" t="s">
        <v>8533</v>
      </c>
      <c r="C790" t="s">
        <v>4837</v>
      </c>
      <c r="D790" t="s">
        <v>6086</v>
      </c>
      <c r="E790" t="s">
        <v>623</v>
      </c>
    </row>
    <row r="791" spans="1:5">
      <c r="A791" t="s">
        <v>6102</v>
      </c>
      <c r="B791" t="s">
        <v>8533</v>
      </c>
      <c r="C791" t="s">
        <v>4642</v>
      </c>
      <c r="D791" t="s">
        <v>6101</v>
      </c>
      <c r="E791" t="s">
        <v>628</v>
      </c>
    </row>
    <row r="792" spans="1:5">
      <c r="A792" t="s">
        <v>6105</v>
      </c>
      <c r="B792" t="s">
        <v>8533</v>
      </c>
      <c r="C792" t="s">
        <v>4643</v>
      </c>
      <c r="D792" t="s">
        <v>6104</v>
      </c>
      <c r="E792" t="s">
        <v>629</v>
      </c>
    </row>
    <row r="793" spans="1:5">
      <c r="A793" t="s">
        <v>6108</v>
      </c>
      <c r="B793" t="s">
        <v>8533</v>
      </c>
      <c r="C793" t="s">
        <v>4583</v>
      </c>
      <c r="D793" t="s">
        <v>6107</v>
      </c>
      <c r="E793" t="s">
        <v>630</v>
      </c>
    </row>
    <row r="794" spans="1:5">
      <c r="A794" t="s">
        <v>6114</v>
      </c>
      <c r="B794" t="s">
        <v>8533</v>
      </c>
      <c r="C794" t="s">
        <v>2739</v>
      </c>
      <c r="D794" t="s">
        <v>6113</v>
      </c>
      <c r="E794" t="s">
        <v>632</v>
      </c>
    </row>
    <row r="795" spans="1:5">
      <c r="A795" t="s">
        <v>6117</v>
      </c>
      <c r="B795" t="s">
        <v>8533</v>
      </c>
      <c r="C795" t="s">
        <v>2740</v>
      </c>
      <c r="D795" t="s">
        <v>6116</v>
      </c>
      <c r="E795" t="s">
        <v>633</v>
      </c>
    </row>
    <row r="796" spans="1:5">
      <c r="A796" t="s">
        <v>6120</v>
      </c>
      <c r="B796" t="s">
        <v>8533</v>
      </c>
      <c r="C796" t="s">
        <v>2741</v>
      </c>
      <c r="D796" t="s">
        <v>6119</v>
      </c>
      <c r="E796" t="s">
        <v>634</v>
      </c>
    </row>
    <row r="797" spans="1:5">
      <c r="A797" t="s">
        <v>6120</v>
      </c>
      <c r="B797" t="s">
        <v>8533</v>
      </c>
      <c r="C797" t="s">
        <v>2741</v>
      </c>
      <c r="D797" t="s">
        <v>6119</v>
      </c>
      <c r="E797" t="s">
        <v>634</v>
      </c>
    </row>
    <row r="798" spans="1:5">
      <c r="A798" t="s">
        <v>6123</v>
      </c>
      <c r="B798" t="s">
        <v>8533</v>
      </c>
      <c r="C798" t="s">
        <v>2742</v>
      </c>
      <c r="D798" t="s">
        <v>6122</v>
      </c>
      <c r="E798" t="s">
        <v>635</v>
      </c>
    </row>
    <row r="799" spans="1:5">
      <c r="A799" t="s">
        <v>6126</v>
      </c>
      <c r="B799" t="s">
        <v>8533</v>
      </c>
      <c r="C799" t="s">
        <v>2743</v>
      </c>
      <c r="D799" t="s">
        <v>6125</v>
      </c>
      <c r="E799" t="s">
        <v>636</v>
      </c>
    </row>
    <row r="800" spans="1:5">
      <c r="A800" t="s">
        <v>6126</v>
      </c>
      <c r="B800" t="s">
        <v>8533</v>
      </c>
      <c r="C800" t="s">
        <v>2743</v>
      </c>
      <c r="D800" t="s">
        <v>6125</v>
      </c>
      <c r="E800" t="s">
        <v>636</v>
      </c>
    </row>
    <row r="801" spans="1:5">
      <c r="A801" t="s">
        <v>6126</v>
      </c>
      <c r="B801" t="s">
        <v>8533</v>
      </c>
      <c r="C801" t="s">
        <v>2743</v>
      </c>
      <c r="D801" t="s">
        <v>6125</v>
      </c>
      <c r="E801" t="s">
        <v>636</v>
      </c>
    </row>
    <row r="802" spans="1:5">
      <c r="A802" t="s">
        <v>6126</v>
      </c>
      <c r="B802" t="s">
        <v>8533</v>
      </c>
      <c r="C802" t="s">
        <v>2743</v>
      </c>
      <c r="D802" t="s">
        <v>6125</v>
      </c>
      <c r="E802" t="s">
        <v>636</v>
      </c>
    </row>
    <row r="803" spans="1:5">
      <c r="A803" t="s">
        <v>6129</v>
      </c>
      <c r="B803" t="s">
        <v>8533</v>
      </c>
      <c r="C803" t="s">
        <v>2744</v>
      </c>
      <c r="D803" t="s">
        <v>6128</v>
      </c>
      <c r="E803" t="s">
        <v>637</v>
      </c>
    </row>
    <row r="804" spans="1:5">
      <c r="A804" t="s">
        <v>6132</v>
      </c>
      <c r="B804" t="s">
        <v>8533</v>
      </c>
      <c r="C804" t="s">
        <v>2745</v>
      </c>
      <c r="D804" t="s">
        <v>6131</v>
      </c>
      <c r="E804" t="s">
        <v>638</v>
      </c>
    </row>
    <row r="805" spans="1:5">
      <c r="A805" t="s">
        <v>6135</v>
      </c>
      <c r="B805" t="s">
        <v>8533</v>
      </c>
      <c r="C805" t="s">
        <v>2746</v>
      </c>
      <c r="D805" t="s">
        <v>6134</v>
      </c>
      <c r="E805" t="s">
        <v>639</v>
      </c>
    </row>
    <row r="806" spans="1:5">
      <c r="A806" t="s">
        <v>6138</v>
      </c>
      <c r="B806" t="s">
        <v>8533</v>
      </c>
      <c r="C806" t="s">
        <v>2747</v>
      </c>
      <c r="D806" t="s">
        <v>6137</v>
      </c>
      <c r="E806" t="s">
        <v>640</v>
      </c>
    </row>
    <row r="807" spans="1:5">
      <c r="A807" t="s">
        <v>6138</v>
      </c>
      <c r="B807" t="s">
        <v>8533</v>
      </c>
      <c r="C807" t="s">
        <v>2747</v>
      </c>
      <c r="D807" t="s">
        <v>6137</v>
      </c>
      <c r="E807" t="s">
        <v>640</v>
      </c>
    </row>
    <row r="808" spans="1:5">
      <c r="A808" t="s">
        <v>6141</v>
      </c>
      <c r="B808" t="s">
        <v>8533</v>
      </c>
      <c r="C808" t="s">
        <v>2748</v>
      </c>
      <c r="D808" t="s">
        <v>6140</v>
      </c>
      <c r="E808" t="s">
        <v>641</v>
      </c>
    </row>
    <row r="809" spans="1:5">
      <c r="A809" t="s">
        <v>6144</v>
      </c>
      <c r="B809" t="s">
        <v>8533</v>
      </c>
      <c r="C809" t="s">
        <v>2749</v>
      </c>
      <c r="D809" t="s">
        <v>6143</v>
      </c>
      <c r="E809" t="s">
        <v>642</v>
      </c>
    </row>
    <row r="810" spans="1:5">
      <c r="A810" t="s">
        <v>6147</v>
      </c>
      <c r="B810" t="s">
        <v>8533</v>
      </c>
      <c r="C810" t="s">
        <v>8787</v>
      </c>
      <c r="D810" t="s">
        <v>6146</v>
      </c>
      <c r="E810" t="s">
        <v>643</v>
      </c>
    </row>
    <row r="811" spans="1:5">
      <c r="A811" t="s">
        <v>6147</v>
      </c>
      <c r="B811" t="s">
        <v>8533</v>
      </c>
      <c r="C811" t="s">
        <v>8787</v>
      </c>
      <c r="D811" t="s">
        <v>6146</v>
      </c>
      <c r="E811" t="s">
        <v>643</v>
      </c>
    </row>
    <row r="812" spans="1:5">
      <c r="A812" t="s">
        <v>6150</v>
      </c>
      <c r="B812" t="s">
        <v>8533</v>
      </c>
      <c r="C812" t="s">
        <v>2750</v>
      </c>
      <c r="D812" t="s">
        <v>6149</v>
      </c>
      <c r="E812" t="s">
        <v>644</v>
      </c>
    </row>
    <row r="813" spans="1:5">
      <c r="A813" t="s">
        <v>6153</v>
      </c>
      <c r="B813" t="s">
        <v>8533</v>
      </c>
      <c r="C813" t="s">
        <v>4619</v>
      </c>
      <c r="D813" t="s">
        <v>6152</v>
      </c>
      <c r="E813" t="s">
        <v>645</v>
      </c>
    </row>
    <row r="814" spans="1:5">
      <c r="A814" t="s">
        <v>6156</v>
      </c>
      <c r="B814" t="s">
        <v>8533</v>
      </c>
      <c r="C814" t="s">
        <v>2751</v>
      </c>
      <c r="D814" t="s">
        <v>6155</v>
      </c>
      <c r="E814" t="s">
        <v>646</v>
      </c>
    </row>
    <row r="815" spans="1:5">
      <c r="A815" t="s">
        <v>6166</v>
      </c>
      <c r="B815" t="s">
        <v>8533</v>
      </c>
      <c r="C815" t="s">
        <v>2752</v>
      </c>
      <c r="D815" t="s">
        <v>6165</v>
      </c>
      <c r="E815" t="s">
        <v>648</v>
      </c>
    </row>
    <row r="816" spans="1:5">
      <c r="A816" t="s">
        <v>6172</v>
      </c>
      <c r="B816" t="s">
        <v>8533</v>
      </c>
      <c r="C816" t="s">
        <v>2753</v>
      </c>
      <c r="D816" t="s">
        <v>6171</v>
      </c>
      <c r="E816" t="s">
        <v>650</v>
      </c>
    </row>
    <row r="817" spans="1:5">
      <c r="A817" t="s">
        <v>6172</v>
      </c>
      <c r="B817" t="s">
        <v>8533</v>
      </c>
      <c r="C817" t="s">
        <v>2753</v>
      </c>
      <c r="D817" t="s">
        <v>6171</v>
      </c>
      <c r="E817" t="s">
        <v>650</v>
      </c>
    </row>
    <row r="818" spans="1:5">
      <c r="A818" t="s">
        <v>6175</v>
      </c>
      <c r="B818" t="s">
        <v>8533</v>
      </c>
      <c r="C818" t="s">
        <v>2754</v>
      </c>
      <c r="D818" t="s">
        <v>6174</v>
      </c>
      <c r="E818" t="s">
        <v>651</v>
      </c>
    </row>
    <row r="819" spans="1:5">
      <c r="A819" t="s">
        <v>6178</v>
      </c>
      <c r="B819" t="s">
        <v>8533</v>
      </c>
      <c r="C819" t="s">
        <v>4985</v>
      </c>
      <c r="D819" t="s">
        <v>6177</v>
      </c>
      <c r="E819" t="s">
        <v>652</v>
      </c>
    </row>
    <row r="820" spans="1:5">
      <c r="A820" t="s">
        <v>6181</v>
      </c>
      <c r="B820" t="s">
        <v>8946</v>
      </c>
      <c r="C820" t="s">
        <v>2755</v>
      </c>
      <c r="D820" t="s">
        <v>6180</v>
      </c>
      <c r="E820" t="s">
        <v>653</v>
      </c>
    </row>
    <row r="821" spans="1:5">
      <c r="A821" t="s">
        <v>6187</v>
      </c>
      <c r="B821" t="s">
        <v>8533</v>
      </c>
      <c r="C821" t="s">
        <v>2756</v>
      </c>
      <c r="D821" t="s">
        <v>6186</v>
      </c>
      <c r="E821" t="s">
        <v>655</v>
      </c>
    </row>
    <row r="822" spans="1:5">
      <c r="A822" t="s">
        <v>6190</v>
      </c>
      <c r="B822" t="s">
        <v>8533</v>
      </c>
      <c r="C822" t="s">
        <v>8703</v>
      </c>
      <c r="D822" t="s">
        <v>6189</v>
      </c>
      <c r="E822" t="s">
        <v>656</v>
      </c>
    </row>
    <row r="823" spans="1:5">
      <c r="A823" t="s">
        <v>6190</v>
      </c>
      <c r="B823" t="s">
        <v>8533</v>
      </c>
      <c r="C823" t="s">
        <v>8703</v>
      </c>
      <c r="D823" t="s">
        <v>6189</v>
      </c>
      <c r="E823" t="s">
        <v>656</v>
      </c>
    </row>
    <row r="824" spans="1:5">
      <c r="A824" t="s">
        <v>6190</v>
      </c>
      <c r="B824" t="s">
        <v>8533</v>
      </c>
      <c r="C824" t="s">
        <v>8703</v>
      </c>
      <c r="D824" t="s">
        <v>6189</v>
      </c>
      <c r="E824" t="s">
        <v>656</v>
      </c>
    </row>
    <row r="825" spans="1:5">
      <c r="A825" t="s">
        <v>6190</v>
      </c>
      <c r="B825" t="s">
        <v>8533</v>
      </c>
      <c r="C825" t="s">
        <v>8703</v>
      </c>
      <c r="D825" t="s">
        <v>6189</v>
      </c>
      <c r="E825" t="s">
        <v>656</v>
      </c>
    </row>
    <row r="826" spans="1:5">
      <c r="A826" t="s">
        <v>6193</v>
      </c>
      <c r="B826" t="s">
        <v>8533</v>
      </c>
      <c r="C826" t="s">
        <v>2757</v>
      </c>
      <c r="D826" t="s">
        <v>6192</v>
      </c>
      <c r="E826" t="s">
        <v>657</v>
      </c>
    </row>
    <row r="827" spans="1:5">
      <c r="A827" t="s">
        <v>6193</v>
      </c>
      <c r="B827" t="s">
        <v>8533</v>
      </c>
      <c r="C827" t="s">
        <v>2757</v>
      </c>
      <c r="D827" t="s">
        <v>6192</v>
      </c>
      <c r="E827" t="s">
        <v>657</v>
      </c>
    </row>
    <row r="828" spans="1:5">
      <c r="A828" t="s">
        <v>6193</v>
      </c>
      <c r="B828" t="s">
        <v>8533</v>
      </c>
      <c r="C828" t="s">
        <v>2757</v>
      </c>
      <c r="D828" t="s">
        <v>6192</v>
      </c>
      <c r="E828" t="s">
        <v>657</v>
      </c>
    </row>
    <row r="829" spans="1:5">
      <c r="A829" t="s">
        <v>6193</v>
      </c>
      <c r="B829" t="s">
        <v>8533</v>
      </c>
      <c r="C829" t="s">
        <v>2757</v>
      </c>
      <c r="D829" t="s">
        <v>6192</v>
      </c>
      <c r="E829" t="s">
        <v>657</v>
      </c>
    </row>
    <row r="830" spans="1:5">
      <c r="A830" t="s">
        <v>6196</v>
      </c>
      <c r="B830" t="s">
        <v>8533</v>
      </c>
      <c r="C830" t="s">
        <v>4980</v>
      </c>
      <c r="D830" t="s">
        <v>6195</v>
      </c>
      <c r="E830" t="s">
        <v>658</v>
      </c>
    </row>
    <row r="831" spans="1:5">
      <c r="A831" t="s">
        <v>6199</v>
      </c>
      <c r="B831" t="s">
        <v>8533</v>
      </c>
      <c r="C831" t="s">
        <v>2758</v>
      </c>
      <c r="D831" t="s">
        <v>6198</v>
      </c>
      <c r="E831" t="s">
        <v>659</v>
      </c>
    </row>
    <row r="832" spans="1:5">
      <c r="A832" t="s">
        <v>6202</v>
      </c>
      <c r="B832" t="s">
        <v>8533</v>
      </c>
      <c r="C832" t="s">
        <v>2759</v>
      </c>
      <c r="D832" t="s">
        <v>6201</v>
      </c>
      <c r="E832" t="s">
        <v>660</v>
      </c>
    </row>
    <row r="833" spans="1:5">
      <c r="A833" t="s">
        <v>6205</v>
      </c>
      <c r="B833" t="s">
        <v>8533</v>
      </c>
      <c r="C833" t="s">
        <v>2760</v>
      </c>
      <c r="D833" t="s">
        <v>6204</v>
      </c>
      <c r="E833" t="s">
        <v>661</v>
      </c>
    </row>
    <row r="834" spans="1:5">
      <c r="A834" t="s">
        <v>6208</v>
      </c>
      <c r="B834" t="s">
        <v>8533</v>
      </c>
      <c r="C834" t="s">
        <v>2761</v>
      </c>
      <c r="D834" t="s">
        <v>6207</v>
      </c>
      <c r="E834" t="s">
        <v>662</v>
      </c>
    </row>
    <row r="835" spans="1:5">
      <c r="A835" t="s">
        <v>6211</v>
      </c>
      <c r="B835" t="s">
        <v>8533</v>
      </c>
      <c r="C835" t="s">
        <v>2762</v>
      </c>
      <c r="D835" t="s">
        <v>6210</v>
      </c>
      <c r="E835" t="s">
        <v>663</v>
      </c>
    </row>
    <row r="836" spans="1:5">
      <c r="A836" t="s">
        <v>6214</v>
      </c>
      <c r="B836" t="s">
        <v>8533</v>
      </c>
      <c r="C836" t="s">
        <v>2763</v>
      </c>
      <c r="D836" t="s">
        <v>6213</v>
      </c>
      <c r="E836" t="s">
        <v>664</v>
      </c>
    </row>
    <row r="837" spans="1:5">
      <c r="A837" t="s">
        <v>6217</v>
      </c>
      <c r="B837" t="s">
        <v>8533</v>
      </c>
      <c r="C837" t="s">
        <v>2764</v>
      </c>
      <c r="D837" t="s">
        <v>6216</v>
      </c>
      <c r="E837" t="s">
        <v>665</v>
      </c>
    </row>
    <row r="838" spans="1:5">
      <c r="A838" t="s">
        <v>6234</v>
      </c>
      <c r="B838" t="s">
        <v>8533</v>
      </c>
      <c r="C838" t="s">
        <v>8751</v>
      </c>
      <c r="D838" t="s">
        <v>6233</v>
      </c>
      <c r="E838" t="s">
        <v>670</v>
      </c>
    </row>
    <row r="839" spans="1:5">
      <c r="A839" t="s">
        <v>6234</v>
      </c>
      <c r="B839" t="s">
        <v>8533</v>
      </c>
      <c r="C839" t="s">
        <v>8751</v>
      </c>
      <c r="D839" t="s">
        <v>6233</v>
      </c>
      <c r="E839" t="s">
        <v>670</v>
      </c>
    </row>
    <row r="840" spans="1:5">
      <c r="A840" t="s">
        <v>6237</v>
      </c>
      <c r="B840" t="s">
        <v>8533</v>
      </c>
      <c r="C840" t="s">
        <v>8748</v>
      </c>
      <c r="D840" t="s">
        <v>6236</v>
      </c>
      <c r="E840" t="s">
        <v>671</v>
      </c>
    </row>
    <row r="841" spans="1:5">
      <c r="A841" t="s">
        <v>6237</v>
      </c>
      <c r="B841" t="s">
        <v>8533</v>
      </c>
      <c r="C841" t="s">
        <v>8748</v>
      </c>
      <c r="D841" t="s">
        <v>6236</v>
      </c>
      <c r="E841" t="s">
        <v>671</v>
      </c>
    </row>
    <row r="842" spans="1:5">
      <c r="A842" t="s">
        <v>6243</v>
      </c>
      <c r="B842" t="s">
        <v>8533</v>
      </c>
      <c r="C842" t="s">
        <v>2765</v>
      </c>
      <c r="D842" t="s">
        <v>6242</v>
      </c>
      <c r="E842" t="s">
        <v>673</v>
      </c>
    </row>
    <row r="843" spans="1:5">
      <c r="A843" t="s">
        <v>6246</v>
      </c>
      <c r="B843" t="s">
        <v>8533</v>
      </c>
      <c r="C843" t="s">
        <v>2766</v>
      </c>
      <c r="D843" t="s">
        <v>6245</v>
      </c>
      <c r="E843" t="s">
        <v>674</v>
      </c>
    </row>
    <row r="844" spans="1:5">
      <c r="A844" t="s">
        <v>6246</v>
      </c>
      <c r="B844" t="s">
        <v>8533</v>
      </c>
      <c r="C844" t="s">
        <v>2766</v>
      </c>
      <c r="D844" t="s">
        <v>6245</v>
      </c>
      <c r="E844" t="s">
        <v>674</v>
      </c>
    </row>
    <row r="845" spans="1:5">
      <c r="A845" t="s">
        <v>6255</v>
      </c>
      <c r="B845" t="s">
        <v>8533</v>
      </c>
      <c r="C845" t="s">
        <v>4946</v>
      </c>
      <c r="D845" t="s">
        <v>6254</v>
      </c>
      <c r="E845" t="s">
        <v>677</v>
      </c>
    </row>
    <row r="846" spans="1:5">
      <c r="A846" t="s">
        <v>6257</v>
      </c>
      <c r="B846" t="s">
        <v>8533</v>
      </c>
      <c r="C846" t="s">
        <v>4964</v>
      </c>
      <c r="D846" t="s">
        <v>6254</v>
      </c>
      <c r="E846" t="s">
        <v>677</v>
      </c>
    </row>
    <row r="847" spans="1:5">
      <c r="A847" t="s">
        <v>6260</v>
      </c>
      <c r="B847" t="s">
        <v>8533</v>
      </c>
      <c r="C847" t="s">
        <v>2767</v>
      </c>
      <c r="D847" t="s">
        <v>6259</v>
      </c>
      <c r="E847" t="s">
        <v>678</v>
      </c>
    </row>
    <row r="848" spans="1:5">
      <c r="A848" t="s">
        <v>6260</v>
      </c>
      <c r="B848" t="s">
        <v>8533</v>
      </c>
      <c r="C848" t="s">
        <v>2767</v>
      </c>
      <c r="D848" t="s">
        <v>6259</v>
      </c>
      <c r="E848" t="s">
        <v>678</v>
      </c>
    </row>
    <row r="849" spans="1:5">
      <c r="A849" t="s">
        <v>6262</v>
      </c>
      <c r="B849" t="s">
        <v>8533</v>
      </c>
      <c r="C849" t="s">
        <v>2768</v>
      </c>
      <c r="D849" t="s">
        <v>6259</v>
      </c>
      <c r="E849" t="s">
        <v>678</v>
      </c>
    </row>
    <row r="850" spans="1:5">
      <c r="A850" t="s">
        <v>6265</v>
      </c>
      <c r="B850" t="s">
        <v>8533</v>
      </c>
      <c r="C850" t="s">
        <v>2769</v>
      </c>
      <c r="D850" t="s">
        <v>6264</v>
      </c>
      <c r="E850" t="s">
        <v>679</v>
      </c>
    </row>
    <row r="851" spans="1:5">
      <c r="A851" t="s">
        <v>6267</v>
      </c>
      <c r="B851" t="s">
        <v>8533</v>
      </c>
      <c r="C851" t="s">
        <v>2770</v>
      </c>
      <c r="D851" t="s">
        <v>6264</v>
      </c>
      <c r="E851" t="s">
        <v>679</v>
      </c>
    </row>
    <row r="852" spans="1:5">
      <c r="A852" t="s">
        <v>6270</v>
      </c>
      <c r="B852" t="s">
        <v>8533</v>
      </c>
      <c r="C852" t="s">
        <v>2771</v>
      </c>
      <c r="D852" t="s">
        <v>6269</v>
      </c>
      <c r="E852" t="s">
        <v>680</v>
      </c>
    </row>
    <row r="853" spans="1:5">
      <c r="A853" t="s">
        <v>6272</v>
      </c>
      <c r="B853" t="s">
        <v>8533</v>
      </c>
      <c r="C853" t="s">
        <v>2772</v>
      </c>
      <c r="D853" t="s">
        <v>6269</v>
      </c>
      <c r="E853" t="s">
        <v>680</v>
      </c>
    </row>
    <row r="854" spans="1:5">
      <c r="A854" t="s">
        <v>6275</v>
      </c>
      <c r="B854" t="s">
        <v>8533</v>
      </c>
      <c r="C854" t="s">
        <v>2773</v>
      </c>
      <c r="D854" t="s">
        <v>6274</v>
      </c>
      <c r="E854" t="s">
        <v>681</v>
      </c>
    </row>
    <row r="855" spans="1:5">
      <c r="A855" t="s">
        <v>6277</v>
      </c>
      <c r="B855" t="s">
        <v>8533</v>
      </c>
      <c r="C855" t="s">
        <v>2774</v>
      </c>
      <c r="D855" t="s">
        <v>6274</v>
      </c>
      <c r="E855" t="s">
        <v>681</v>
      </c>
    </row>
    <row r="856" spans="1:5">
      <c r="A856" t="s">
        <v>6280</v>
      </c>
      <c r="B856" t="s">
        <v>8533</v>
      </c>
      <c r="C856" t="s">
        <v>2775</v>
      </c>
      <c r="D856" t="s">
        <v>6279</v>
      </c>
      <c r="E856" t="s">
        <v>682</v>
      </c>
    </row>
    <row r="857" spans="1:5">
      <c r="A857" t="s">
        <v>6282</v>
      </c>
      <c r="B857" t="s">
        <v>8533</v>
      </c>
      <c r="C857" t="s">
        <v>2776</v>
      </c>
      <c r="D857" t="s">
        <v>6279</v>
      </c>
      <c r="E857" t="s">
        <v>682</v>
      </c>
    </row>
    <row r="858" spans="1:5">
      <c r="A858" t="s">
        <v>6282</v>
      </c>
      <c r="B858" t="s">
        <v>8533</v>
      </c>
      <c r="C858" t="s">
        <v>2776</v>
      </c>
      <c r="D858" t="s">
        <v>6279</v>
      </c>
      <c r="E858" t="s">
        <v>682</v>
      </c>
    </row>
    <row r="859" spans="1:5">
      <c r="A859" t="s">
        <v>6285</v>
      </c>
      <c r="B859" t="s">
        <v>8533</v>
      </c>
      <c r="C859" t="s">
        <v>2777</v>
      </c>
      <c r="D859" t="s">
        <v>6284</v>
      </c>
      <c r="E859" t="s">
        <v>683</v>
      </c>
    </row>
    <row r="860" spans="1:5">
      <c r="A860" t="s">
        <v>6287</v>
      </c>
      <c r="B860" t="s">
        <v>8533</v>
      </c>
      <c r="C860" t="s">
        <v>2778</v>
      </c>
      <c r="D860" t="s">
        <v>6284</v>
      </c>
      <c r="E860" t="s">
        <v>683</v>
      </c>
    </row>
    <row r="861" spans="1:5">
      <c r="A861" t="s">
        <v>6290</v>
      </c>
      <c r="B861" t="s">
        <v>8533</v>
      </c>
      <c r="C861" t="s">
        <v>2779</v>
      </c>
      <c r="D861" t="s">
        <v>6289</v>
      </c>
      <c r="E861" t="s">
        <v>684</v>
      </c>
    </row>
    <row r="862" spans="1:5">
      <c r="A862" t="s">
        <v>6292</v>
      </c>
      <c r="B862" t="s">
        <v>8533</v>
      </c>
      <c r="C862" t="s">
        <v>2780</v>
      </c>
      <c r="D862" t="s">
        <v>6289</v>
      </c>
      <c r="E862" t="s">
        <v>684</v>
      </c>
    </row>
    <row r="863" spans="1:5">
      <c r="A863" t="s">
        <v>6298</v>
      </c>
      <c r="B863" t="s">
        <v>8570</v>
      </c>
      <c r="C863" t="s">
        <v>2781</v>
      </c>
      <c r="D863" t="s">
        <v>6297</v>
      </c>
      <c r="E863" t="s">
        <v>686</v>
      </c>
    </row>
    <row r="864" spans="1:5">
      <c r="A864" t="s">
        <v>6301</v>
      </c>
      <c r="B864" t="s">
        <v>8533</v>
      </c>
      <c r="C864" t="s">
        <v>4824</v>
      </c>
      <c r="D864" t="s">
        <v>6300</v>
      </c>
      <c r="E864" t="s">
        <v>687</v>
      </c>
    </row>
    <row r="865" spans="1:5">
      <c r="A865" t="s">
        <v>6304</v>
      </c>
      <c r="B865" t="s">
        <v>8533</v>
      </c>
      <c r="C865" t="s">
        <v>4841</v>
      </c>
      <c r="D865" t="s">
        <v>6303</v>
      </c>
      <c r="E865" t="s">
        <v>688</v>
      </c>
    </row>
    <row r="866" spans="1:5">
      <c r="A866" t="s">
        <v>6313</v>
      </c>
      <c r="B866" t="s">
        <v>8533</v>
      </c>
      <c r="C866" t="s">
        <v>8595</v>
      </c>
      <c r="D866" t="s">
        <v>6312</v>
      </c>
      <c r="E866" t="s">
        <v>691</v>
      </c>
    </row>
    <row r="867" spans="1:5">
      <c r="A867" t="s">
        <v>6313</v>
      </c>
      <c r="B867" t="s">
        <v>8533</v>
      </c>
      <c r="C867" t="s">
        <v>8595</v>
      </c>
      <c r="D867" t="s">
        <v>6312</v>
      </c>
      <c r="E867" t="s">
        <v>691</v>
      </c>
    </row>
    <row r="868" spans="1:5">
      <c r="A868" t="s">
        <v>6313</v>
      </c>
      <c r="B868" t="s">
        <v>8533</v>
      </c>
      <c r="C868" t="s">
        <v>8595</v>
      </c>
      <c r="D868" t="s">
        <v>6312</v>
      </c>
      <c r="E868" t="s">
        <v>691</v>
      </c>
    </row>
    <row r="869" spans="1:5">
      <c r="A869" t="s">
        <v>6337</v>
      </c>
      <c r="B869" t="s">
        <v>8533</v>
      </c>
      <c r="C869" t="s">
        <v>1690</v>
      </c>
      <c r="D869" t="s">
        <v>6336</v>
      </c>
      <c r="E869" t="s">
        <v>699</v>
      </c>
    </row>
    <row r="870" spans="1:5">
      <c r="A870" t="s">
        <v>6339</v>
      </c>
      <c r="B870" t="s">
        <v>8533</v>
      </c>
      <c r="C870" t="s">
        <v>2782</v>
      </c>
      <c r="D870" t="s">
        <v>6336</v>
      </c>
      <c r="E870" t="s">
        <v>699</v>
      </c>
    </row>
    <row r="871" spans="1:5">
      <c r="A871" t="s">
        <v>6342</v>
      </c>
      <c r="B871" t="s">
        <v>8533</v>
      </c>
      <c r="C871" t="s">
        <v>2255</v>
      </c>
      <c r="D871" t="s">
        <v>6341</v>
      </c>
      <c r="E871" t="s">
        <v>700</v>
      </c>
    </row>
    <row r="872" spans="1:5">
      <c r="A872" t="s">
        <v>6353</v>
      </c>
      <c r="B872" t="s">
        <v>8533</v>
      </c>
      <c r="C872" t="s">
        <v>2270</v>
      </c>
      <c r="D872" t="s">
        <v>6352</v>
      </c>
      <c r="E872" t="s">
        <v>703</v>
      </c>
    </row>
    <row r="873" spans="1:5">
      <c r="A873" t="s">
        <v>6353</v>
      </c>
      <c r="B873" t="s">
        <v>8533</v>
      </c>
      <c r="C873" t="s">
        <v>2270</v>
      </c>
      <c r="D873" t="s">
        <v>6352</v>
      </c>
      <c r="E873" t="s">
        <v>703</v>
      </c>
    </row>
    <row r="874" spans="1:5">
      <c r="A874" t="s">
        <v>6355</v>
      </c>
      <c r="B874" t="s">
        <v>8533</v>
      </c>
      <c r="C874" t="s">
        <v>2260</v>
      </c>
      <c r="D874" t="s">
        <v>6352</v>
      </c>
      <c r="E874" t="s">
        <v>703</v>
      </c>
    </row>
    <row r="875" spans="1:5">
      <c r="A875" t="s">
        <v>6355</v>
      </c>
      <c r="B875" t="s">
        <v>8533</v>
      </c>
      <c r="C875" t="s">
        <v>2260</v>
      </c>
      <c r="D875" t="s">
        <v>6352</v>
      </c>
      <c r="E875" t="s">
        <v>703</v>
      </c>
    </row>
    <row r="876" spans="1:5">
      <c r="A876" t="s">
        <v>6358</v>
      </c>
      <c r="B876" t="s">
        <v>8533</v>
      </c>
      <c r="C876" t="s">
        <v>2271</v>
      </c>
      <c r="D876" t="s">
        <v>6357</v>
      </c>
      <c r="E876" t="s">
        <v>704</v>
      </c>
    </row>
    <row r="877" spans="1:5">
      <c r="A877" t="s">
        <v>6360</v>
      </c>
      <c r="B877" t="s">
        <v>8533</v>
      </c>
      <c r="C877" t="s">
        <v>2290</v>
      </c>
      <c r="D877" t="s">
        <v>6357</v>
      </c>
      <c r="E877" t="s">
        <v>704</v>
      </c>
    </row>
    <row r="878" spans="1:5">
      <c r="A878" t="s">
        <v>6360</v>
      </c>
      <c r="B878" t="s">
        <v>8533</v>
      </c>
      <c r="C878" t="s">
        <v>2290</v>
      </c>
      <c r="D878" t="s">
        <v>6357</v>
      </c>
      <c r="E878" t="s">
        <v>704</v>
      </c>
    </row>
    <row r="879" spans="1:5">
      <c r="A879" t="s">
        <v>6363</v>
      </c>
      <c r="B879" t="s">
        <v>8533</v>
      </c>
      <c r="C879" t="s">
        <v>2310</v>
      </c>
      <c r="D879" t="s">
        <v>6362</v>
      </c>
      <c r="E879" t="s">
        <v>705</v>
      </c>
    </row>
    <row r="880" spans="1:5">
      <c r="A880" t="s">
        <v>6365</v>
      </c>
      <c r="B880" t="s">
        <v>8533</v>
      </c>
      <c r="C880" t="s">
        <v>4864</v>
      </c>
      <c r="D880" t="s">
        <v>6362</v>
      </c>
      <c r="E880" t="s">
        <v>705</v>
      </c>
    </row>
    <row r="881" spans="1:5">
      <c r="A881" t="s">
        <v>6377</v>
      </c>
      <c r="B881" t="s">
        <v>8533</v>
      </c>
      <c r="C881" t="s">
        <v>4628</v>
      </c>
      <c r="D881" t="s">
        <v>6376</v>
      </c>
      <c r="E881" t="s">
        <v>709</v>
      </c>
    </row>
    <row r="882" spans="1:5">
      <c r="A882" t="s">
        <v>6379</v>
      </c>
      <c r="B882" t="s">
        <v>8533</v>
      </c>
      <c r="C882" t="s">
        <v>4638</v>
      </c>
      <c r="D882" t="s">
        <v>6376</v>
      </c>
      <c r="E882" t="s">
        <v>709</v>
      </c>
    </row>
    <row r="883" spans="1:5">
      <c r="A883" t="s">
        <v>6382</v>
      </c>
      <c r="B883" t="s">
        <v>8533</v>
      </c>
      <c r="C883" t="s">
        <v>2783</v>
      </c>
      <c r="D883" t="s">
        <v>6381</v>
      </c>
      <c r="E883" t="s">
        <v>710</v>
      </c>
    </row>
    <row r="884" spans="1:5">
      <c r="A884" t="s">
        <v>6385</v>
      </c>
      <c r="B884" t="s">
        <v>8533</v>
      </c>
      <c r="C884" t="s">
        <v>2211</v>
      </c>
      <c r="D884" t="s">
        <v>6384</v>
      </c>
      <c r="E884" t="s">
        <v>711</v>
      </c>
    </row>
    <row r="885" spans="1:5">
      <c r="A885" t="s">
        <v>6388</v>
      </c>
      <c r="B885" t="s">
        <v>8533</v>
      </c>
      <c r="C885" t="s">
        <v>2784</v>
      </c>
      <c r="D885" t="s">
        <v>6387</v>
      </c>
      <c r="E885" t="s">
        <v>712</v>
      </c>
    </row>
    <row r="886" spans="1:5">
      <c r="A886" t="s">
        <v>6391</v>
      </c>
      <c r="B886" t="s">
        <v>8533</v>
      </c>
      <c r="C886" t="s">
        <v>2785</v>
      </c>
      <c r="D886" t="s">
        <v>6390</v>
      </c>
      <c r="E886" t="s">
        <v>713</v>
      </c>
    </row>
    <row r="887" spans="1:5">
      <c r="A887" t="s">
        <v>6397</v>
      </c>
      <c r="B887" t="s">
        <v>8533</v>
      </c>
      <c r="C887" t="s">
        <v>2786</v>
      </c>
      <c r="D887" t="s">
        <v>6396</v>
      </c>
      <c r="E887" t="s">
        <v>715</v>
      </c>
    </row>
    <row r="888" spans="1:5">
      <c r="A888" t="s">
        <v>6400</v>
      </c>
      <c r="B888" t="s">
        <v>8533</v>
      </c>
      <c r="C888" t="s">
        <v>2787</v>
      </c>
      <c r="D888" t="s">
        <v>6399</v>
      </c>
      <c r="E888" t="s">
        <v>716</v>
      </c>
    </row>
    <row r="889" spans="1:5">
      <c r="A889" t="s">
        <v>6409</v>
      </c>
      <c r="B889" t="s">
        <v>8533</v>
      </c>
      <c r="C889" t="s">
        <v>2788</v>
      </c>
      <c r="D889" t="s">
        <v>6408</v>
      </c>
      <c r="E889" t="s">
        <v>719</v>
      </c>
    </row>
    <row r="890" spans="1:5">
      <c r="A890" t="s">
        <v>6412</v>
      </c>
      <c r="B890" t="s">
        <v>8533</v>
      </c>
      <c r="C890" t="s">
        <v>2789</v>
      </c>
      <c r="D890" t="s">
        <v>6411</v>
      </c>
      <c r="E890" t="s">
        <v>720</v>
      </c>
    </row>
    <row r="891" spans="1:5">
      <c r="A891" t="s">
        <v>6427</v>
      </c>
      <c r="B891" t="s">
        <v>8533</v>
      </c>
      <c r="C891" t="s">
        <v>4840</v>
      </c>
      <c r="D891" t="s">
        <v>6426</v>
      </c>
      <c r="E891" t="s">
        <v>725</v>
      </c>
    </row>
    <row r="892" spans="1:5">
      <c r="A892" t="s">
        <v>6430</v>
      </c>
      <c r="B892" t="s">
        <v>8533</v>
      </c>
      <c r="C892" t="s">
        <v>2790</v>
      </c>
      <c r="D892" t="s">
        <v>6429</v>
      </c>
      <c r="E892" t="s">
        <v>726</v>
      </c>
    </row>
    <row r="893" spans="1:5">
      <c r="A893" t="s">
        <v>6433</v>
      </c>
      <c r="B893" t="s">
        <v>8533</v>
      </c>
      <c r="C893" t="s">
        <v>2791</v>
      </c>
      <c r="D893" t="s">
        <v>6432</v>
      </c>
      <c r="E893" t="s">
        <v>727</v>
      </c>
    </row>
    <row r="894" spans="1:5">
      <c r="A894" t="s">
        <v>6436</v>
      </c>
      <c r="B894" t="s">
        <v>8533</v>
      </c>
      <c r="C894" t="s">
        <v>2792</v>
      </c>
      <c r="D894" t="s">
        <v>6435</v>
      </c>
      <c r="E894" t="s">
        <v>728</v>
      </c>
    </row>
    <row r="895" spans="1:5">
      <c r="A895" t="s">
        <v>6439</v>
      </c>
      <c r="B895" t="s">
        <v>8533</v>
      </c>
      <c r="C895" t="s">
        <v>4604</v>
      </c>
      <c r="D895" t="s">
        <v>6438</v>
      </c>
      <c r="E895" t="s">
        <v>729</v>
      </c>
    </row>
    <row r="896" spans="1:5">
      <c r="A896" t="s">
        <v>6442</v>
      </c>
      <c r="B896" t="s">
        <v>8533</v>
      </c>
      <c r="C896" t="s">
        <v>2793</v>
      </c>
      <c r="D896" t="s">
        <v>6441</v>
      </c>
      <c r="E896" t="s">
        <v>730</v>
      </c>
    </row>
    <row r="897" spans="1:5">
      <c r="A897" t="s">
        <v>6445</v>
      </c>
      <c r="B897" t="s">
        <v>8533</v>
      </c>
      <c r="C897" t="s">
        <v>4616</v>
      </c>
      <c r="D897" t="s">
        <v>6444</v>
      </c>
      <c r="E897" t="s">
        <v>731</v>
      </c>
    </row>
    <row r="898" spans="1:5">
      <c r="A898" t="s">
        <v>6448</v>
      </c>
      <c r="B898" t="s">
        <v>8533</v>
      </c>
      <c r="C898" t="s">
        <v>2794</v>
      </c>
      <c r="D898" t="s">
        <v>6447</v>
      </c>
      <c r="E898" t="s">
        <v>732</v>
      </c>
    </row>
    <row r="899" spans="1:5">
      <c r="A899" t="s">
        <v>6448</v>
      </c>
      <c r="B899" t="s">
        <v>8533</v>
      </c>
      <c r="C899" t="s">
        <v>2794</v>
      </c>
      <c r="D899" t="s">
        <v>6447</v>
      </c>
      <c r="E899" t="s">
        <v>732</v>
      </c>
    </row>
    <row r="900" spans="1:5">
      <c r="A900" t="s">
        <v>6448</v>
      </c>
      <c r="B900" t="s">
        <v>8533</v>
      </c>
      <c r="C900" t="s">
        <v>2794</v>
      </c>
      <c r="D900" t="s">
        <v>6447</v>
      </c>
      <c r="E900" t="s">
        <v>732</v>
      </c>
    </row>
    <row r="901" spans="1:5">
      <c r="A901" t="s">
        <v>6451</v>
      </c>
      <c r="B901" t="s">
        <v>8533</v>
      </c>
      <c r="C901" t="s">
        <v>2795</v>
      </c>
      <c r="D901" t="s">
        <v>6450</v>
      </c>
      <c r="E901" t="s">
        <v>733</v>
      </c>
    </row>
    <row r="902" spans="1:5">
      <c r="A902" t="s">
        <v>6454</v>
      </c>
      <c r="B902" t="s">
        <v>8533</v>
      </c>
      <c r="C902" t="s">
        <v>2796</v>
      </c>
      <c r="D902" t="s">
        <v>6453</v>
      </c>
      <c r="E902" t="s">
        <v>734</v>
      </c>
    </row>
    <row r="903" spans="1:5">
      <c r="A903" t="s">
        <v>6457</v>
      </c>
      <c r="B903" t="s">
        <v>8533</v>
      </c>
      <c r="C903" t="s">
        <v>2797</v>
      </c>
      <c r="D903" t="s">
        <v>6456</v>
      </c>
      <c r="E903" t="s">
        <v>735</v>
      </c>
    </row>
    <row r="904" spans="1:5">
      <c r="A904" t="s">
        <v>6460</v>
      </c>
      <c r="B904" t="s">
        <v>8533</v>
      </c>
      <c r="C904" t="s">
        <v>4988</v>
      </c>
      <c r="D904" t="s">
        <v>6459</v>
      </c>
      <c r="E904" t="s">
        <v>736</v>
      </c>
    </row>
    <row r="905" spans="1:5">
      <c r="A905" t="s">
        <v>6463</v>
      </c>
      <c r="B905" t="s">
        <v>8533</v>
      </c>
      <c r="C905" t="s">
        <v>2798</v>
      </c>
      <c r="D905" t="s">
        <v>6462</v>
      </c>
      <c r="E905" t="s">
        <v>737</v>
      </c>
    </row>
    <row r="906" spans="1:5">
      <c r="A906" t="s">
        <v>6466</v>
      </c>
      <c r="B906" t="s">
        <v>8533</v>
      </c>
      <c r="C906" t="s">
        <v>2799</v>
      </c>
      <c r="D906" t="s">
        <v>6465</v>
      </c>
      <c r="E906" t="s">
        <v>738</v>
      </c>
    </row>
    <row r="907" spans="1:5">
      <c r="A907" t="s">
        <v>6469</v>
      </c>
      <c r="B907" t="s">
        <v>8533</v>
      </c>
      <c r="C907" t="s">
        <v>2800</v>
      </c>
      <c r="D907" t="s">
        <v>6468</v>
      </c>
      <c r="E907" t="s">
        <v>739</v>
      </c>
    </row>
    <row r="908" spans="1:5">
      <c r="A908" t="s">
        <v>6472</v>
      </c>
      <c r="B908" t="s">
        <v>8533</v>
      </c>
      <c r="C908" t="s">
        <v>2801</v>
      </c>
      <c r="D908" t="s">
        <v>6471</v>
      </c>
      <c r="E908" t="s">
        <v>740</v>
      </c>
    </row>
    <row r="909" spans="1:5">
      <c r="A909" t="s">
        <v>6475</v>
      </c>
      <c r="B909" t="s">
        <v>8533</v>
      </c>
      <c r="C909" t="s">
        <v>2802</v>
      </c>
      <c r="D909" t="s">
        <v>6474</v>
      </c>
      <c r="E909" t="s">
        <v>741</v>
      </c>
    </row>
    <row r="910" spans="1:5">
      <c r="A910" t="s">
        <v>6477</v>
      </c>
      <c r="B910" t="s">
        <v>8533</v>
      </c>
      <c r="C910" t="s">
        <v>2803</v>
      </c>
      <c r="D910" t="s">
        <v>6474</v>
      </c>
      <c r="E910" t="s">
        <v>741</v>
      </c>
    </row>
    <row r="911" spans="1:5">
      <c r="A911" t="s">
        <v>6480</v>
      </c>
      <c r="B911" t="s">
        <v>8533</v>
      </c>
      <c r="C911" t="s">
        <v>4873</v>
      </c>
      <c r="D911" t="s">
        <v>6479</v>
      </c>
      <c r="E911" t="s">
        <v>742</v>
      </c>
    </row>
    <row r="912" spans="1:5">
      <c r="A912" t="s">
        <v>6482</v>
      </c>
      <c r="B912" t="s">
        <v>8533</v>
      </c>
      <c r="C912" t="s">
        <v>2347</v>
      </c>
      <c r="D912" t="s">
        <v>6479</v>
      </c>
      <c r="E912" t="s">
        <v>742</v>
      </c>
    </row>
    <row r="913" spans="1:5">
      <c r="A913" t="s">
        <v>6484</v>
      </c>
      <c r="B913" t="s">
        <v>8533</v>
      </c>
      <c r="C913" t="s">
        <v>2237</v>
      </c>
      <c r="D913" t="s">
        <v>6479</v>
      </c>
      <c r="E913" t="s">
        <v>742</v>
      </c>
    </row>
    <row r="914" spans="1:5">
      <c r="A914" t="s">
        <v>6494</v>
      </c>
      <c r="B914" t="s">
        <v>8533</v>
      </c>
      <c r="C914" t="s">
        <v>2804</v>
      </c>
      <c r="D914" t="s">
        <v>6493</v>
      </c>
      <c r="E914" t="s">
        <v>745</v>
      </c>
    </row>
    <row r="915" spans="1:5">
      <c r="A915" t="s">
        <v>6497</v>
      </c>
      <c r="B915" t="s">
        <v>8533</v>
      </c>
      <c r="C915" t="s">
        <v>2805</v>
      </c>
      <c r="D915" t="s">
        <v>6496</v>
      </c>
      <c r="E915" t="s">
        <v>746</v>
      </c>
    </row>
    <row r="916" spans="1:5">
      <c r="A916" t="s">
        <v>6500</v>
      </c>
      <c r="B916" t="s">
        <v>8533</v>
      </c>
      <c r="C916" t="s">
        <v>2272</v>
      </c>
      <c r="D916" t="s">
        <v>6499</v>
      </c>
      <c r="E916" t="s">
        <v>747</v>
      </c>
    </row>
    <row r="917" spans="1:5">
      <c r="A917" t="s">
        <v>6502</v>
      </c>
      <c r="B917" t="s">
        <v>8533</v>
      </c>
      <c r="C917" t="s">
        <v>2319</v>
      </c>
      <c r="D917" t="s">
        <v>6499</v>
      </c>
      <c r="E917" t="s">
        <v>747</v>
      </c>
    </row>
    <row r="918" spans="1:5">
      <c r="A918" t="s">
        <v>6505</v>
      </c>
      <c r="B918" t="s">
        <v>8533</v>
      </c>
      <c r="C918" t="s">
        <v>2806</v>
      </c>
      <c r="D918" t="s">
        <v>6504</v>
      </c>
      <c r="E918" t="s">
        <v>748</v>
      </c>
    </row>
    <row r="919" spans="1:5">
      <c r="A919" t="s">
        <v>6507</v>
      </c>
      <c r="B919" t="s">
        <v>8533</v>
      </c>
      <c r="C919" t="s">
        <v>2312</v>
      </c>
      <c r="D919" t="s">
        <v>6504</v>
      </c>
      <c r="E919" t="s">
        <v>748</v>
      </c>
    </row>
    <row r="920" spans="1:5">
      <c r="A920" t="s">
        <v>6510</v>
      </c>
      <c r="B920" t="s">
        <v>8533</v>
      </c>
      <c r="C920" t="s">
        <v>2807</v>
      </c>
      <c r="D920" t="s">
        <v>6509</v>
      </c>
      <c r="E920" t="s">
        <v>749</v>
      </c>
    </row>
    <row r="921" spans="1:5">
      <c r="A921" t="s">
        <v>6513</v>
      </c>
      <c r="B921" t="s">
        <v>8533</v>
      </c>
      <c r="C921" t="s">
        <v>2808</v>
      </c>
      <c r="D921" t="s">
        <v>6512</v>
      </c>
      <c r="E921" t="s">
        <v>750</v>
      </c>
    </row>
    <row r="922" spans="1:5">
      <c r="A922" t="s">
        <v>6515</v>
      </c>
      <c r="B922" t="s">
        <v>8533</v>
      </c>
      <c r="C922" t="s">
        <v>2318</v>
      </c>
      <c r="D922" t="s">
        <v>6512</v>
      </c>
      <c r="E922" t="s">
        <v>750</v>
      </c>
    </row>
    <row r="923" spans="1:5">
      <c r="A923" t="s">
        <v>6518</v>
      </c>
      <c r="B923" t="s">
        <v>8533</v>
      </c>
      <c r="C923" t="s">
        <v>2809</v>
      </c>
      <c r="D923" t="s">
        <v>6517</v>
      </c>
      <c r="E923" t="s">
        <v>751</v>
      </c>
    </row>
    <row r="924" spans="1:5">
      <c r="A924" t="s">
        <v>6520</v>
      </c>
      <c r="B924" t="s">
        <v>8533</v>
      </c>
      <c r="C924" t="s">
        <v>2810</v>
      </c>
      <c r="D924" t="s">
        <v>6517</v>
      </c>
      <c r="E924" t="s">
        <v>751</v>
      </c>
    </row>
    <row r="925" spans="1:5">
      <c r="A925" t="s">
        <v>6523</v>
      </c>
      <c r="B925" t="s">
        <v>8533</v>
      </c>
      <c r="C925" t="s">
        <v>2811</v>
      </c>
      <c r="D925" t="s">
        <v>6522</v>
      </c>
      <c r="E925" t="s">
        <v>752</v>
      </c>
    </row>
    <row r="926" spans="1:5">
      <c r="A926" t="s">
        <v>6523</v>
      </c>
      <c r="B926" t="s">
        <v>8533</v>
      </c>
      <c r="C926" t="s">
        <v>2811</v>
      </c>
      <c r="D926" t="s">
        <v>6522</v>
      </c>
      <c r="E926" t="s">
        <v>752</v>
      </c>
    </row>
    <row r="927" spans="1:5">
      <c r="A927" t="s">
        <v>6523</v>
      </c>
      <c r="B927" t="s">
        <v>8533</v>
      </c>
      <c r="C927" t="s">
        <v>2811</v>
      </c>
      <c r="D927" t="s">
        <v>6522</v>
      </c>
      <c r="E927" t="s">
        <v>752</v>
      </c>
    </row>
    <row r="928" spans="1:5">
      <c r="A928" t="s">
        <v>6526</v>
      </c>
      <c r="B928" t="s">
        <v>8533</v>
      </c>
      <c r="C928" t="s">
        <v>2812</v>
      </c>
      <c r="D928" t="s">
        <v>6525</v>
      </c>
      <c r="E928" t="s">
        <v>753</v>
      </c>
    </row>
    <row r="929" spans="1:5">
      <c r="A929" t="s">
        <v>6529</v>
      </c>
      <c r="B929" t="s">
        <v>8533</v>
      </c>
      <c r="C929" t="s">
        <v>2813</v>
      </c>
      <c r="D929" t="s">
        <v>6528</v>
      </c>
      <c r="E929" t="s">
        <v>754</v>
      </c>
    </row>
    <row r="930" spans="1:5">
      <c r="A930" t="s">
        <v>6531</v>
      </c>
      <c r="B930" t="s">
        <v>8533</v>
      </c>
      <c r="C930" t="s">
        <v>2814</v>
      </c>
      <c r="D930" t="s">
        <v>6528</v>
      </c>
      <c r="E930" t="s">
        <v>754</v>
      </c>
    </row>
    <row r="931" spans="1:5">
      <c r="A931" t="s">
        <v>6534</v>
      </c>
      <c r="B931" t="s">
        <v>8533</v>
      </c>
      <c r="C931" t="s">
        <v>2815</v>
      </c>
      <c r="D931" t="s">
        <v>6533</v>
      </c>
      <c r="E931" t="s">
        <v>755</v>
      </c>
    </row>
    <row r="932" spans="1:5">
      <c r="A932" t="s">
        <v>6537</v>
      </c>
      <c r="B932" t="s">
        <v>8533</v>
      </c>
      <c r="C932" t="s">
        <v>2816</v>
      </c>
      <c r="D932" t="s">
        <v>6536</v>
      </c>
      <c r="E932" t="s">
        <v>756</v>
      </c>
    </row>
    <row r="933" spans="1:5">
      <c r="A933" t="s">
        <v>6540</v>
      </c>
      <c r="B933" t="s">
        <v>8533</v>
      </c>
      <c r="C933" t="s">
        <v>2817</v>
      </c>
      <c r="D933" t="s">
        <v>6539</v>
      </c>
      <c r="E933" t="s">
        <v>757</v>
      </c>
    </row>
    <row r="934" spans="1:5">
      <c r="A934" t="s">
        <v>6543</v>
      </c>
      <c r="B934" t="s">
        <v>8533</v>
      </c>
      <c r="C934" t="s">
        <v>2818</v>
      </c>
      <c r="D934" t="s">
        <v>6542</v>
      </c>
      <c r="E934" t="s">
        <v>758</v>
      </c>
    </row>
    <row r="935" spans="1:5">
      <c r="A935" t="s">
        <v>6546</v>
      </c>
      <c r="B935" t="s">
        <v>8533</v>
      </c>
      <c r="C935" t="s">
        <v>2819</v>
      </c>
      <c r="D935" t="s">
        <v>6545</v>
      </c>
      <c r="E935" t="s">
        <v>759</v>
      </c>
    </row>
    <row r="936" spans="1:5">
      <c r="A936" t="s">
        <v>6549</v>
      </c>
      <c r="B936" t="s">
        <v>8533</v>
      </c>
      <c r="C936" t="s">
        <v>2820</v>
      </c>
      <c r="D936" t="s">
        <v>6548</v>
      </c>
      <c r="E936" t="s">
        <v>760</v>
      </c>
    </row>
    <row r="937" spans="1:5">
      <c r="A937" t="s">
        <v>6555</v>
      </c>
      <c r="B937" t="s">
        <v>8533</v>
      </c>
      <c r="C937" t="s">
        <v>2821</v>
      </c>
      <c r="D937" t="s">
        <v>6554</v>
      </c>
      <c r="E937" t="s">
        <v>762</v>
      </c>
    </row>
    <row r="938" spans="1:5">
      <c r="A938" t="s">
        <v>6558</v>
      </c>
      <c r="B938" t="s">
        <v>8533</v>
      </c>
      <c r="C938" t="s">
        <v>4610</v>
      </c>
      <c r="D938" t="s">
        <v>6557</v>
      </c>
      <c r="E938" t="s">
        <v>763</v>
      </c>
    </row>
    <row r="939" spans="1:5">
      <c r="A939" t="s">
        <v>6561</v>
      </c>
      <c r="B939" t="s">
        <v>8533</v>
      </c>
      <c r="C939" t="s">
        <v>2086</v>
      </c>
      <c r="D939" t="s">
        <v>6560</v>
      </c>
      <c r="E939" t="s">
        <v>764</v>
      </c>
    </row>
    <row r="940" spans="1:5">
      <c r="A940" t="s">
        <v>6561</v>
      </c>
      <c r="B940" t="s">
        <v>8533</v>
      </c>
      <c r="C940" t="s">
        <v>2086</v>
      </c>
      <c r="D940" t="s">
        <v>6560</v>
      </c>
      <c r="E940" t="s">
        <v>764</v>
      </c>
    </row>
    <row r="941" spans="1:5">
      <c r="A941" t="s">
        <v>6561</v>
      </c>
      <c r="B941" t="s">
        <v>8533</v>
      </c>
      <c r="C941" t="s">
        <v>2086</v>
      </c>
      <c r="D941" t="s">
        <v>6560</v>
      </c>
      <c r="E941" t="s">
        <v>764</v>
      </c>
    </row>
    <row r="942" spans="1:5">
      <c r="A942" t="s">
        <v>6561</v>
      </c>
      <c r="B942" t="s">
        <v>8533</v>
      </c>
      <c r="C942" t="s">
        <v>2086</v>
      </c>
      <c r="D942" t="s">
        <v>6560</v>
      </c>
      <c r="E942" t="s">
        <v>764</v>
      </c>
    </row>
    <row r="943" spans="1:5">
      <c r="A943" t="s">
        <v>6567</v>
      </c>
      <c r="B943" t="s">
        <v>8533</v>
      </c>
      <c r="C943" t="s">
        <v>2822</v>
      </c>
      <c r="D943" t="s">
        <v>6566</v>
      </c>
      <c r="E943" t="s">
        <v>766</v>
      </c>
    </row>
    <row r="944" spans="1:5">
      <c r="A944" t="s">
        <v>6569</v>
      </c>
      <c r="B944" t="s">
        <v>8533</v>
      </c>
      <c r="C944" t="s">
        <v>2823</v>
      </c>
      <c r="D944" t="s">
        <v>6566</v>
      </c>
      <c r="E944" t="s">
        <v>766</v>
      </c>
    </row>
    <row r="945" spans="1:5">
      <c r="A945" t="s">
        <v>6569</v>
      </c>
      <c r="B945" t="s">
        <v>8533</v>
      </c>
      <c r="C945" t="s">
        <v>2823</v>
      </c>
      <c r="D945" t="s">
        <v>6566</v>
      </c>
      <c r="E945" t="s">
        <v>766</v>
      </c>
    </row>
    <row r="946" spans="1:5">
      <c r="A946" t="s">
        <v>6572</v>
      </c>
      <c r="B946" t="s">
        <v>8533</v>
      </c>
      <c r="C946" t="s">
        <v>2824</v>
      </c>
      <c r="D946" t="s">
        <v>6571</v>
      </c>
      <c r="E946" t="s">
        <v>767</v>
      </c>
    </row>
    <row r="947" spans="1:5">
      <c r="A947" t="s">
        <v>6575</v>
      </c>
      <c r="B947" t="s">
        <v>8533</v>
      </c>
      <c r="C947" t="s">
        <v>2825</v>
      </c>
      <c r="D947" t="s">
        <v>6574</v>
      </c>
      <c r="E947" t="s">
        <v>768</v>
      </c>
    </row>
    <row r="948" spans="1:5">
      <c r="A948" t="s">
        <v>6578</v>
      </c>
      <c r="B948" t="s">
        <v>8533</v>
      </c>
      <c r="C948" t="s">
        <v>2826</v>
      </c>
      <c r="D948" t="s">
        <v>6577</v>
      </c>
      <c r="E948" t="s">
        <v>769</v>
      </c>
    </row>
    <row r="949" spans="1:5">
      <c r="A949" t="s">
        <v>6581</v>
      </c>
      <c r="B949" t="s">
        <v>8533</v>
      </c>
      <c r="C949" t="s">
        <v>2827</v>
      </c>
      <c r="D949" t="s">
        <v>6580</v>
      </c>
      <c r="E949" t="s">
        <v>770</v>
      </c>
    </row>
    <row r="950" spans="1:5">
      <c r="A950" t="s">
        <v>6584</v>
      </c>
      <c r="B950" t="s">
        <v>8533</v>
      </c>
      <c r="C950" t="s">
        <v>2264</v>
      </c>
      <c r="D950" t="s">
        <v>6583</v>
      </c>
      <c r="E950" t="s">
        <v>771</v>
      </c>
    </row>
    <row r="951" spans="1:5">
      <c r="A951" t="s">
        <v>6584</v>
      </c>
      <c r="B951" t="s">
        <v>8533</v>
      </c>
      <c r="C951" t="s">
        <v>2264</v>
      </c>
      <c r="D951" t="s">
        <v>6583</v>
      </c>
      <c r="E951" t="s">
        <v>771</v>
      </c>
    </row>
    <row r="952" spans="1:5">
      <c r="A952" t="s">
        <v>6586</v>
      </c>
      <c r="B952" t="s">
        <v>8533</v>
      </c>
      <c r="C952" t="s">
        <v>2315</v>
      </c>
      <c r="D952" t="s">
        <v>6583</v>
      </c>
      <c r="E952" t="s">
        <v>771</v>
      </c>
    </row>
    <row r="953" spans="1:5">
      <c r="A953" t="s">
        <v>6589</v>
      </c>
      <c r="B953" t="s">
        <v>8533</v>
      </c>
      <c r="C953" t="s">
        <v>8772</v>
      </c>
      <c r="D953" t="s">
        <v>6588</v>
      </c>
      <c r="E953" t="s">
        <v>772</v>
      </c>
    </row>
    <row r="954" spans="1:5">
      <c r="A954" t="s">
        <v>6589</v>
      </c>
      <c r="B954" t="s">
        <v>8533</v>
      </c>
      <c r="C954" t="s">
        <v>8772</v>
      </c>
      <c r="D954" t="s">
        <v>6588</v>
      </c>
      <c r="E954" t="s">
        <v>772</v>
      </c>
    </row>
    <row r="955" spans="1:5">
      <c r="A955" t="s">
        <v>6589</v>
      </c>
      <c r="B955" t="s">
        <v>8533</v>
      </c>
      <c r="C955" t="s">
        <v>8772</v>
      </c>
      <c r="D955" t="s">
        <v>6588</v>
      </c>
      <c r="E955" t="s">
        <v>772</v>
      </c>
    </row>
    <row r="956" spans="1:5">
      <c r="A956" t="s">
        <v>6589</v>
      </c>
      <c r="B956" t="s">
        <v>8533</v>
      </c>
      <c r="C956" t="s">
        <v>8772</v>
      </c>
      <c r="D956" t="s">
        <v>6588</v>
      </c>
      <c r="E956" t="s">
        <v>772</v>
      </c>
    </row>
    <row r="957" spans="1:5">
      <c r="A957" t="s">
        <v>6592</v>
      </c>
      <c r="B957" t="s">
        <v>8533</v>
      </c>
      <c r="C957" t="s">
        <v>8796</v>
      </c>
      <c r="D957" t="s">
        <v>6591</v>
      </c>
      <c r="E957" t="s">
        <v>773</v>
      </c>
    </row>
    <row r="958" spans="1:5">
      <c r="A958" t="s">
        <v>6592</v>
      </c>
      <c r="B958" t="s">
        <v>8533</v>
      </c>
      <c r="C958" t="s">
        <v>8796</v>
      </c>
      <c r="D958" t="s">
        <v>6591</v>
      </c>
      <c r="E958" t="s">
        <v>773</v>
      </c>
    </row>
    <row r="959" spans="1:5">
      <c r="A959" t="s">
        <v>6592</v>
      </c>
      <c r="B959" t="s">
        <v>8533</v>
      </c>
      <c r="C959" t="s">
        <v>8796</v>
      </c>
      <c r="D959" t="s">
        <v>6591</v>
      </c>
      <c r="E959" t="s">
        <v>773</v>
      </c>
    </row>
    <row r="960" spans="1:5">
      <c r="A960" t="s">
        <v>6592</v>
      </c>
      <c r="B960" t="s">
        <v>8533</v>
      </c>
      <c r="C960" t="s">
        <v>8796</v>
      </c>
      <c r="D960" t="s">
        <v>6591</v>
      </c>
      <c r="E960" t="s">
        <v>773</v>
      </c>
    </row>
    <row r="961" spans="1:5">
      <c r="A961" t="s">
        <v>6595</v>
      </c>
      <c r="B961" t="s">
        <v>8533</v>
      </c>
      <c r="C961" t="s">
        <v>2828</v>
      </c>
      <c r="D961" t="s">
        <v>6594</v>
      </c>
      <c r="E961" t="s">
        <v>774</v>
      </c>
    </row>
    <row r="962" spans="1:5">
      <c r="A962" t="s">
        <v>6595</v>
      </c>
      <c r="B962" t="s">
        <v>8533</v>
      </c>
      <c r="C962" t="s">
        <v>2828</v>
      </c>
      <c r="D962" t="s">
        <v>6594</v>
      </c>
      <c r="E962" t="s">
        <v>774</v>
      </c>
    </row>
    <row r="963" spans="1:5">
      <c r="A963" t="s">
        <v>6595</v>
      </c>
      <c r="B963" t="s">
        <v>8533</v>
      </c>
      <c r="C963" t="s">
        <v>2828</v>
      </c>
      <c r="D963" t="s">
        <v>6594</v>
      </c>
      <c r="E963" t="s">
        <v>774</v>
      </c>
    </row>
    <row r="964" spans="1:5">
      <c r="A964" t="s">
        <v>6595</v>
      </c>
      <c r="B964" t="s">
        <v>8533</v>
      </c>
      <c r="C964" t="s">
        <v>2828</v>
      </c>
      <c r="D964" t="s">
        <v>6594</v>
      </c>
      <c r="E964" t="s">
        <v>774</v>
      </c>
    </row>
    <row r="965" spans="1:5">
      <c r="A965" t="s">
        <v>6598</v>
      </c>
      <c r="B965" t="s">
        <v>8533</v>
      </c>
      <c r="C965" t="s">
        <v>2215</v>
      </c>
      <c r="D965" t="s">
        <v>6597</v>
      </c>
      <c r="E965" t="s">
        <v>775</v>
      </c>
    </row>
    <row r="966" spans="1:5">
      <c r="A966" t="s">
        <v>6601</v>
      </c>
      <c r="B966" t="s">
        <v>8533</v>
      </c>
      <c r="C966" t="s">
        <v>1931</v>
      </c>
      <c r="D966" t="s">
        <v>6600</v>
      </c>
      <c r="E966" t="s">
        <v>776</v>
      </c>
    </row>
    <row r="967" spans="1:5">
      <c r="A967" t="s">
        <v>6604</v>
      </c>
      <c r="B967" t="s">
        <v>8533</v>
      </c>
      <c r="C967" t="s">
        <v>2214</v>
      </c>
      <c r="D967" t="s">
        <v>6603</v>
      </c>
      <c r="E967" t="s">
        <v>777</v>
      </c>
    </row>
    <row r="968" spans="1:5">
      <c r="A968" t="s">
        <v>6607</v>
      </c>
      <c r="B968" t="s">
        <v>8533</v>
      </c>
      <c r="C968" t="s">
        <v>1930</v>
      </c>
      <c r="D968" t="s">
        <v>6606</v>
      </c>
      <c r="E968" t="s">
        <v>778</v>
      </c>
    </row>
    <row r="969" spans="1:5">
      <c r="A969" t="s">
        <v>6610</v>
      </c>
      <c r="B969" t="s">
        <v>8533</v>
      </c>
      <c r="C969" t="s">
        <v>4941</v>
      </c>
      <c r="D969" t="s">
        <v>6609</v>
      </c>
      <c r="E969" t="s">
        <v>779</v>
      </c>
    </row>
    <row r="970" spans="1:5">
      <c r="A970" t="s">
        <v>6613</v>
      </c>
      <c r="B970" t="s">
        <v>8533</v>
      </c>
      <c r="C970" t="s">
        <v>2829</v>
      </c>
      <c r="D970" t="s">
        <v>6612</v>
      </c>
      <c r="E970" t="s">
        <v>780</v>
      </c>
    </row>
    <row r="971" spans="1:5">
      <c r="A971" t="s">
        <v>6613</v>
      </c>
      <c r="B971" t="s">
        <v>8533</v>
      </c>
      <c r="C971" t="s">
        <v>2829</v>
      </c>
      <c r="D971" t="s">
        <v>6612</v>
      </c>
      <c r="E971" t="s">
        <v>780</v>
      </c>
    </row>
    <row r="972" spans="1:5">
      <c r="A972" t="s">
        <v>6613</v>
      </c>
      <c r="B972" t="s">
        <v>8533</v>
      </c>
      <c r="C972" t="s">
        <v>2829</v>
      </c>
      <c r="D972" t="s">
        <v>6612</v>
      </c>
      <c r="E972" t="s">
        <v>780</v>
      </c>
    </row>
    <row r="973" spans="1:5">
      <c r="A973" t="s">
        <v>6613</v>
      </c>
      <c r="B973" t="s">
        <v>8533</v>
      </c>
      <c r="C973" t="s">
        <v>2829</v>
      </c>
      <c r="D973" t="s">
        <v>6612</v>
      </c>
      <c r="E973" t="s">
        <v>780</v>
      </c>
    </row>
    <row r="974" spans="1:5">
      <c r="A974" t="s">
        <v>6613</v>
      </c>
      <c r="B974" t="s">
        <v>8533</v>
      </c>
      <c r="C974" t="s">
        <v>2829</v>
      </c>
      <c r="D974" t="s">
        <v>6612</v>
      </c>
      <c r="E974" t="s">
        <v>780</v>
      </c>
    </row>
    <row r="975" spans="1:5">
      <c r="A975" t="s">
        <v>6613</v>
      </c>
      <c r="B975" t="s">
        <v>8533</v>
      </c>
      <c r="C975" t="s">
        <v>2829</v>
      </c>
      <c r="D975" t="s">
        <v>6612</v>
      </c>
      <c r="E975" t="s">
        <v>780</v>
      </c>
    </row>
    <row r="976" spans="1:5">
      <c r="A976" t="s">
        <v>6616</v>
      </c>
      <c r="B976" t="s">
        <v>8533</v>
      </c>
      <c r="C976" t="s">
        <v>2830</v>
      </c>
      <c r="D976" t="s">
        <v>6615</v>
      </c>
      <c r="E976" t="s">
        <v>781</v>
      </c>
    </row>
    <row r="977" spans="1:5">
      <c r="A977" t="s">
        <v>6616</v>
      </c>
      <c r="B977" t="s">
        <v>8533</v>
      </c>
      <c r="C977" t="s">
        <v>2830</v>
      </c>
      <c r="D977" t="s">
        <v>6615</v>
      </c>
      <c r="E977" t="s">
        <v>781</v>
      </c>
    </row>
    <row r="978" spans="1:5">
      <c r="A978" t="s">
        <v>6616</v>
      </c>
      <c r="B978" t="s">
        <v>8533</v>
      </c>
      <c r="C978" t="s">
        <v>2830</v>
      </c>
      <c r="D978" t="s">
        <v>6615</v>
      </c>
      <c r="E978" t="s">
        <v>781</v>
      </c>
    </row>
    <row r="979" spans="1:5">
      <c r="A979" t="s">
        <v>6619</v>
      </c>
      <c r="B979" t="s">
        <v>8533</v>
      </c>
      <c r="C979" t="s">
        <v>8802</v>
      </c>
      <c r="D979" t="s">
        <v>6618</v>
      </c>
      <c r="E979" t="s">
        <v>782</v>
      </c>
    </row>
    <row r="980" spans="1:5">
      <c r="A980" t="s">
        <v>6622</v>
      </c>
      <c r="B980" t="s">
        <v>8533</v>
      </c>
      <c r="C980" t="s">
        <v>4144</v>
      </c>
      <c r="D980" t="s">
        <v>6621</v>
      </c>
      <c r="E980" t="s">
        <v>783</v>
      </c>
    </row>
    <row r="981" spans="1:5">
      <c r="A981" t="s">
        <v>6625</v>
      </c>
      <c r="B981" t="s">
        <v>8533</v>
      </c>
      <c r="C981" t="s">
        <v>7070</v>
      </c>
      <c r="D981" t="s">
        <v>6624</v>
      </c>
      <c r="E981" t="s">
        <v>784</v>
      </c>
    </row>
    <row r="982" spans="1:5">
      <c r="A982" t="s">
        <v>6628</v>
      </c>
      <c r="B982" t="s">
        <v>8533</v>
      </c>
      <c r="C982" t="s">
        <v>4196</v>
      </c>
      <c r="D982" t="s">
        <v>6627</v>
      </c>
      <c r="E982" t="s">
        <v>785</v>
      </c>
    </row>
    <row r="983" spans="1:5">
      <c r="A983" t="s">
        <v>6631</v>
      </c>
      <c r="B983" t="s">
        <v>8533</v>
      </c>
      <c r="C983" t="s">
        <v>2831</v>
      </c>
      <c r="D983" t="s">
        <v>6630</v>
      </c>
      <c r="E983" t="s">
        <v>786</v>
      </c>
    </row>
    <row r="984" spans="1:5">
      <c r="A984" t="s">
        <v>6634</v>
      </c>
      <c r="B984" t="s">
        <v>8533</v>
      </c>
      <c r="C984" t="s">
        <v>7064</v>
      </c>
      <c r="D984" t="s">
        <v>6633</v>
      </c>
      <c r="E984" t="s">
        <v>787</v>
      </c>
    </row>
    <row r="985" spans="1:5">
      <c r="A985" t="s">
        <v>6637</v>
      </c>
      <c r="B985" t="s">
        <v>8533</v>
      </c>
      <c r="C985" t="s">
        <v>7410</v>
      </c>
      <c r="D985" t="s">
        <v>6636</v>
      </c>
      <c r="E985" t="s">
        <v>788</v>
      </c>
    </row>
    <row r="986" spans="1:5">
      <c r="A986" t="s">
        <v>6640</v>
      </c>
      <c r="B986" t="s">
        <v>8533</v>
      </c>
      <c r="C986" t="s">
        <v>7413</v>
      </c>
      <c r="D986" t="s">
        <v>6639</v>
      </c>
      <c r="E986" t="s">
        <v>789</v>
      </c>
    </row>
    <row r="987" spans="1:5">
      <c r="A987" t="s">
        <v>6640</v>
      </c>
      <c r="B987" t="s">
        <v>8533</v>
      </c>
      <c r="C987" t="s">
        <v>7413</v>
      </c>
      <c r="D987" t="s">
        <v>6639</v>
      </c>
      <c r="E987" t="s">
        <v>789</v>
      </c>
    </row>
    <row r="988" spans="1:5">
      <c r="A988" t="s">
        <v>6643</v>
      </c>
      <c r="B988" t="s">
        <v>8533</v>
      </c>
      <c r="C988" t="s">
        <v>7058</v>
      </c>
      <c r="D988" t="s">
        <v>6642</v>
      </c>
      <c r="E988" t="s">
        <v>790</v>
      </c>
    </row>
    <row r="989" spans="1:5">
      <c r="A989" t="s">
        <v>6646</v>
      </c>
      <c r="B989" t="s">
        <v>8533</v>
      </c>
      <c r="C989" t="s">
        <v>4000</v>
      </c>
      <c r="D989" t="s">
        <v>6645</v>
      </c>
      <c r="E989" t="s">
        <v>791</v>
      </c>
    </row>
    <row r="990" spans="1:5">
      <c r="A990" t="s">
        <v>6649</v>
      </c>
      <c r="B990" t="s">
        <v>8533</v>
      </c>
      <c r="C990" t="s">
        <v>9281</v>
      </c>
      <c r="D990" t="s">
        <v>6648</v>
      </c>
      <c r="E990" t="s">
        <v>792</v>
      </c>
    </row>
    <row r="991" spans="1:5">
      <c r="A991" t="s">
        <v>6652</v>
      </c>
      <c r="B991" t="s">
        <v>8533</v>
      </c>
      <c r="C991" t="s">
        <v>2832</v>
      </c>
      <c r="D991" t="s">
        <v>6651</v>
      </c>
      <c r="E991" t="s">
        <v>793</v>
      </c>
    </row>
    <row r="992" spans="1:5">
      <c r="A992" t="s">
        <v>6655</v>
      </c>
      <c r="B992" t="s">
        <v>8533</v>
      </c>
      <c r="C992" t="s">
        <v>2833</v>
      </c>
      <c r="D992" t="s">
        <v>6654</v>
      </c>
      <c r="E992" t="s">
        <v>794</v>
      </c>
    </row>
    <row r="993" spans="1:5">
      <c r="A993" t="s">
        <v>6658</v>
      </c>
      <c r="B993" t="s">
        <v>8533</v>
      </c>
      <c r="C993" t="s">
        <v>7052</v>
      </c>
      <c r="D993" t="s">
        <v>6657</v>
      </c>
      <c r="E993" t="s">
        <v>795</v>
      </c>
    </row>
    <row r="994" spans="1:5">
      <c r="A994" t="s">
        <v>6661</v>
      </c>
      <c r="B994" t="s">
        <v>8533</v>
      </c>
      <c r="C994" t="s">
        <v>7046</v>
      </c>
      <c r="D994" t="s">
        <v>6660</v>
      </c>
      <c r="E994" t="s">
        <v>796</v>
      </c>
    </row>
    <row r="995" spans="1:5">
      <c r="A995" t="s">
        <v>6664</v>
      </c>
      <c r="B995" t="s">
        <v>8533</v>
      </c>
      <c r="C995" t="s">
        <v>2834</v>
      </c>
      <c r="D995" t="s">
        <v>6663</v>
      </c>
      <c r="E995" t="s">
        <v>797</v>
      </c>
    </row>
    <row r="996" spans="1:5">
      <c r="A996" t="s">
        <v>6667</v>
      </c>
      <c r="B996" t="s">
        <v>8533</v>
      </c>
      <c r="C996" t="s">
        <v>4263</v>
      </c>
      <c r="D996" t="s">
        <v>6666</v>
      </c>
      <c r="E996" t="s">
        <v>798</v>
      </c>
    </row>
    <row r="997" spans="1:5">
      <c r="A997" t="s">
        <v>6670</v>
      </c>
      <c r="B997" t="s">
        <v>8533</v>
      </c>
      <c r="C997" t="s">
        <v>7061</v>
      </c>
      <c r="D997" t="s">
        <v>6669</v>
      </c>
      <c r="E997" t="s">
        <v>799</v>
      </c>
    </row>
    <row r="998" spans="1:5">
      <c r="A998" t="s">
        <v>6673</v>
      </c>
      <c r="B998" t="s">
        <v>8533</v>
      </c>
      <c r="C998" t="s">
        <v>4269</v>
      </c>
      <c r="D998" t="s">
        <v>6672</v>
      </c>
      <c r="E998" t="s">
        <v>800</v>
      </c>
    </row>
    <row r="999" spans="1:5">
      <c r="A999" t="s">
        <v>6676</v>
      </c>
      <c r="B999" t="s">
        <v>8533</v>
      </c>
      <c r="C999" t="s">
        <v>5796</v>
      </c>
      <c r="D999" t="s">
        <v>6675</v>
      </c>
      <c r="E999" t="s">
        <v>801</v>
      </c>
    </row>
    <row r="1000" spans="1:5">
      <c r="A1000" t="s">
        <v>6679</v>
      </c>
      <c r="B1000" t="s">
        <v>8533</v>
      </c>
      <c r="C1000" t="s">
        <v>9190</v>
      </c>
      <c r="D1000" t="s">
        <v>6678</v>
      </c>
      <c r="E1000" t="s">
        <v>802</v>
      </c>
    </row>
    <row r="1001" spans="1:5">
      <c r="A1001" t="s">
        <v>6682</v>
      </c>
      <c r="B1001" t="s">
        <v>8533</v>
      </c>
      <c r="C1001" t="s">
        <v>9148</v>
      </c>
      <c r="D1001" t="s">
        <v>6681</v>
      </c>
      <c r="E1001" t="s">
        <v>803</v>
      </c>
    </row>
    <row r="1002" spans="1:5">
      <c r="A1002" t="s">
        <v>6685</v>
      </c>
      <c r="B1002" t="s">
        <v>8533</v>
      </c>
      <c r="C1002" t="s">
        <v>9284</v>
      </c>
      <c r="D1002" t="s">
        <v>6684</v>
      </c>
      <c r="E1002" t="s">
        <v>804</v>
      </c>
    </row>
    <row r="1003" spans="1:5">
      <c r="A1003" t="s">
        <v>6688</v>
      </c>
      <c r="B1003" t="s">
        <v>8533</v>
      </c>
      <c r="C1003" t="s">
        <v>2835</v>
      </c>
      <c r="D1003" t="s">
        <v>6687</v>
      </c>
      <c r="E1003" t="s">
        <v>805</v>
      </c>
    </row>
    <row r="1004" spans="1:5">
      <c r="A1004" t="s">
        <v>6691</v>
      </c>
      <c r="B1004" t="s">
        <v>8533</v>
      </c>
      <c r="C1004" t="s">
        <v>2836</v>
      </c>
      <c r="D1004" t="s">
        <v>6690</v>
      </c>
      <c r="E1004" t="s">
        <v>806</v>
      </c>
    </row>
    <row r="1005" spans="1:5">
      <c r="A1005" t="s">
        <v>6694</v>
      </c>
      <c r="B1005" t="s">
        <v>8533</v>
      </c>
      <c r="C1005" t="s">
        <v>7043</v>
      </c>
      <c r="D1005" t="s">
        <v>6693</v>
      </c>
      <c r="E1005" t="s">
        <v>807</v>
      </c>
    </row>
    <row r="1006" spans="1:5">
      <c r="A1006" t="s">
        <v>6700</v>
      </c>
      <c r="B1006" t="s">
        <v>8533</v>
      </c>
      <c r="C1006" t="s">
        <v>7049</v>
      </c>
      <c r="D1006" t="s">
        <v>6699</v>
      </c>
      <c r="E1006" t="s">
        <v>809</v>
      </c>
    </row>
    <row r="1007" spans="1:5">
      <c r="A1007" t="s">
        <v>6715</v>
      </c>
      <c r="B1007" t="s">
        <v>8533</v>
      </c>
      <c r="C1007" t="s">
        <v>5813</v>
      </c>
      <c r="D1007" t="s">
        <v>6714</v>
      </c>
      <c r="E1007" t="s">
        <v>814</v>
      </c>
    </row>
    <row r="1008" spans="1:5">
      <c r="A1008" t="s">
        <v>6718</v>
      </c>
      <c r="B1008" t="s">
        <v>8533</v>
      </c>
      <c r="C1008" t="s">
        <v>2837</v>
      </c>
      <c r="D1008" t="s">
        <v>6717</v>
      </c>
      <c r="E1008" t="s">
        <v>815</v>
      </c>
    </row>
    <row r="1009" spans="1:5">
      <c r="A1009" t="s">
        <v>6721</v>
      </c>
      <c r="B1009" t="s">
        <v>8533</v>
      </c>
      <c r="C1009" t="s">
        <v>6596</v>
      </c>
      <c r="D1009" t="s">
        <v>6720</v>
      </c>
      <c r="E1009" t="s">
        <v>816</v>
      </c>
    </row>
    <row r="1010" spans="1:5">
      <c r="A1010" t="s">
        <v>6724</v>
      </c>
      <c r="B1010" t="s">
        <v>8533</v>
      </c>
      <c r="C1010" t="s">
        <v>2838</v>
      </c>
      <c r="D1010" t="s">
        <v>6723</v>
      </c>
      <c r="E1010" t="s">
        <v>817</v>
      </c>
    </row>
    <row r="1011" spans="1:5">
      <c r="A1011" t="s">
        <v>6727</v>
      </c>
      <c r="B1011" t="s">
        <v>8533</v>
      </c>
      <c r="C1011" t="s">
        <v>6602</v>
      </c>
      <c r="D1011" t="s">
        <v>6726</v>
      </c>
      <c r="E1011" t="s">
        <v>818</v>
      </c>
    </row>
    <row r="1012" spans="1:5">
      <c r="A1012" t="s">
        <v>6730</v>
      </c>
      <c r="B1012" t="s">
        <v>8533</v>
      </c>
      <c r="C1012" t="s">
        <v>2839</v>
      </c>
      <c r="D1012" t="s">
        <v>6729</v>
      </c>
      <c r="E1012" t="s">
        <v>819</v>
      </c>
    </row>
    <row r="1013" spans="1:5">
      <c r="A1013" t="s">
        <v>6733</v>
      </c>
      <c r="B1013" t="s">
        <v>8533</v>
      </c>
      <c r="C1013" t="s">
        <v>5946</v>
      </c>
      <c r="D1013" t="s">
        <v>6732</v>
      </c>
      <c r="E1013" t="s">
        <v>820</v>
      </c>
    </row>
    <row r="1014" spans="1:5">
      <c r="A1014" t="s">
        <v>6736</v>
      </c>
      <c r="B1014" t="s">
        <v>8533</v>
      </c>
      <c r="C1014" t="s">
        <v>6955</v>
      </c>
      <c r="D1014" t="s">
        <v>6735</v>
      </c>
      <c r="E1014" t="s">
        <v>821</v>
      </c>
    </row>
    <row r="1015" spans="1:5">
      <c r="A1015" t="s">
        <v>6739</v>
      </c>
      <c r="B1015" t="s">
        <v>8533</v>
      </c>
      <c r="C1015" t="s">
        <v>8947</v>
      </c>
      <c r="D1015" t="s">
        <v>6738</v>
      </c>
      <c r="E1015" t="s">
        <v>822</v>
      </c>
    </row>
    <row r="1016" spans="1:5">
      <c r="A1016" t="s">
        <v>6742</v>
      </c>
      <c r="B1016" t="s">
        <v>8533</v>
      </c>
      <c r="C1016" t="s">
        <v>9287</v>
      </c>
      <c r="D1016" t="s">
        <v>6741</v>
      </c>
      <c r="E1016" t="s">
        <v>823</v>
      </c>
    </row>
    <row r="1017" spans="1:5">
      <c r="A1017" t="s">
        <v>6745</v>
      </c>
      <c r="B1017" t="s">
        <v>8533</v>
      </c>
      <c r="C1017" t="s">
        <v>2840</v>
      </c>
      <c r="D1017" t="s">
        <v>6744</v>
      </c>
      <c r="E1017" t="s">
        <v>824</v>
      </c>
    </row>
    <row r="1018" spans="1:5">
      <c r="A1018" t="s">
        <v>6748</v>
      </c>
      <c r="B1018" t="s">
        <v>8533</v>
      </c>
      <c r="C1018" t="s">
        <v>9193</v>
      </c>
      <c r="D1018" t="s">
        <v>6747</v>
      </c>
      <c r="E1018" t="s">
        <v>825</v>
      </c>
    </row>
    <row r="1019" spans="1:5">
      <c r="A1019" t="s">
        <v>6751</v>
      </c>
      <c r="B1019" t="s">
        <v>8533</v>
      </c>
      <c r="C1019" t="s">
        <v>2841</v>
      </c>
      <c r="D1019" t="s">
        <v>6750</v>
      </c>
      <c r="E1019" t="s">
        <v>826</v>
      </c>
    </row>
    <row r="1020" spans="1:5">
      <c r="A1020" t="s">
        <v>6754</v>
      </c>
      <c r="B1020" t="s">
        <v>8533</v>
      </c>
      <c r="C1020" t="s">
        <v>8459</v>
      </c>
      <c r="D1020" t="s">
        <v>6753</v>
      </c>
      <c r="E1020" t="s">
        <v>827</v>
      </c>
    </row>
    <row r="1021" spans="1:5">
      <c r="A1021" t="s">
        <v>6757</v>
      </c>
      <c r="B1021" t="s">
        <v>8533</v>
      </c>
      <c r="C1021" t="s">
        <v>4193</v>
      </c>
      <c r="D1021" t="s">
        <v>6756</v>
      </c>
      <c r="E1021" t="s">
        <v>828</v>
      </c>
    </row>
    <row r="1022" spans="1:5">
      <c r="A1022" t="s">
        <v>6760</v>
      </c>
      <c r="B1022" t="s">
        <v>8533</v>
      </c>
      <c r="C1022" t="s">
        <v>2842</v>
      </c>
      <c r="D1022" t="s">
        <v>6759</v>
      </c>
      <c r="E1022" t="s">
        <v>829</v>
      </c>
    </row>
    <row r="1023" spans="1:5">
      <c r="A1023" t="s">
        <v>6763</v>
      </c>
      <c r="B1023" t="s">
        <v>8533</v>
      </c>
      <c r="C1023" t="s">
        <v>4202</v>
      </c>
      <c r="D1023" t="s">
        <v>6762</v>
      </c>
      <c r="E1023" t="s">
        <v>830</v>
      </c>
    </row>
    <row r="1024" spans="1:5">
      <c r="A1024" t="s">
        <v>6766</v>
      </c>
      <c r="B1024" t="s">
        <v>8533</v>
      </c>
      <c r="C1024" t="s">
        <v>2843</v>
      </c>
      <c r="D1024" t="s">
        <v>6765</v>
      </c>
      <c r="E1024" t="s">
        <v>831</v>
      </c>
    </row>
    <row r="1025" spans="1:5">
      <c r="A1025" t="s">
        <v>6769</v>
      </c>
      <c r="B1025" t="s">
        <v>8533</v>
      </c>
      <c r="C1025" t="s">
        <v>8268</v>
      </c>
      <c r="D1025" t="s">
        <v>6768</v>
      </c>
      <c r="E1025" t="s">
        <v>832</v>
      </c>
    </row>
    <row r="1026" spans="1:5">
      <c r="A1026" t="s">
        <v>6772</v>
      </c>
      <c r="B1026" t="s">
        <v>8533</v>
      </c>
      <c r="C1026" t="s">
        <v>8950</v>
      </c>
      <c r="D1026" t="s">
        <v>6771</v>
      </c>
      <c r="E1026" t="s">
        <v>833</v>
      </c>
    </row>
    <row r="1027" spans="1:5">
      <c r="A1027" t="s">
        <v>6775</v>
      </c>
      <c r="B1027" t="s">
        <v>8533</v>
      </c>
      <c r="C1027" t="s">
        <v>4184</v>
      </c>
      <c r="D1027" t="s">
        <v>6774</v>
      </c>
      <c r="E1027" t="s">
        <v>834</v>
      </c>
    </row>
    <row r="1028" spans="1:5">
      <c r="A1028" t="s">
        <v>6778</v>
      </c>
      <c r="B1028" t="s">
        <v>8533</v>
      </c>
      <c r="C1028" t="s">
        <v>2844</v>
      </c>
      <c r="D1028" t="s">
        <v>6777</v>
      </c>
      <c r="E1028" t="s">
        <v>835</v>
      </c>
    </row>
    <row r="1029" spans="1:5">
      <c r="A1029" t="s">
        <v>6781</v>
      </c>
      <c r="B1029" t="s">
        <v>8533</v>
      </c>
      <c r="C1029" t="s">
        <v>8453</v>
      </c>
      <c r="D1029" t="s">
        <v>6780</v>
      </c>
      <c r="E1029" t="s">
        <v>836</v>
      </c>
    </row>
    <row r="1030" spans="1:5">
      <c r="A1030" t="s">
        <v>6784</v>
      </c>
      <c r="B1030" t="s">
        <v>8533</v>
      </c>
      <c r="C1030" t="s">
        <v>2845</v>
      </c>
      <c r="D1030" t="s">
        <v>6783</v>
      </c>
      <c r="E1030" t="s">
        <v>837</v>
      </c>
    </row>
    <row r="1031" spans="1:5">
      <c r="A1031" t="s">
        <v>6787</v>
      </c>
      <c r="B1031" t="s">
        <v>8533</v>
      </c>
      <c r="C1031" t="s">
        <v>8286</v>
      </c>
      <c r="D1031" t="s">
        <v>6786</v>
      </c>
      <c r="E1031" t="s">
        <v>838</v>
      </c>
    </row>
    <row r="1032" spans="1:5">
      <c r="A1032" t="s">
        <v>6790</v>
      </c>
      <c r="B1032" t="s">
        <v>8533</v>
      </c>
      <c r="C1032" t="s">
        <v>6508</v>
      </c>
      <c r="D1032" t="s">
        <v>6789</v>
      </c>
      <c r="E1032" t="s">
        <v>839</v>
      </c>
    </row>
    <row r="1033" spans="1:5">
      <c r="A1033" t="s">
        <v>6793</v>
      </c>
      <c r="B1033" t="s">
        <v>8533</v>
      </c>
      <c r="C1033" t="s">
        <v>2846</v>
      </c>
      <c r="D1033" t="s">
        <v>6792</v>
      </c>
      <c r="E1033" t="s">
        <v>840</v>
      </c>
    </row>
    <row r="1034" spans="1:5">
      <c r="A1034" t="s">
        <v>6796</v>
      </c>
      <c r="B1034" t="s">
        <v>8533</v>
      </c>
      <c r="C1034" t="s">
        <v>6383</v>
      </c>
      <c r="D1034" t="s">
        <v>6795</v>
      </c>
      <c r="E1034" t="s">
        <v>841</v>
      </c>
    </row>
    <row r="1035" spans="1:5">
      <c r="A1035" t="s">
        <v>6799</v>
      </c>
      <c r="B1035" t="s">
        <v>8533</v>
      </c>
      <c r="C1035" t="s">
        <v>4260</v>
      </c>
      <c r="D1035" t="s">
        <v>6798</v>
      </c>
      <c r="E1035" t="s">
        <v>842</v>
      </c>
    </row>
    <row r="1036" spans="1:5">
      <c r="A1036" t="s">
        <v>6802</v>
      </c>
      <c r="B1036" t="s">
        <v>8533</v>
      </c>
      <c r="C1036" t="s">
        <v>3916</v>
      </c>
      <c r="D1036" t="s">
        <v>6801</v>
      </c>
      <c r="E1036" t="s">
        <v>843</v>
      </c>
    </row>
    <row r="1037" spans="1:5">
      <c r="A1037" t="s">
        <v>6805</v>
      </c>
      <c r="B1037" t="s">
        <v>8533</v>
      </c>
      <c r="C1037" t="s">
        <v>6386</v>
      </c>
      <c r="D1037" t="s">
        <v>6804</v>
      </c>
      <c r="E1037" t="s">
        <v>844</v>
      </c>
    </row>
    <row r="1038" spans="1:5">
      <c r="A1038" t="s">
        <v>6808</v>
      </c>
      <c r="B1038" t="s">
        <v>8533</v>
      </c>
      <c r="C1038" t="s">
        <v>8271</v>
      </c>
      <c r="D1038" t="s">
        <v>6807</v>
      </c>
      <c r="E1038" t="s">
        <v>845</v>
      </c>
    </row>
    <row r="1039" spans="1:5">
      <c r="A1039" t="s">
        <v>6811</v>
      </c>
      <c r="B1039" t="s">
        <v>8533</v>
      </c>
      <c r="C1039" t="s">
        <v>5810</v>
      </c>
      <c r="D1039" t="s">
        <v>6810</v>
      </c>
      <c r="E1039" t="s">
        <v>846</v>
      </c>
    </row>
    <row r="1040" spans="1:5">
      <c r="A1040" t="s">
        <v>6814</v>
      </c>
      <c r="B1040" t="s">
        <v>8533</v>
      </c>
      <c r="C1040" t="s">
        <v>2847</v>
      </c>
      <c r="D1040" t="s">
        <v>6813</v>
      </c>
      <c r="E1040" t="s">
        <v>847</v>
      </c>
    </row>
    <row r="1041" spans="1:5">
      <c r="A1041" t="s">
        <v>6817</v>
      </c>
      <c r="B1041" t="s">
        <v>8533</v>
      </c>
      <c r="C1041" t="s">
        <v>9290</v>
      </c>
      <c r="D1041" t="s">
        <v>6816</v>
      </c>
      <c r="E1041" t="s">
        <v>848</v>
      </c>
    </row>
    <row r="1042" spans="1:5">
      <c r="A1042" t="s">
        <v>6820</v>
      </c>
      <c r="B1042" t="s">
        <v>8533</v>
      </c>
      <c r="C1042" t="s">
        <v>2848</v>
      </c>
      <c r="D1042" t="s">
        <v>6819</v>
      </c>
      <c r="E1042" t="s">
        <v>849</v>
      </c>
    </row>
    <row r="1043" spans="1:5">
      <c r="A1043" t="s">
        <v>6823</v>
      </c>
      <c r="B1043" t="s">
        <v>8533</v>
      </c>
      <c r="C1043" t="s">
        <v>6340</v>
      </c>
      <c r="D1043" t="s">
        <v>6822</v>
      </c>
      <c r="E1043" t="s">
        <v>850</v>
      </c>
    </row>
    <row r="1044" spans="1:5">
      <c r="A1044" t="s">
        <v>6826</v>
      </c>
      <c r="B1044" t="s">
        <v>8533</v>
      </c>
      <c r="C1044" t="s">
        <v>2849</v>
      </c>
      <c r="D1044" t="s">
        <v>6825</v>
      </c>
      <c r="E1044" t="s">
        <v>851</v>
      </c>
    </row>
    <row r="1045" spans="1:5">
      <c r="A1045" t="s">
        <v>6829</v>
      </c>
      <c r="B1045" t="s">
        <v>8533</v>
      </c>
      <c r="C1045" t="s">
        <v>8516</v>
      </c>
      <c r="D1045" t="s">
        <v>6828</v>
      </c>
      <c r="E1045" t="s">
        <v>852</v>
      </c>
    </row>
    <row r="1046" spans="1:5">
      <c r="A1046" t="s">
        <v>6829</v>
      </c>
      <c r="B1046" t="s">
        <v>8533</v>
      </c>
      <c r="C1046" t="s">
        <v>8516</v>
      </c>
      <c r="D1046" t="s">
        <v>6828</v>
      </c>
      <c r="E1046" t="s">
        <v>852</v>
      </c>
    </row>
    <row r="1047" spans="1:5">
      <c r="A1047" t="s">
        <v>6832</v>
      </c>
      <c r="B1047" t="s">
        <v>8533</v>
      </c>
      <c r="C1047" t="s">
        <v>2850</v>
      </c>
      <c r="D1047" t="s">
        <v>6831</v>
      </c>
      <c r="E1047" t="s">
        <v>853</v>
      </c>
    </row>
    <row r="1048" spans="1:5">
      <c r="A1048" t="s">
        <v>6835</v>
      </c>
      <c r="B1048" t="s">
        <v>8533</v>
      </c>
      <c r="C1048" t="s">
        <v>2851</v>
      </c>
      <c r="D1048" t="s">
        <v>6834</v>
      </c>
      <c r="E1048" t="s">
        <v>854</v>
      </c>
    </row>
    <row r="1049" spans="1:5">
      <c r="A1049" t="s">
        <v>6841</v>
      </c>
      <c r="B1049" t="s">
        <v>8533</v>
      </c>
      <c r="C1049" t="s">
        <v>4977</v>
      </c>
      <c r="D1049" t="s">
        <v>6840</v>
      </c>
      <c r="E1049" t="s">
        <v>887</v>
      </c>
    </row>
    <row r="1050" spans="1:5">
      <c r="A1050" t="s">
        <v>6841</v>
      </c>
      <c r="B1050" t="s">
        <v>8533</v>
      </c>
      <c r="C1050" t="s">
        <v>4977</v>
      </c>
      <c r="D1050" t="s">
        <v>6840</v>
      </c>
      <c r="E1050" t="s">
        <v>887</v>
      </c>
    </row>
    <row r="1051" spans="1:5">
      <c r="A1051" t="s">
        <v>6844</v>
      </c>
      <c r="B1051" t="s">
        <v>8533</v>
      </c>
      <c r="C1051" t="s">
        <v>2852</v>
      </c>
      <c r="D1051" t="s">
        <v>6843</v>
      </c>
      <c r="E1051" t="s">
        <v>856</v>
      </c>
    </row>
    <row r="1052" spans="1:5">
      <c r="A1052" t="s">
        <v>6847</v>
      </c>
      <c r="B1052" t="s">
        <v>8533</v>
      </c>
      <c r="C1052" t="s">
        <v>2853</v>
      </c>
      <c r="D1052" t="s">
        <v>6846</v>
      </c>
      <c r="E1052" t="s">
        <v>857</v>
      </c>
    </row>
    <row r="1053" spans="1:5">
      <c r="A1053" t="s">
        <v>6847</v>
      </c>
      <c r="B1053" t="s">
        <v>8533</v>
      </c>
      <c r="C1053" t="s">
        <v>2853</v>
      </c>
      <c r="D1053" t="s">
        <v>6846</v>
      </c>
      <c r="E1053" t="s">
        <v>857</v>
      </c>
    </row>
    <row r="1054" spans="1:5">
      <c r="A1054" t="s">
        <v>6847</v>
      </c>
      <c r="B1054" t="s">
        <v>8533</v>
      </c>
      <c r="C1054" t="s">
        <v>2853</v>
      </c>
      <c r="D1054" t="s">
        <v>6846</v>
      </c>
      <c r="E1054" t="s">
        <v>857</v>
      </c>
    </row>
    <row r="1055" spans="1:5">
      <c r="A1055" t="s">
        <v>6847</v>
      </c>
      <c r="B1055" t="s">
        <v>8533</v>
      </c>
      <c r="C1055" t="s">
        <v>2853</v>
      </c>
      <c r="D1055" t="s">
        <v>6846</v>
      </c>
      <c r="E1055" t="s">
        <v>857</v>
      </c>
    </row>
    <row r="1056" spans="1:5">
      <c r="A1056" t="s">
        <v>6850</v>
      </c>
      <c r="B1056" t="s">
        <v>8533</v>
      </c>
      <c r="C1056" t="s">
        <v>2854</v>
      </c>
      <c r="D1056" t="s">
        <v>6849</v>
      </c>
      <c r="E1056" t="s">
        <v>858</v>
      </c>
    </row>
    <row r="1057" spans="1:5">
      <c r="A1057" t="s">
        <v>6853</v>
      </c>
      <c r="B1057" t="s">
        <v>8533</v>
      </c>
      <c r="C1057" t="s">
        <v>2855</v>
      </c>
      <c r="D1057" t="s">
        <v>6852</v>
      </c>
      <c r="E1057" t="s">
        <v>859</v>
      </c>
    </row>
    <row r="1058" spans="1:5">
      <c r="A1058" t="s">
        <v>6856</v>
      </c>
      <c r="B1058" t="s">
        <v>8533</v>
      </c>
      <c r="C1058" t="s">
        <v>2856</v>
      </c>
      <c r="D1058" t="s">
        <v>6855</v>
      </c>
      <c r="E1058" t="s">
        <v>860</v>
      </c>
    </row>
    <row r="1059" spans="1:5">
      <c r="A1059" t="s">
        <v>6859</v>
      </c>
      <c r="B1059" t="s">
        <v>8533</v>
      </c>
      <c r="C1059" t="s">
        <v>2857</v>
      </c>
      <c r="D1059" t="s">
        <v>6858</v>
      </c>
      <c r="E1059" t="s">
        <v>861</v>
      </c>
    </row>
    <row r="1060" spans="1:5">
      <c r="A1060" t="s">
        <v>6862</v>
      </c>
      <c r="B1060" t="s">
        <v>8533</v>
      </c>
      <c r="C1060" t="s">
        <v>2858</v>
      </c>
      <c r="D1060" t="s">
        <v>6861</v>
      </c>
      <c r="E1060" t="s">
        <v>862</v>
      </c>
    </row>
    <row r="1061" spans="1:5">
      <c r="A1061" t="s">
        <v>6865</v>
      </c>
      <c r="B1061" t="s">
        <v>8533</v>
      </c>
      <c r="C1061" t="s">
        <v>2859</v>
      </c>
      <c r="D1061" t="s">
        <v>6864</v>
      </c>
      <c r="E1061" t="s">
        <v>863</v>
      </c>
    </row>
    <row r="1062" spans="1:5">
      <c r="A1062" t="s">
        <v>6868</v>
      </c>
      <c r="B1062" t="s">
        <v>8533</v>
      </c>
      <c r="C1062" t="s">
        <v>2860</v>
      </c>
      <c r="D1062" t="s">
        <v>6867</v>
      </c>
      <c r="E1062" t="s">
        <v>864</v>
      </c>
    </row>
    <row r="1063" spans="1:5">
      <c r="A1063" t="s">
        <v>6868</v>
      </c>
      <c r="B1063" t="s">
        <v>8533</v>
      </c>
      <c r="C1063" t="s">
        <v>2860</v>
      </c>
      <c r="D1063" t="s">
        <v>6867</v>
      </c>
      <c r="E1063" t="s">
        <v>864</v>
      </c>
    </row>
    <row r="1064" spans="1:5">
      <c r="A1064" t="s">
        <v>6871</v>
      </c>
      <c r="B1064" t="s">
        <v>8533</v>
      </c>
      <c r="C1064" t="s">
        <v>4979</v>
      </c>
      <c r="D1064" t="s">
        <v>6870</v>
      </c>
      <c r="E1064" t="s">
        <v>865</v>
      </c>
    </row>
    <row r="1065" spans="1:5">
      <c r="A1065" t="s">
        <v>6874</v>
      </c>
      <c r="B1065" t="s">
        <v>8533</v>
      </c>
      <c r="C1065" t="s">
        <v>2861</v>
      </c>
      <c r="D1065" t="s">
        <v>6873</v>
      </c>
      <c r="E1065" t="s">
        <v>866</v>
      </c>
    </row>
    <row r="1066" spans="1:5">
      <c r="A1066" t="s">
        <v>6880</v>
      </c>
      <c r="B1066" t="s">
        <v>8533</v>
      </c>
      <c r="C1066" t="s">
        <v>8700</v>
      </c>
      <c r="D1066" t="s">
        <v>6879</v>
      </c>
      <c r="E1066" t="s">
        <v>0</v>
      </c>
    </row>
    <row r="1067" spans="1:5">
      <c r="A1067" t="s">
        <v>6880</v>
      </c>
      <c r="B1067" t="s">
        <v>8533</v>
      </c>
      <c r="C1067" t="s">
        <v>8700</v>
      </c>
      <c r="D1067" t="s">
        <v>6879</v>
      </c>
      <c r="E1067" t="s">
        <v>0</v>
      </c>
    </row>
    <row r="1068" spans="1:5">
      <c r="A1068" t="s">
        <v>6880</v>
      </c>
      <c r="B1068" t="s">
        <v>8533</v>
      </c>
      <c r="C1068" t="s">
        <v>8700</v>
      </c>
      <c r="D1068" t="s">
        <v>6879</v>
      </c>
      <c r="E1068" t="s">
        <v>0</v>
      </c>
    </row>
    <row r="1069" spans="1:5">
      <c r="A1069" t="s">
        <v>6880</v>
      </c>
      <c r="B1069" t="s">
        <v>8533</v>
      </c>
      <c r="C1069" t="s">
        <v>8700</v>
      </c>
      <c r="D1069" t="s">
        <v>6879</v>
      </c>
      <c r="E1069" t="s">
        <v>0</v>
      </c>
    </row>
    <row r="1070" spans="1:5">
      <c r="A1070" t="s">
        <v>6883</v>
      </c>
      <c r="B1070" t="s">
        <v>8533</v>
      </c>
      <c r="C1070" t="s">
        <v>8799</v>
      </c>
      <c r="D1070" t="s">
        <v>6882</v>
      </c>
      <c r="E1070" t="s">
        <v>1</v>
      </c>
    </row>
    <row r="1071" spans="1:5">
      <c r="A1071" t="s">
        <v>6883</v>
      </c>
      <c r="B1071" t="s">
        <v>8533</v>
      </c>
      <c r="C1071" t="s">
        <v>8799</v>
      </c>
      <c r="D1071" t="s">
        <v>6882</v>
      </c>
      <c r="E1071" t="s">
        <v>1</v>
      </c>
    </row>
    <row r="1072" spans="1:5">
      <c r="A1072" t="s">
        <v>6883</v>
      </c>
      <c r="B1072" t="s">
        <v>8533</v>
      </c>
      <c r="C1072" t="s">
        <v>8799</v>
      </c>
      <c r="D1072" t="s">
        <v>6882</v>
      </c>
      <c r="E1072" t="s">
        <v>1</v>
      </c>
    </row>
    <row r="1073" spans="1:5">
      <c r="A1073" t="s">
        <v>6883</v>
      </c>
      <c r="B1073" t="s">
        <v>8533</v>
      </c>
      <c r="C1073" t="s">
        <v>8799</v>
      </c>
      <c r="D1073" t="s">
        <v>6882</v>
      </c>
      <c r="E1073" t="s">
        <v>1</v>
      </c>
    </row>
    <row r="1074" spans="1:5">
      <c r="A1074" t="s">
        <v>6886</v>
      </c>
      <c r="B1074" t="s">
        <v>8533</v>
      </c>
      <c r="C1074" t="s">
        <v>4832</v>
      </c>
      <c r="D1074" t="s">
        <v>6885</v>
      </c>
      <c r="E1074" t="s">
        <v>2</v>
      </c>
    </row>
    <row r="1075" spans="1:5">
      <c r="A1075" t="s">
        <v>6889</v>
      </c>
      <c r="B1075" t="s">
        <v>8533</v>
      </c>
      <c r="C1075" t="s">
        <v>2862</v>
      </c>
      <c r="D1075" t="s">
        <v>6888</v>
      </c>
      <c r="E1075" t="s">
        <v>3</v>
      </c>
    </row>
    <row r="1076" spans="1:5">
      <c r="A1076" t="s">
        <v>6889</v>
      </c>
      <c r="B1076" t="s">
        <v>8533</v>
      </c>
      <c r="C1076" t="s">
        <v>2862</v>
      </c>
      <c r="D1076" t="s">
        <v>6888</v>
      </c>
      <c r="E1076" t="s">
        <v>3</v>
      </c>
    </row>
    <row r="1077" spans="1:5">
      <c r="A1077" t="s">
        <v>6889</v>
      </c>
      <c r="B1077" t="s">
        <v>8533</v>
      </c>
      <c r="C1077" t="s">
        <v>2862</v>
      </c>
      <c r="D1077" t="s">
        <v>6888</v>
      </c>
      <c r="E1077" t="s">
        <v>3</v>
      </c>
    </row>
    <row r="1078" spans="1:5">
      <c r="A1078" t="s">
        <v>6889</v>
      </c>
      <c r="B1078" t="s">
        <v>8533</v>
      </c>
      <c r="C1078" t="s">
        <v>2862</v>
      </c>
      <c r="D1078" t="s">
        <v>6888</v>
      </c>
      <c r="E1078" t="s">
        <v>3</v>
      </c>
    </row>
    <row r="1079" spans="1:5">
      <c r="A1079" t="s">
        <v>6892</v>
      </c>
      <c r="B1079" t="s">
        <v>8533</v>
      </c>
      <c r="C1079" t="s">
        <v>2863</v>
      </c>
      <c r="D1079" t="s">
        <v>6891</v>
      </c>
      <c r="E1079" t="s">
        <v>4</v>
      </c>
    </row>
    <row r="1080" spans="1:5">
      <c r="A1080" t="s">
        <v>6892</v>
      </c>
      <c r="B1080" t="s">
        <v>8533</v>
      </c>
      <c r="C1080" t="s">
        <v>2863</v>
      </c>
      <c r="D1080" t="s">
        <v>6891</v>
      </c>
      <c r="E1080" t="s">
        <v>4</v>
      </c>
    </row>
    <row r="1081" spans="1:5">
      <c r="A1081" t="s">
        <v>6895</v>
      </c>
      <c r="B1081" t="s">
        <v>8533</v>
      </c>
      <c r="C1081" t="s">
        <v>2864</v>
      </c>
      <c r="D1081" t="s">
        <v>6894</v>
      </c>
      <c r="E1081" t="s">
        <v>5</v>
      </c>
    </row>
    <row r="1082" spans="1:5">
      <c r="A1082" t="s">
        <v>6895</v>
      </c>
      <c r="B1082" t="s">
        <v>8533</v>
      </c>
      <c r="C1082" t="s">
        <v>2864</v>
      </c>
      <c r="D1082" t="s">
        <v>6894</v>
      </c>
      <c r="E1082" t="s">
        <v>5</v>
      </c>
    </row>
    <row r="1083" spans="1:5">
      <c r="A1083" t="s">
        <v>6895</v>
      </c>
      <c r="B1083" t="s">
        <v>8533</v>
      </c>
      <c r="C1083" t="s">
        <v>2864</v>
      </c>
      <c r="D1083" t="s">
        <v>6894</v>
      </c>
      <c r="E1083" t="s">
        <v>5</v>
      </c>
    </row>
    <row r="1084" spans="1:5">
      <c r="A1084" t="s">
        <v>6895</v>
      </c>
      <c r="B1084" t="s">
        <v>8533</v>
      </c>
      <c r="C1084" t="s">
        <v>2864</v>
      </c>
      <c r="D1084" t="s">
        <v>6894</v>
      </c>
      <c r="E1084" t="s">
        <v>5</v>
      </c>
    </row>
    <row r="1085" spans="1:5">
      <c r="A1085" t="s">
        <v>6898</v>
      </c>
      <c r="B1085" t="s">
        <v>8533</v>
      </c>
      <c r="C1085" t="s">
        <v>2865</v>
      </c>
      <c r="D1085" t="s">
        <v>6897</v>
      </c>
      <c r="E1085" t="s">
        <v>6</v>
      </c>
    </row>
    <row r="1086" spans="1:5">
      <c r="A1086" t="s">
        <v>6898</v>
      </c>
      <c r="B1086" t="s">
        <v>8533</v>
      </c>
      <c r="C1086" t="s">
        <v>2865</v>
      </c>
      <c r="D1086" t="s">
        <v>6897</v>
      </c>
      <c r="E1086" t="s">
        <v>6</v>
      </c>
    </row>
    <row r="1087" spans="1:5">
      <c r="A1087" t="s">
        <v>6898</v>
      </c>
      <c r="B1087" t="s">
        <v>8533</v>
      </c>
      <c r="C1087" t="s">
        <v>2865</v>
      </c>
      <c r="D1087" t="s">
        <v>6897</v>
      </c>
      <c r="E1087" t="s">
        <v>6</v>
      </c>
    </row>
    <row r="1088" spans="1:5">
      <c r="A1088" t="s">
        <v>6898</v>
      </c>
      <c r="B1088" t="s">
        <v>8533</v>
      </c>
      <c r="C1088" t="s">
        <v>2865</v>
      </c>
      <c r="D1088" t="s">
        <v>6897</v>
      </c>
      <c r="E1088" t="s">
        <v>6</v>
      </c>
    </row>
    <row r="1089" spans="1:5">
      <c r="A1089" t="s">
        <v>6901</v>
      </c>
      <c r="B1089" t="s">
        <v>8533</v>
      </c>
      <c r="C1089" t="s">
        <v>2866</v>
      </c>
      <c r="D1089" t="s">
        <v>6900</v>
      </c>
      <c r="E1089" t="s">
        <v>7</v>
      </c>
    </row>
    <row r="1090" spans="1:5">
      <c r="A1090" t="s">
        <v>6901</v>
      </c>
      <c r="B1090" t="s">
        <v>8533</v>
      </c>
      <c r="C1090" t="s">
        <v>2866</v>
      </c>
      <c r="D1090" t="s">
        <v>6900</v>
      </c>
      <c r="E1090" t="s">
        <v>7</v>
      </c>
    </row>
    <row r="1091" spans="1:5">
      <c r="A1091" t="s">
        <v>6901</v>
      </c>
      <c r="B1091" t="s">
        <v>8533</v>
      </c>
      <c r="C1091" t="s">
        <v>2866</v>
      </c>
      <c r="D1091" t="s">
        <v>6900</v>
      </c>
      <c r="E1091" t="s">
        <v>7</v>
      </c>
    </row>
    <row r="1092" spans="1:5">
      <c r="A1092" t="s">
        <v>6901</v>
      </c>
      <c r="B1092" t="s">
        <v>8533</v>
      </c>
      <c r="C1092" t="s">
        <v>2866</v>
      </c>
      <c r="D1092" t="s">
        <v>6900</v>
      </c>
      <c r="E1092" t="s">
        <v>7</v>
      </c>
    </row>
    <row r="1093" spans="1:5">
      <c r="A1093" t="s">
        <v>6907</v>
      </c>
      <c r="B1093" t="s">
        <v>8533</v>
      </c>
      <c r="C1093" t="s">
        <v>4820</v>
      </c>
      <c r="D1093" t="s">
        <v>6906</v>
      </c>
      <c r="E1093" t="s">
        <v>9</v>
      </c>
    </row>
    <row r="1094" spans="1:5">
      <c r="A1094" t="s">
        <v>6910</v>
      </c>
      <c r="B1094" t="s">
        <v>8533</v>
      </c>
      <c r="C1094" t="s">
        <v>8598</v>
      </c>
      <c r="D1094" t="s">
        <v>6909</v>
      </c>
      <c r="E1094" t="s">
        <v>10</v>
      </c>
    </row>
    <row r="1095" spans="1:5">
      <c r="A1095" t="s">
        <v>6910</v>
      </c>
      <c r="B1095" t="s">
        <v>8533</v>
      </c>
      <c r="C1095" t="s">
        <v>8598</v>
      </c>
      <c r="D1095" t="s">
        <v>6909</v>
      </c>
      <c r="E1095" t="s">
        <v>10</v>
      </c>
    </row>
    <row r="1096" spans="1:5">
      <c r="A1096" t="s">
        <v>6913</v>
      </c>
      <c r="B1096" t="s">
        <v>8533</v>
      </c>
      <c r="C1096" t="s">
        <v>4866</v>
      </c>
      <c r="D1096" t="s">
        <v>6912</v>
      </c>
      <c r="E1096" t="s">
        <v>11</v>
      </c>
    </row>
    <row r="1097" spans="1:5">
      <c r="A1097" t="s">
        <v>6916</v>
      </c>
      <c r="B1097" t="s">
        <v>8533</v>
      </c>
      <c r="C1097" t="s">
        <v>4600</v>
      </c>
      <c r="D1097" t="s">
        <v>6915</v>
      </c>
      <c r="E1097" t="s">
        <v>12</v>
      </c>
    </row>
    <row r="1098" spans="1:5">
      <c r="A1098" t="s">
        <v>6925</v>
      </c>
      <c r="B1098" t="s">
        <v>8533</v>
      </c>
      <c r="C1098" t="s">
        <v>2867</v>
      </c>
      <c r="D1098" t="s">
        <v>6924</v>
      </c>
      <c r="E1098" t="s">
        <v>15</v>
      </c>
    </row>
    <row r="1099" spans="1:5">
      <c r="A1099" t="s">
        <v>6928</v>
      </c>
      <c r="B1099" t="s">
        <v>8533</v>
      </c>
      <c r="C1099" t="s">
        <v>2868</v>
      </c>
      <c r="D1099" t="s">
        <v>6927</v>
      </c>
      <c r="E1099" t="s">
        <v>16</v>
      </c>
    </row>
    <row r="1100" spans="1:5">
      <c r="A1100" t="s">
        <v>6931</v>
      </c>
      <c r="B1100" t="s">
        <v>8533</v>
      </c>
      <c r="C1100" t="s">
        <v>4914</v>
      </c>
      <c r="D1100" t="s">
        <v>6930</v>
      </c>
      <c r="E1100" t="s">
        <v>17</v>
      </c>
    </row>
    <row r="1101" spans="1:5">
      <c r="A1101" t="s">
        <v>6934</v>
      </c>
      <c r="B1101" t="s">
        <v>8533</v>
      </c>
      <c r="C1101" t="s">
        <v>4915</v>
      </c>
      <c r="D1101" t="s">
        <v>6933</v>
      </c>
      <c r="E1101" t="s">
        <v>18</v>
      </c>
    </row>
    <row r="1102" spans="1:5">
      <c r="A1102" t="s">
        <v>6937</v>
      </c>
      <c r="B1102" t="s">
        <v>8533</v>
      </c>
      <c r="C1102" t="s">
        <v>2869</v>
      </c>
      <c r="D1102" t="s">
        <v>6936</v>
      </c>
      <c r="E1102" t="s">
        <v>19</v>
      </c>
    </row>
    <row r="1103" spans="1:5">
      <c r="A1103" t="s">
        <v>6939</v>
      </c>
      <c r="B1103" t="s">
        <v>8533</v>
      </c>
      <c r="C1103" t="s">
        <v>2870</v>
      </c>
      <c r="D1103" t="s">
        <v>6936</v>
      </c>
      <c r="E1103" t="s">
        <v>19</v>
      </c>
    </row>
    <row r="1104" spans="1:5">
      <c r="A1104" t="s">
        <v>6942</v>
      </c>
      <c r="B1104" t="s">
        <v>8533</v>
      </c>
      <c r="C1104" t="s">
        <v>4978</v>
      </c>
      <c r="D1104" t="s">
        <v>6941</v>
      </c>
      <c r="E1104" t="s">
        <v>20</v>
      </c>
    </row>
    <row r="1105" spans="1:5">
      <c r="A1105" t="s">
        <v>6945</v>
      </c>
      <c r="B1105" t="s">
        <v>8533</v>
      </c>
      <c r="C1105" t="s">
        <v>2871</v>
      </c>
      <c r="D1105" t="s">
        <v>6944</v>
      </c>
      <c r="E1105" t="s">
        <v>21</v>
      </c>
    </row>
    <row r="1106" spans="1:5">
      <c r="A1106" t="s">
        <v>6948</v>
      </c>
      <c r="B1106" t="s">
        <v>8533</v>
      </c>
      <c r="C1106" t="s">
        <v>2872</v>
      </c>
      <c r="D1106" t="s">
        <v>6947</v>
      </c>
      <c r="E1106" t="s">
        <v>22</v>
      </c>
    </row>
    <row r="1107" spans="1:5">
      <c r="A1107" t="s">
        <v>6951</v>
      </c>
      <c r="B1107" t="s">
        <v>8533</v>
      </c>
      <c r="C1107" t="s">
        <v>2873</v>
      </c>
      <c r="D1107" t="s">
        <v>6950</v>
      </c>
      <c r="E1107" t="s">
        <v>23</v>
      </c>
    </row>
    <row r="1108" spans="1:5">
      <c r="A1108" t="s">
        <v>6957</v>
      </c>
      <c r="B1108" t="s">
        <v>8533</v>
      </c>
      <c r="C1108" t="s">
        <v>2874</v>
      </c>
      <c r="D1108" t="s">
        <v>6956</v>
      </c>
      <c r="E1108" t="s">
        <v>25</v>
      </c>
    </row>
    <row r="1109" spans="1:5">
      <c r="A1109" t="s">
        <v>6963</v>
      </c>
      <c r="B1109" t="s">
        <v>8533</v>
      </c>
      <c r="C1109" t="s">
        <v>2875</v>
      </c>
      <c r="D1109" t="s">
        <v>6962</v>
      </c>
      <c r="E1109" t="s">
        <v>27</v>
      </c>
    </row>
    <row r="1110" spans="1:5">
      <c r="A1110" t="s">
        <v>6963</v>
      </c>
      <c r="B1110" t="s">
        <v>8533</v>
      </c>
      <c r="C1110" t="s">
        <v>2875</v>
      </c>
      <c r="D1110" t="s">
        <v>6962</v>
      </c>
      <c r="E1110" t="s">
        <v>27</v>
      </c>
    </row>
    <row r="1111" spans="1:5">
      <c r="A1111" t="s">
        <v>6966</v>
      </c>
      <c r="B1111" t="s">
        <v>8533</v>
      </c>
      <c r="C1111" t="s">
        <v>4919</v>
      </c>
      <c r="D1111" t="s">
        <v>6965</v>
      </c>
      <c r="E1111" t="s">
        <v>28</v>
      </c>
    </row>
    <row r="1112" spans="1:5">
      <c r="A1112" t="s">
        <v>6969</v>
      </c>
      <c r="B1112" t="s">
        <v>8533</v>
      </c>
      <c r="C1112" t="s">
        <v>4916</v>
      </c>
      <c r="D1112" t="s">
        <v>6968</v>
      </c>
      <c r="E1112" t="s">
        <v>29</v>
      </c>
    </row>
    <row r="1113" spans="1:5">
      <c r="A1113" t="s">
        <v>6972</v>
      </c>
      <c r="B1113" t="s">
        <v>8533</v>
      </c>
      <c r="C1113" t="s">
        <v>4918</v>
      </c>
      <c r="D1113" t="s">
        <v>6971</v>
      </c>
      <c r="E1113" t="s">
        <v>30</v>
      </c>
    </row>
    <row r="1114" spans="1:5">
      <c r="A1114" t="s">
        <v>6975</v>
      </c>
      <c r="B1114" t="s">
        <v>8533</v>
      </c>
      <c r="C1114" t="s">
        <v>4917</v>
      </c>
      <c r="D1114" t="s">
        <v>6974</v>
      </c>
      <c r="E1114" t="s">
        <v>31</v>
      </c>
    </row>
    <row r="1115" spans="1:5">
      <c r="A1115" t="s">
        <v>6978</v>
      </c>
      <c r="B1115" t="s">
        <v>8533</v>
      </c>
      <c r="C1115" t="s">
        <v>2876</v>
      </c>
      <c r="D1115" t="s">
        <v>6977</v>
      </c>
      <c r="E1115" t="s">
        <v>32</v>
      </c>
    </row>
    <row r="1116" spans="1:5">
      <c r="A1116" t="s">
        <v>6978</v>
      </c>
      <c r="B1116" t="s">
        <v>8533</v>
      </c>
      <c r="C1116" t="s">
        <v>2876</v>
      </c>
      <c r="D1116" t="s">
        <v>6977</v>
      </c>
      <c r="E1116" t="s">
        <v>32</v>
      </c>
    </row>
    <row r="1117" spans="1:5">
      <c r="A1117" t="s">
        <v>6996</v>
      </c>
      <c r="B1117" t="s">
        <v>8533</v>
      </c>
      <c r="C1117" t="s">
        <v>1807</v>
      </c>
      <c r="D1117" t="s">
        <v>6995</v>
      </c>
      <c r="E1117" t="s">
        <v>36</v>
      </c>
    </row>
    <row r="1118" spans="1:5">
      <c r="A1118" t="s">
        <v>6999</v>
      </c>
      <c r="B1118" t="s">
        <v>8533</v>
      </c>
      <c r="C1118" t="s">
        <v>2877</v>
      </c>
      <c r="D1118" t="s">
        <v>6998</v>
      </c>
      <c r="E1118" t="s">
        <v>37</v>
      </c>
    </row>
    <row r="1119" spans="1:5">
      <c r="A1119" t="s">
        <v>7005</v>
      </c>
      <c r="B1119" t="s">
        <v>8533</v>
      </c>
      <c r="C1119" t="s">
        <v>2878</v>
      </c>
      <c r="D1119" t="s">
        <v>7004</v>
      </c>
      <c r="E1119" t="s">
        <v>39</v>
      </c>
    </row>
    <row r="1120" spans="1:5">
      <c r="A1120" t="s">
        <v>7007</v>
      </c>
      <c r="B1120" t="s">
        <v>8533</v>
      </c>
      <c r="C1120" t="s">
        <v>2879</v>
      </c>
      <c r="D1120" t="s">
        <v>7004</v>
      </c>
      <c r="E1120" t="s">
        <v>39</v>
      </c>
    </row>
    <row r="1121" spans="1:5">
      <c r="A1121" t="s">
        <v>7007</v>
      </c>
      <c r="B1121" t="s">
        <v>8533</v>
      </c>
      <c r="C1121" t="s">
        <v>2879</v>
      </c>
      <c r="D1121" t="s">
        <v>7004</v>
      </c>
      <c r="E1121" t="s">
        <v>39</v>
      </c>
    </row>
    <row r="1122" spans="1:5">
      <c r="A1122" t="s">
        <v>7010</v>
      </c>
      <c r="B1122" t="s">
        <v>8533</v>
      </c>
      <c r="C1122" t="s">
        <v>2880</v>
      </c>
      <c r="D1122" t="s">
        <v>7009</v>
      </c>
      <c r="E1122" t="s">
        <v>40</v>
      </c>
    </row>
    <row r="1123" spans="1:5">
      <c r="A1123" t="s">
        <v>7012</v>
      </c>
      <c r="B1123" t="s">
        <v>8533</v>
      </c>
      <c r="C1123" t="s">
        <v>2881</v>
      </c>
      <c r="D1123" t="s">
        <v>7009</v>
      </c>
      <c r="E1123" t="s">
        <v>40</v>
      </c>
    </row>
    <row r="1124" spans="1:5">
      <c r="A1124" t="s">
        <v>7012</v>
      </c>
      <c r="B1124" t="s">
        <v>8533</v>
      </c>
      <c r="C1124" t="s">
        <v>2881</v>
      </c>
      <c r="D1124" t="s">
        <v>7009</v>
      </c>
      <c r="E1124" t="s">
        <v>40</v>
      </c>
    </row>
    <row r="1125" spans="1:5">
      <c r="A1125" t="s">
        <v>7015</v>
      </c>
      <c r="B1125" t="s">
        <v>8533</v>
      </c>
      <c r="C1125" t="s">
        <v>2882</v>
      </c>
      <c r="D1125" t="s">
        <v>7014</v>
      </c>
      <c r="E1125" t="s">
        <v>41</v>
      </c>
    </row>
    <row r="1126" spans="1:5">
      <c r="A1126" t="s">
        <v>7018</v>
      </c>
      <c r="B1126" t="s">
        <v>8533</v>
      </c>
      <c r="C1126" t="s">
        <v>2883</v>
      </c>
      <c r="D1126" t="s">
        <v>7017</v>
      </c>
      <c r="E1126" t="s">
        <v>42</v>
      </c>
    </row>
    <row r="1127" spans="1:5">
      <c r="A1127" t="s">
        <v>7021</v>
      </c>
      <c r="B1127" t="s">
        <v>8533</v>
      </c>
      <c r="C1127" t="s">
        <v>8616</v>
      </c>
      <c r="D1127" t="s">
        <v>7020</v>
      </c>
      <c r="E1127" t="s">
        <v>43</v>
      </c>
    </row>
    <row r="1128" spans="1:5">
      <c r="A1128" t="s">
        <v>7021</v>
      </c>
      <c r="B1128" t="s">
        <v>8533</v>
      </c>
      <c r="C1128" t="s">
        <v>8616</v>
      </c>
      <c r="D1128" t="s">
        <v>7020</v>
      </c>
      <c r="E1128" t="s">
        <v>43</v>
      </c>
    </row>
    <row r="1129" spans="1:5">
      <c r="A1129" t="s">
        <v>7024</v>
      </c>
      <c r="B1129" t="s">
        <v>8533</v>
      </c>
      <c r="C1129" t="s">
        <v>2884</v>
      </c>
      <c r="D1129" t="s">
        <v>7023</v>
      </c>
      <c r="E1129" t="s">
        <v>44</v>
      </c>
    </row>
    <row r="1130" spans="1:5">
      <c r="A1130" t="s">
        <v>7026</v>
      </c>
      <c r="B1130" t="s">
        <v>8533</v>
      </c>
      <c r="C1130" t="s">
        <v>2885</v>
      </c>
      <c r="D1130" t="s">
        <v>7023</v>
      </c>
      <c r="E1130" t="s">
        <v>44</v>
      </c>
    </row>
    <row r="1131" spans="1:5">
      <c r="A1131" t="s">
        <v>3747</v>
      </c>
      <c r="B1131" t="s">
        <v>8533</v>
      </c>
      <c r="C1131" t="s">
        <v>2886</v>
      </c>
      <c r="D1131" t="s">
        <v>3746</v>
      </c>
      <c r="E1131" t="s">
        <v>46</v>
      </c>
    </row>
    <row r="1132" spans="1:5">
      <c r="A1132" t="s">
        <v>3753</v>
      </c>
      <c r="B1132" t="s">
        <v>8533</v>
      </c>
      <c r="C1132" t="s">
        <v>2887</v>
      </c>
      <c r="D1132" t="s">
        <v>3752</v>
      </c>
      <c r="E1132" t="s">
        <v>48</v>
      </c>
    </row>
    <row r="1133" spans="1:5">
      <c r="A1133" t="s">
        <v>3759</v>
      </c>
      <c r="B1133" t="s">
        <v>8533</v>
      </c>
      <c r="C1133" t="s">
        <v>2888</v>
      </c>
      <c r="D1133" t="s">
        <v>3758</v>
      </c>
      <c r="E1133" t="s">
        <v>50</v>
      </c>
    </row>
    <row r="1134" spans="1:5">
      <c r="A1134" t="s">
        <v>3759</v>
      </c>
      <c r="B1134" t="s">
        <v>8533</v>
      </c>
      <c r="C1134" t="s">
        <v>2888</v>
      </c>
      <c r="D1134" t="s">
        <v>3758</v>
      </c>
      <c r="E1134" t="s">
        <v>50</v>
      </c>
    </row>
    <row r="1135" spans="1:5">
      <c r="A1135" t="s">
        <v>3761</v>
      </c>
      <c r="B1135" t="s">
        <v>8533</v>
      </c>
      <c r="C1135" t="s">
        <v>2889</v>
      </c>
      <c r="D1135" t="s">
        <v>3758</v>
      </c>
      <c r="E1135" t="s">
        <v>50</v>
      </c>
    </row>
    <row r="1136" spans="1:5">
      <c r="A1136" t="s">
        <v>3763</v>
      </c>
      <c r="B1136" t="s">
        <v>8533</v>
      </c>
      <c r="C1136" t="s">
        <v>1806</v>
      </c>
      <c r="D1136" t="s">
        <v>3758</v>
      </c>
      <c r="E1136" t="s">
        <v>50</v>
      </c>
    </row>
    <row r="1137" spans="1:5">
      <c r="A1137" t="s">
        <v>3766</v>
      </c>
      <c r="B1137" t="s">
        <v>8533</v>
      </c>
      <c r="C1137" t="s">
        <v>4975</v>
      </c>
      <c r="D1137" t="s">
        <v>3765</v>
      </c>
      <c r="E1137" t="s">
        <v>51</v>
      </c>
    </row>
    <row r="1138" spans="1:5">
      <c r="A1138" t="s">
        <v>3768</v>
      </c>
      <c r="B1138" t="s">
        <v>8533</v>
      </c>
      <c r="C1138" t="s">
        <v>2890</v>
      </c>
      <c r="D1138" t="s">
        <v>3765</v>
      </c>
      <c r="E1138" t="s">
        <v>51</v>
      </c>
    </row>
    <row r="1139" spans="1:5">
      <c r="A1139" t="s">
        <v>3768</v>
      </c>
      <c r="B1139" t="s">
        <v>8533</v>
      </c>
      <c r="C1139" t="s">
        <v>2890</v>
      </c>
      <c r="D1139" t="s">
        <v>3765</v>
      </c>
      <c r="E1139" t="s">
        <v>51</v>
      </c>
    </row>
    <row r="1140" spans="1:5">
      <c r="A1140" t="s">
        <v>3770</v>
      </c>
      <c r="B1140" t="s">
        <v>8533</v>
      </c>
      <c r="C1140" t="s">
        <v>2891</v>
      </c>
      <c r="D1140" t="s">
        <v>3765</v>
      </c>
      <c r="E1140" t="s">
        <v>51</v>
      </c>
    </row>
    <row r="1141" spans="1:5">
      <c r="A1141" t="s">
        <v>3773</v>
      </c>
      <c r="B1141" t="s">
        <v>8533</v>
      </c>
      <c r="C1141" t="s">
        <v>2892</v>
      </c>
      <c r="D1141" t="s">
        <v>3772</v>
      </c>
      <c r="E1141" t="s">
        <v>52</v>
      </c>
    </row>
    <row r="1142" spans="1:5">
      <c r="A1142" t="s">
        <v>3776</v>
      </c>
      <c r="B1142" t="s">
        <v>8533</v>
      </c>
      <c r="C1142" t="s">
        <v>2893</v>
      </c>
      <c r="D1142" t="s">
        <v>3775</v>
      </c>
      <c r="E1142" t="s">
        <v>53</v>
      </c>
    </row>
    <row r="1143" spans="1:5">
      <c r="A1143" t="s">
        <v>3779</v>
      </c>
      <c r="B1143" t="s">
        <v>8533</v>
      </c>
      <c r="C1143" t="s">
        <v>2894</v>
      </c>
      <c r="D1143" t="s">
        <v>3778</v>
      </c>
      <c r="E1143" t="s">
        <v>54</v>
      </c>
    </row>
    <row r="1144" spans="1:5">
      <c r="A1144" t="s">
        <v>3782</v>
      </c>
      <c r="B1144" t="s">
        <v>8533</v>
      </c>
      <c r="C1144" t="s">
        <v>2895</v>
      </c>
      <c r="D1144" t="s">
        <v>3781</v>
      </c>
      <c r="E1144" t="s">
        <v>55</v>
      </c>
    </row>
    <row r="1145" spans="1:5">
      <c r="A1145" t="s">
        <v>3782</v>
      </c>
      <c r="B1145" t="s">
        <v>8533</v>
      </c>
      <c r="C1145" t="s">
        <v>2895</v>
      </c>
      <c r="D1145" t="s">
        <v>3781</v>
      </c>
      <c r="E1145" t="s">
        <v>55</v>
      </c>
    </row>
    <row r="1146" spans="1:5">
      <c r="A1146" t="s">
        <v>3797</v>
      </c>
      <c r="B1146" t="s">
        <v>8533</v>
      </c>
      <c r="C1146" t="s">
        <v>4591</v>
      </c>
      <c r="D1146" t="s">
        <v>3796</v>
      </c>
      <c r="E1146" t="s">
        <v>60</v>
      </c>
    </row>
    <row r="1147" spans="1:5">
      <c r="A1147" t="s">
        <v>3800</v>
      </c>
      <c r="B1147" t="s">
        <v>8533</v>
      </c>
      <c r="C1147" t="s">
        <v>2896</v>
      </c>
      <c r="D1147" t="s">
        <v>3799</v>
      </c>
      <c r="E1147" t="s">
        <v>61</v>
      </c>
    </row>
    <row r="1148" spans="1:5">
      <c r="A1148" t="s">
        <v>3803</v>
      </c>
      <c r="B1148" t="s">
        <v>8533</v>
      </c>
      <c r="C1148" t="s">
        <v>2897</v>
      </c>
      <c r="D1148" t="s">
        <v>3802</v>
      </c>
      <c r="E1148" t="s">
        <v>62</v>
      </c>
    </row>
    <row r="1149" spans="1:5">
      <c r="A1149" t="s">
        <v>3806</v>
      </c>
      <c r="B1149" t="s">
        <v>8533</v>
      </c>
      <c r="C1149" t="s">
        <v>2898</v>
      </c>
      <c r="D1149" t="s">
        <v>3805</v>
      </c>
      <c r="E1149" t="s">
        <v>63</v>
      </c>
    </row>
    <row r="1150" spans="1:5">
      <c r="A1150" t="s">
        <v>3809</v>
      </c>
      <c r="B1150" t="s">
        <v>8533</v>
      </c>
      <c r="C1150" t="s">
        <v>2899</v>
      </c>
      <c r="D1150" t="s">
        <v>3808</v>
      </c>
      <c r="E1150" t="s">
        <v>64</v>
      </c>
    </row>
    <row r="1151" spans="1:5">
      <c r="A1151" t="s">
        <v>3812</v>
      </c>
      <c r="B1151" t="s">
        <v>8533</v>
      </c>
      <c r="C1151" t="s">
        <v>2900</v>
      </c>
      <c r="D1151" t="s">
        <v>3811</v>
      </c>
      <c r="E1151" t="s">
        <v>65</v>
      </c>
    </row>
    <row r="1152" spans="1:5">
      <c r="A1152" t="s">
        <v>3812</v>
      </c>
      <c r="B1152" t="s">
        <v>8533</v>
      </c>
      <c r="C1152" t="s">
        <v>2900</v>
      </c>
      <c r="D1152" t="s">
        <v>3811</v>
      </c>
      <c r="E1152" t="s">
        <v>65</v>
      </c>
    </row>
    <row r="1153" spans="1:5">
      <c r="A1153" t="s">
        <v>3815</v>
      </c>
      <c r="B1153" t="s">
        <v>8533</v>
      </c>
      <c r="C1153" t="s">
        <v>2901</v>
      </c>
      <c r="D1153" t="s">
        <v>3814</v>
      </c>
      <c r="E1153" t="s">
        <v>66</v>
      </c>
    </row>
    <row r="1154" spans="1:5">
      <c r="A1154" t="s">
        <v>3818</v>
      </c>
      <c r="B1154" t="s">
        <v>8533</v>
      </c>
      <c r="C1154" t="s">
        <v>8724</v>
      </c>
      <c r="D1154" t="s">
        <v>3817</v>
      </c>
      <c r="E1154" t="s">
        <v>67</v>
      </c>
    </row>
    <row r="1155" spans="1:5">
      <c r="A1155" t="s">
        <v>3818</v>
      </c>
      <c r="B1155" t="s">
        <v>8533</v>
      </c>
      <c r="C1155" t="s">
        <v>8724</v>
      </c>
      <c r="D1155" t="s">
        <v>3817</v>
      </c>
      <c r="E1155" t="s">
        <v>67</v>
      </c>
    </row>
    <row r="1156" spans="1:5">
      <c r="A1156" t="s">
        <v>3818</v>
      </c>
      <c r="B1156" t="s">
        <v>8533</v>
      </c>
      <c r="C1156" t="s">
        <v>8724</v>
      </c>
      <c r="D1156" t="s">
        <v>3817</v>
      </c>
      <c r="E1156" t="s">
        <v>67</v>
      </c>
    </row>
    <row r="1157" spans="1:5">
      <c r="A1157" t="s">
        <v>3821</v>
      </c>
      <c r="B1157" t="s">
        <v>8533</v>
      </c>
      <c r="C1157" t="s">
        <v>2902</v>
      </c>
      <c r="D1157" t="s">
        <v>3820</v>
      </c>
      <c r="E1157" t="s">
        <v>68</v>
      </c>
    </row>
    <row r="1158" spans="1:5">
      <c r="A1158" t="s">
        <v>3824</v>
      </c>
      <c r="B1158" t="s">
        <v>8533</v>
      </c>
      <c r="C1158" t="s">
        <v>2903</v>
      </c>
      <c r="D1158" t="s">
        <v>3823</v>
      </c>
      <c r="E1158" t="s">
        <v>69</v>
      </c>
    </row>
    <row r="1159" spans="1:5">
      <c r="A1159" t="s">
        <v>3826</v>
      </c>
      <c r="B1159" t="s">
        <v>8533</v>
      </c>
      <c r="C1159" t="s">
        <v>2904</v>
      </c>
      <c r="D1159" t="s">
        <v>3823</v>
      </c>
      <c r="E1159" t="s">
        <v>69</v>
      </c>
    </row>
    <row r="1160" spans="1:5">
      <c r="A1160" t="s">
        <v>3829</v>
      </c>
      <c r="B1160" t="s">
        <v>8533</v>
      </c>
      <c r="C1160" t="s">
        <v>2905</v>
      </c>
      <c r="D1160" t="s">
        <v>3828</v>
      </c>
      <c r="E1160" t="s">
        <v>70</v>
      </c>
    </row>
    <row r="1161" spans="1:5">
      <c r="A1161" t="s">
        <v>3829</v>
      </c>
      <c r="B1161" t="s">
        <v>8533</v>
      </c>
      <c r="C1161" t="s">
        <v>2905</v>
      </c>
      <c r="D1161" t="s">
        <v>3828</v>
      </c>
      <c r="E1161" t="s">
        <v>70</v>
      </c>
    </row>
    <row r="1162" spans="1:5">
      <c r="A1162" t="s">
        <v>3829</v>
      </c>
      <c r="B1162" t="s">
        <v>8533</v>
      </c>
      <c r="C1162" t="s">
        <v>2905</v>
      </c>
      <c r="D1162" t="s">
        <v>3828</v>
      </c>
      <c r="E1162" t="s">
        <v>70</v>
      </c>
    </row>
    <row r="1163" spans="1:5">
      <c r="A1163" t="s">
        <v>3832</v>
      </c>
      <c r="B1163" t="s">
        <v>8533</v>
      </c>
      <c r="C1163" t="s">
        <v>8727</v>
      </c>
      <c r="D1163" t="s">
        <v>3831</v>
      </c>
      <c r="E1163" t="s">
        <v>71</v>
      </c>
    </row>
    <row r="1164" spans="1:5">
      <c r="A1164" t="s">
        <v>3832</v>
      </c>
      <c r="B1164" t="s">
        <v>8533</v>
      </c>
      <c r="C1164" t="s">
        <v>8727</v>
      </c>
      <c r="D1164" t="s">
        <v>3831</v>
      </c>
      <c r="E1164" t="s">
        <v>71</v>
      </c>
    </row>
    <row r="1165" spans="1:5">
      <c r="A1165" t="s">
        <v>3838</v>
      </c>
      <c r="B1165" t="s">
        <v>8533</v>
      </c>
      <c r="C1165" t="s">
        <v>2906</v>
      </c>
      <c r="D1165" t="s">
        <v>3837</v>
      </c>
      <c r="E1165" t="s">
        <v>73</v>
      </c>
    </row>
    <row r="1166" spans="1:5">
      <c r="A1166" t="s">
        <v>3841</v>
      </c>
      <c r="B1166" t="s">
        <v>8533</v>
      </c>
      <c r="C1166" t="s">
        <v>4935</v>
      </c>
      <c r="D1166" t="s">
        <v>3840</v>
      </c>
      <c r="E1166" t="s">
        <v>74</v>
      </c>
    </row>
    <row r="1167" spans="1:5">
      <c r="A1167" t="s">
        <v>3847</v>
      </c>
      <c r="B1167" t="s">
        <v>8533</v>
      </c>
      <c r="C1167" t="s">
        <v>2907</v>
      </c>
      <c r="D1167" t="s">
        <v>3846</v>
      </c>
      <c r="E1167" t="s">
        <v>76</v>
      </c>
    </row>
    <row r="1168" spans="1:5">
      <c r="A1168" t="s">
        <v>3850</v>
      </c>
      <c r="B1168" t="s">
        <v>8533</v>
      </c>
      <c r="C1168" t="s">
        <v>2908</v>
      </c>
      <c r="D1168" t="s">
        <v>3849</v>
      </c>
      <c r="E1168" t="s">
        <v>77</v>
      </c>
    </row>
    <row r="1169" spans="1:5">
      <c r="A1169" t="s">
        <v>3853</v>
      </c>
      <c r="B1169" t="s">
        <v>8533</v>
      </c>
      <c r="C1169" t="s">
        <v>2909</v>
      </c>
      <c r="D1169" t="s">
        <v>3852</v>
      </c>
      <c r="E1169" t="s">
        <v>78</v>
      </c>
    </row>
    <row r="1170" spans="1:5">
      <c r="A1170" t="s">
        <v>3856</v>
      </c>
      <c r="B1170" t="s">
        <v>8533</v>
      </c>
      <c r="C1170" t="s">
        <v>2910</v>
      </c>
      <c r="D1170" t="s">
        <v>3855</v>
      </c>
      <c r="E1170" t="s">
        <v>79</v>
      </c>
    </row>
    <row r="1171" spans="1:5">
      <c r="A1171" t="s">
        <v>3862</v>
      </c>
      <c r="B1171" t="s">
        <v>8533</v>
      </c>
      <c r="C1171" t="s">
        <v>4830</v>
      </c>
      <c r="D1171" t="s">
        <v>3861</v>
      </c>
      <c r="E1171" t="s">
        <v>81</v>
      </c>
    </row>
    <row r="1172" spans="1:5">
      <c r="A1172" t="s">
        <v>3865</v>
      </c>
      <c r="B1172" t="s">
        <v>8533</v>
      </c>
      <c r="C1172" t="s">
        <v>4829</v>
      </c>
      <c r="D1172" t="s">
        <v>3864</v>
      </c>
      <c r="E1172" t="s">
        <v>82</v>
      </c>
    </row>
    <row r="1173" spans="1:5">
      <c r="A1173" t="s">
        <v>3874</v>
      </c>
      <c r="B1173" t="s">
        <v>8533</v>
      </c>
      <c r="C1173" t="s">
        <v>4923</v>
      </c>
      <c r="D1173" t="s">
        <v>3873</v>
      </c>
      <c r="E1173" t="s">
        <v>85</v>
      </c>
    </row>
    <row r="1174" spans="1:5">
      <c r="A1174" t="s">
        <v>3877</v>
      </c>
      <c r="B1174" t="s">
        <v>8533</v>
      </c>
      <c r="C1174" t="s">
        <v>4924</v>
      </c>
      <c r="D1174" t="s">
        <v>3876</v>
      </c>
      <c r="E1174" t="s">
        <v>86</v>
      </c>
    </row>
    <row r="1175" spans="1:5">
      <c r="A1175" t="s">
        <v>3880</v>
      </c>
      <c r="B1175" t="s">
        <v>8533</v>
      </c>
      <c r="C1175" t="s">
        <v>4632</v>
      </c>
      <c r="D1175" t="s">
        <v>3879</v>
      </c>
      <c r="E1175" t="s">
        <v>87</v>
      </c>
    </row>
    <row r="1176" spans="1:5">
      <c r="A1176" t="s">
        <v>3882</v>
      </c>
      <c r="B1176" t="s">
        <v>8533</v>
      </c>
      <c r="C1176" t="s">
        <v>2911</v>
      </c>
      <c r="D1176" t="s">
        <v>3879</v>
      </c>
      <c r="E1176" t="s">
        <v>87</v>
      </c>
    </row>
    <row r="1177" spans="1:5">
      <c r="A1177" t="s">
        <v>3885</v>
      </c>
      <c r="B1177" t="s">
        <v>8533</v>
      </c>
      <c r="C1177" t="s">
        <v>4605</v>
      </c>
      <c r="D1177" t="s">
        <v>3884</v>
      </c>
      <c r="E1177" t="s">
        <v>88</v>
      </c>
    </row>
    <row r="1178" spans="1:5">
      <c r="A1178" t="s">
        <v>3888</v>
      </c>
      <c r="B1178" t="s">
        <v>8533</v>
      </c>
      <c r="C1178" t="s">
        <v>2912</v>
      </c>
      <c r="D1178" t="s">
        <v>3887</v>
      </c>
      <c r="E1178" t="s">
        <v>89</v>
      </c>
    </row>
    <row r="1179" spans="1:5">
      <c r="A1179" t="s">
        <v>3888</v>
      </c>
      <c r="B1179" t="s">
        <v>8533</v>
      </c>
      <c r="C1179" t="s">
        <v>2912</v>
      </c>
      <c r="D1179" t="s">
        <v>3887</v>
      </c>
      <c r="E1179" t="s">
        <v>89</v>
      </c>
    </row>
    <row r="1180" spans="1:5">
      <c r="A1180" t="s">
        <v>3891</v>
      </c>
      <c r="B1180" t="s">
        <v>8533</v>
      </c>
      <c r="C1180" t="s">
        <v>2913</v>
      </c>
      <c r="D1180" t="s">
        <v>3890</v>
      </c>
      <c r="E1180" t="s">
        <v>90</v>
      </c>
    </row>
    <row r="1181" spans="1:5">
      <c r="A1181" t="s">
        <v>3891</v>
      </c>
      <c r="B1181" t="s">
        <v>8533</v>
      </c>
      <c r="C1181" t="s">
        <v>2913</v>
      </c>
      <c r="D1181" t="s">
        <v>3890</v>
      </c>
      <c r="E1181" t="s">
        <v>90</v>
      </c>
    </row>
    <row r="1182" spans="1:5">
      <c r="A1182" t="s">
        <v>3894</v>
      </c>
      <c r="B1182" t="s">
        <v>8533</v>
      </c>
      <c r="C1182" t="s">
        <v>2080</v>
      </c>
      <c r="D1182" t="s">
        <v>3893</v>
      </c>
      <c r="E1182" t="s">
        <v>91</v>
      </c>
    </row>
    <row r="1183" spans="1:5">
      <c r="A1183" t="s">
        <v>3894</v>
      </c>
      <c r="B1183" t="s">
        <v>8533</v>
      </c>
      <c r="C1183" t="s">
        <v>2080</v>
      </c>
      <c r="D1183" t="s">
        <v>3893</v>
      </c>
      <c r="E1183" t="s">
        <v>91</v>
      </c>
    </row>
    <row r="1184" spans="1:5">
      <c r="A1184" t="s">
        <v>3897</v>
      </c>
      <c r="B1184" t="s">
        <v>8533</v>
      </c>
      <c r="C1184" t="s">
        <v>2914</v>
      </c>
      <c r="D1184" t="s">
        <v>3896</v>
      </c>
      <c r="E1184" t="s">
        <v>92</v>
      </c>
    </row>
    <row r="1185" spans="1:5">
      <c r="A1185" t="s">
        <v>3897</v>
      </c>
      <c r="B1185" t="s">
        <v>8533</v>
      </c>
      <c r="C1185" t="s">
        <v>2914</v>
      </c>
      <c r="D1185" t="s">
        <v>3896</v>
      </c>
      <c r="E1185" t="s">
        <v>92</v>
      </c>
    </row>
    <row r="1186" spans="1:5">
      <c r="A1186" t="s">
        <v>3897</v>
      </c>
      <c r="B1186" t="s">
        <v>8533</v>
      </c>
      <c r="C1186" t="s">
        <v>2914</v>
      </c>
      <c r="D1186" t="s">
        <v>3896</v>
      </c>
      <c r="E1186" t="s">
        <v>92</v>
      </c>
    </row>
    <row r="1187" spans="1:5">
      <c r="A1187" t="s">
        <v>3900</v>
      </c>
      <c r="B1187" t="s">
        <v>8533</v>
      </c>
      <c r="C1187" t="s">
        <v>2915</v>
      </c>
      <c r="D1187" t="s">
        <v>3899</v>
      </c>
      <c r="E1187" t="s">
        <v>93</v>
      </c>
    </row>
    <row r="1188" spans="1:5">
      <c r="A1188" t="s">
        <v>3900</v>
      </c>
      <c r="B1188" t="s">
        <v>8533</v>
      </c>
      <c r="C1188" t="s">
        <v>2915</v>
      </c>
      <c r="D1188" t="s">
        <v>3899</v>
      </c>
      <c r="E1188" t="s">
        <v>93</v>
      </c>
    </row>
    <row r="1189" spans="1:5">
      <c r="A1189" t="s">
        <v>3900</v>
      </c>
      <c r="B1189" t="s">
        <v>8533</v>
      </c>
      <c r="C1189" t="s">
        <v>2915</v>
      </c>
      <c r="D1189" t="s">
        <v>3899</v>
      </c>
      <c r="E1189" t="s">
        <v>93</v>
      </c>
    </row>
    <row r="1190" spans="1:5">
      <c r="A1190" t="s">
        <v>3903</v>
      </c>
      <c r="B1190" t="s">
        <v>8533</v>
      </c>
      <c r="C1190" t="s">
        <v>2916</v>
      </c>
      <c r="D1190" t="s">
        <v>3902</v>
      </c>
      <c r="E1190" t="s">
        <v>94</v>
      </c>
    </row>
    <row r="1191" spans="1:5">
      <c r="A1191" t="s">
        <v>3903</v>
      </c>
      <c r="B1191" t="s">
        <v>8533</v>
      </c>
      <c r="C1191" t="s">
        <v>2916</v>
      </c>
      <c r="D1191" t="s">
        <v>3902</v>
      </c>
      <c r="E1191" t="s">
        <v>94</v>
      </c>
    </row>
    <row r="1192" spans="1:5">
      <c r="A1192" t="s">
        <v>3903</v>
      </c>
      <c r="B1192" t="s">
        <v>8533</v>
      </c>
      <c r="C1192" t="s">
        <v>2916</v>
      </c>
      <c r="D1192" t="s">
        <v>3902</v>
      </c>
      <c r="E1192" t="s">
        <v>94</v>
      </c>
    </row>
    <row r="1193" spans="1:5">
      <c r="A1193" t="s">
        <v>3906</v>
      </c>
      <c r="B1193" t="s">
        <v>8533</v>
      </c>
      <c r="C1193" t="s">
        <v>2917</v>
      </c>
      <c r="D1193" t="s">
        <v>3905</v>
      </c>
      <c r="E1193" t="s">
        <v>95</v>
      </c>
    </row>
    <row r="1194" spans="1:5">
      <c r="A1194" t="s">
        <v>3906</v>
      </c>
      <c r="B1194" t="s">
        <v>8533</v>
      </c>
      <c r="C1194" t="s">
        <v>2917</v>
      </c>
      <c r="D1194" t="s">
        <v>3905</v>
      </c>
      <c r="E1194" t="s">
        <v>95</v>
      </c>
    </row>
    <row r="1195" spans="1:5">
      <c r="A1195" t="s">
        <v>3906</v>
      </c>
      <c r="B1195" t="s">
        <v>8533</v>
      </c>
      <c r="C1195" t="s">
        <v>2917</v>
      </c>
      <c r="D1195" t="s">
        <v>3905</v>
      </c>
      <c r="E1195" t="s">
        <v>95</v>
      </c>
    </row>
    <row r="1196" spans="1:5">
      <c r="A1196" t="s">
        <v>3909</v>
      </c>
      <c r="B1196" t="s">
        <v>8533</v>
      </c>
      <c r="C1196" t="s">
        <v>2918</v>
      </c>
      <c r="D1196" t="s">
        <v>3908</v>
      </c>
      <c r="E1196" t="s">
        <v>96</v>
      </c>
    </row>
    <row r="1197" spans="1:5">
      <c r="A1197" t="s">
        <v>3909</v>
      </c>
      <c r="B1197" t="s">
        <v>8533</v>
      </c>
      <c r="C1197" t="s">
        <v>2918</v>
      </c>
      <c r="D1197" t="s">
        <v>3908</v>
      </c>
      <c r="E1197" t="s">
        <v>96</v>
      </c>
    </row>
    <row r="1198" spans="1:5">
      <c r="A1198" t="s">
        <v>3909</v>
      </c>
      <c r="B1198" t="s">
        <v>8533</v>
      </c>
      <c r="C1198" t="s">
        <v>2918</v>
      </c>
      <c r="D1198" t="s">
        <v>3908</v>
      </c>
      <c r="E1198" t="s">
        <v>96</v>
      </c>
    </row>
    <row r="1199" spans="1:5">
      <c r="A1199" t="s">
        <v>3909</v>
      </c>
      <c r="B1199" t="s">
        <v>8533</v>
      </c>
      <c r="C1199" t="s">
        <v>2918</v>
      </c>
      <c r="D1199" t="s">
        <v>3908</v>
      </c>
      <c r="E1199" t="s">
        <v>96</v>
      </c>
    </row>
    <row r="1200" spans="1:5">
      <c r="A1200" t="s">
        <v>3912</v>
      </c>
      <c r="B1200" t="s">
        <v>8533</v>
      </c>
      <c r="C1200" t="s">
        <v>2919</v>
      </c>
      <c r="D1200" t="s">
        <v>3911</v>
      </c>
      <c r="E1200" t="s">
        <v>97</v>
      </c>
    </row>
    <row r="1201" spans="1:5">
      <c r="A1201" t="s">
        <v>3912</v>
      </c>
      <c r="B1201" t="s">
        <v>8533</v>
      </c>
      <c r="C1201" t="s">
        <v>2919</v>
      </c>
      <c r="D1201" t="s">
        <v>3911</v>
      </c>
      <c r="E1201" t="s">
        <v>97</v>
      </c>
    </row>
    <row r="1202" spans="1:5">
      <c r="A1202" t="s">
        <v>3912</v>
      </c>
      <c r="B1202" t="s">
        <v>8533</v>
      </c>
      <c r="C1202" t="s">
        <v>2919</v>
      </c>
      <c r="D1202" t="s">
        <v>3911</v>
      </c>
      <c r="E1202" t="s">
        <v>97</v>
      </c>
    </row>
    <row r="1203" spans="1:5">
      <c r="A1203" t="s">
        <v>3912</v>
      </c>
      <c r="B1203" t="s">
        <v>8533</v>
      </c>
      <c r="C1203" t="s">
        <v>2919</v>
      </c>
      <c r="D1203" t="s">
        <v>3911</v>
      </c>
      <c r="E1203" t="s">
        <v>97</v>
      </c>
    </row>
    <row r="1204" spans="1:5">
      <c r="A1204" t="s">
        <v>3915</v>
      </c>
      <c r="B1204" t="s">
        <v>8533</v>
      </c>
      <c r="C1204" t="s">
        <v>2920</v>
      </c>
      <c r="D1204" t="s">
        <v>3914</v>
      </c>
      <c r="E1204" t="s">
        <v>98</v>
      </c>
    </row>
    <row r="1205" spans="1:5">
      <c r="A1205" t="s">
        <v>3915</v>
      </c>
      <c r="B1205" t="s">
        <v>8533</v>
      </c>
      <c r="C1205" t="s">
        <v>2920</v>
      </c>
      <c r="D1205" t="s">
        <v>3914</v>
      </c>
      <c r="E1205" t="s">
        <v>98</v>
      </c>
    </row>
    <row r="1206" spans="1:5">
      <c r="A1206" t="s">
        <v>3915</v>
      </c>
      <c r="B1206" t="s">
        <v>8533</v>
      </c>
      <c r="C1206" t="s">
        <v>2920</v>
      </c>
      <c r="D1206" t="s">
        <v>3914</v>
      </c>
      <c r="E1206" t="s">
        <v>98</v>
      </c>
    </row>
    <row r="1207" spans="1:5">
      <c r="A1207" t="s">
        <v>3915</v>
      </c>
      <c r="B1207" t="s">
        <v>8533</v>
      </c>
      <c r="C1207" t="s">
        <v>2920</v>
      </c>
      <c r="D1207" t="s">
        <v>3914</v>
      </c>
      <c r="E1207" t="s">
        <v>98</v>
      </c>
    </row>
    <row r="1208" spans="1:5">
      <c r="A1208" t="s">
        <v>3918</v>
      </c>
      <c r="B1208" t="s">
        <v>8533</v>
      </c>
      <c r="C1208" t="s">
        <v>2184</v>
      </c>
      <c r="D1208" t="s">
        <v>3917</v>
      </c>
      <c r="E1208" t="s">
        <v>99</v>
      </c>
    </row>
    <row r="1209" spans="1:5">
      <c r="A1209" t="s">
        <v>3921</v>
      </c>
      <c r="B1209" t="s">
        <v>8533</v>
      </c>
      <c r="C1209" t="s">
        <v>2921</v>
      </c>
      <c r="D1209" t="s">
        <v>3920</v>
      </c>
      <c r="E1209" t="s">
        <v>100</v>
      </c>
    </row>
    <row r="1210" spans="1:5">
      <c r="A1210" t="s">
        <v>3921</v>
      </c>
      <c r="B1210" t="s">
        <v>8533</v>
      </c>
      <c r="C1210" t="s">
        <v>2921</v>
      </c>
      <c r="D1210" t="s">
        <v>3920</v>
      </c>
      <c r="E1210" t="s">
        <v>100</v>
      </c>
    </row>
    <row r="1211" spans="1:5">
      <c r="A1211" t="s">
        <v>3921</v>
      </c>
      <c r="B1211" t="s">
        <v>8533</v>
      </c>
      <c r="C1211" t="s">
        <v>2921</v>
      </c>
      <c r="D1211" t="s">
        <v>3920</v>
      </c>
      <c r="E1211" t="s">
        <v>100</v>
      </c>
    </row>
    <row r="1212" spans="1:5">
      <c r="A1212" t="s">
        <v>3921</v>
      </c>
      <c r="B1212" t="s">
        <v>8533</v>
      </c>
      <c r="C1212" t="s">
        <v>2921</v>
      </c>
      <c r="D1212" t="s">
        <v>3920</v>
      </c>
      <c r="E1212" t="s">
        <v>100</v>
      </c>
    </row>
    <row r="1213" spans="1:5">
      <c r="A1213" t="s">
        <v>3924</v>
      </c>
      <c r="B1213" t="s">
        <v>8533</v>
      </c>
      <c r="C1213" t="s">
        <v>2922</v>
      </c>
      <c r="D1213" t="s">
        <v>3923</v>
      </c>
      <c r="E1213" t="s">
        <v>101</v>
      </c>
    </row>
    <row r="1214" spans="1:5">
      <c r="A1214" t="s">
        <v>3924</v>
      </c>
      <c r="B1214" t="s">
        <v>8533</v>
      </c>
      <c r="C1214" t="s">
        <v>2922</v>
      </c>
      <c r="D1214" t="s">
        <v>3923</v>
      </c>
      <c r="E1214" t="s">
        <v>101</v>
      </c>
    </row>
    <row r="1215" spans="1:5">
      <c r="A1215" t="s">
        <v>3924</v>
      </c>
      <c r="B1215" t="s">
        <v>8533</v>
      </c>
      <c r="C1215" t="s">
        <v>2922</v>
      </c>
      <c r="D1215" t="s">
        <v>3923</v>
      </c>
      <c r="E1215" t="s">
        <v>101</v>
      </c>
    </row>
    <row r="1216" spans="1:5">
      <c r="A1216" t="s">
        <v>3927</v>
      </c>
      <c r="B1216" t="s">
        <v>8533</v>
      </c>
      <c r="C1216" t="s">
        <v>4983</v>
      </c>
      <c r="D1216" t="s">
        <v>3926</v>
      </c>
      <c r="E1216" t="s">
        <v>102</v>
      </c>
    </row>
    <row r="1217" spans="1:5">
      <c r="A1217" t="s">
        <v>3930</v>
      </c>
      <c r="B1217" t="s">
        <v>8533</v>
      </c>
      <c r="C1217" t="s">
        <v>4955</v>
      </c>
      <c r="D1217" t="s">
        <v>3929</v>
      </c>
      <c r="E1217" t="s">
        <v>103</v>
      </c>
    </row>
    <row r="1218" spans="1:5">
      <c r="A1218" t="s">
        <v>3932</v>
      </c>
      <c r="B1218" t="s">
        <v>8533</v>
      </c>
      <c r="C1218" t="s">
        <v>4971</v>
      </c>
      <c r="D1218" t="s">
        <v>3929</v>
      </c>
      <c r="E1218" t="s">
        <v>103</v>
      </c>
    </row>
    <row r="1219" spans="1:5">
      <c r="A1219" t="s">
        <v>3935</v>
      </c>
      <c r="B1219" t="s">
        <v>8533</v>
      </c>
      <c r="C1219" t="s">
        <v>4954</v>
      </c>
      <c r="D1219" t="s">
        <v>3934</v>
      </c>
      <c r="E1219" t="s">
        <v>104</v>
      </c>
    </row>
    <row r="1220" spans="1:5">
      <c r="A1220" t="s">
        <v>3937</v>
      </c>
      <c r="B1220" t="s">
        <v>8533</v>
      </c>
      <c r="C1220" t="s">
        <v>2923</v>
      </c>
      <c r="D1220" t="s">
        <v>3934</v>
      </c>
      <c r="E1220" t="s">
        <v>104</v>
      </c>
    </row>
    <row r="1221" spans="1:5">
      <c r="A1221" t="s">
        <v>3946</v>
      </c>
      <c r="B1221" t="s">
        <v>8533</v>
      </c>
      <c r="C1221" t="s">
        <v>2924</v>
      </c>
      <c r="D1221" t="s">
        <v>3945</v>
      </c>
      <c r="E1221" t="s">
        <v>107</v>
      </c>
    </row>
    <row r="1222" spans="1:5">
      <c r="A1222" t="s">
        <v>3946</v>
      </c>
      <c r="B1222" t="s">
        <v>8533</v>
      </c>
      <c r="C1222" t="s">
        <v>2924</v>
      </c>
      <c r="D1222" t="s">
        <v>3945</v>
      </c>
      <c r="E1222" t="s">
        <v>107</v>
      </c>
    </row>
    <row r="1223" spans="1:5">
      <c r="A1223" t="s">
        <v>3952</v>
      </c>
      <c r="B1223" t="s">
        <v>8533</v>
      </c>
      <c r="C1223" t="s">
        <v>4615</v>
      </c>
      <c r="D1223" t="s">
        <v>3951</v>
      </c>
      <c r="E1223" t="s">
        <v>109</v>
      </c>
    </row>
    <row r="1224" spans="1:5">
      <c r="A1224" t="s">
        <v>3955</v>
      </c>
      <c r="B1224" t="s">
        <v>8533</v>
      </c>
      <c r="C1224" t="s">
        <v>2925</v>
      </c>
      <c r="D1224" t="s">
        <v>3954</v>
      </c>
      <c r="E1224" t="s">
        <v>110</v>
      </c>
    </row>
    <row r="1225" spans="1:5">
      <c r="A1225" t="s">
        <v>3958</v>
      </c>
      <c r="B1225" t="s">
        <v>8533</v>
      </c>
      <c r="C1225" t="s">
        <v>2926</v>
      </c>
      <c r="D1225" t="s">
        <v>3957</v>
      </c>
      <c r="E1225" t="s">
        <v>111</v>
      </c>
    </row>
    <row r="1226" spans="1:5">
      <c r="A1226" t="s">
        <v>3961</v>
      </c>
      <c r="B1226" t="s">
        <v>8533</v>
      </c>
      <c r="C1226" t="s">
        <v>2927</v>
      </c>
      <c r="D1226" t="s">
        <v>3960</v>
      </c>
      <c r="E1226" t="s">
        <v>112</v>
      </c>
    </row>
    <row r="1227" spans="1:5">
      <c r="A1227" t="s">
        <v>3963</v>
      </c>
      <c r="B1227" t="s">
        <v>8533</v>
      </c>
      <c r="C1227" t="s">
        <v>2928</v>
      </c>
      <c r="D1227" t="s">
        <v>3960</v>
      </c>
      <c r="E1227" t="s">
        <v>112</v>
      </c>
    </row>
    <row r="1228" spans="1:5">
      <c r="A1228" t="s">
        <v>3966</v>
      </c>
      <c r="B1228" t="s">
        <v>8946</v>
      </c>
      <c r="C1228" t="s">
        <v>2929</v>
      </c>
      <c r="D1228" t="s">
        <v>3965</v>
      </c>
      <c r="E1228" t="s">
        <v>113</v>
      </c>
    </row>
    <row r="1229" spans="1:5">
      <c r="A1229" t="s">
        <v>3969</v>
      </c>
      <c r="B1229" t="s">
        <v>8533</v>
      </c>
      <c r="C1229" t="s">
        <v>2930</v>
      </c>
      <c r="D1229" t="s">
        <v>3968</v>
      </c>
      <c r="E1229" t="s">
        <v>114</v>
      </c>
    </row>
    <row r="1230" spans="1:5">
      <c r="A1230" t="s">
        <v>3981</v>
      </c>
      <c r="B1230" t="s">
        <v>8533</v>
      </c>
      <c r="C1230" t="s">
        <v>2931</v>
      </c>
      <c r="D1230" t="s">
        <v>3980</v>
      </c>
      <c r="E1230" t="s">
        <v>117</v>
      </c>
    </row>
    <row r="1231" spans="1:5">
      <c r="A1231" t="s">
        <v>3983</v>
      </c>
      <c r="B1231" t="s">
        <v>8533</v>
      </c>
      <c r="C1231" t="s">
        <v>2932</v>
      </c>
      <c r="D1231" t="s">
        <v>3980</v>
      </c>
      <c r="E1231" t="s">
        <v>117</v>
      </c>
    </row>
    <row r="1232" spans="1:5">
      <c r="A1232" t="s">
        <v>3986</v>
      </c>
      <c r="B1232" t="s">
        <v>8533</v>
      </c>
      <c r="C1232" t="s">
        <v>4872</v>
      </c>
      <c r="D1232" t="s">
        <v>3985</v>
      </c>
      <c r="E1232" t="s">
        <v>118</v>
      </c>
    </row>
    <row r="1233" spans="1:5">
      <c r="A1233" t="s">
        <v>3988</v>
      </c>
      <c r="B1233" t="s">
        <v>8533</v>
      </c>
      <c r="C1233" t="s">
        <v>4884</v>
      </c>
      <c r="D1233" t="s">
        <v>3985</v>
      </c>
      <c r="E1233" t="s">
        <v>118</v>
      </c>
    </row>
    <row r="1234" spans="1:5">
      <c r="A1234" t="s">
        <v>3990</v>
      </c>
      <c r="B1234" t="s">
        <v>8533</v>
      </c>
      <c r="C1234" t="s">
        <v>4894</v>
      </c>
      <c r="D1234" t="s">
        <v>3985</v>
      </c>
      <c r="E1234" t="s">
        <v>118</v>
      </c>
    </row>
    <row r="1235" spans="1:5">
      <c r="A1235" t="s">
        <v>3993</v>
      </c>
      <c r="B1235" t="s">
        <v>8533</v>
      </c>
      <c r="C1235" t="s">
        <v>2933</v>
      </c>
      <c r="D1235" t="s">
        <v>3992</v>
      </c>
      <c r="E1235" t="s">
        <v>119</v>
      </c>
    </row>
    <row r="1236" spans="1:5">
      <c r="A1236" t="s">
        <v>3996</v>
      </c>
      <c r="B1236" t="s">
        <v>8533</v>
      </c>
      <c r="C1236" t="s">
        <v>2934</v>
      </c>
      <c r="D1236" t="s">
        <v>3995</v>
      </c>
      <c r="E1236" t="s">
        <v>120</v>
      </c>
    </row>
    <row r="1237" spans="1:5">
      <c r="A1237" t="s">
        <v>3999</v>
      </c>
      <c r="B1237" t="s">
        <v>8533</v>
      </c>
      <c r="C1237" t="s">
        <v>2935</v>
      </c>
      <c r="D1237" t="s">
        <v>3998</v>
      </c>
      <c r="E1237" t="s">
        <v>121</v>
      </c>
    </row>
    <row r="1238" spans="1:5">
      <c r="A1238" t="s">
        <v>4002</v>
      </c>
      <c r="B1238" t="s">
        <v>8533</v>
      </c>
      <c r="C1238" t="s">
        <v>2936</v>
      </c>
      <c r="D1238" t="s">
        <v>4001</v>
      </c>
      <c r="E1238" t="s">
        <v>122</v>
      </c>
    </row>
    <row r="1239" spans="1:5">
      <c r="A1239" t="s">
        <v>4005</v>
      </c>
      <c r="B1239" t="s">
        <v>8533</v>
      </c>
      <c r="C1239" t="s">
        <v>2937</v>
      </c>
      <c r="D1239" t="s">
        <v>4004</v>
      </c>
      <c r="E1239" t="s">
        <v>123</v>
      </c>
    </row>
    <row r="1240" spans="1:5">
      <c r="A1240" t="s">
        <v>4007</v>
      </c>
      <c r="B1240" t="s">
        <v>8533</v>
      </c>
      <c r="C1240" t="s">
        <v>2938</v>
      </c>
      <c r="D1240" t="s">
        <v>4004</v>
      </c>
      <c r="E1240" t="s">
        <v>123</v>
      </c>
    </row>
    <row r="1241" spans="1:5">
      <c r="A1241" t="s">
        <v>4010</v>
      </c>
      <c r="B1241" t="s">
        <v>8533</v>
      </c>
      <c r="C1241" t="s">
        <v>2939</v>
      </c>
      <c r="D1241" t="s">
        <v>4009</v>
      </c>
      <c r="E1241" t="s">
        <v>124</v>
      </c>
    </row>
    <row r="1242" spans="1:5">
      <c r="A1242" t="s">
        <v>4016</v>
      </c>
      <c r="B1242" t="s">
        <v>8533</v>
      </c>
      <c r="C1242" t="s">
        <v>4580</v>
      </c>
      <c r="D1242" t="s">
        <v>4015</v>
      </c>
      <c r="E1242" t="s">
        <v>126</v>
      </c>
    </row>
    <row r="1243" spans="1:5">
      <c r="A1243" t="s">
        <v>4019</v>
      </c>
      <c r="B1243" t="s">
        <v>8533</v>
      </c>
      <c r="C1243" t="s">
        <v>4836</v>
      </c>
      <c r="D1243" t="s">
        <v>4018</v>
      </c>
      <c r="E1243" t="s">
        <v>127</v>
      </c>
    </row>
    <row r="1244" spans="1:5">
      <c r="A1244" t="s">
        <v>4022</v>
      </c>
      <c r="B1244" t="s">
        <v>8533</v>
      </c>
      <c r="C1244" t="s">
        <v>2940</v>
      </c>
      <c r="D1244" t="s">
        <v>4021</v>
      </c>
      <c r="E1244" t="s">
        <v>128</v>
      </c>
    </row>
    <row r="1245" spans="1:5">
      <c r="A1245" t="s">
        <v>4024</v>
      </c>
      <c r="B1245" t="s">
        <v>8533</v>
      </c>
      <c r="C1245" t="s">
        <v>2941</v>
      </c>
      <c r="D1245" t="s">
        <v>4021</v>
      </c>
      <c r="E1245" t="s">
        <v>128</v>
      </c>
    </row>
    <row r="1246" spans="1:5">
      <c r="A1246" t="s">
        <v>4026</v>
      </c>
      <c r="B1246" t="s">
        <v>8533</v>
      </c>
      <c r="C1246" t="s">
        <v>2942</v>
      </c>
      <c r="D1246" t="s">
        <v>4021</v>
      </c>
      <c r="E1246" t="s">
        <v>128</v>
      </c>
    </row>
    <row r="1247" spans="1:5">
      <c r="A1247" t="s">
        <v>4028</v>
      </c>
      <c r="B1247" t="s">
        <v>8533</v>
      </c>
      <c r="C1247" t="s">
        <v>2943</v>
      </c>
      <c r="D1247" t="s">
        <v>4021</v>
      </c>
      <c r="E1247" t="s">
        <v>128</v>
      </c>
    </row>
    <row r="1248" spans="1:5">
      <c r="A1248" t="s">
        <v>4031</v>
      </c>
      <c r="B1248" t="s">
        <v>8533</v>
      </c>
      <c r="C1248" t="s">
        <v>2944</v>
      </c>
      <c r="D1248" t="s">
        <v>4030</v>
      </c>
      <c r="E1248" t="s">
        <v>129</v>
      </c>
    </row>
    <row r="1249" spans="1:5">
      <c r="A1249" t="s">
        <v>4063</v>
      </c>
      <c r="B1249" t="s">
        <v>8533</v>
      </c>
      <c r="C1249" t="s">
        <v>4622</v>
      </c>
      <c r="D1249" t="s">
        <v>4062</v>
      </c>
      <c r="E1249" t="s">
        <v>139</v>
      </c>
    </row>
    <row r="1250" spans="1:5">
      <c r="A1250" t="s">
        <v>4063</v>
      </c>
      <c r="B1250" t="s">
        <v>8533</v>
      </c>
      <c r="C1250" t="s">
        <v>4622</v>
      </c>
      <c r="D1250" t="s">
        <v>4062</v>
      </c>
      <c r="E1250" t="s">
        <v>139</v>
      </c>
    </row>
    <row r="1251" spans="1:5">
      <c r="A1251" t="s">
        <v>4065</v>
      </c>
      <c r="B1251" t="s">
        <v>8533</v>
      </c>
      <c r="C1251" t="s">
        <v>4634</v>
      </c>
      <c r="D1251" t="s">
        <v>4062</v>
      </c>
      <c r="E1251" t="s">
        <v>139</v>
      </c>
    </row>
    <row r="1252" spans="1:5">
      <c r="A1252" t="s">
        <v>4071</v>
      </c>
      <c r="B1252" t="s">
        <v>8533</v>
      </c>
      <c r="C1252" t="s">
        <v>4623</v>
      </c>
      <c r="D1252" t="s">
        <v>4070</v>
      </c>
      <c r="E1252" t="s">
        <v>141</v>
      </c>
    </row>
    <row r="1253" spans="1:5">
      <c r="A1253" t="s">
        <v>4073</v>
      </c>
      <c r="B1253" t="s">
        <v>8533</v>
      </c>
      <c r="C1253" t="s">
        <v>4647</v>
      </c>
      <c r="D1253" t="s">
        <v>4070</v>
      </c>
      <c r="E1253" t="s">
        <v>141</v>
      </c>
    </row>
    <row r="1254" spans="1:5">
      <c r="A1254" t="s">
        <v>4076</v>
      </c>
      <c r="B1254" t="s">
        <v>8533</v>
      </c>
      <c r="C1254" t="s">
        <v>2945</v>
      </c>
      <c r="D1254" t="s">
        <v>4075</v>
      </c>
      <c r="E1254" t="s">
        <v>142</v>
      </c>
    </row>
    <row r="1255" spans="1:5">
      <c r="A1255" t="s">
        <v>4091</v>
      </c>
      <c r="B1255" t="s">
        <v>8533</v>
      </c>
      <c r="C1255" t="s">
        <v>2946</v>
      </c>
      <c r="D1255" t="s">
        <v>4090</v>
      </c>
      <c r="E1255" t="s">
        <v>147</v>
      </c>
    </row>
    <row r="1256" spans="1:5">
      <c r="A1256" t="s">
        <v>4094</v>
      </c>
      <c r="B1256" t="s">
        <v>8956</v>
      </c>
      <c r="C1256" t="s">
        <v>7960</v>
      </c>
      <c r="D1256" t="s">
        <v>4093</v>
      </c>
      <c r="E1256" t="s">
        <v>148</v>
      </c>
    </row>
    <row r="1257" spans="1:5">
      <c r="A1257" t="s">
        <v>4096</v>
      </c>
      <c r="B1257" t="s">
        <v>8956</v>
      </c>
      <c r="C1257" t="s">
        <v>2947</v>
      </c>
      <c r="D1257" t="s">
        <v>4093</v>
      </c>
      <c r="E1257" t="s">
        <v>148</v>
      </c>
    </row>
    <row r="1258" spans="1:5">
      <c r="A1258" t="s">
        <v>4099</v>
      </c>
      <c r="B1258" t="s">
        <v>8533</v>
      </c>
      <c r="C1258" t="s">
        <v>4596</v>
      </c>
      <c r="D1258" t="s">
        <v>4098</v>
      </c>
      <c r="E1258" t="s">
        <v>149</v>
      </c>
    </row>
    <row r="1259" spans="1:5">
      <c r="A1259" t="s">
        <v>4102</v>
      </c>
      <c r="B1259" t="s">
        <v>8533</v>
      </c>
      <c r="C1259" t="s">
        <v>2948</v>
      </c>
      <c r="D1259" t="s">
        <v>4101</v>
      </c>
      <c r="E1259" t="s">
        <v>150</v>
      </c>
    </row>
    <row r="1260" spans="1:5">
      <c r="A1260" t="s">
        <v>4105</v>
      </c>
      <c r="B1260" t="s">
        <v>8533</v>
      </c>
      <c r="C1260" t="s">
        <v>2949</v>
      </c>
      <c r="D1260" t="s">
        <v>4104</v>
      </c>
      <c r="E1260" t="s">
        <v>151</v>
      </c>
    </row>
    <row r="1261" spans="1:5">
      <c r="A1261" t="s">
        <v>4108</v>
      </c>
      <c r="B1261" t="s">
        <v>8533</v>
      </c>
      <c r="C1261" t="s">
        <v>4597</v>
      </c>
      <c r="D1261" t="s">
        <v>4107</v>
      </c>
      <c r="E1261" t="s">
        <v>152</v>
      </c>
    </row>
    <row r="1262" spans="1:5">
      <c r="A1262" t="s">
        <v>4111</v>
      </c>
      <c r="B1262" t="s">
        <v>8533</v>
      </c>
      <c r="C1262" t="s">
        <v>2950</v>
      </c>
      <c r="D1262" t="s">
        <v>4110</v>
      </c>
      <c r="E1262" t="s">
        <v>153</v>
      </c>
    </row>
    <row r="1263" spans="1:5">
      <c r="A1263" t="s">
        <v>4114</v>
      </c>
      <c r="B1263" t="s">
        <v>8956</v>
      </c>
      <c r="C1263" t="s">
        <v>8050</v>
      </c>
      <c r="D1263" t="s">
        <v>4113</v>
      </c>
      <c r="E1263" t="s">
        <v>154</v>
      </c>
    </row>
    <row r="1264" spans="1:5">
      <c r="A1264" t="s">
        <v>4116</v>
      </c>
      <c r="B1264" t="s">
        <v>8956</v>
      </c>
      <c r="C1264" t="s">
        <v>2951</v>
      </c>
      <c r="D1264" t="s">
        <v>4113</v>
      </c>
      <c r="E1264" t="s">
        <v>154</v>
      </c>
    </row>
    <row r="1265" spans="1:5">
      <c r="A1265" t="s">
        <v>4143</v>
      </c>
      <c r="B1265" t="s">
        <v>8533</v>
      </c>
      <c r="C1265" t="s">
        <v>4815</v>
      </c>
      <c r="D1265" t="s">
        <v>4142</v>
      </c>
      <c r="E1265" t="s">
        <v>163</v>
      </c>
    </row>
    <row r="1266" spans="1:5">
      <c r="A1266" t="s">
        <v>4146</v>
      </c>
      <c r="B1266" t="s">
        <v>8533</v>
      </c>
      <c r="C1266" t="s">
        <v>2952</v>
      </c>
      <c r="D1266" t="s">
        <v>4145</v>
      </c>
      <c r="E1266" t="s">
        <v>164</v>
      </c>
    </row>
    <row r="1267" spans="1:5">
      <c r="A1267" t="s">
        <v>4158</v>
      </c>
      <c r="B1267" t="s">
        <v>8533</v>
      </c>
      <c r="C1267" t="s">
        <v>2953</v>
      </c>
      <c r="D1267" t="s">
        <v>4157</v>
      </c>
      <c r="E1267" t="s">
        <v>168</v>
      </c>
    </row>
    <row r="1268" spans="1:5">
      <c r="A1268" t="s">
        <v>4158</v>
      </c>
      <c r="B1268" t="s">
        <v>8533</v>
      </c>
      <c r="C1268" t="s">
        <v>2953</v>
      </c>
      <c r="D1268" t="s">
        <v>4157</v>
      </c>
      <c r="E1268" t="s">
        <v>168</v>
      </c>
    </row>
    <row r="1269" spans="1:5">
      <c r="A1269" t="s">
        <v>4161</v>
      </c>
      <c r="B1269" t="s">
        <v>8533</v>
      </c>
      <c r="C1269" t="s">
        <v>2954</v>
      </c>
      <c r="D1269" t="s">
        <v>4160</v>
      </c>
      <c r="E1269" t="s">
        <v>169</v>
      </c>
    </row>
    <row r="1270" spans="1:5">
      <c r="A1270" t="s">
        <v>4161</v>
      </c>
      <c r="B1270" t="s">
        <v>8533</v>
      </c>
      <c r="C1270" t="s">
        <v>2954</v>
      </c>
      <c r="D1270" t="s">
        <v>4160</v>
      </c>
      <c r="E1270" t="s">
        <v>169</v>
      </c>
    </row>
    <row r="1271" spans="1:5">
      <c r="A1271" t="s">
        <v>4169</v>
      </c>
      <c r="B1271" t="s">
        <v>8533</v>
      </c>
      <c r="C1271" t="s">
        <v>2955</v>
      </c>
    </row>
    <row r="1272" spans="1:5">
      <c r="A1272" t="s">
        <v>4175</v>
      </c>
      <c r="B1272" t="s">
        <v>8533</v>
      </c>
      <c r="C1272" t="s">
        <v>2956</v>
      </c>
      <c r="D1272" t="s">
        <v>4174</v>
      </c>
      <c r="E1272" t="s">
        <v>173</v>
      </c>
    </row>
    <row r="1273" spans="1:5">
      <c r="A1273" t="s">
        <v>4177</v>
      </c>
      <c r="B1273" t="s">
        <v>8533</v>
      </c>
      <c r="C1273" t="s">
        <v>2957</v>
      </c>
      <c r="D1273" t="s">
        <v>4174</v>
      </c>
      <c r="E1273" t="s">
        <v>173</v>
      </c>
    </row>
    <row r="1274" spans="1:5">
      <c r="A1274" t="s">
        <v>4180</v>
      </c>
      <c r="B1274" t="s">
        <v>8533</v>
      </c>
      <c r="C1274" t="s">
        <v>2958</v>
      </c>
      <c r="D1274" t="s">
        <v>4179</v>
      </c>
      <c r="E1274" t="s">
        <v>174</v>
      </c>
    </row>
    <row r="1275" spans="1:5">
      <c r="A1275" t="s">
        <v>4183</v>
      </c>
      <c r="B1275" t="s">
        <v>8533</v>
      </c>
      <c r="C1275" t="s">
        <v>2959</v>
      </c>
      <c r="D1275" t="s">
        <v>4182</v>
      </c>
      <c r="E1275" t="s">
        <v>175</v>
      </c>
    </row>
    <row r="1276" spans="1:5">
      <c r="A1276" t="s">
        <v>4186</v>
      </c>
      <c r="B1276" t="s">
        <v>8533</v>
      </c>
      <c r="C1276" t="s">
        <v>2253</v>
      </c>
      <c r="D1276" t="s">
        <v>4185</v>
      </c>
      <c r="E1276" t="s">
        <v>176</v>
      </c>
    </row>
    <row r="1277" spans="1:5">
      <c r="A1277" t="s">
        <v>4189</v>
      </c>
      <c r="B1277" t="s">
        <v>8533</v>
      </c>
      <c r="C1277" t="s">
        <v>2960</v>
      </c>
      <c r="D1277" t="s">
        <v>4188</v>
      </c>
      <c r="E1277" t="s">
        <v>177</v>
      </c>
    </row>
    <row r="1278" spans="1:5">
      <c r="A1278" t="s">
        <v>4192</v>
      </c>
      <c r="B1278" t="s">
        <v>8533</v>
      </c>
      <c r="C1278" t="s">
        <v>2961</v>
      </c>
      <c r="D1278" t="s">
        <v>4191</v>
      </c>
      <c r="E1278" t="s">
        <v>178</v>
      </c>
    </row>
    <row r="1279" spans="1:5">
      <c r="A1279" t="s">
        <v>4195</v>
      </c>
      <c r="B1279" t="s">
        <v>8533</v>
      </c>
      <c r="C1279" t="s">
        <v>1926</v>
      </c>
      <c r="D1279" t="s">
        <v>4194</v>
      </c>
      <c r="E1279" t="s">
        <v>179</v>
      </c>
    </row>
    <row r="1280" spans="1:5">
      <c r="A1280" t="s">
        <v>4198</v>
      </c>
      <c r="B1280" t="s">
        <v>8533</v>
      </c>
      <c r="C1280" t="s">
        <v>2962</v>
      </c>
      <c r="D1280" t="s">
        <v>4197</v>
      </c>
      <c r="E1280" t="s">
        <v>180</v>
      </c>
    </row>
    <row r="1281" spans="1:5">
      <c r="A1281" t="s">
        <v>4204</v>
      </c>
      <c r="B1281" t="s">
        <v>8533</v>
      </c>
      <c r="C1281" t="s">
        <v>2254</v>
      </c>
      <c r="D1281" t="s">
        <v>4203</v>
      </c>
      <c r="E1281" t="s">
        <v>182</v>
      </c>
    </row>
    <row r="1282" spans="1:5">
      <c r="A1282" t="s">
        <v>4207</v>
      </c>
      <c r="B1282" t="s">
        <v>8533</v>
      </c>
      <c r="C1282" t="s">
        <v>4957</v>
      </c>
      <c r="D1282" t="s">
        <v>4206</v>
      </c>
      <c r="E1282" t="s">
        <v>183</v>
      </c>
    </row>
    <row r="1283" spans="1:5">
      <c r="A1283" t="s">
        <v>4209</v>
      </c>
      <c r="B1283" t="s">
        <v>8533</v>
      </c>
      <c r="C1283" t="s">
        <v>4973</v>
      </c>
      <c r="D1283" t="s">
        <v>4206</v>
      </c>
      <c r="E1283" t="s">
        <v>183</v>
      </c>
    </row>
    <row r="1284" spans="1:5">
      <c r="A1284" t="s">
        <v>4212</v>
      </c>
      <c r="B1284" t="s">
        <v>8533</v>
      </c>
      <c r="C1284" t="s">
        <v>4876</v>
      </c>
      <c r="D1284" t="s">
        <v>4211</v>
      </c>
      <c r="E1284" t="s">
        <v>184</v>
      </c>
    </row>
    <row r="1285" spans="1:5">
      <c r="A1285" t="s">
        <v>4214</v>
      </c>
      <c r="B1285" t="s">
        <v>8533</v>
      </c>
      <c r="C1285" t="s">
        <v>4886</v>
      </c>
      <c r="D1285" t="s">
        <v>4211</v>
      </c>
      <c r="E1285" t="s">
        <v>184</v>
      </c>
    </row>
    <row r="1286" spans="1:5">
      <c r="A1286" t="s">
        <v>4216</v>
      </c>
      <c r="B1286" t="s">
        <v>8533</v>
      </c>
      <c r="C1286" t="s">
        <v>4896</v>
      </c>
      <c r="D1286" t="s">
        <v>4211</v>
      </c>
      <c r="E1286" t="s">
        <v>184</v>
      </c>
    </row>
    <row r="1287" spans="1:5">
      <c r="A1287" t="s">
        <v>4219</v>
      </c>
      <c r="B1287" t="s">
        <v>8533</v>
      </c>
      <c r="C1287" t="s">
        <v>4878</v>
      </c>
      <c r="D1287" t="s">
        <v>4218</v>
      </c>
      <c r="E1287" t="s">
        <v>185</v>
      </c>
    </row>
    <row r="1288" spans="1:5">
      <c r="A1288" t="s">
        <v>4221</v>
      </c>
      <c r="B1288" t="s">
        <v>8533</v>
      </c>
      <c r="C1288" t="s">
        <v>4887</v>
      </c>
      <c r="D1288" t="s">
        <v>4218</v>
      </c>
      <c r="E1288" t="s">
        <v>185</v>
      </c>
    </row>
    <row r="1289" spans="1:5">
      <c r="A1289" t="s">
        <v>4223</v>
      </c>
      <c r="B1289" t="s">
        <v>8533</v>
      </c>
      <c r="C1289" t="s">
        <v>4897</v>
      </c>
      <c r="D1289" t="s">
        <v>4218</v>
      </c>
      <c r="E1289" t="s">
        <v>185</v>
      </c>
    </row>
    <row r="1290" spans="1:5">
      <c r="A1290" t="s">
        <v>4226</v>
      </c>
      <c r="B1290" t="s">
        <v>8533</v>
      </c>
      <c r="C1290" t="s">
        <v>4898</v>
      </c>
      <c r="D1290" t="s">
        <v>4225</v>
      </c>
      <c r="E1290" t="s">
        <v>186</v>
      </c>
    </row>
    <row r="1291" spans="1:5">
      <c r="A1291" t="s">
        <v>4229</v>
      </c>
      <c r="B1291" t="s">
        <v>8533</v>
      </c>
      <c r="C1291" t="s">
        <v>4578</v>
      </c>
      <c r="D1291" t="s">
        <v>4228</v>
      </c>
      <c r="E1291" t="s">
        <v>187</v>
      </c>
    </row>
    <row r="1292" spans="1:5">
      <c r="A1292" t="s">
        <v>4232</v>
      </c>
      <c r="B1292" t="s">
        <v>8533</v>
      </c>
      <c r="C1292" t="s">
        <v>2963</v>
      </c>
      <c r="D1292" t="s">
        <v>4231</v>
      </c>
      <c r="E1292" t="s">
        <v>188</v>
      </c>
    </row>
    <row r="1293" spans="1:5">
      <c r="A1293" t="s">
        <v>4232</v>
      </c>
      <c r="B1293" t="s">
        <v>8533</v>
      </c>
      <c r="C1293" t="s">
        <v>2963</v>
      </c>
      <c r="D1293" t="s">
        <v>4231</v>
      </c>
      <c r="E1293" t="s">
        <v>188</v>
      </c>
    </row>
    <row r="1294" spans="1:5">
      <c r="A1294" t="s">
        <v>4238</v>
      </c>
      <c r="B1294" t="s">
        <v>8533</v>
      </c>
      <c r="C1294" t="s">
        <v>2964</v>
      </c>
      <c r="D1294" t="s">
        <v>4237</v>
      </c>
      <c r="E1294" t="s">
        <v>190</v>
      </c>
    </row>
    <row r="1295" spans="1:5">
      <c r="A1295" t="s">
        <v>4238</v>
      </c>
      <c r="B1295" t="s">
        <v>8533</v>
      </c>
      <c r="C1295" t="s">
        <v>2964</v>
      </c>
      <c r="D1295" t="s">
        <v>4237</v>
      </c>
      <c r="E1295" t="s">
        <v>190</v>
      </c>
    </row>
    <row r="1296" spans="1:5">
      <c r="A1296" t="s">
        <v>4244</v>
      </c>
      <c r="B1296" t="s">
        <v>8533</v>
      </c>
      <c r="C1296" t="s">
        <v>4986</v>
      </c>
      <c r="D1296" t="s">
        <v>4243</v>
      </c>
      <c r="E1296" t="s">
        <v>192</v>
      </c>
    </row>
    <row r="1297" spans="1:5">
      <c r="A1297" t="s">
        <v>4247</v>
      </c>
      <c r="B1297" t="s">
        <v>8533</v>
      </c>
      <c r="C1297" t="s">
        <v>2965</v>
      </c>
      <c r="D1297" t="s">
        <v>4246</v>
      </c>
      <c r="E1297" t="s">
        <v>193</v>
      </c>
    </row>
    <row r="1298" spans="1:5">
      <c r="A1298" t="s">
        <v>4250</v>
      </c>
      <c r="B1298" t="s">
        <v>8533</v>
      </c>
      <c r="C1298" t="s">
        <v>2966</v>
      </c>
      <c r="D1298" t="s">
        <v>4249</v>
      </c>
      <c r="E1298" t="s">
        <v>194</v>
      </c>
    </row>
    <row r="1299" spans="1:5">
      <c r="A1299" t="s">
        <v>4259</v>
      </c>
      <c r="B1299" t="s">
        <v>8533</v>
      </c>
      <c r="C1299" t="s">
        <v>2967</v>
      </c>
      <c r="D1299" t="s">
        <v>4258</v>
      </c>
      <c r="E1299" t="s">
        <v>197</v>
      </c>
    </row>
    <row r="1300" spans="1:5">
      <c r="A1300" t="s">
        <v>4262</v>
      </c>
      <c r="B1300" t="s">
        <v>8533</v>
      </c>
      <c r="C1300" t="s">
        <v>2118</v>
      </c>
      <c r="D1300" t="s">
        <v>4261</v>
      </c>
      <c r="E1300" t="s">
        <v>198</v>
      </c>
    </row>
    <row r="1301" spans="1:5">
      <c r="A1301" t="s">
        <v>4265</v>
      </c>
      <c r="B1301" t="s">
        <v>8533</v>
      </c>
      <c r="C1301" t="s">
        <v>2285</v>
      </c>
      <c r="D1301" t="s">
        <v>4264</v>
      </c>
      <c r="E1301" t="s">
        <v>199</v>
      </c>
    </row>
    <row r="1302" spans="1:5">
      <c r="A1302" t="s">
        <v>4268</v>
      </c>
      <c r="B1302" t="s">
        <v>8533</v>
      </c>
      <c r="C1302" t="s">
        <v>2968</v>
      </c>
      <c r="D1302" t="s">
        <v>4267</v>
      </c>
      <c r="E1302" t="s">
        <v>200</v>
      </c>
    </row>
    <row r="1303" spans="1:5">
      <c r="A1303" t="s">
        <v>4271</v>
      </c>
      <c r="B1303" t="s">
        <v>8533</v>
      </c>
      <c r="C1303" t="s">
        <v>2969</v>
      </c>
      <c r="D1303" t="s">
        <v>4270</v>
      </c>
      <c r="E1303" t="s">
        <v>201</v>
      </c>
    </row>
    <row r="1304" spans="1:5">
      <c r="A1304" t="s">
        <v>4274</v>
      </c>
      <c r="B1304" t="s">
        <v>8533</v>
      </c>
      <c r="C1304" t="s">
        <v>2970</v>
      </c>
      <c r="D1304" t="s">
        <v>4273</v>
      </c>
      <c r="E1304" t="s">
        <v>202</v>
      </c>
    </row>
    <row r="1305" spans="1:5">
      <c r="A1305" t="s">
        <v>4280</v>
      </c>
      <c r="B1305" t="s">
        <v>8533</v>
      </c>
      <c r="C1305" t="s">
        <v>2971</v>
      </c>
      <c r="D1305" t="s">
        <v>4279</v>
      </c>
      <c r="E1305" t="s">
        <v>204</v>
      </c>
    </row>
    <row r="1306" spans="1:5">
      <c r="A1306" t="s">
        <v>4283</v>
      </c>
      <c r="B1306" t="s">
        <v>8533</v>
      </c>
      <c r="C1306" t="s">
        <v>2972</v>
      </c>
      <c r="D1306" t="s">
        <v>4282</v>
      </c>
      <c r="E1306" t="s">
        <v>205</v>
      </c>
    </row>
    <row r="1307" spans="1:5">
      <c r="A1307" t="s">
        <v>4289</v>
      </c>
      <c r="B1307" t="s">
        <v>8533</v>
      </c>
      <c r="C1307" t="s">
        <v>2973</v>
      </c>
      <c r="D1307" t="s">
        <v>4288</v>
      </c>
      <c r="E1307" t="s">
        <v>207</v>
      </c>
    </row>
    <row r="1308" spans="1:5">
      <c r="A1308" t="s">
        <v>4295</v>
      </c>
      <c r="B1308" t="s">
        <v>8533</v>
      </c>
      <c r="C1308" t="s">
        <v>4925</v>
      </c>
      <c r="D1308" t="s">
        <v>4294</v>
      </c>
      <c r="E1308" t="s">
        <v>209</v>
      </c>
    </row>
    <row r="1309" spans="1:5">
      <c r="A1309" t="s">
        <v>4298</v>
      </c>
      <c r="B1309" t="s">
        <v>8533</v>
      </c>
      <c r="C1309" t="s">
        <v>2974</v>
      </c>
      <c r="D1309" t="s">
        <v>4297</v>
      </c>
      <c r="E1309" t="s">
        <v>210</v>
      </c>
    </row>
    <row r="1310" spans="1:5">
      <c r="A1310" t="s">
        <v>4317</v>
      </c>
      <c r="B1310" t="s">
        <v>8533</v>
      </c>
      <c r="C1310" t="s">
        <v>4626</v>
      </c>
      <c r="D1310" t="s">
        <v>4316</v>
      </c>
      <c r="E1310" t="s">
        <v>215</v>
      </c>
    </row>
    <row r="1311" spans="1:5">
      <c r="A1311" t="s">
        <v>4319</v>
      </c>
      <c r="B1311" t="s">
        <v>8533</v>
      </c>
      <c r="C1311" t="s">
        <v>4637</v>
      </c>
      <c r="D1311" t="s">
        <v>4316</v>
      </c>
      <c r="E1311" t="s">
        <v>215</v>
      </c>
    </row>
    <row r="1312" spans="1:5">
      <c r="A1312" t="s">
        <v>4322</v>
      </c>
      <c r="B1312" t="s">
        <v>8533</v>
      </c>
      <c r="C1312" t="s">
        <v>4625</v>
      </c>
      <c r="D1312" t="s">
        <v>4321</v>
      </c>
      <c r="E1312" t="s">
        <v>216</v>
      </c>
    </row>
    <row r="1313" spans="1:5">
      <c r="A1313" t="s">
        <v>4324</v>
      </c>
      <c r="B1313" t="s">
        <v>8533</v>
      </c>
      <c r="C1313" t="s">
        <v>4636</v>
      </c>
      <c r="D1313" t="s">
        <v>4321</v>
      </c>
      <c r="E1313" t="s">
        <v>216</v>
      </c>
    </row>
    <row r="1314" spans="1:5">
      <c r="A1314" t="s">
        <v>4327</v>
      </c>
      <c r="B1314" t="s">
        <v>8533</v>
      </c>
      <c r="C1314" t="s">
        <v>4645</v>
      </c>
      <c r="D1314" t="s">
        <v>4326</v>
      </c>
      <c r="E1314" t="s">
        <v>217</v>
      </c>
    </row>
    <row r="1315" spans="1:5">
      <c r="A1315" t="s">
        <v>4329</v>
      </c>
      <c r="B1315" t="s">
        <v>8533</v>
      </c>
      <c r="C1315" t="s">
        <v>2975</v>
      </c>
      <c r="D1315" t="s">
        <v>4326</v>
      </c>
      <c r="E1315" t="s">
        <v>217</v>
      </c>
    </row>
    <row r="1316" spans="1:5">
      <c r="A1316" t="s">
        <v>4332</v>
      </c>
      <c r="B1316" t="s">
        <v>8533</v>
      </c>
      <c r="C1316" t="s">
        <v>2976</v>
      </c>
      <c r="D1316" t="s">
        <v>4331</v>
      </c>
      <c r="E1316" t="s">
        <v>218</v>
      </c>
    </row>
    <row r="1317" spans="1:5">
      <c r="B1317" t="s">
        <v>7479</v>
      </c>
      <c r="C1317" t="s">
        <v>2977</v>
      </c>
      <c r="D1317" t="s">
        <v>1628</v>
      </c>
    </row>
  </sheetData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E405"/>
  <sheetViews>
    <sheetView topLeftCell="A118" zoomScale="75" zoomScaleNormal="75" workbookViewId="0"/>
  </sheetViews>
  <sheetFormatPr baseColWidth="10" defaultColWidth="11.42578125" defaultRowHeight="15"/>
  <cols>
    <col min="2" max="2" width="6" bestFit="1" customWidth="1"/>
    <col min="3" max="3" width="8.140625" bestFit="1" customWidth="1"/>
    <col min="4" max="4" width="78.5703125" bestFit="1" customWidth="1"/>
  </cols>
  <sheetData>
    <row r="1" spans="1:5">
      <c r="A1" t="s">
        <v>2979</v>
      </c>
    </row>
    <row r="3" spans="1:5">
      <c r="A3" s="1" t="s">
        <v>8522</v>
      </c>
      <c r="B3" s="1" t="s">
        <v>8523</v>
      </c>
      <c r="C3" s="1" t="s">
        <v>8520</v>
      </c>
      <c r="D3" s="1" t="s">
        <v>8521</v>
      </c>
    </row>
    <row r="4" spans="1:5">
      <c r="C4" t="s">
        <v>8524</v>
      </c>
      <c r="D4" t="s">
        <v>8525</v>
      </c>
    </row>
    <row r="5" spans="1:5">
      <c r="A5" t="s">
        <v>8528</v>
      </c>
      <c r="B5" t="s">
        <v>8529</v>
      </c>
      <c r="C5" t="s">
        <v>2980</v>
      </c>
      <c r="D5" t="s">
        <v>8527</v>
      </c>
      <c r="E5" t="s">
        <v>1013</v>
      </c>
    </row>
    <row r="6" spans="1:5">
      <c r="A6" t="s">
        <v>8532</v>
      </c>
      <c r="B6" t="s">
        <v>8533</v>
      </c>
      <c r="C6" t="s">
        <v>2913</v>
      </c>
      <c r="D6" t="s">
        <v>8531</v>
      </c>
      <c r="E6" t="s">
        <v>1014</v>
      </c>
    </row>
    <row r="7" spans="1:5">
      <c r="A7" t="s">
        <v>8556</v>
      </c>
      <c r="B7" t="s">
        <v>8533</v>
      </c>
      <c r="C7" t="s">
        <v>2981</v>
      </c>
      <c r="D7" t="s">
        <v>8555</v>
      </c>
      <c r="E7" t="s">
        <v>1021</v>
      </c>
    </row>
    <row r="8" spans="1:5">
      <c r="A8" t="s">
        <v>8562</v>
      </c>
      <c r="B8" t="s">
        <v>8563</v>
      </c>
      <c r="C8" t="s">
        <v>2982</v>
      </c>
      <c r="D8" t="s">
        <v>8561</v>
      </c>
      <c r="E8" t="s">
        <v>1023</v>
      </c>
    </row>
    <row r="9" spans="1:5">
      <c r="A9" t="s">
        <v>8562</v>
      </c>
      <c r="B9" t="s">
        <v>8563</v>
      </c>
      <c r="C9" t="s">
        <v>2982</v>
      </c>
      <c r="D9" t="s">
        <v>8561</v>
      </c>
      <c r="E9" t="s">
        <v>1023</v>
      </c>
    </row>
    <row r="10" spans="1:5">
      <c r="A10" t="s">
        <v>8566</v>
      </c>
      <c r="B10" t="s">
        <v>8529</v>
      </c>
      <c r="C10" t="s">
        <v>2983</v>
      </c>
      <c r="D10" t="s">
        <v>8565</v>
      </c>
      <c r="E10" t="s">
        <v>1024</v>
      </c>
    </row>
    <row r="11" spans="1:5">
      <c r="A11" t="s">
        <v>8573</v>
      </c>
      <c r="B11" t="s">
        <v>8533</v>
      </c>
      <c r="C11" t="s">
        <v>2914</v>
      </c>
      <c r="D11" t="s">
        <v>8572</v>
      </c>
      <c r="E11" t="s">
        <v>1026</v>
      </c>
    </row>
    <row r="12" spans="1:5">
      <c r="A12" t="s">
        <v>8576</v>
      </c>
      <c r="B12" t="s">
        <v>8533</v>
      </c>
      <c r="C12" t="s">
        <v>2080</v>
      </c>
      <c r="D12" t="s">
        <v>8575</v>
      </c>
      <c r="E12" t="s">
        <v>1027</v>
      </c>
    </row>
    <row r="13" spans="1:5">
      <c r="A13" t="s">
        <v>8594</v>
      </c>
      <c r="B13" t="s">
        <v>8533</v>
      </c>
      <c r="C13" t="s">
        <v>2880</v>
      </c>
      <c r="D13" t="s">
        <v>8593</v>
      </c>
      <c r="E13" t="s">
        <v>1033</v>
      </c>
    </row>
    <row r="14" spans="1:5">
      <c r="A14" t="s">
        <v>8606</v>
      </c>
      <c r="B14" t="s">
        <v>8533</v>
      </c>
      <c r="C14" t="s">
        <v>2881</v>
      </c>
      <c r="D14" t="s">
        <v>8605</v>
      </c>
      <c r="E14" t="s">
        <v>1037</v>
      </c>
    </row>
    <row r="15" spans="1:5">
      <c r="A15" t="s">
        <v>8609</v>
      </c>
      <c r="B15" t="s">
        <v>8533</v>
      </c>
      <c r="C15" t="s">
        <v>2678</v>
      </c>
      <c r="D15" t="s">
        <v>8608</v>
      </c>
      <c r="E15" t="s">
        <v>1038</v>
      </c>
    </row>
    <row r="16" spans="1:5">
      <c r="A16" t="s">
        <v>8612</v>
      </c>
      <c r="B16" t="s">
        <v>8533</v>
      </c>
      <c r="C16" t="s">
        <v>2684</v>
      </c>
      <c r="D16" t="s">
        <v>8611</v>
      </c>
      <c r="E16" t="s">
        <v>1039</v>
      </c>
    </row>
    <row r="17" spans="1:5">
      <c r="A17" t="s">
        <v>8618</v>
      </c>
      <c r="B17" t="s">
        <v>8533</v>
      </c>
      <c r="C17" t="s">
        <v>2970</v>
      </c>
      <c r="D17" t="s">
        <v>8617</v>
      </c>
      <c r="E17" t="s">
        <v>1041</v>
      </c>
    </row>
    <row r="18" spans="1:5">
      <c r="A18" t="s">
        <v>8618</v>
      </c>
      <c r="B18" t="s">
        <v>8533</v>
      </c>
      <c r="C18" t="s">
        <v>2970</v>
      </c>
      <c r="D18" t="s">
        <v>8617</v>
      </c>
      <c r="E18" t="s">
        <v>1041</v>
      </c>
    </row>
    <row r="19" spans="1:5">
      <c r="A19" t="s">
        <v>8621</v>
      </c>
      <c r="B19" t="s">
        <v>8533</v>
      </c>
      <c r="C19" t="s">
        <v>2482</v>
      </c>
      <c r="D19" t="s">
        <v>8620</v>
      </c>
      <c r="E19" t="s">
        <v>1042</v>
      </c>
    </row>
    <row r="20" spans="1:5">
      <c r="A20" t="s">
        <v>8624</v>
      </c>
      <c r="B20" t="s">
        <v>8533</v>
      </c>
      <c r="C20" t="s">
        <v>2668</v>
      </c>
      <c r="D20" t="s">
        <v>8623</v>
      </c>
      <c r="E20" t="s">
        <v>1043</v>
      </c>
    </row>
    <row r="21" spans="1:5">
      <c r="A21" t="s">
        <v>8627</v>
      </c>
      <c r="B21" t="s">
        <v>8533</v>
      </c>
      <c r="C21" t="s">
        <v>2756</v>
      </c>
      <c r="D21" t="s">
        <v>8626</v>
      </c>
      <c r="E21" t="s">
        <v>1044</v>
      </c>
    </row>
    <row r="22" spans="1:5">
      <c r="A22" t="s">
        <v>8630</v>
      </c>
      <c r="B22" t="s">
        <v>8533</v>
      </c>
      <c r="C22" t="s">
        <v>2480</v>
      </c>
      <c r="D22" t="s">
        <v>8629</v>
      </c>
      <c r="E22" t="s">
        <v>1045</v>
      </c>
    </row>
    <row r="23" spans="1:5">
      <c r="A23" t="s">
        <v>8633</v>
      </c>
      <c r="B23" t="s">
        <v>8533</v>
      </c>
      <c r="C23" t="s">
        <v>2663</v>
      </c>
      <c r="D23" t="s">
        <v>8632</v>
      </c>
      <c r="E23" t="s">
        <v>1046</v>
      </c>
    </row>
    <row r="24" spans="1:5">
      <c r="A24" t="s">
        <v>8636</v>
      </c>
      <c r="B24" t="s">
        <v>8533</v>
      </c>
      <c r="C24" t="s">
        <v>2984</v>
      </c>
      <c r="D24" t="s">
        <v>8635</v>
      </c>
      <c r="E24" t="s">
        <v>1047</v>
      </c>
    </row>
    <row r="25" spans="1:5">
      <c r="A25" t="s">
        <v>8657</v>
      </c>
      <c r="B25" t="s">
        <v>8533</v>
      </c>
      <c r="C25" t="s">
        <v>2875</v>
      </c>
      <c r="D25" t="s">
        <v>8656</v>
      </c>
      <c r="E25" t="s">
        <v>1054</v>
      </c>
    </row>
    <row r="26" spans="1:5">
      <c r="A26" t="s">
        <v>8663</v>
      </c>
      <c r="B26" t="s">
        <v>8533</v>
      </c>
      <c r="C26" t="s">
        <v>2958</v>
      </c>
      <c r="D26" t="s">
        <v>8662</v>
      </c>
      <c r="E26" t="s">
        <v>1056</v>
      </c>
    </row>
    <row r="27" spans="1:5">
      <c r="A27" t="s">
        <v>8666</v>
      </c>
      <c r="B27" t="s">
        <v>8533</v>
      </c>
      <c r="C27" t="s">
        <v>2964</v>
      </c>
      <c r="D27" t="s">
        <v>8665</v>
      </c>
      <c r="E27" t="s">
        <v>1057</v>
      </c>
    </row>
    <row r="28" spans="1:5">
      <c r="A28" t="s">
        <v>8669</v>
      </c>
      <c r="B28" t="s">
        <v>8533</v>
      </c>
      <c r="C28" t="s">
        <v>2438</v>
      </c>
      <c r="D28" t="s">
        <v>8668</v>
      </c>
      <c r="E28" t="s">
        <v>1058</v>
      </c>
    </row>
    <row r="29" spans="1:5">
      <c r="A29" t="s">
        <v>8684</v>
      </c>
      <c r="B29" t="s">
        <v>8533</v>
      </c>
      <c r="C29" t="s">
        <v>2802</v>
      </c>
      <c r="D29" t="s">
        <v>8683</v>
      </c>
      <c r="E29" t="s">
        <v>1063</v>
      </c>
    </row>
    <row r="30" spans="1:5">
      <c r="A30" t="s">
        <v>8702</v>
      </c>
      <c r="B30" t="s">
        <v>8533</v>
      </c>
      <c r="C30" t="s">
        <v>2254</v>
      </c>
      <c r="D30" t="s">
        <v>8701</v>
      </c>
      <c r="E30" t="s">
        <v>1069</v>
      </c>
    </row>
    <row r="31" spans="1:5">
      <c r="A31" t="s">
        <v>8714</v>
      </c>
      <c r="B31" t="s">
        <v>8533</v>
      </c>
      <c r="C31" t="s">
        <v>2206</v>
      </c>
      <c r="D31" t="s">
        <v>8713</v>
      </c>
      <c r="E31" t="s">
        <v>1073</v>
      </c>
    </row>
    <row r="32" spans="1:5">
      <c r="A32" t="s">
        <v>8717</v>
      </c>
      <c r="B32" t="s">
        <v>8533</v>
      </c>
      <c r="C32" t="s">
        <v>2707</v>
      </c>
      <c r="D32" t="s">
        <v>8716</v>
      </c>
      <c r="E32" t="s">
        <v>1074</v>
      </c>
    </row>
    <row r="33" spans="1:5">
      <c r="A33" t="s">
        <v>8720</v>
      </c>
      <c r="B33" t="s">
        <v>8533</v>
      </c>
      <c r="C33" t="s">
        <v>2214</v>
      </c>
      <c r="D33" t="s">
        <v>8719</v>
      </c>
      <c r="E33" t="s">
        <v>1075</v>
      </c>
    </row>
    <row r="34" spans="1:5">
      <c r="A34" t="s">
        <v>8735</v>
      </c>
      <c r="B34" t="s">
        <v>8533</v>
      </c>
      <c r="C34" t="s">
        <v>2294</v>
      </c>
      <c r="D34" t="s">
        <v>8734</v>
      </c>
      <c r="E34" t="s">
        <v>1080</v>
      </c>
    </row>
    <row r="35" spans="1:5">
      <c r="A35" t="s">
        <v>8738</v>
      </c>
      <c r="B35" t="s">
        <v>8533</v>
      </c>
      <c r="C35" t="s">
        <v>1687</v>
      </c>
      <c r="D35" t="s">
        <v>8737</v>
      </c>
      <c r="E35" t="s">
        <v>1081</v>
      </c>
    </row>
    <row r="36" spans="1:5">
      <c r="A36" t="s">
        <v>8741</v>
      </c>
      <c r="B36" t="s">
        <v>8533</v>
      </c>
      <c r="C36" t="s">
        <v>2690</v>
      </c>
      <c r="D36" t="s">
        <v>8740</v>
      </c>
      <c r="E36" t="s">
        <v>1082</v>
      </c>
    </row>
    <row r="37" spans="1:5">
      <c r="A37" t="s">
        <v>8741</v>
      </c>
      <c r="B37" t="s">
        <v>8533</v>
      </c>
      <c r="C37" t="s">
        <v>2690</v>
      </c>
      <c r="D37" t="s">
        <v>8740</v>
      </c>
      <c r="E37" t="s">
        <v>1082</v>
      </c>
    </row>
    <row r="38" spans="1:5">
      <c r="A38" t="s">
        <v>8744</v>
      </c>
      <c r="B38" t="s">
        <v>8533</v>
      </c>
      <c r="C38" t="s">
        <v>2291</v>
      </c>
      <c r="D38" t="s">
        <v>8743</v>
      </c>
      <c r="E38" t="s">
        <v>1083</v>
      </c>
    </row>
    <row r="39" spans="1:5">
      <c r="A39" t="s">
        <v>8762</v>
      </c>
      <c r="B39" t="s">
        <v>8533</v>
      </c>
      <c r="C39" t="s">
        <v>1930</v>
      </c>
      <c r="D39" t="s">
        <v>8761</v>
      </c>
      <c r="E39" t="s">
        <v>1089</v>
      </c>
    </row>
    <row r="40" spans="1:5">
      <c r="A40" t="s">
        <v>8780</v>
      </c>
      <c r="B40" t="s">
        <v>8533</v>
      </c>
      <c r="C40" t="s">
        <v>2903</v>
      </c>
      <c r="D40" t="s">
        <v>8779</v>
      </c>
      <c r="E40" t="s">
        <v>1095</v>
      </c>
    </row>
    <row r="41" spans="1:5">
      <c r="A41" t="s">
        <v>8786</v>
      </c>
      <c r="B41" t="s">
        <v>8533</v>
      </c>
      <c r="C41" t="s">
        <v>2972</v>
      </c>
      <c r="D41" t="s">
        <v>8785</v>
      </c>
      <c r="E41" t="s">
        <v>1097</v>
      </c>
    </row>
    <row r="42" spans="1:5">
      <c r="A42" t="s">
        <v>8789</v>
      </c>
      <c r="B42" t="s">
        <v>8533</v>
      </c>
      <c r="C42" t="s">
        <v>2973</v>
      </c>
      <c r="D42" t="s">
        <v>8788</v>
      </c>
      <c r="E42" t="s">
        <v>1098</v>
      </c>
    </row>
    <row r="43" spans="1:5">
      <c r="A43" t="s">
        <v>8789</v>
      </c>
      <c r="B43" t="s">
        <v>8533</v>
      </c>
      <c r="C43" t="s">
        <v>2973</v>
      </c>
      <c r="D43" t="s">
        <v>8788</v>
      </c>
      <c r="E43" t="s">
        <v>1098</v>
      </c>
    </row>
    <row r="44" spans="1:5">
      <c r="A44" t="s">
        <v>8795</v>
      </c>
      <c r="B44" t="s">
        <v>8533</v>
      </c>
      <c r="C44" t="s">
        <v>2933</v>
      </c>
      <c r="D44" t="s">
        <v>8794</v>
      </c>
      <c r="E44" t="s">
        <v>1100</v>
      </c>
    </row>
    <row r="45" spans="1:5">
      <c r="A45" t="s">
        <v>8801</v>
      </c>
      <c r="B45" t="s">
        <v>8533</v>
      </c>
      <c r="C45" t="s">
        <v>1794</v>
      </c>
      <c r="D45" t="s">
        <v>8800</v>
      </c>
      <c r="E45" t="s">
        <v>1102</v>
      </c>
    </row>
    <row r="46" spans="1:5">
      <c r="A46" t="s">
        <v>8942</v>
      </c>
      <c r="B46" t="s">
        <v>8533</v>
      </c>
      <c r="C46" t="s">
        <v>2985</v>
      </c>
      <c r="D46" t="s">
        <v>8941</v>
      </c>
      <c r="E46" t="s">
        <v>1141</v>
      </c>
    </row>
    <row r="47" spans="1:5">
      <c r="A47" t="s">
        <v>8955</v>
      </c>
      <c r="B47" t="s">
        <v>8956</v>
      </c>
      <c r="C47" t="s">
        <v>2986</v>
      </c>
      <c r="D47" t="s">
        <v>8954</v>
      </c>
      <c r="E47" t="s">
        <v>8954</v>
      </c>
    </row>
    <row r="48" spans="1:5">
      <c r="A48" t="s">
        <v>8962</v>
      </c>
      <c r="B48" t="s">
        <v>8963</v>
      </c>
      <c r="C48" t="s">
        <v>2987</v>
      </c>
      <c r="D48" t="s">
        <v>8961</v>
      </c>
      <c r="E48" t="s">
        <v>1146</v>
      </c>
    </row>
    <row r="49" spans="1:5">
      <c r="A49" t="s">
        <v>8962</v>
      </c>
      <c r="B49" t="s">
        <v>8963</v>
      </c>
      <c r="C49" t="s">
        <v>2988</v>
      </c>
      <c r="D49" t="s">
        <v>8961</v>
      </c>
      <c r="E49" t="s">
        <v>1146</v>
      </c>
    </row>
    <row r="50" spans="1:5">
      <c r="A50" t="s">
        <v>8981</v>
      </c>
      <c r="B50" t="s">
        <v>8963</v>
      </c>
      <c r="C50" t="s">
        <v>2989</v>
      </c>
      <c r="D50" t="s">
        <v>8980</v>
      </c>
      <c r="E50" t="s">
        <v>1152</v>
      </c>
    </row>
    <row r="51" spans="1:5">
      <c r="A51" t="s">
        <v>8981</v>
      </c>
      <c r="B51" t="s">
        <v>8963</v>
      </c>
      <c r="C51" t="s">
        <v>2990</v>
      </c>
      <c r="D51" t="s">
        <v>8980</v>
      </c>
      <c r="E51" t="s">
        <v>1152</v>
      </c>
    </row>
    <row r="52" spans="1:5">
      <c r="A52" t="s">
        <v>8981</v>
      </c>
      <c r="B52" t="s">
        <v>8963</v>
      </c>
      <c r="C52" t="s">
        <v>2991</v>
      </c>
      <c r="D52" t="s">
        <v>8980</v>
      </c>
      <c r="E52" t="s">
        <v>1152</v>
      </c>
    </row>
    <row r="53" spans="1:5">
      <c r="A53" t="s">
        <v>8984</v>
      </c>
      <c r="B53" t="s">
        <v>8963</v>
      </c>
      <c r="C53" t="s">
        <v>2992</v>
      </c>
      <c r="D53" t="s">
        <v>8983</v>
      </c>
      <c r="E53" t="s">
        <v>1153</v>
      </c>
    </row>
    <row r="54" spans="1:5">
      <c r="A54" t="s">
        <v>8984</v>
      </c>
      <c r="B54" t="s">
        <v>8963</v>
      </c>
      <c r="C54" t="s">
        <v>2993</v>
      </c>
      <c r="D54" t="s">
        <v>8983</v>
      </c>
      <c r="E54" t="s">
        <v>1153</v>
      </c>
    </row>
    <row r="55" spans="1:5">
      <c r="A55" t="s">
        <v>8996</v>
      </c>
      <c r="B55" t="s">
        <v>8997</v>
      </c>
      <c r="C55" t="s">
        <v>2994</v>
      </c>
      <c r="D55" t="s">
        <v>8995</v>
      </c>
      <c r="E55" t="s">
        <v>1157</v>
      </c>
    </row>
    <row r="56" spans="1:5">
      <c r="A56" t="s">
        <v>9080</v>
      </c>
      <c r="B56" t="s">
        <v>8533</v>
      </c>
      <c r="C56" t="s">
        <v>2995</v>
      </c>
      <c r="D56" t="s">
        <v>9079</v>
      </c>
      <c r="E56" t="s">
        <v>1176</v>
      </c>
    </row>
    <row r="57" spans="1:5">
      <c r="A57" t="s">
        <v>9083</v>
      </c>
      <c r="B57" t="s">
        <v>8533</v>
      </c>
      <c r="C57" t="s">
        <v>2996</v>
      </c>
      <c r="D57" t="s">
        <v>9082</v>
      </c>
      <c r="E57" t="s">
        <v>1177</v>
      </c>
    </row>
    <row r="58" spans="1:5">
      <c r="A58" t="s">
        <v>9086</v>
      </c>
      <c r="B58" t="s">
        <v>8533</v>
      </c>
      <c r="C58" t="s">
        <v>2997</v>
      </c>
      <c r="D58" t="s">
        <v>9085</v>
      </c>
      <c r="E58" t="s">
        <v>1178</v>
      </c>
    </row>
    <row r="59" spans="1:5">
      <c r="A59" t="s">
        <v>9115</v>
      </c>
      <c r="B59" t="s">
        <v>8533</v>
      </c>
      <c r="C59" t="s">
        <v>2998</v>
      </c>
      <c r="D59" t="s">
        <v>9114</v>
      </c>
      <c r="E59" t="s">
        <v>1185</v>
      </c>
    </row>
    <row r="60" spans="1:5">
      <c r="A60" t="s">
        <v>9118</v>
      </c>
      <c r="B60" t="s">
        <v>8533</v>
      </c>
      <c r="C60" t="s">
        <v>2999</v>
      </c>
      <c r="D60" t="s">
        <v>9117</v>
      </c>
      <c r="E60" t="s">
        <v>1186</v>
      </c>
    </row>
    <row r="61" spans="1:5">
      <c r="A61" t="s">
        <v>9141</v>
      </c>
      <c r="B61" t="s">
        <v>8946</v>
      </c>
      <c r="C61" t="s">
        <v>3000</v>
      </c>
      <c r="D61" t="s">
        <v>9140</v>
      </c>
      <c r="E61" t="s">
        <v>1193</v>
      </c>
    </row>
    <row r="62" spans="1:5">
      <c r="A62" t="s">
        <v>9189</v>
      </c>
      <c r="B62" t="s">
        <v>8997</v>
      </c>
      <c r="C62" t="s">
        <v>3001</v>
      </c>
      <c r="D62" t="s">
        <v>9188</v>
      </c>
      <c r="E62" t="s">
        <v>1206</v>
      </c>
    </row>
    <row r="63" spans="1:5">
      <c r="A63" t="s">
        <v>9198</v>
      </c>
      <c r="B63" t="s">
        <v>8533</v>
      </c>
      <c r="C63" t="s">
        <v>3002</v>
      </c>
      <c r="D63" t="s">
        <v>9197</v>
      </c>
      <c r="E63" t="s">
        <v>1209</v>
      </c>
    </row>
    <row r="64" spans="1:5">
      <c r="A64" t="s">
        <v>9198</v>
      </c>
      <c r="B64" t="s">
        <v>8533</v>
      </c>
      <c r="C64" t="s">
        <v>3002</v>
      </c>
      <c r="D64" t="s">
        <v>9197</v>
      </c>
      <c r="E64" t="s">
        <v>1209</v>
      </c>
    </row>
    <row r="65" spans="1:5">
      <c r="A65" t="s">
        <v>9201</v>
      </c>
      <c r="B65" t="s">
        <v>8533</v>
      </c>
      <c r="C65" t="s">
        <v>3003</v>
      </c>
      <c r="D65" t="s">
        <v>9200</v>
      </c>
      <c r="E65" t="s">
        <v>1210</v>
      </c>
    </row>
    <row r="66" spans="1:5">
      <c r="A66" t="s">
        <v>9204</v>
      </c>
      <c r="B66" t="s">
        <v>8563</v>
      </c>
      <c r="C66" t="s">
        <v>3004</v>
      </c>
      <c r="D66" t="s">
        <v>9203</v>
      </c>
      <c r="E66" t="s">
        <v>1211</v>
      </c>
    </row>
    <row r="67" spans="1:5">
      <c r="A67" t="s">
        <v>9207</v>
      </c>
      <c r="B67" t="s">
        <v>8533</v>
      </c>
      <c r="C67" t="s">
        <v>2528</v>
      </c>
      <c r="D67" t="s">
        <v>9206</v>
      </c>
      <c r="E67" t="s">
        <v>1212</v>
      </c>
    </row>
    <row r="68" spans="1:5">
      <c r="A68" t="s">
        <v>9235</v>
      </c>
      <c r="B68" t="s">
        <v>8997</v>
      </c>
      <c r="C68" t="s">
        <v>4450</v>
      </c>
      <c r="D68" t="s">
        <v>9234</v>
      </c>
      <c r="E68" t="s">
        <v>1220</v>
      </c>
    </row>
    <row r="69" spans="1:5">
      <c r="A69" t="s">
        <v>9353</v>
      </c>
      <c r="B69" t="s">
        <v>8533</v>
      </c>
      <c r="C69" t="s">
        <v>3005</v>
      </c>
      <c r="D69" t="s">
        <v>9352</v>
      </c>
      <c r="E69" t="s">
        <v>1256</v>
      </c>
    </row>
    <row r="70" spans="1:5">
      <c r="A70" t="s">
        <v>9401</v>
      </c>
      <c r="B70" t="s">
        <v>8946</v>
      </c>
      <c r="C70" t="s">
        <v>3006</v>
      </c>
      <c r="D70" t="s">
        <v>9400</v>
      </c>
      <c r="E70" t="s">
        <v>1272</v>
      </c>
    </row>
    <row r="71" spans="1:5">
      <c r="A71" t="s">
        <v>9414</v>
      </c>
      <c r="B71" t="s">
        <v>9077</v>
      </c>
      <c r="C71" t="s">
        <v>3007</v>
      </c>
      <c r="D71" t="s">
        <v>9413</v>
      </c>
      <c r="E71" t="s">
        <v>1275</v>
      </c>
    </row>
    <row r="72" spans="1:5">
      <c r="A72" t="s">
        <v>9414</v>
      </c>
      <c r="B72" t="s">
        <v>9077</v>
      </c>
      <c r="C72" t="s">
        <v>3008</v>
      </c>
      <c r="D72" t="s">
        <v>9413</v>
      </c>
      <c r="E72" t="s">
        <v>1275</v>
      </c>
    </row>
    <row r="73" spans="1:5">
      <c r="A73" t="s">
        <v>9414</v>
      </c>
      <c r="B73" t="s">
        <v>9077</v>
      </c>
      <c r="C73" t="s">
        <v>3008</v>
      </c>
      <c r="D73" t="s">
        <v>9413</v>
      </c>
      <c r="E73" t="s">
        <v>1275</v>
      </c>
    </row>
    <row r="74" spans="1:5">
      <c r="A74" t="s">
        <v>9416</v>
      </c>
      <c r="B74" t="s">
        <v>9077</v>
      </c>
      <c r="C74" t="s">
        <v>3009</v>
      </c>
      <c r="D74" t="s">
        <v>9413</v>
      </c>
      <c r="E74" t="s">
        <v>1275</v>
      </c>
    </row>
    <row r="75" spans="1:5">
      <c r="A75" t="s">
        <v>9437</v>
      </c>
      <c r="B75" t="s">
        <v>8956</v>
      </c>
      <c r="C75" t="s">
        <v>3010</v>
      </c>
      <c r="D75" t="s">
        <v>9436</v>
      </c>
      <c r="E75" t="s">
        <v>9436</v>
      </c>
    </row>
    <row r="76" spans="1:5">
      <c r="A76" t="s">
        <v>9437</v>
      </c>
      <c r="B76" t="s">
        <v>8956</v>
      </c>
      <c r="C76" t="s">
        <v>3010</v>
      </c>
      <c r="D76" t="s">
        <v>9436</v>
      </c>
      <c r="E76" t="s">
        <v>9436</v>
      </c>
    </row>
    <row r="77" spans="1:5">
      <c r="A77" t="s">
        <v>9437</v>
      </c>
      <c r="B77" t="s">
        <v>8956</v>
      </c>
      <c r="C77" t="s">
        <v>3011</v>
      </c>
      <c r="D77" t="s">
        <v>9436</v>
      </c>
      <c r="E77" t="s">
        <v>9436</v>
      </c>
    </row>
    <row r="78" spans="1:5">
      <c r="A78" t="s">
        <v>9437</v>
      </c>
      <c r="B78" t="s">
        <v>8956</v>
      </c>
      <c r="C78" t="s">
        <v>3011</v>
      </c>
      <c r="D78" t="s">
        <v>9436</v>
      </c>
      <c r="E78" t="s">
        <v>9436</v>
      </c>
    </row>
    <row r="79" spans="1:5">
      <c r="A79" t="s">
        <v>9494</v>
      </c>
      <c r="B79" t="s">
        <v>8963</v>
      </c>
      <c r="C79" t="s">
        <v>3012</v>
      </c>
      <c r="D79" t="s">
        <v>9493</v>
      </c>
      <c r="E79" t="s">
        <v>1300</v>
      </c>
    </row>
    <row r="80" spans="1:5">
      <c r="A80" t="s">
        <v>9497</v>
      </c>
      <c r="B80" t="s">
        <v>8963</v>
      </c>
      <c r="C80" t="s">
        <v>3013</v>
      </c>
      <c r="D80" t="s">
        <v>9496</v>
      </c>
      <c r="E80" t="s">
        <v>1301</v>
      </c>
    </row>
    <row r="81" spans="1:5">
      <c r="A81" t="s">
        <v>9497</v>
      </c>
      <c r="B81" t="s">
        <v>8963</v>
      </c>
      <c r="C81" t="s">
        <v>3014</v>
      </c>
      <c r="D81" t="s">
        <v>9496</v>
      </c>
      <c r="E81" t="s">
        <v>1301</v>
      </c>
    </row>
    <row r="82" spans="1:5">
      <c r="A82" t="s">
        <v>9500</v>
      </c>
      <c r="B82" t="s">
        <v>8963</v>
      </c>
      <c r="C82" t="s">
        <v>2990</v>
      </c>
      <c r="D82" t="s">
        <v>9499</v>
      </c>
      <c r="E82" t="s">
        <v>1302</v>
      </c>
    </row>
    <row r="83" spans="1:5">
      <c r="A83" t="s">
        <v>9500</v>
      </c>
      <c r="B83" t="s">
        <v>8963</v>
      </c>
      <c r="C83" t="s">
        <v>3015</v>
      </c>
      <c r="D83" t="s">
        <v>9499</v>
      </c>
      <c r="E83" t="s">
        <v>1302</v>
      </c>
    </row>
    <row r="84" spans="1:5">
      <c r="A84" t="s">
        <v>9503</v>
      </c>
      <c r="B84" t="s">
        <v>8963</v>
      </c>
      <c r="C84" t="s">
        <v>3013</v>
      </c>
      <c r="D84" t="s">
        <v>9502</v>
      </c>
      <c r="E84" t="s">
        <v>1303</v>
      </c>
    </row>
    <row r="85" spans="1:5">
      <c r="A85" t="s">
        <v>9512</v>
      </c>
      <c r="B85" t="s">
        <v>9513</v>
      </c>
      <c r="C85" t="s">
        <v>3016</v>
      </c>
      <c r="D85" t="s">
        <v>9511</v>
      </c>
      <c r="E85" t="s">
        <v>1306</v>
      </c>
    </row>
    <row r="86" spans="1:5">
      <c r="A86" t="s">
        <v>9531</v>
      </c>
      <c r="B86" t="s">
        <v>9077</v>
      </c>
      <c r="C86" t="s">
        <v>3017</v>
      </c>
      <c r="D86" t="s">
        <v>9530</v>
      </c>
      <c r="E86" t="s">
        <v>9530</v>
      </c>
    </row>
    <row r="87" spans="1:5">
      <c r="A87" t="s">
        <v>9534</v>
      </c>
      <c r="B87" t="s">
        <v>8946</v>
      </c>
      <c r="C87" t="s">
        <v>3018</v>
      </c>
      <c r="D87" t="s">
        <v>9533</v>
      </c>
      <c r="E87" t="s">
        <v>1312</v>
      </c>
    </row>
    <row r="88" spans="1:5">
      <c r="A88" t="s">
        <v>9537</v>
      </c>
      <c r="B88" t="s">
        <v>8946</v>
      </c>
      <c r="C88" t="s">
        <v>3019</v>
      </c>
      <c r="D88" t="s">
        <v>9536</v>
      </c>
      <c r="E88" t="s">
        <v>1313</v>
      </c>
    </row>
    <row r="89" spans="1:5">
      <c r="A89" t="s">
        <v>9537</v>
      </c>
      <c r="B89" t="s">
        <v>8946</v>
      </c>
      <c r="C89" t="s">
        <v>3019</v>
      </c>
      <c r="D89" t="s">
        <v>9536</v>
      </c>
      <c r="E89" t="s">
        <v>1313</v>
      </c>
    </row>
    <row r="90" spans="1:5">
      <c r="A90" t="s">
        <v>9540</v>
      </c>
      <c r="B90" t="s">
        <v>8946</v>
      </c>
      <c r="C90" t="s">
        <v>3020</v>
      </c>
      <c r="D90" t="s">
        <v>9539</v>
      </c>
      <c r="E90" t="s">
        <v>1314</v>
      </c>
    </row>
    <row r="91" spans="1:5">
      <c r="A91" t="s">
        <v>9543</v>
      </c>
      <c r="B91" t="s">
        <v>8946</v>
      </c>
      <c r="C91" t="s">
        <v>3021</v>
      </c>
      <c r="D91" t="s">
        <v>9542</v>
      </c>
      <c r="E91" t="s">
        <v>1315</v>
      </c>
    </row>
    <row r="92" spans="1:5">
      <c r="A92" t="s">
        <v>9546</v>
      </c>
      <c r="B92" t="s">
        <v>9547</v>
      </c>
      <c r="C92" t="s">
        <v>3022</v>
      </c>
      <c r="D92" t="s">
        <v>9545</v>
      </c>
      <c r="E92" t="s">
        <v>1316</v>
      </c>
    </row>
    <row r="93" spans="1:5">
      <c r="A93" t="s">
        <v>9550</v>
      </c>
      <c r="B93" t="s">
        <v>8529</v>
      </c>
      <c r="C93" t="s">
        <v>3023</v>
      </c>
      <c r="D93" t="s">
        <v>9549</v>
      </c>
      <c r="E93" t="s">
        <v>1317</v>
      </c>
    </row>
    <row r="94" spans="1:5">
      <c r="A94" t="s">
        <v>9579</v>
      </c>
      <c r="B94" t="s">
        <v>8946</v>
      </c>
      <c r="C94" t="s">
        <v>3024</v>
      </c>
      <c r="D94" t="s">
        <v>9578</v>
      </c>
      <c r="E94" t="s">
        <v>1326</v>
      </c>
    </row>
    <row r="95" spans="1:5">
      <c r="A95" t="s">
        <v>9584</v>
      </c>
      <c r="B95" t="s">
        <v>8946</v>
      </c>
      <c r="C95" t="s">
        <v>3025</v>
      </c>
      <c r="D95" t="s">
        <v>9583</v>
      </c>
      <c r="E95" t="s">
        <v>1327</v>
      </c>
    </row>
    <row r="96" spans="1:5">
      <c r="A96" t="s">
        <v>9587</v>
      </c>
      <c r="B96" t="s">
        <v>8533</v>
      </c>
      <c r="C96" t="s">
        <v>3026</v>
      </c>
      <c r="D96" t="s">
        <v>9586</v>
      </c>
      <c r="E96" t="s">
        <v>1328</v>
      </c>
    </row>
    <row r="97" spans="1:5">
      <c r="A97" t="s">
        <v>9590</v>
      </c>
      <c r="B97" t="s">
        <v>8563</v>
      </c>
      <c r="C97" t="s">
        <v>3027</v>
      </c>
      <c r="D97" t="s">
        <v>9589</v>
      </c>
      <c r="E97" t="s">
        <v>1329</v>
      </c>
    </row>
    <row r="98" spans="1:5">
      <c r="A98" t="s">
        <v>9593</v>
      </c>
      <c r="B98" t="s">
        <v>8533</v>
      </c>
      <c r="C98" t="s">
        <v>3028</v>
      </c>
      <c r="D98" t="s">
        <v>9592</v>
      </c>
      <c r="E98" t="s">
        <v>1330</v>
      </c>
    </row>
    <row r="99" spans="1:5">
      <c r="A99" t="s">
        <v>9605</v>
      </c>
      <c r="B99" t="s">
        <v>8946</v>
      </c>
      <c r="C99" t="s">
        <v>3029</v>
      </c>
      <c r="D99" t="s">
        <v>9604</v>
      </c>
      <c r="E99" t="s">
        <v>1334</v>
      </c>
    </row>
    <row r="100" spans="1:5">
      <c r="A100" t="s">
        <v>9608</v>
      </c>
      <c r="B100" t="s">
        <v>8946</v>
      </c>
      <c r="C100" t="s">
        <v>3030</v>
      </c>
      <c r="D100" t="s">
        <v>9607</v>
      </c>
      <c r="E100" t="s">
        <v>9607</v>
      </c>
    </row>
    <row r="101" spans="1:5">
      <c r="A101" t="s">
        <v>9620</v>
      </c>
      <c r="B101" t="s">
        <v>8529</v>
      </c>
      <c r="C101" t="s">
        <v>3031</v>
      </c>
      <c r="D101" t="s">
        <v>9619</v>
      </c>
      <c r="E101" t="s">
        <v>1338</v>
      </c>
    </row>
    <row r="102" spans="1:5">
      <c r="A102" t="s">
        <v>9629</v>
      </c>
      <c r="B102" t="s">
        <v>9547</v>
      </c>
      <c r="C102" t="s">
        <v>3032</v>
      </c>
      <c r="D102" t="s">
        <v>9628</v>
      </c>
      <c r="E102" t="s">
        <v>1341</v>
      </c>
    </row>
    <row r="103" spans="1:5">
      <c r="A103" t="s">
        <v>9631</v>
      </c>
      <c r="B103" t="s">
        <v>9547</v>
      </c>
      <c r="C103" t="s">
        <v>3033</v>
      </c>
      <c r="D103" t="s">
        <v>9628</v>
      </c>
      <c r="E103" t="s">
        <v>1341</v>
      </c>
    </row>
    <row r="104" spans="1:5">
      <c r="A104" t="s">
        <v>9639</v>
      </c>
      <c r="B104" t="s">
        <v>9077</v>
      </c>
      <c r="C104" t="s">
        <v>3034</v>
      </c>
      <c r="D104" t="s">
        <v>9638</v>
      </c>
      <c r="E104" t="s">
        <v>1343</v>
      </c>
    </row>
    <row r="105" spans="1:5">
      <c r="A105" t="s">
        <v>9644</v>
      </c>
      <c r="B105" t="s">
        <v>8533</v>
      </c>
      <c r="C105" t="s">
        <v>3035</v>
      </c>
      <c r="D105" t="s">
        <v>9641</v>
      </c>
      <c r="E105" t="s">
        <v>1344</v>
      </c>
    </row>
    <row r="106" spans="1:5">
      <c r="A106" t="s">
        <v>9647</v>
      </c>
      <c r="B106" t="s">
        <v>8533</v>
      </c>
      <c r="C106" t="s">
        <v>3036</v>
      </c>
      <c r="D106" t="s">
        <v>9646</v>
      </c>
      <c r="E106" t="s">
        <v>1345</v>
      </c>
    </row>
    <row r="107" spans="1:5">
      <c r="A107" t="s">
        <v>9872</v>
      </c>
      <c r="B107" t="s">
        <v>9158</v>
      </c>
      <c r="C107" t="s">
        <v>3037</v>
      </c>
      <c r="D107" t="s">
        <v>9871</v>
      </c>
      <c r="E107" t="s">
        <v>1420</v>
      </c>
    </row>
    <row r="108" spans="1:5">
      <c r="A108" t="s">
        <v>9875</v>
      </c>
      <c r="B108" t="s">
        <v>9158</v>
      </c>
      <c r="C108" t="s">
        <v>3038</v>
      </c>
      <c r="D108" t="s">
        <v>9874</v>
      </c>
      <c r="E108" t="s">
        <v>1421</v>
      </c>
    </row>
    <row r="109" spans="1:5">
      <c r="A109" t="s">
        <v>9881</v>
      </c>
      <c r="B109" t="s">
        <v>9513</v>
      </c>
      <c r="C109" t="s">
        <v>3039</v>
      </c>
      <c r="D109" t="s">
        <v>9880</v>
      </c>
      <c r="E109" t="s">
        <v>1423</v>
      </c>
    </row>
    <row r="110" spans="1:5">
      <c r="A110" t="s">
        <v>9889</v>
      </c>
      <c r="B110" t="s">
        <v>8563</v>
      </c>
      <c r="C110" t="s">
        <v>3040</v>
      </c>
      <c r="D110" t="s">
        <v>9888</v>
      </c>
      <c r="E110" t="s">
        <v>1425</v>
      </c>
    </row>
    <row r="111" spans="1:5">
      <c r="A111" t="s">
        <v>9892</v>
      </c>
      <c r="B111" t="s">
        <v>8570</v>
      </c>
      <c r="C111" t="s">
        <v>3041</v>
      </c>
      <c r="D111" t="s">
        <v>9891</v>
      </c>
      <c r="E111" t="s">
        <v>1426</v>
      </c>
    </row>
    <row r="112" spans="1:5">
      <c r="A112" t="s">
        <v>9895</v>
      </c>
      <c r="B112" t="s">
        <v>8946</v>
      </c>
      <c r="C112" t="s">
        <v>3042</v>
      </c>
      <c r="D112" t="s">
        <v>9894</v>
      </c>
      <c r="E112" t="s">
        <v>1427</v>
      </c>
    </row>
    <row r="113" spans="1:5">
      <c r="A113" t="s">
        <v>9898</v>
      </c>
      <c r="B113" t="s">
        <v>9077</v>
      </c>
      <c r="C113" t="s">
        <v>3043</v>
      </c>
      <c r="D113" t="s">
        <v>9897</v>
      </c>
      <c r="E113" t="s">
        <v>1428</v>
      </c>
    </row>
    <row r="114" spans="1:5">
      <c r="A114" t="s">
        <v>9904</v>
      </c>
      <c r="B114" t="s">
        <v>8529</v>
      </c>
      <c r="C114" t="s">
        <v>3044</v>
      </c>
      <c r="D114" t="s">
        <v>9903</v>
      </c>
      <c r="E114" t="s">
        <v>1430</v>
      </c>
    </row>
    <row r="115" spans="1:5">
      <c r="A115" t="s">
        <v>9904</v>
      </c>
      <c r="B115" t="s">
        <v>8529</v>
      </c>
      <c r="C115" t="s">
        <v>3044</v>
      </c>
      <c r="D115" t="s">
        <v>9903</v>
      </c>
      <c r="E115" t="s">
        <v>1430</v>
      </c>
    </row>
    <row r="116" spans="1:5">
      <c r="A116" t="s">
        <v>7075</v>
      </c>
      <c r="B116" t="s">
        <v>8533</v>
      </c>
      <c r="C116" t="s">
        <v>2811</v>
      </c>
      <c r="D116" t="s">
        <v>7074</v>
      </c>
      <c r="E116" t="s">
        <v>1445</v>
      </c>
    </row>
    <row r="117" spans="1:5">
      <c r="A117" t="s">
        <v>7078</v>
      </c>
      <c r="B117" t="s">
        <v>8533</v>
      </c>
      <c r="C117" t="s">
        <v>2922</v>
      </c>
      <c r="D117" t="s">
        <v>7077</v>
      </c>
      <c r="E117" t="s">
        <v>1446</v>
      </c>
    </row>
    <row r="118" spans="1:5">
      <c r="A118" t="s">
        <v>7078</v>
      </c>
      <c r="B118" t="s">
        <v>8533</v>
      </c>
      <c r="C118" t="s">
        <v>2922</v>
      </c>
      <c r="D118" t="s">
        <v>7077</v>
      </c>
      <c r="E118" t="s">
        <v>1446</v>
      </c>
    </row>
    <row r="119" spans="1:5">
      <c r="A119" t="s">
        <v>7081</v>
      </c>
      <c r="B119" t="s">
        <v>8997</v>
      </c>
      <c r="C119" t="s">
        <v>3045</v>
      </c>
      <c r="D119" t="s">
        <v>7080</v>
      </c>
      <c r="E119" t="s">
        <v>1447</v>
      </c>
    </row>
    <row r="120" spans="1:5">
      <c r="A120" t="s">
        <v>7081</v>
      </c>
      <c r="B120" t="s">
        <v>8997</v>
      </c>
      <c r="C120" t="s">
        <v>3045</v>
      </c>
      <c r="D120" t="s">
        <v>7080</v>
      </c>
      <c r="E120" t="s">
        <v>1447</v>
      </c>
    </row>
    <row r="121" spans="1:5">
      <c r="A121" t="s">
        <v>7108</v>
      </c>
      <c r="B121" t="s">
        <v>8946</v>
      </c>
      <c r="C121" t="s">
        <v>3046</v>
      </c>
      <c r="D121" t="s">
        <v>7107</v>
      </c>
      <c r="E121" t="s">
        <v>1456</v>
      </c>
    </row>
    <row r="122" spans="1:5">
      <c r="A122" t="s">
        <v>7114</v>
      </c>
      <c r="B122" t="s">
        <v>9158</v>
      </c>
      <c r="C122" t="s">
        <v>3047</v>
      </c>
      <c r="D122" t="s">
        <v>7113</v>
      </c>
      <c r="E122" t="s">
        <v>1458</v>
      </c>
    </row>
    <row r="123" spans="1:5">
      <c r="A123" t="s">
        <v>7120</v>
      </c>
      <c r="B123" t="s">
        <v>8529</v>
      </c>
      <c r="C123" t="s">
        <v>3048</v>
      </c>
      <c r="D123" t="s">
        <v>7119</v>
      </c>
      <c r="E123" t="s">
        <v>1460</v>
      </c>
    </row>
    <row r="124" spans="1:5">
      <c r="A124" t="s">
        <v>7129</v>
      </c>
      <c r="B124" t="s">
        <v>9547</v>
      </c>
      <c r="C124" t="s">
        <v>8976</v>
      </c>
      <c r="D124" t="s">
        <v>7128</v>
      </c>
      <c r="E124" t="s">
        <v>1463</v>
      </c>
    </row>
    <row r="125" spans="1:5">
      <c r="A125" t="s">
        <v>7132</v>
      </c>
      <c r="B125" t="s">
        <v>8529</v>
      </c>
      <c r="C125" t="s">
        <v>3049</v>
      </c>
      <c r="D125" t="s">
        <v>7131</v>
      </c>
      <c r="E125" t="s">
        <v>1464</v>
      </c>
    </row>
    <row r="126" spans="1:5">
      <c r="A126" t="s">
        <v>7150</v>
      </c>
      <c r="B126" t="s">
        <v>8997</v>
      </c>
      <c r="C126" t="s">
        <v>3050</v>
      </c>
      <c r="D126" t="s">
        <v>7149</v>
      </c>
      <c r="E126" t="s">
        <v>1468</v>
      </c>
    </row>
    <row r="127" spans="1:5">
      <c r="A127" t="s">
        <v>7153</v>
      </c>
      <c r="B127" t="s">
        <v>9158</v>
      </c>
      <c r="C127" t="s">
        <v>3051</v>
      </c>
      <c r="D127" t="s">
        <v>7152</v>
      </c>
      <c r="E127" t="s">
        <v>1469</v>
      </c>
    </row>
    <row r="128" spans="1:5">
      <c r="A128" t="s">
        <v>7156</v>
      </c>
      <c r="B128" t="s">
        <v>9158</v>
      </c>
      <c r="C128" t="s">
        <v>3052</v>
      </c>
      <c r="D128" t="s">
        <v>7155</v>
      </c>
      <c r="E128" t="s">
        <v>1470</v>
      </c>
    </row>
    <row r="129" spans="1:5">
      <c r="A129" t="s">
        <v>7159</v>
      </c>
      <c r="B129" t="s">
        <v>8529</v>
      </c>
      <c r="C129" t="s">
        <v>3053</v>
      </c>
      <c r="D129" t="s">
        <v>7158</v>
      </c>
      <c r="E129" t="s">
        <v>1471</v>
      </c>
    </row>
    <row r="130" spans="1:5">
      <c r="A130" t="s">
        <v>7165</v>
      </c>
      <c r="B130" t="s">
        <v>9547</v>
      </c>
      <c r="C130" t="s">
        <v>3054</v>
      </c>
      <c r="D130" t="s">
        <v>7164</v>
      </c>
      <c r="E130" t="s">
        <v>1473</v>
      </c>
    </row>
    <row r="131" spans="1:5">
      <c r="A131" t="s">
        <v>7168</v>
      </c>
      <c r="B131" t="s">
        <v>8529</v>
      </c>
      <c r="C131" t="s">
        <v>3055</v>
      </c>
      <c r="D131" t="s">
        <v>7167</v>
      </c>
      <c r="E131" t="s">
        <v>1474</v>
      </c>
    </row>
    <row r="132" spans="1:5">
      <c r="A132" t="s">
        <v>7409</v>
      </c>
      <c r="B132" t="s">
        <v>8533</v>
      </c>
      <c r="C132" t="s">
        <v>3056</v>
      </c>
      <c r="D132" t="s">
        <v>7408</v>
      </c>
      <c r="E132" t="s">
        <v>1553</v>
      </c>
    </row>
    <row r="133" spans="1:5">
      <c r="A133" t="s">
        <v>7451</v>
      </c>
      <c r="B133" t="s">
        <v>7452</v>
      </c>
      <c r="C133" t="s">
        <v>3057</v>
      </c>
      <c r="D133" t="s">
        <v>7450</v>
      </c>
      <c r="E133" t="s">
        <v>1567</v>
      </c>
    </row>
    <row r="134" spans="1:5">
      <c r="A134" t="s">
        <v>7463</v>
      </c>
      <c r="B134" t="s">
        <v>7464</v>
      </c>
      <c r="C134" t="s">
        <v>3058</v>
      </c>
      <c r="D134" t="s">
        <v>7462</v>
      </c>
      <c r="E134" t="s">
        <v>1569</v>
      </c>
    </row>
    <row r="135" spans="1:5">
      <c r="A135" t="s">
        <v>7463</v>
      </c>
      <c r="B135" t="s">
        <v>7464</v>
      </c>
      <c r="C135" t="s">
        <v>3059</v>
      </c>
      <c r="D135" t="s">
        <v>7462</v>
      </c>
      <c r="E135" t="s">
        <v>1569</v>
      </c>
    </row>
    <row r="136" spans="1:5">
      <c r="A136" t="s">
        <v>7466</v>
      </c>
      <c r="B136" t="s">
        <v>7464</v>
      </c>
      <c r="C136" t="s">
        <v>3060</v>
      </c>
      <c r="D136" t="s">
        <v>7462</v>
      </c>
      <c r="E136" t="s">
        <v>1569</v>
      </c>
    </row>
    <row r="137" spans="1:5">
      <c r="A137" t="s">
        <v>7468</v>
      </c>
      <c r="B137" t="s">
        <v>7464</v>
      </c>
      <c r="C137" t="s">
        <v>3061</v>
      </c>
      <c r="D137" t="s">
        <v>7462</v>
      </c>
      <c r="E137" t="s">
        <v>1569</v>
      </c>
    </row>
    <row r="138" spans="1:5">
      <c r="A138" t="s">
        <v>7473</v>
      </c>
      <c r="B138" t="s">
        <v>7464</v>
      </c>
      <c r="C138" t="s">
        <v>3062</v>
      </c>
      <c r="D138" t="s">
        <v>7470</v>
      </c>
      <c r="E138" t="s">
        <v>1570</v>
      </c>
    </row>
    <row r="139" spans="1:5">
      <c r="A139" t="s">
        <v>7475</v>
      </c>
      <c r="B139" t="s">
        <v>7464</v>
      </c>
      <c r="C139" t="s">
        <v>3063</v>
      </c>
      <c r="D139" t="s">
        <v>7470</v>
      </c>
      <c r="E139" t="s">
        <v>1570</v>
      </c>
    </row>
    <row r="140" spans="1:5">
      <c r="A140" t="s">
        <v>7475</v>
      </c>
      <c r="B140" t="s">
        <v>7464</v>
      </c>
      <c r="C140" t="s">
        <v>3064</v>
      </c>
      <c r="D140" t="s">
        <v>7470</v>
      </c>
      <c r="E140" t="s">
        <v>1570</v>
      </c>
    </row>
    <row r="141" spans="1:5">
      <c r="A141" t="s">
        <v>7478</v>
      </c>
      <c r="B141" t="s">
        <v>7479</v>
      </c>
      <c r="C141" t="s">
        <v>3065</v>
      </c>
      <c r="D141" t="s">
        <v>7477</v>
      </c>
      <c r="E141" t="s">
        <v>1571</v>
      </c>
    </row>
    <row r="142" spans="1:5">
      <c r="A142" t="s">
        <v>7482</v>
      </c>
      <c r="B142" t="s">
        <v>7479</v>
      </c>
      <c r="C142" t="s">
        <v>3066</v>
      </c>
      <c r="D142" t="s">
        <v>7481</v>
      </c>
      <c r="E142" t="s">
        <v>1572</v>
      </c>
    </row>
    <row r="143" spans="1:5">
      <c r="A143" t="s">
        <v>7504</v>
      </c>
      <c r="B143" t="s">
        <v>7464</v>
      </c>
      <c r="C143" t="s">
        <v>3067</v>
      </c>
      <c r="D143" t="s">
        <v>7503</v>
      </c>
      <c r="E143" t="s">
        <v>1576</v>
      </c>
    </row>
    <row r="144" spans="1:5">
      <c r="A144" t="s">
        <v>7504</v>
      </c>
      <c r="B144" t="s">
        <v>7464</v>
      </c>
      <c r="C144" t="s">
        <v>3068</v>
      </c>
      <c r="D144" t="s">
        <v>7503</v>
      </c>
      <c r="E144" t="s">
        <v>1576</v>
      </c>
    </row>
    <row r="145" spans="1:5">
      <c r="A145" t="s">
        <v>7507</v>
      </c>
      <c r="B145" t="s">
        <v>7508</v>
      </c>
      <c r="C145" t="s">
        <v>3069</v>
      </c>
      <c r="D145" t="s">
        <v>7506</v>
      </c>
      <c r="E145" t="s">
        <v>1577</v>
      </c>
    </row>
    <row r="146" spans="1:5">
      <c r="A146" t="s">
        <v>7511</v>
      </c>
      <c r="B146" t="s">
        <v>7512</v>
      </c>
      <c r="C146" t="s">
        <v>3070</v>
      </c>
      <c r="D146" t="s">
        <v>7510</v>
      </c>
      <c r="E146" t="s">
        <v>1578</v>
      </c>
    </row>
    <row r="147" spans="1:5">
      <c r="A147" t="s">
        <v>7511</v>
      </c>
      <c r="B147" t="s">
        <v>7512</v>
      </c>
      <c r="C147" t="s">
        <v>3071</v>
      </c>
      <c r="D147" t="s">
        <v>7510</v>
      </c>
      <c r="E147" t="s">
        <v>1578</v>
      </c>
    </row>
    <row r="148" spans="1:5">
      <c r="A148" t="s">
        <v>7515</v>
      </c>
      <c r="B148" t="s">
        <v>7464</v>
      </c>
      <c r="C148" t="s">
        <v>3072</v>
      </c>
      <c r="D148" t="s">
        <v>7514</v>
      </c>
      <c r="E148" t="s">
        <v>1579</v>
      </c>
    </row>
    <row r="149" spans="1:5">
      <c r="A149" t="s">
        <v>7518</v>
      </c>
      <c r="B149" t="s">
        <v>7519</v>
      </c>
      <c r="C149" t="s">
        <v>3073</v>
      </c>
      <c r="D149" t="s">
        <v>7517</v>
      </c>
      <c r="E149" t="s">
        <v>1580</v>
      </c>
    </row>
    <row r="150" spans="1:5">
      <c r="A150" t="s">
        <v>7522</v>
      </c>
      <c r="B150" t="s">
        <v>7523</v>
      </c>
      <c r="C150" t="s">
        <v>3074</v>
      </c>
      <c r="D150" t="s">
        <v>7521</v>
      </c>
      <c r="E150" t="s">
        <v>1581</v>
      </c>
    </row>
    <row r="151" spans="1:5">
      <c r="A151" t="s">
        <v>7526</v>
      </c>
      <c r="B151" t="s">
        <v>7527</v>
      </c>
      <c r="C151" t="s">
        <v>3075</v>
      </c>
      <c r="D151" t="s">
        <v>7525</v>
      </c>
      <c r="E151" t="s">
        <v>1582</v>
      </c>
    </row>
    <row r="152" spans="1:5">
      <c r="A152" t="s">
        <v>7529</v>
      </c>
      <c r="B152" t="s">
        <v>7527</v>
      </c>
      <c r="C152" t="s">
        <v>3076</v>
      </c>
      <c r="D152" t="s">
        <v>7525</v>
      </c>
      <c r="E152" t="s">
        <v>1582</v>
      </c>
    </row>
    <row r="153" spans="1:5">
      <c r="A153" t="s">
        <v>7531</v>
      </c>
      <c r="B153" t="s">
        <v>7527</v>
      </c>
      <c r="C153" t="s">
        <v>3077</v>
      </c>
      <c r="D153" t="s">
        <v>7525</v>
      </c>
      <c r="E153" t="s">
        <v>1582</v>
      </c>
    </row>
    <row r="154" spans="1:5">
      <c r="A154" t="s">
        <v>7550</v>
      </c>
      <c r="B154" t="s">
        <v>7548</v>
      </c>
      <c r="C154" t="s">
        <v>3078</v>
      </c>
      <c r="D154" t="s">
        <v>7546</v>
      </c>
      <c r="E154" t="s">
        <v>1587</v>
      </c>
    </row>
    <row r="155" spans="1:5">
      <c r="A155" t="s">
        <v>7560</v>
      </c>
      <c r="B155" t="s">
        <v>7561</v>
      </c>
      <c r="C155" t="s">
        <v>3079</v>
      </c>
      <c r="D155" t="s">
        <v>7559</v>
      </c>
      <c r="E155" t="s">
        <v>230</v>
      </c>
    </row>
    <row r="156" spans="1:5">
      <c r="A156" t="s">
        <v>7563</v>
      </c>
      <c r="B156" t="s">
        <v>7561</v>
      </c>
      <c r="C156" t="s">
        <v>3080</v>
      </c>
      <c r="D156" t="s">
        <v>7559</v>
      </c>
      <c r="E156" t="s">
        <v>230</v>
      </c>
    </row>
    <row r="157" spans="1:5">
      <c r="A157" t="s">
        <v>7566</v>
      </c>
      <c r="B157" t="s">
        <v>7567</v>
      </c>
      <c r="C157" t="s">
        <v>3081</v>
      </c>
      <c r="D157" t="s">
        <v>7565</v>
      </c>
      <c r="E157" t="s">
        <v>231</v>
      </c>
    </row>
    <row r="158" spans="1:5">
      <c r="A158" t="s">
        <v>7570</v>
      </c>
      <c r="B158" t="s">
        <v>7554</v>
      </c>
      <c r="C158" t="s">
        <v>3082</v>
      </c>
      <c r="D158" t="s">
        <v>7569</v>
      </c>
      <c r="E158" t="s">
        <v>232</v>
      </c>
    </row>
    <row r="159" spans="1:5">
      <c r="A159" t="s">
        <v>7573</v>
      </c>
      <c r="B159" t="s">
        <v>7561</v>
      </c>
      <c r="C159" t="s">
        <v>3083</v>
      </c>
      <c r="D159" t="s">
        <v>7572</v>
      </c>
      <c r="E159" t="s">
        <v>233</v>
      </c>
    </row>
    <row r="160" spans="1:5">
      <c r="A160" t="s">
        <v>7575</v>
      </c>
      <c r="B160" t="s">
        <v>7561</v>
      </c>
      <c r="C160" t="s">
        <v>3084</v>
      </c>
      <c r="D160" t="s">
        <v>7572</v>
      </c>
      <c r="E160" t="s">
        <v>233</v>
      </c>
    </row>
    <row r="161" spans="1:5">
      <c r="A161" t="s">
        <v>7578</v>
      </c>
      <c r="B161" t="s">
        <v>7567</v>
      </c>
      <c r="C161" t="s">
        <v>3085</v>
      </c>
      <c r="D161" t="s">
        <v>7577</v>
      </c>
      <c r="E161" t="s">
        <v>234</v>
      </c>
    </row>
    <row r="162" spans="1:5">
      <c r="A162" t="s">
        <v>7581</v>
      </c>
      <c r="B162" t="s">
        <v>7554</v>
      </c>
      <c r="C162" t="s">
        <v>3086</v>
      </c>
      <c r="D162" t="s">
        <v>7580</v>
      </c>
      <c r="E162" t="s">
        <v>235</v>
      </c>
    </row>
    <row r="163" spans="1:5">
      <c r="A163" t="s">
        <v>7584</v>
      </c>
      <c r="B163" t="s">
        <v>7508</v>
      </c>
      <c r="C163" t="s">
        <v>3087</v>
      </c>
      <c r="D163" t="s">
        <v>7583</v>
      </c>
      <c r="E163" t="s">
        <v>236</v>
      </c>
    </row>
    <row r="164" spans="1:5">
      <c r="A164" t="s">
        <v>7587</v>
      </c>
      <c r="B164" t="s">
        <v>7508</v>
      </c>
      <c r="C164" t="s">
        <v>3088</v>
      </c>
      <c r="D164" t="s">
        <v>7586</v>
      </c>
      <c r="E164" t="s">
        <v>237</v>
      </c>
    </row>
    <row r="165" spans="1:5">
      <c r="A165" t="s">
        <v>7590</v>
      </c>
      <c r="B165" t="s">
        <v>7591</v>
      </c>
      <c r="C165" t="s">
        <v>3089</v>
      </c>
      <c r="D165" t="s">
        <v>7589</v>
      </c>
      <c r="E165" t="s">
        <v>238</v>
      </c>
    </row>
    <row r="166" spans="1:5">
      <c r="A166" t="s">
        <v>7594</v>
      </c>
      <c r="B166" t="s">
        <v>7591</v>
      </c>
      <c r="C166" t="s">
        <v>3090</v>
      </c>
      <c r="D166" t="s">
        <v>7593</v>
      </c>
      <c r="E166" t="s">
        <v>239</v>
      </c>
    </row>
    <row r="167" spans="1:5">
      <c r="A167" t="s">
        <v>7597</v>
      </c>
      <c r="B167" t="s">
        <v>7456</v>
      </c>
      <c r="C167" t="s">
        <v>3091</v>
      </c>
      <c r="D167" t="s">
        <v>7596</v>
      </c>
      <c r="E167" t="s">
        <v>240</v>
      </c>
    </row>
    <row r="168" spans="1:5">
      <c r="A168" t="s">
        <v>7600</v>
      </c>
      <c r="B168" t="s">
        <v>7601</v>
      </c>
      <c r="C168" t="s">
        <v>7642</v>
      </c>
      <c r="D168" t="s">
        <v>7599</v>
      </c>
      <c r="E168" t="s">
        <v>241</v>
      </c>
    </row>
    <row r="169" spans="1:5">
      <c r="A169" t="s">
        <v>7604</v>
      </c>
      <c r="B169" t="s">
        <v>7605</v>
      </c>
      <c r="C169" t="s">
        <v>3092</v>
      </c>
      <c r="D169" t="s">
        <v>7603</v>
      </c>
      <c r="E169" t="s">
        <v>242</v>
      </c>
    </row>
    <row r="170" spans="1:5">
      <c r="A170" t="s">
        <v>7610</v>
      </c>
      <c r="B170" t="s">
        <v>7464</v>
      </c>
      <c r="C170" t="s">
        <v>3093</v>
      </c>
      <c r="D170" t="s">
        <v>7609</v>
      </c>
      <c r="E170" t="s">
        <v>243</v>
      </c>
    </row>
    <row r="171" spans="1:5">
      <c r="A171" t="s">
        <v>7613</v>
      </c>
      <c r="B171" t="s">
        <v>7554</v>
      </c>
      <c r="C171" t="s">
        <v>3094</v>
      </c>
      <c r="D171" t="s">
        <v>7612</v>
      </c>
      <c r="E171" t="s">
        <v>244</v>
      </c>
    </row>
    <row r="172" spans="1:5">
      <c r="A172" t="s">
        <v>7615</v>
      </c>
      <c r="B172" t="s">
        <v>7554</v>
      </c>
      <c r="C172" t="s">
        <v>3095</v>
      </c>
      <c r="D172" t="s">
        <v>7612</v>
      </c>
      <c r="E172" t="s">
        <v>244</v>
      </c>
    </row>
    <row r="173" spans="1:5">
      <c r="A173" t="s">
        <v>7618</v>
      </c>
      <c r="B173" t="s">
        <v>7619</v>
      </c>
      <c r="C173" t="s">
        <v>3096</v>
      </c>
      <c r="D173" t="s">
        <v>7617</v>
      </c>
      <c r="E173" t="s">
        <v>245</v>
      </c>
    </row>
    <row r="174" spans="1:5">
      <c r="A174" t="s">
        <v>7622</v>
      </c>
      <c r="B174" t="s">
        <v>7501</v>
      </c>
      <c r="C174" t="s">
        <v>3097</v>
      </c>
      <c r="D174" t="s">
        <v>7621</v>
      </c>
      <c r="E174" t="s">
        <v>246</v>
      </c>
    </row>
    <row r="175" spans="1:5">
      <c r="A175" t="s">
        <v>7625</v>
      </c>
      <c r="B175" t="s">
        <v>7501</v>
      </c>
      <c r="C175" t="s">
        <v>3098</v>
      </c>
      <c r="D175" t="s">
        <v>7624</v>
      </c>
      <c r="E175" t="s">
        <v>247</v>
      </c>
    </row>
    <row r="176" spans="1:5">
      <c r="A176" t="s">
        <v>7631</v>
      </c>
      <c r="B176" t="s">
        <v>7501</v>
      </c>
      <c r="C176" t="s">
        <v>3099</v>
      </c>
      <c r="D176" t="s">
        <v>7630</v>
      </c>
      <c r="E176" t="s">
        <v>249</v>
      </c>
    </row>
    <row r="177" spans="1:5">
      <c r="A177" t="s">
        <v>7641</v>
      </c>
      <c r="B177" t="s">
        <v>7567</v>
      </c>
      <c r="C177" t="s">
        <v>3100</v>
      </c>
      <c r="D177" t="s">
        <v>7640</v>
      </c>
      <c r="E177" t="s">
        <v>7640</v>
      </c>
    </row>
    <row r="178" spans="1:5">
      <c r="A178" t="s">
        <v>7645</v>
      </c>
      <c r="B178" t="s">
        <v>7567</v>
      </c>
      <c r="C178" t="s">
        <v>3100</v>
      </c>
      <c r="D178" t="s">
        <v>7640</v>
      </c>
      <c r="E178" t="s">
        <v>7640</v>
      </c>
    </row>
    <row r="179" spans="1:5">
      <c r="A179" t="s">
        <v>7648</v>
      </c>
      <c r="B179" t="s">
        <v>7567</v>
      </c>
      <c r="C179" t="s">
        <v>3101</v>
      </c>
      <c r="D179" t="s">
        <v>7647</v>
      </c>
      <c r="E179" t="s">
        <v>251</v>
      </c>
    </row>
    <row r="180" spans="1:5">
      <c r="A180" t="s">
        <v>7654</v>
      </c>
      <c r="B180" t="s">
        <v>7456</v>
      </c>
      <c r="C180" t="s">
        <v>3102</v>
      </c>
      <c r="D180" t="s">
        <v>9151</v>
      </c>
      <c r="E180" t="s">
        <v>1196</v>
      </c>
    </row>
    <row r="181" spans="1:5">
      <c r="A181" t="s">
        <v>7662</v>
      </c>
      <c r="B181" t="s">
        <v>7464</v>
      </c>
      <c r="C181" t="s">
        <v>3070</v>
      </c>
      <c r="D181" t="s">
        <v>7661</v>
      </c>
      <c r="E181" t="s">
        <v>253</v>
      </c>
    </row>
    <row r="182" spans="1:5">
      <c r="A182" t="s">
        <v>7665</v>
      </c>
      <c r="B182" t="s">
        <v>7567</v>
      </c>
      <c r="C182" t="s">
        <v>3103</v>
      </c>
      <c r="D182" t="s">
        <v>7664</v>
      </c>
      <c r="E182" t="s">
        <v>254</v>
      </c>
    </row>
    <row r="183" spans="1:5">
      <c r="A183" t="s">
        <v>7668</v>
      </c>
      <c r="B183" t="s">
        <v>7567</v>
      </c>
      <c r="C183" t="s">
        <v>3104</v>
      </c>
      <c r="D183" t="s">
        <v>7667</v>
      </c>
      <c r="E183" t="s">
        <v>255</v>
      </c>
    </row>
    <row r="184" spans="1:5">
      <c r="A184" t="s">
        <v>7671</v>
      </c>
      <c r="B184" t="s">
        <v>7567</v>
      </c>
      <c r="C184" t="s">
        <v>3105</v>
      </c>
      <c r="D184" t="s">
        <v>7670</v>
      </c>
      <c r="E184" t="s">
        <v>256</v>
      </c>
    </row>
    <row r="185" spans="1:5">
      <c r="A185" t="s">
        <v>7673</v>
      </c>
      <c r="B185" t="s">
        <v>7567</v>
      </c>
      <c r="C185" t="s">
        <v>3106</v>
      </c>
      <c r="D185" t="s">
        <v>7670</v>
      </c>
      <c r="E185" t="s">
        <v>256</v>
      </c>
    </row>
    <row r="186" spans="1:5">
      <c r="A186" t="s">
        <v>7678</v>
      </c>
      <c r="B186" t="s">
        <v>7501</v>
      </c>
      <c r="C186" t="s">
        <v>7695</v>
      </c>
      <c r="D186" t="s">
        <v>7677</v>
      </c>
      <c r="E186" t="s">
        <v>257</v>
      </c>
    </row>
    <row r="187" spans="1:5">
      <c r="A187" t="s">
        <v>7678</v>
      </c>
      <c r="B187" t="s">
        <v>7501</v>
      </c>
      <c r="C187" t="s">
        <v>7695</v>
      </c>
      <c r="D187" t="s">
        <v>7677</v>
      </c>
      <c r="E187" t="s">
        <v>257</v>
      </c>
    </row>
    <row r="188" spans="1:5">
      <c r="A188" t="s">
        <v>7681</v>
      </c>
      <c r="B188" t="s">
        <v>7501</v>
      </c>
      <c r="C188" t="s">
        <v>3107</v>
      </c>
      <c r="D188" t="s">
        <v>7680</v>
      </c>
      <c r="E188" t="s">
        <v>258</v>
      </c>
    </row>
    <row r="189" spans="1:5">
      <c r="A189" t="s">
        <v>7684</v>
      </c>
      <c r="B189" t="s">
        <v>7501</v>
      </c>
      <c r="C189" t="s">
        <v>3107</v>
      </c>
      <c r="D189" t="s">
        <v>7683</v>
      </c>
      <c r="E189" t="s">
        <v>259</v>
      </c>
    </row>
    <row r="190" spans="1:5">
      <c r="A190" t="s">
        <v>7690</v>
      </c>
      <c r="B190" t="s">
        <v>7554</v>
      </c>
      <c r="C190" t="s">
        <v>3108</v>
      </c>
      <c r="D190" t="s">
        <v>7689</v>
      </c>
      <c r="E190" t="s">
        <v>261</v>
      </c>
    </row>
    <row r="191" spans="1:5">
      <c r="A191" t="s">
        <v>7693</v>
      </c>
      <c r="B191" t="s">
        <v>7694</v>
      </c>
      <c r="C191" t="s">
        <v>3109</v>
      </c>
      <c r="D191" t="s">
        <v>7692</v>
      </c>
      <c r="E191" t="s">
        <v>262</v>
      </c>
    </row>
    <row r="192" spans="1:5">
      <c r="A192" t="s">
        <v>7702</v>
      </c>
      <c r="B192" t="s">
        <v>7456</v>
      </c>
      <c r="C192" t="s">
        <v>3110</v>
      </c>
      <c r="D192" t="s">
        <v>7701</v>
      </c>
      <c r="E192" t="s">
        <v>264</v>
      </c>
    </row>
    <row r="193" spans="1:5">
      <c r="A193" t="s">
        <v>7705</v>
      </c>
      <c r="B193" t="s">
        <v>7501</v>
      </c>
      <c r="C193" t="s">
        <v>3111</v>
      </c>
      <c r="D193" t="s">
        <v>7704</v>
      </c>
      <c r="E193" t="s">
        <v>265</v>
      </c>
    </row>
    <row r="194" spans="1:5">
      <c r="A194" t="s">
        <v>7705</v>
      </c>
      <c r="B194" t="s">
        <v>7501</v>
      </c>
      <c r="C194" t="s">
        <v>3111</v>
      </c>
      <c r="D194" t="s">
        <v>7704</v>
      </c>
      <c r="E194" t="s">
        <v>265</v>
      </c>
    </row>
    <row r="195" spans="1:5">
      <c r="A195" t="s">
        <v>7705</v>
      </c>
      <c r="B195" t="s">
        <v>7501</v>
      </c>
      <c r="C195" t="s">
        <v>3111</v>
      </c>
      <c r="D195" t="s">
        <v>7704</v>
      </c>
      <c r="E195" t="s">
        <v>265</v>
      </c>
    </row>
    <row r="196" spans="1:5">
      <c r="A196" t="s">
        <v>7709</v>
      </c>
      <c r="B196" t="s">
        <v>7501</v>
      </c>
      <c r="C196" t="s">
        <v>3111</v>
      </c>
      <c r="D196" t="s">
        <v>7704</v>
      </c>
      <c r="E196" t="s">
        <v>265</v>
      </c>
    </row>
    <row r="197" spans="1:5">
      <c r="A197" t="s">
        <v>7709</v>
      </c>
      <c r="B197" t="s">
        <v>7501</v>
      </c>
      <c r="C197" t="s">
        <v>3111</v>
      </c>
      <c r="D197" t="s">
        <v>7704</v>
      </c>
      <c r="E197" t="s">
        <v>265</v>
      </c>
    </row>
    <row r="198" spans="1:5">
      <c r="A198" t="s">
        <v>7712</v>
      </c>
      <c r="B198" t="s">
        <v>7713</v>
      </c>
      <c r="C198" t="s">
        <v>3112</v>
      </c>
      <c r="D198" t="s">
        <v>7711</v>
      </c>
      <c r="E198" t="s">
        <v>266</v>
      </c>
    </row>
    <row r="199" spans="1:5">
      <c r="A199" t="s">
        <v>7715</v>
      </c>
      <c r="B199" t="s">
        <v>7713</v>
      </c>
      <c r="C199" t="s">
        <v>3113</v>
      </c>
      <c r="D199" t="s">
        <v>7711</v>
      </c>
      <c r="E199" t="s">
        <v>266</v>
      </c>
    </row>
    <row r="200" spans="1:5">
      <c r="A200" t="s">
        <v>7717</v>
      </c>
      <c r="B200" t="s">
        <v>7713</v>
      </c>
      <c r="C200" t="s">
        <v>3114</v>
      </c>
      <c r="D200" t="s">
        <v>7711</v>
      </c>
      <c r="E200" t="s">
        <v>266</v>
      </c>
    </row>
    <row r="201" spans="1:5">
      <c r="A201" t="s">
        <v>7717</v>
      </c>
      <c r="B201" t="s">
        <v>7713</v>
      </c>
      <c r="C201" t="s">
        <v>3114</v>
      </c>
      <c r="D201" t="s">
        <v>7711</v>
      </c>
      <c r="E201" t="s">
        <v>266</v>
      </c>
    </row>
    <row r="202" spans="1:5">
      <c r="A202" t="s">
        <v>7717</v>
      </c>
      <c r="B202" t="s">
        <v>7713</v>
      </c>
      <c r="C202" t="s">
        <v>3114</v>
      </c>
      <c r="D202" t="s">
        <v>7711</v>
      </c>
      <c r="E202" t="s">
        <v>266</v>
      </c>
    </row>
    <row r="203" spans="1:5">
      <c r="A203" t="s">
        <v>7725</v>
      </c>
      <c r="B203" t="s">
        <v>7726</v>
      </c>
      <c r="C203" t="s">
        <v>3115</v>
      </c>
      <c r="D203" t="s">
        <v>7724</v>
      </c>
      <c r="E203" t="s">
        <v>268</v>
      </c>
    </row>
    <row r="204" spans="1:5">
      <c r="A204" t="s">
        <v>7728</v>
      </c>
      <c r="B204" t="s">
        <v>7726</v>
      </c>
      <c r="C204" t="s">
        <v>3116</v>
      </c>
      <c r="D204" t="s">
        <v>7724</v>
      </c>
      <c r="E204" t="s">
        <v>268</v>
      </c>
    </row>
    <row r="205" spans="1:5">
      <c r="A205" t="s">
        <v>7731</v>
      </c>
      <c r="B205" t="s">
        <v>7512</v>
      </c>
      <c r="C205" t="s">
        <v>3117</v>
      </c>
      <c r="D205" t="s">
        <v>7730</v>
      </c>
      <c r="E205" t="s">
        <v>269</v>
      </c>
    </row>
    <row r="206" spans="1:5">
      <c r="A206" t="s">
        <v>7731</v>
      </c>
      <c r="B206" t="s">
        <v>7512</v>
      </c>
      <c r="C206" t="s">
        <v>3117</v>
      </c>
      <c r="D206" t="s">
        <v>7730</v>
      </c>
      <c r="E206" t="s">
        <v>269</v>
      </c>
    </row>
    <row r="207" spans="1:5">
      <c r="A207" t="s">
        <v>7734</v>
      </c>
      <c r="B207" t="s">
        <v>7527</v>
      </c>
      <c r="C207" t="s">
        <v>3118</v>
      </c>
      <c r="D207" t="s">
        <v>7733</v>
      </c>
      <c r="E207" t="s">
        <v>270</v>
      </c>
    </row>
    <row r="208" spans="1:5">
      <c r="A208" t="s">
        <v>7734</v>
      </c>
      <c r="B208" t="s">
        <v>7527</v>
      </c>
      <c r="C208" t="s">
        <v>3118</v>
      </c>
      <c r="D208" t="s">
        <v>7733</v>
      </c>
      <c r="E208" t="s">
        <v>270</v>
      </c>
    </row>
    <row r="209" spans="1:5">
      <c r="A209" t="s">
        <v>7737</v>
      </c>
      <c r="B209" t="s">
        <v>7561</v>
      </c>
      <c r="C209" t="s">
        <v>3119</v>
      </c>
      <c r="D209" t="s">
        <v>7736</v>
      </c>
      <c r="E209" t="s">
        <v>271</v>
      </c>
    </row>
    <row r="210" spans="1:5">
      <c r="A210" t="s">
        <v>7737</v>
      </c>
      <c r="B210" t="s">
        <v>7561</v>
      </c>
      <c r="C210" t="s">
        <v>3119</v>
      </c>
      <c r="D210" t="s">
        <v>7736</v>
      </c>
      <c r="E210" t="s">
        <v>271</v>
      </c>
    </row>
    <row r="211" spans="1:5">
      <c r="A211" t="s">
        <v>7740</v>
      </c>
      <c r="B211" t="s">
        <v>7452</v>
      </c>
      <c r="C211" t="s">
        <v>3120</v>
      </c>
      <c r="D211" t="s">
        <v>7739</v>
      </c>
      <c r="E211" t="s">
        <v>272</v>
      </c>
    </row>
    <row r="212" spans="1:5">
      <c r="A212" t="s">
        <v>7743</v>
      </c>
      <c r="B212" t="s">
        <v>7744</v>
      </c>
      <c r="C212" t="s">
        <v>3121</v>
      </c>
      <c r="D212" t="s">
        <v>7742</v>
      </c>
      <c r="E212" t="s">
        <v>273</v>
      </c>
    </row>
    <row r="213" spans="1:5">
      <c r="A213" t="s">
        <v>7746</v>
      </c>
      <c r="B213" t="s">
        <v>7744</v>
      </c>
      <c r="C213" t="s">
        <v>3122</v>
      </c>
      <c r="D213" t="s">
        <v>7742</v>
      </c>
      <c r="E213" t="s">
        <v>273</v>
      </c>
    </row>
    <row r="214" spans="1:5">
      <c r="A214" t="s">
        <v>7749</v>
      </c>
      <c r="B214" t="s">
        <v>7501</v>
      </c>
      <c r="C214" t="s">
        <v>3123</v>
      </c>
      <c r="D214" t="s">
        <v>7748</v>
      </c>
      <c r="E214" t="s">
        <v>274</v>
      </c>
    </row>
    <row r="215" spans="1:5">
      <c r="A215" t="s">
        <v>7759</v>
      </c>
      <c r="B215" t="s">
        <v>7479</v>
      </c>
      <c r="C215" t="s">
        <v>3124</v>
      </c>
      <c r="D215" t="s">
        <v>7758</v>
      </c>
      <c r="E215" t="s">
        <v>276</v>
      </c>
    </row>
    <row r="216" spans="1:5">
      <c r="A216" t="s">
        <v>7767</v>
      </c>
      <c r="B216" t="s">
        <v>7456</v>
      </c>
      <c r="C216" t="s">
        <v>3125</v>
      </c>
      <c r="D216" t="s">
        <v>7766</v>
      </c>
      <c r="E216" t="s">
        <v>278</v>
      </c>
    </row>
    <row r="217" spans="1:5">
      <c r="A217" t="s">
        <v>7770</v>
      </c>
      <c r="B217" t="s">
        <v>7771</v>
      </c>
      <c r="C217" t="s">
        <v>3126</v>
      </c>
      <c r="D217" t="s">
        <v>7769</v>
      </c>
      <c r="E217" t="s">
        <v>279</v>
      </c>
    </row>
    <row r="218" spans="1:5">
      <c r="A218" t="s">
        <v>7778</v>
      </c>
      <c r="B218" t="s">
        <v>7479</v>
      </c>
      <c r="C218" t="s">
        <v>3127</v>
      </c>
      <c r="D218" t="s">
        <v>7777</v>
      </c>
      <c r="E218" t="s">
        <v>281</v>
      </c>
    </row>
    <row r="219" spans="1:5">
      <c r="A219" t="s">
        <v>7784</v>
      </c>
      <c r="B219" t="s">
        <v>7479</v>
      </c>
      <c r="C219" t="s">
        <v>3128</v>
      </c>
      <c r="D219" t="s">
        <v>7783</v>
      </c>
      <c r="E219" t="s">
        <v>283</v>
      </c>
    </row>
    <row r="220" spans="1:5">
      <c r="A220" t="s">
        <v>7789</v>
      </c>
      <c r="B220" t="s">
        <v>7512</v>
      </c>
      <c r="C220" t="s">
        <v>3129</v>
      </c>
      <c r="D220" t="s">
        <v>7788</v>
      </c>
      <c r="E220" t="s">
        <v>284</v>
      </c>
    </row>
    <row r="221" spans="1:5">
      <c r="A221" t="s">
        <v>7792</v>
      </c>
      <c r="B221" t="s">
        <v>7456</v>
      </c>
      <c r="C221" t="s">
        <v>3130</v>
      </c>
      <c r="D221" t="s">
        <v>7791</v>
      </c>
      <c r="E221" t="s">
        <v>285</v>
      </c>
    </row>
    <row r="222" spans="1:5">
      <c r="A222" t="s">
        <v>7795</v>
      </c>
      <c r="B222" t="s">
        <v>7796</v>
      </c>
      <c r="C222" t="s">
        <v>3131</v>
      </c>
      <c r="D222" t="s">
        <v>7794</v>
      </c>
      <c r="E222" t="s">
        <v>7794</v>
      </c>
    </row>
    <row r="223" spans="1:5">
      <c r="A223" t="s">
        <v>7799</v>
      </c>
      <c r="B223" t="s">
        <v>7464</v>
      </c>
      <c r="C223" t="s">
        <v>3132</v>
      </c>
      <c r="D223" t="s">
        <v>7798</v>
      </c>
      <c r="E223" t="s">
        <v>286</v>
      </c>
    </row>
    <row r="224" spans="1:5">
      <c r="A224" t="s">
        <v>7807</v>
      </c>
      <c r="B224" t="s">
        <v>7464</v>
      </c>
      <c r="C224" t="s">
        <v>3133</v>
      </c>
      <c r="D224" t="s">
        <v>7806</v>
      </c>
      <c r="E224" t="s">
        <v>288</v>
      </c>
    </row>
    <row r="225" spans="1:5">
      <c r="A225" t="s">
        <v>7809</v>
      </c>
      <c r="B225" t="s">
        <v>7464</v>
      </c>
      <c r="C225" t="s">
        <v>3134</v>
      </c>
      <c r="D225" t="s">
        <v>7806</v>
      </c>
      <c r="E225" t="s">
        <v>288</v>
      </c>
    </row>
    <row r="226" spans="1:5">
      <c r="A226" t="s">
        <v>7811</v>
      </c>
      <c r="B226" t="s">
        <v>7464</v>
      </c>
      <c r="C226" t="s">
        <v>3135</v>
      </c>
      <c r="D226" t="s">
        <v>7806</v>
      </c>
      <c r="E226" t="s">
        <v>288</v>
      </c>
    </row>
    <row r="227" spans="1:5">
      <c r="A227" t="s">
        <v>7814</v>
      </c>
      <c r="B227" t="s">
        <v>7464</v>
      </c>
      <c r="C227" t="s">
        <v>3136</v>
      </c>
      <c r="D227" t="s">
        <v>7813</v>
      </c>
      <c r="E227" t="s">
        <v>289</v>
      </c>
    </row>
    <row r="228" spans="1:5">
      <c r="A228" t="s">
        <v>7816</v>
      </c>
      <c r="B228" t="s">
        <v>7464</v>
      </c>
      <c r="C228" t="s">
        <v>3137</v>
      </c>
      <c r="D228" t="s">
        <v>7813</v>
      </c>
      <c r="E228" t="s">
        <v>289</v>
      </c>
    </row>
    <row r="229" spans="1:5">
      <c r="A229" t="s">
        <v>7818</v>
      </c>
      <c r="B229" t="s">
        <v>7464</v>
      </c>
      <c r="C229" t="s">
        <v>3138</v>
      </c>
      <c r="D229" t="s">
        <v>7813</v>
      </c>
      <c r="E229" t="s">
        <v>289</v>
      </c>
    </row>
    <row r="230" spans="1:5">
      <c r="A230" t="s">
        <v>7821</v>
      </c>
      <c r="B230" t="s">
        <v>7479</v>
      </c>
      <c r="C230" t="s">
        <v>3139</v>
      </c>
      <c r="D230" t="s">
        <v>7820</v>
      </c>
      <c r="E230" t="s">
        <v>290</v>
      </c>
    </row>
    <row r="231" spans="1:5">
      <c r="A231" t="s">
        <v>7823</v>
      </c>
      <c r="B231" t="s">
        <v>7479</v>
      </c>
      <c r="C231" t="s">
        <v>3140</v>
      </c>
      <c r="D231" t="s">
        <v>7820</v>
      </c>
      <c r="E231" t="s">
        <v>290</v>
      </c>
    </row>
    <row r="232" spans="1:5">
      <c r="A232" t="s">
        <v>7833</v>
      </c>
      <c r="B232" t="s">
        <v>7464</v>
      </c>
      <c r="C232" t="s">
        <v>3141</v>
      </c>
      <c r="D232" t="s">
        <v>7832</v>
      </c>
      <c r="E232" t="s">
        <v>293</v>
      </c>
    </row>
    <row r="233" spans="1:5">
      <c r="A233" t="s">
        <v>7844</v>
      </c>
      <c r="B233" t="s">
        <v>7464</v>
      </c>
      <c r="C233" t="s">
        <v>3142</v>
      </c>
      <c r="D233" t="s">
        <v>7839</v>
      </c>
      <c r="E233" t="s">
        <v>294</v>
      </c>
    </row>
    <row r="234" spans="1:5">
      <c r="A234" t="s">
        <v>7847</v>
      </c>
      <c r="B234" t="s">
        <v>7464</v>
      </c>
      <c r="C234" t="s">
        <v>3143</v>
      </c>
      <c r="D234" t="s">
        <v>7846</v>
      </c>
      <c r="E234" t="s">
        <v>295</v>
      </c>
    </row>
    <row r="235" spans="1:5">
      <c r="A235" t="s">
        <v>7850</v>
      </c>
      <c r="B235" t="s">
        <v>7464</v>
      </c>
      <c r="C235" t="s">
        <v>3144</v>
      </c>
      <c r="D235" t="s">
        <v>7849</v>
      </c>
      <c r="E235" t="s">
        <v>296</v>
      </c>
    </row>
    <row r="236" spans="1:5">
      <c r="A236" t="s">
        <v>7853</v>
      </c>
      <c r="B236" t="s">
        <v>7464</v>
      </c>
      <c r="C236" t="s">
        <v>3145</v>
      </c>
      <c r="D236" t="s">
        <v>7852</v>
      </c>
      <c r="E236" t="s">
        <v>297</v>
      </c>
    </row>
    <row r="237" spans="1:5">
      <c r="A237" t="s">
        <v>7853</v>
      </c>
      <c r="B237" t="s">
        <v>7464</v>
      </c>
      <c r="C237" t="s">
        <v>3145</v>
      </c>
      <c r="D237" t="s">
        <v>7852</v>
      </c>
      <c r="E237" t="s">
        <v>297</v>
      </c>
    </row>
    <row r="238" spans="1:5">
      <c r="A238" t="s">
        <v>7856</v>
      </c>
      <c r="B238" t="s">
        <v>7464</v>
      </c>
      <c r="C238" t="s">
        <v>7524</v>
      </c>
      <c r="D238" t="s">
        <v>7855</v>
      </c>
      <c r="E238" t="s">
        <v>298</v>
      </c>
    </row>
    <row r="239" spans="1:5">
      <c r="A239" t="s">
        <v>7859</v>
      </c>
      <c r="B239" t="s">
        <v>7713</v>
      </c>
      <c r="C239" t="s">
        <v>3146</v>
      </c>
      <c r="D239" t="s">
        <v>7858</v>
      </c>
      <c r="E239" t="s">
        <v>299</v>
      </c>
    </row>
    <row r="240" spans="1:5">
      <c r="A240" t="s">
        <v>7861</v>
      </c>
      <c r="B240" t="s">
        <v>7713</v>
      </c>
      <c r="C240" t="s">
        <v>3147</v>
      </c>
      <c r="D240" t="s">
        <v>7858</v>
      </c>
      <c r="E240" t="s">
        <v>299</v>
      </c>
    </row>
    <row r="241" spans="1:5">
      <c r="A241" t="s">
        <v>7861</v>
      </c>
      <c r="B241" t="s">
        <v>7713</v>
      </c>
      <c r="C241" t="s">
        <v>3148</v>
      </c>
      <c r="D241" t="s">
        <v>7858</v>
      </c>
      <c r="E241" t="s">
        <v>299</v>
      </c>
    </row>
    <row r="242" spans="1:5">
      <c r="A242" t="s">
        <v>7863</v>
      </c>
      <c r="B242" t="s">
        <v>7713</v>
      </c>
      <c r="C242" t="s">
        <v>3149</v>
      </c>
      <c r="D242" t="s">
        <v>7858</v>
      </c>
      <c r="E242" t="s">
        <v>299</v>
      </c>
    </row>
    <row r="243" spans="1:5">
      <c r="A243" t="s">
        <v>7863</v>
      </c>
      <c r="B243" t="s">
        <v>7713</v>
      </c>
      <c r="C243" t="s">
        <v>3150</v>
      </c>
      <c r="D243" t="s">
        <v>7858</v>
      </c>
      <c r="E243" t="s">
        <v>299</v>
      </c>
    </row>
    <row r="244" spans="1:5">
      <c r="A244" t="s">
        <v>7866</v>
      </c>
      <c r="B244" t="s">
        <v>7567</v>
      </c>
      <c r="C244" t="s">
        <v>7532</v>
      </c>
      <c r="D244" t="s">
        <v>7865</v>
      </c>
      <c r="E244" t="s">
        <v>300</v>
      </c>
    </row>
    <row r="245" spans="1:5">
      <c r="A245" t="s">
        <v>7873</v>
      </c>
      <c r="B245" t="s">
        <v>7567</v>
      </c>
      <c r="C245" t="s">
        <v>3151</v>
      </c>
      <c r="D245" t="s">
        <v>7872</v>
      </c>
      <c r="E245" t="s">
        <v>7872</v>
      </c>
    </row>
    <row r="246" spans="1:5">
      <c r="A246" t="s">
        <v>7876</v>
      </c>
      <c r="B246" t="s">
        <v>7501</v>
      </c>
      <c r="C246" t="s">
        <v>3152</v>
      </c>
      <c r="D246" t="s">
        <v>7875</v>
      </c>
      <c r="E246" t="s">
        <v>302</v>
      </c>
    </row>
    <row r="247" spans="1:5">
      <c r="A247" t="s">
        <v>7879</v>
      </c>
      <c r="B247" t="s">
        <v>7601</v>
      </c>
      <c r="C247" t="s">
        <v>3153</v>
      </c>
      <c r="D247" t="s">
        <v>7878</v>
      </c>
      <c r="E247" t="s">
        <v>303</v>
      </c>
    </row>
    <row r="248" spans="1:5">
      <c r="A248" t="s">
        <v>7882</v>
      </c>
      <c r="B248" t="s">
        <v>7713</v>
      </c>
      <c r="C248" t="s">
        <v>3154</v>
      </c>
      <c r="D248" t="s">
        <v>7881</v>
      </c>
      <c r="E248" t="s">
        <v>304</v>
      </c>
    </row>
    <row r="249" spans="1:5">
      <c r="A249" t="s">
        <v>7944</v>
      </c>
      <c r="B249" t="s">
        <v>8946</v>
      </c>
      <c r="C249" t="s">
        <v>3155</v>
      </c>
      <c r="D249" t="s">
        <v>7943</v>
      </c>
      <c r="E249" t="s">
        <v>324</v>
      </c>
    </row>
    <row r="250" spans="1:5">
      <c r="A250" t="s">
        <v>8160</v>
      </c>
      <c r="B250" t="s">
        <v>8956</v>
      </c>
      <c r="C250" t="s">
        <v>3156</v>
      </c>
      <c r="D250" t="s">
        <v>8159</v>
      </c>
      <c r="E250" t="s">
        <v>396</v>
      </c>
    </row>
    <row r="251" spans="1:5">
      <c r="A251" t="s">
        <v>8207</v>
      </c>
      <c r="B251" t="s">
        <v>8533</v>
      </c>
      <c r="C251" t="s">
        <v>3157</v>
      </c>
      <c r="D251" t="s">
        <v>8206</v>
      </c>
      <c r="E251" t="s">
        <v>411</v>
      </c>
    </row>
    <row r="252" spans="1:5">
      <c r="A252" t="s">
        <v>8207</v>
      </c>
      <c r="B252" t="s">
        <v>8533</v>
      </c>
      <c r="C252" t="s">
        <v>3157</v>
      </c>
      <c r="D252" t="s">
        <v>8206</v>
      </c>
      <c r="E252" t="s">
        <v>411</v>
      </c>
    </row>
    <row r="253" spans="1:5">
      <c r="A253" t="s">
        <v>8216</v>
      </c>
      <c r="B253" t="s">
        <v>8533</v>
      </c>
      <c r="C253" t="s">
        <v>3158</v>
      </c>
      <c r="D253" t="s">
        <v>8215</v>
      </c>
      <c r="E253" t="s">
        <v>414</v>
      </c>
    </row>
    <row r="254" spans="1:5">
      <c r="A254" t="s">
        <v>8219</v>
      </c>
      <c r="B254" t="s">
        <v>9158</v>
      </c>
      <c r="C254" t="s">
        <v>3159</v>
      </c>
      <c r="D254" t="s">
        <v>8218</v>
      </c>
      <c r="E254" t="s">
        <v>415</v>
      </c>
    </row>
    <row r="255" spans="1:5">
      <c r="A255" t="s">
        <v>8230</v>
      </c>
      <c r="B255" t="s">
        <v>8946</v>
      </c>
      <c r="C255" t="s">
        <v>3160</v>
      </c>
      <c r="D255" t="s">
        <v>8229</v>
      </c>
      <c r="E255" t="s">
        <v>418</v>
      </c>
    </row>
    <row r="256" spans="1:5">
      <c r="A256" t="s">
        <v>8230</v>
      </c>
      <c r="B256" t="s">
        <v>8946</v>
      </c>
      <c r="C256" t="s">
        <v>3161</v>
      </c>
      <c r="D256" t="s">
        <v>8229</v>
      </c>
      <c r="E256" t="s">
        <v>418</v>
      </c>
    </row>
    <row r="257" spans="1:5">
      <c r="A257" t="s">
        <v>8233</v>
      </c>
      <c r="B257" t="s">
        <v>8533</v>
      </c>
      <c r="C257" t="s">
        <v>3162</v>
      </c>
      <c r="D257" t="s">
        <v>8232</v>
      </c>
      <c r="E257" t="s">
        <v>419</v>
      </c>
    </row>
    <row r="258" spans="1:5">
      <c r="A258" t="s">
        <v>8263</v>
      </c>
      <c r="B258" t="s">
        <v>9158</v>
      </c>
      <c r="C258" t="s">
        <v>3163</v>
      </c>
      <c r="D258" t="s">
        <v>8262</v>
      </c>
      <c r="E258" t="s">
        <v>425</v>
      </c>
    </row>
    <row r="259" spans="1:5">
      <c r="A259" t="s">
        <v>8360</v>
      </c>
      <c r="B259" t="s">
        <v>8533</v>
      </c>
      <c r="C259" t="s">
        <v>3164</v>
      </c>
      <c r="D259" t="s">
        <v>8359</v>
      </c>
      <c r="E259" t="s">
        <v>455</v>
      </c>
    </row>
    <row r="260" spans="1:5">
      <c r="A260" t="s">
        <v>8382</v>
      </c>
      <c r="B260" t="s">
        <v>8946</v>
      </c>
      <c r="C260" t="s">
        <v>3165</v>
      </c>
      <c r="D260" t="s">
        <v>8381</v>
      </c>
      <c r="E260" t="s">
        <v>461</v>
      </c>
    </row>
    <row r="261" spans="1:5">
      <c r="A261" t="s">
        <v>8390</v>
      </c>
      <c r="B261" t="s">
        <v>9077</v>
      </c>
      <c r="C261" t="s">
        <v>3166</v>
      </c>
      <c r="D261" t="s">
        <v>8389</v>
      </c>
      <c r="E261" t="s">
        <v>463</v>
      </c>
    </row>
    <row r="262" spans="1:5">
      <c r="A262" t="s">
        <v>8393</v>
      </c>
      <c r="B262" t="s">
        <v>9077</v>
      </c>
      <c r="C262" t="s">
        <v>3167</v>
      </c>
      <c r="D262" t="s">
        <v>8392</v>
      </c>
      <c r="E262" t="s">
        <v>464</v>
      </c>
    </row>
    <row r="263" spans="1:5">
      <c r="A263" t="s">
        <v>8412</v>
      </c>
      <c r="B263" t="s">
        <v>8570</v>
      </c>
      <c r="C263" t="s">
        <v>3168</v>
      </c>
      <c r="D263" t="s">
        <v>8411</v>
      </c>
      <c r="E263" t="s">
        <v>469</v>
      </c>
    </row>
    <row r="264" spans="1:5">
      <c r="A264" t="s">
        <v>5679</v>
      </c>
      <c r="B264" t="s">
        <v>8533</v>
      </c>
      <c r="C264" t="s">
        <v>3169</v>
      </c>
      <c r="D264" t="s">
        <v>5678</v>
      </c>
      <c r="E264" t="s">
        <v>499</v>
      </c>
    </row>
    <row r="265" spans="1:5">
      <c r="A265" t="s">
        <v>5682</v>
      </c>
      <c r="B265" t="s">
        <v>8533</v>
      </c>
      <c r="C265" t="s">
        <v>3170</v>
      </c>
      <c r="D265" t="s">
        <v>5681</v>
      </c>
      <c r="E265" t="s">
        <v>500</v>
      </c>
    </row>
    <row r="266" spans="1:5">
      <c r="A266" t="s">
        <v>5688</v>
      </c>
      <c r="B266" t="s">
        <v>9158</v>
      </c>
      <c r="C266" t="s">
        <v>7558</v>
      </c>
      <c r="D266" t="s">
        <v>5687</v>
      </c>
      <c r="E266" t="s">
        <v>502</v>
      </c>
    </row>
    <row r="267" spans="1:5">
      <c r="A267" t="s">
        <v>5691</v>
      </c>
      <c r="B267" t="s">
        <v>9158</v>
      </c>
      <c r="C267" t="s">
        <v>3171</v>
      </c>
      <c r="D267" t="s">
        <v>5690</v>
      </c>
      <c r="E267" t="s">
        <v>503</v>
      </c>
    </row>
    <row r="268" spans="1:5">
      <c r="A268" t="s">
        <v>5703</v>
      </c>
      <c r="B268" t="s">
        <v>8946</v>
      </c>
      <c r="C268" t="s">
        <v>3172</v>
      </c>
      <c r="D268" t="s">
        <v>5702</v>
      </c>
      <c r="E268" t="s">
        <v>505</v>
      </c>
    </row>
    <row r="269" spans="1:5">
      <c r="A269" t="s">
        <v>5745</v>
      </c>
      <c r="B269" t="s">
        <v>8533</v>
      </c>
      <c r="C269" t="s">
        <v>3173</v>
      </c>
      <c r="D269" t="s">
        <v>5744</v>
      </c>
      <c r="E269" t="s">
        <v>519</v>
      </c>
    </row>
    <row r="270" spans="1:5">
      <c r="A270" t="s">
        <v>5748</v>
      </c>
      <c r="B270" t="s">
        <v>8533</v>
      </c>
      <c r="C270" t="s">
        <v>3174</v>
      </c>
      <c r="D270" t="s">
        <v>5747</v>
      </c>
      <c r="E270" t="s">
        <v>520</v>
      </c>
    </row>
    <row r="271" spans="1:5">
      <c r="A271" t="s">
        <v>5776</v>
      </c>
      <c r="B271" t="s">
        <v>8946</v>
      </c>
      <c r="C271" t="s">
        <v>3175</v>
      </c>
      <c r="D271" t="s">
        <v>5775</v>
      </c>
      <c r="E271" t="s">
        <v>526</v>
      </c>
    </row>
    <row r="272" spans="1:5">
      <c r="A272" t="s">
        <v>5779</v>
      </c>
      <c r="B272" t="s">
        <v>8946</v>
      </c>
      <c r="C272" t="s">
        <v>3176</v>
      </c>
      <c r="D272" t="s">
        <v>5778</v>
      </c>
      <c r="E272" t="s">
        <v>527</v>
      </c>
    </row>
    <row r="273" spans="1:5">
      <c r="A273" t="s">
        <v>5782</v>
      </c>
      <c r="B273" t="s">
        <v>9158</v>
      </c>
      <c r="C273" t="s">
        <v>3177</v>
      </c>
      <c r="D273" t="s">
        <v>5781</v>
      </c>
      <c r="E273" t="s">
        <v>528</v>
      </c>
    </row>
    <row r="274" spans="1:5">
      <c r="A274" t="s">
        <v>5785</v>
      </c>
      <c r="B274" t="s">
        <v>8997</v>
      </c>
      <c r="C274" t="s">
        <v>3178</v>
      </c>
      <c r="D274" t="s">
        <v>5784</v>
      </c>
      <c r="E274" t="s">
        <v>529</v>
      </c>
    </row>
    <row r="275" spans="1:5">
      <c r="A275" t="s">
        <v>5787</v>
      </c>
      <c r="B275" t="s">
        <v>8997</v>
      </c>
      <c r="C275" t="s">
        <v>3179</v>
      </c>
      <c r="D275" t="s">
        <v>5784</v>
      </c>
      <c r="E275" t="s">
        <v>529</v>
      </c>
    </row>
    <row r="276" spans="1:5">
      <c r="A276" t="s">
        <v>5790</v>
      </c>
      <c r="B276" t="s">
        <v>9158</v>
      </c>
      <c r="C276" t="s">
        <v>3180</v>
      </c>
      <c r="D276" t="s">
        <v>5789</v>
      </c>
      <c r="E276" t="s">
        <v>530</v>
      </c>
    </row>
    <row r="277" spans="1:5">
      <c r="A277" t="s">
        <v>5792</v>
      </c>
      <c r="B277" t="s">
        <v>9158</v>
      </c>
      <c r="C277" t="s">
        <v>3181</v>
      </c>
      <c r="D277" t="s">
        <v>5789</v>
      </c>
      <c r="E277" t="s">
        <v>530</v>
      </c>
    </row>
    <row r="278" spans="1:5">
      <c r="A278" t="s">
        <v>5804</v>
      </c>
      <c r="B278" t="s">
        <v>8533</v>
      </c>
      <c r="C278" t="s">
        <v>3182</v>
      </c>
      <c r="D278" t="s">
        <v>5803</v>
      </c>
      <c r="E278" t="s">
        <v>534</v>
      </c>
    </row>
    <row r="279" spans="1:5">
      <c r="A279" t="s">
        <v>5807</v>
      </c>
      <c r="B279" t="s">
        <v>9158</v>
      </c>
      <c r="C279" t="s">
        <v>3183</v>
      </c>
      <c r="D279" t="s">
        <v>5806</v>
      </c>
      <c r="E279" t="s">
        <v>535</v>
      </c>
    </row>
    <row r="280" spans="1:5">
      <c r="A280" t="s">
        <v>5809</v>
      </c>
      <c r="B280" t="s">
        <v>9158</v>
      </c>
      <c r="C280" t="s">
        <v>3184</v>
      </c>
      <c r="D280" t="s">
        <v>5806</v>
      </c>
      <c r="E280" t="s">
        <v>535</v>
      </c>
    </row>
    <row r="281" spans="1:5">
      <c r="A281" t="s">
        <v>5836</v>
      </c>
      <c r="B281" t="s">
        <v>9158</v>
      </c>
      <c r="C281" t="s">
        <v>3185</v>
      </c>
      <c r="D281" t="s">
        <v>5835</v>
      </c>
      <c r="E281" t="s">
        <v>544</v>
      </c>
    </row>
    <row r="282" spans="1:5">
      <c r="A282" t="s">
        <v>5845</v>
      </c>
      <c r="B282" t="s">
        <v>8533</v>
      </c>
      <c r="C282" t="s">
        <v>2920</v>
      </c>
      <c r="D282" t="s">
        <v>5844</v>
      </c>
      <c r="E282" t="s">
        <v>547</v>
      </c>
    </row>
    <row r="283" spans="1:5">
      <c r="A283" t="s">
        <v>5848</v>
      </c>
      <c r="B283" t="s">
        <v>8533</v>
      </c>
      <c r="C283" t="s">
        <v>2918</v>
      </c>
      <c r="D283" t="s">
        <v>5847</v>
      </c>
      <c r="E283" t="s">
        <v>548</v>
      </c>
    </row>
    <row r="284" spans="1:5">
      <c r="A284" t="s">
        <v>5851</v>
      </c>
      <c r="B284" t="s">
        <v>8533</v>
      </c>
      <c r="C284" t="s">
        <v>2921</v>
      </c>
      <c r="D284" t="s">
        <v>5850</v>
      </c>
      <c r="E284" t="s">
        <v>549</v>
      </c>
    </row>
    <row r="285" spans="1:5">
      <c r="A285" t="s">
        <v>5854</v>
      </c>
      <c r="B285" t="s">
        <v>8533</v>
      </c>
      <c r="C285" t="s">
        <v>2919</v>
      </c>
      <c r="D285" t="s">
        <v>5853</v>
      </c>
      <c r="E285" t="s">
        <v>550</v>
      </c>
    </row>
    <row r="286" spans="1:5">
      <c r="A286" t="s">
        <v>5873</v>
      </c>
      <c r="B286" t="s">
        <v>8533</v>
      </c>
      <c r="C286" t="s">
        <v>2900</v>
      </c>
      <c r="D286" t="s">
        <v>5872</v>
      </c>
      <c r="E286" t="s">
        <v>556</v>
      </c>
    </row>
    <row r="287" spans="1:5">
      <c r="A287" t="s">
        <v>5876</v>
      </c>
      <c r="B287" t="s">
        <v>8533</v>
      </c>
      <c r="C287" t="s">
        <v>2747</v>
      </c>
      <c r="D287" t="s">
        <v>5875</v>
      </c>
      <c r="E287" t="s">
        <v>557</v>
      </c>
    </row>
    <row r="288" spans="1:5">
      <c r="A288" t="s">
        <v>5882</v>
      </c>
      <c r="B288" t="s">
        <v>8533</v>
      </c>
      <c r="C288" t="s">
        <v>2743</v>
      </c>
      <c r="D288" t="s">
        <v>5881</v>
      </c>
      <c r="E288" t="s">
        <v>559</v>
      </c>
    </row>
    <row r="289" spans="1:5">
      <c r="A289" t="s">
        <v>5885</v>
      </c>
      <c r="B289" t="s">
        <v>8533</v>
      </c>
      <c r="C289" t="s">
        <v>3186</v>
      </c>
      <c r="D289" t="s">
        <v>5884</v>
      </c>
      <c r="E289" t="s">
        <v>560</v>
      </c>
    </row>
    <row r="290" spans="1:5">
      <c r="A290" t="s">
        <v>5888</v>
      </c>
      <c r="B290" t="s">
        <v>8533</v>
      </c>
      <c r="C290" t="s">
        <v>2744</v>
      </c>
      <c r="D290" t="s">
        <v>5887</v>
      </c>
      <c r="E290" t="s">
        <v>561</v>
      </c>
    </row>
    <row r="291" spans="1:5">
      <c r="A291" t="s">
        <v>5918</v>
      </c>
      <c r="B291" t="s">
        <v>8997</v>
      </c>
      <c r="C291" t="s">
        <v>3187</v>
      </c>
      <c r="D291" t="s">
        <v>5917</v>
      </c>
      <c r="E291" t="s">
        <v>571</v>
      </c>
    </row>
    <row r="292" spans="1:5">
      <c r="A292" t="s">
        <v>5942</v>
      </c>
      <c r="B292" t="s">
        <v>8533</v>
      </c>
      <c r="C292" t="s">
        <v>3188</v>
      </c>
      <c r="D292" t="s">
        <v>5941</v>
      </c>
      <c r="E292" t="s">
        <v>579</v>
      </c>
    </row>
    <row r="293" spans="1:5">
      <c r="A293" t="s">
        <v>5975</v>
      </c>
      <c r="B293" t="s">
        <v>8533</v>
      </c>
      <c r="C293" t="s">
        <v>3189</v>
      </c>
      <c r="D293" t="s">
        <v>5974</v>
      </c>
      <c r="E293" t="s">
        <v>588</v>
      </c>
    </row>
    <row r="294" spans="1:5">
      <c r="A294" t="s">
        <v>5978</v>
      </c>
      <c r="B294" t="s">
        <v>8533</v>
      </c>
      <c r="C294" t="s">
        <v>3190</v>
      </c>
      <c r="D294" t="s">
        <v>5977</v>
      </c>
      <c r="E294" t="s">
        <v>589</v>
      </c>
    </row>
    <row r="295" spans="1:5">
      <c r="A295" t="s">
        <v>5984</v>
      </c>
      <c r="B295" t="s">
        <v>8946</v>
      </c>
      <c r="C295" t="s">
        <v>3191</v>
      </c>
      <c r="D295" t="s">
        <v>5983</v>
      </c>
      <c r="E295" t="s">
        <v>591</v>
      </c>
    </row>
    <row r="296" spans="1:5">
      <c r="A296" t="s">
        <v>5987</v>
      </c>
      <c r="B296" t="s">
        <v>8946</v>
      </c>
      <c r="C296" t="s">
        <v>3192</v>
      </c>
      <c r="D296" t="s">
        <v>5986</v>
      </c>
      <c r="E296" t="s">
        <v>592</v>
      </c>
    </row>
    <row r="297" spans="1:5">
      <c r="A297" t="s">
        <v>5990</v>
      </c>
      <c r="B297" t="s">
        <v>9158</v>
      </c>
      <c r="C297" t="s">
        <v>2041</v>
      </c>
      <c r="D297" t="s">
        <v>5989</v>
      </c>
      <c r="E297" t="s">
        <v>593</v>
      </c>
    </row>
    <row r="298" spans="1:5">
      <c r="A298" t="s">
        <v>5990</v>
      </c>
      <c r="B298" t="s">
        <v>9158</v>
      </c>
      <c r="C298" t="s">
        <v>2041</v>
      </c>
      <c r="D298" t="s">
        <v>5989</v>
      </c>
      <c r="E298" t="s">
        <v>593</v>
      </c>
    </row>
    <row r="299" spans="1:5">
      <c r="A299" t="s">
        <v>5990</v>
      </c>
      <c r="B299" t="s">
        <v>9158</v>
      </c>
      <c r="C299" t="s">
        <v>2041</v>
      </c>
      <c r="D299" t="s">
        <v>5989</v>
      </c>
      <c r="E299" t="s">
        <v>593</v>
      </c>
    </row>
    <row r="300" spans="1:5">
      <c r="A300" t="s">
        <v>6002</v>
      </c>
      <c r="B300" t="s">
        <v>8529</v>
      </c>
      <c r="C300" t="s">
        <v>3193</v>
      </c>
      <c r="D300" t="s">
        <v>6001</v>
      </c>
      <c r="E300" t="s">
        <v>596</v>
      </c>
    </row>
    <row r="301" spans="1:5">
      <c r="A301" t="s">
        <v>6023</v>
      </c>
      <c r="B301" t="s">
        <v>8533</v>
      </c>
      <c r="C301" t="s">
        <v>2864</v>
      </c>
      <c r="D301" t="s">
        <v>6022</v>
      </c>
      <c r="E301" t="s">
        <v>603</v>
      </c>
    </row>
    <row r="302" spans="1:5">
      <c r="A302" t="s">
        <v>6023</v>
      </c>
      <c r="B302" t="s">
        <v>8533</v>
      </c>
      <c r="C302" t="s">
        <v>2864</v>
      </c>
      <c r="D302" t="s">
        <v>6022</v>
      </c>
      <c r="E302" t="s">
        <v>603</v>
      </c>
    </row>
    <row r="303" spans="1:5">
      <c r="A303" t="s">
        <v>6026</v>
      </c>
      <c r="B303" t="s">
        <v>8533</v>
      </c>
      <c r="C303" t="s">
        <v>2865</v>
      </c>
      <c r="D303" t="s">
        <v>6025</v>
      </c>
      <c r="E303" t="s">
        <v>604</v>
      </c>
    </row>
    <row r="304" spans="1:5">
      <c r="A304" t="s">
        <v>6026</v>
      </c>
      <c r="B304" t="s">
        <v>8533</v>
      </c>
      <c r="C304" t="s">
        <v>2865</v>
      </c>
      <c r="D304" t="s">
        <v>6025</v>
      </c>
      <c r="E304" t="s">
        <v>604</v>
      </c>
    </row>
    <row r="305" spans="1:5">
      <c r="A305" t="s">
        <v>6029</v>
      </c>
      <c r="B305" t="s">
        <v>8533</v>
      </c>
      <c r="C305" t="s">
        <v>2866</v>
      </c>
      <c r="D305" t="s">
        <v>6028</v>
      </c>
      <c r="E305" t="s">
        <v>605</v>
      </c>
    </row>
    <row r="306" spans="1:5">
      <c r="A306" t="s">
        <v>6029</v>
      </c>
      <c r="B306" t="s">
        <v>8533</v>
      </c>
      <c r="C306" t="s">
        <v>2866</v>
      </c>
      <c r="D306" t="s">
        <v>6028</v>
      </c>
      <c r="E306" t="s">
        <v>605</v>
      </c>
    </row>
    <row r="307" spans="1:5">
      <c r="A307" t="s">
        <v>6032</v>
      </c>
      <c r="B307" t="s">
        <v>8533</v>
      </c>
      <c r="C307" t="s">
        <v>2862</v>
      </c>
      <c r="D307" t="s">
        <v>6031</v>
      </c>
      <c r="E307" t="s">
        <v>606</v>
      </c>
    </row>
    <row r="308" spans="1:5">
      <c r="A308" t="s">
        <v>6032</v>
      </c>
      <c r="B308" t="s">
        <v>8533</v>
      </c>
      <c r="C308" t="s">
        <v>2862</v>
      </c>
      <c r="D308" t="s">
        <v>6031</v>
      </c>
      <c r="E308" t="s">
        <v>606</v>
      </c>
    </row>
    <row r="309" spans="1:5">
      <c r="A309" t="s">
        <v>6117</v>
      </c>
      <c r="B309" t="s">
        <v>8533</v>
      </c>
      <c r="C309" t="s">
        <v>3194</v>
      </c>
      <c r="D309" t="s">
        <v>6116</v>
      </c>
      <c r="E309" t="s">
        <v>633</v>
      </c>
    </row>
    <row r="310" spans="1:5">
      <c r="A310" t="s">
        <v>6135</v>
      </c>
      <c r="B310" t="s">
        <v>8533</v>
      </c>
      <c r="C310" t="s">
        <v>3195</v>
      </c>
      <c r="D310" t="s">
        <v>6134</v>
      </c>
      <c r="E310" t="s">
        <v>639</v>
      </c>
    </row>
    <row r="311" spans="1:5">
      <c r="A311" t="s">
        <v>6135</v>
      </c>
      <c r="B311" t="s">
        <v>8533</v>
      </c>
      <c r="C311" t="s">
        <v>3195</v>
      </c>
      <c r="D311" t="s">
        <v>6134</v>
      </c>
      <c r="E311" t="s">
        <v>639</v>
      </c>
    </row>
    <row r="312" spans="1:5">
      <c r="A312" t="s">
        <v>6172</v>
      </c>
      <c r="B312" t="s">
        <v>8533</v>
      </c>
      <c r="C312" t="s">
        <v>3196</v>
      </c>
      <c r="D312" t="s">
        <v>6171</v>
      </c>
      <c r="E312" t="s">
        <v>650</v>
      </c>
    </row>
    <row r="313" spans="1:5">
      <c r="A313" t="s">
        <v>6172</v>
      </c>
      <c r="B313" t="s">
        <v>8533</v>
      </c>
      <c r="C313" t="s">
        <v>3196</v>
      </c>
      <c r="D313" t="s">
        <v>6171</v>
      </c>
      <c r="E313" t="s">
        <v>650</v>
      </c>
    </row>
    <row r="314" spans="1:5">
      <c r="A314" t="s">
        <v>6181</v>
      </c>
      <c r="B314" t="s">
        <v>8946</v>
      </c>
      <c r="C314" t="s">
        <v>3197</v>
      </c>
      <c r="D314" t="s">
        <v>6180</v>
      </c>
      <c r="E314" t="s">
        <v>653</v>
      </c>
    </row>
    <row r="315" spans="1:5">
      <c r="A315" t="s">
        <v>6184</v>
      </c>
      <c r="B315" t="s">
        <v>8946</v>
      </c>
      <c r="C315" t="s">
        <v>3198</v>
      </c>
      <c r="D315" t="s">
        <v>6183</v>
      </c>
      <c r="E315" t="s">
        <v>654</v>
      </c>
    </row>
    <row r="316" spans="1:5">
      <c r="A316" t="s">
        <v>6199</v>
      </c>
      <c r="B316" t="s">
        <v>8533</v>
      </c>
      <c r="C316" t="s">
        <v>3199</v>
      </c>
      <c r="D316" t="s">
        <v>6198</v>
      </c>
      <c r="E316" t="s">
        <v>659</v>
      </c>
    </row>
    <row r="317" spans="1:5">
      <c r="A317" t="s">
        <v>6202</v>
      </c>
      <c r="B317" t="s">
        <v>8533</v>
      </c>
      <c r="C317" t="s">
        <v>3200</v>
      </c>
      <c r="D317" t="s">
        <v>6201</v>
      </c>
      <c r="E317" t="s">
        <v>660</v>
      </c>
    </row>
    <row r="318" spans="1:5">
      <c r="A318" t="s">
        <v>6211</v>
      </c>
      <c r="B318" t="s">
        <v>8533</v>
      </c>
      <c r="C318" t="s">
        <v>3201</v>
      </c>
      <c r="D318" t="s">
        <v>6210</v>
      </c>
      <c r="E318" t="s">
        <v>663</v>
      </c>
    </row>
    <row r="319" spans="1:5">
      <c r="A319" t="s">
        <v>6214</v>
      </c>
      <c r="B319" t="s">
        <v>8533</v>
      </c>
      <c r="C319" t="s">
        <v>3202</v>
      </c>
      <c r="D319" t="s">
        <v>6213</v>
      </c>
      <c r="E319" t="s">
        <v>664</v>
      </c>
    </row>
    <row r="320" spans="1:5">
      <c r="A320" t="s">
        <v>6217</v>
      </c>
      <c r="B320" t="s">
        <v>8533</v>
      </c>
      <c r="C320" t="s">
        <v>3203</v>
      </c>
      <c r="D320" t="s">
        <v>6216</v>
      </c>
      <c r="E320" t="s">
        <v>665</v>
      </c>
    </row>
    <row r="321" spans="1:5">
      <c r="A321" t="s">
        <v>6225</v>
      </c>
      <c r="B321" t="s">
        <v>9077</v>
      </c>
      <c r="C321" t="s">
        <v>3204</v>
      </c>
      <c r="D321" t="s">
        <v>6224</v>
      </c>
      <c r="E321" t="s">
        <v>667</v>
      </c>
    </row>
    <row r="322" spans="1:5">
      <c r="A322" t="s">
        <v>6234</v>
      </c>
      <c r="B322" t="s">
        <v>8533</v>
      </c>
      <c r="C322" t="s">
        <v>2830</v>
      </c>
      <c r="D322" t="s">
        <v>6233</v>
      </c>
      <c r="E322" t="s">
        <v>670</v>
      </c>
    </row>
    <row r="323" spans="1:5">
      <c r="A323" t="s">
        <v>6237</v>
      </c>
      <c r="B323" t="s">
        <v>8533</v>
      </c>
      <c r="C323" t="s">
        <v>2829</v>
      </c>
      <c r="D323" t="s">
        <v>6236</v>
      </c>
      <c r="E323" t="s">
        <v>671</v>
      </c>
    </row>
    <row r="324" spans="1:5">
      <c r="A324" t="s">
        <v>6295</v>
      </c>
      <c r="B324" t="s">
        <v>8997</v>
      </c>
      <c r="C324" t="s">
        <v>3205</v>
      </c>
      <c r="D324" t="s">
        <v>6294</v>
      </c>
      <c r="E324" t="s">
        <v>685</v>
      </c>
    </row>
    <row r="325" spans="1:5">
      <c r="A325" t="s">
        <v>6298</v>
      </c>
      <c r="B325" t="s">
        <v>8570</v>
      </c>
      <c r="C325" t="s">
        <v>3206</v>
      </c>
      <c r="D325" t="s">
        <v>6297</v>
      </c>
      <c r="E325" t="s">
        <v>686</v>
      </c>
    </row>
    <row r="326" spans="1:5">
      <c r="A326" t="s">
        <v>6298</v>
      </c>
      <c r="B326" t="s">
        <v>8570</v>
      </c>
      <c r="C326" t="s">
        <v>3206</v>
      </c>
      <c r="D326" t="s">
        <v>6297</v>
      </c>
      <c r="E326" t="s">
        <v>686</v>
      </c>
    </row>
    <row r="327" spans="1:5">
      <c r="A327" t="s">
        <v>6307</v>
      </c>
      <c r="B327" t="s">
        <v>8997</v>
      </c>
      <c r="C327" t="s">
        <v>3207</v>
      </c>
      <c r="D327" t="s">
        <v>6306</v>
      </c>
      <c r="E327" t="s">
        <v>689</v>
      </c>
    </row>
    <row r="328" spans="1:5">
      <c r="A328" t="s">
        <v>6310</v>
      </c>
      <c r="B328" t="s">
        <v>8997</v>
      </c>
      <c r="C328" t="s">
        <v>3208</v>
      </c>
      <c r="D328" t="s">
        <v>6309</v>
      </c>
      <c r="E328" t="s">
        <v>690</v>
      </c>
    </row>
    <row r="329" spans="1:5">
      <c r="A329" t="s">
        <v>6313</v>
      </c>
      <c r="B329" t="s">
        <v>8533</v>
      </c>
      <c r="C329" t="s">
        <v>2863</v>
      </c>
      <c r="D329" t="s">
        <v>6312</v>
      </c>
      <c r="E329" t="s">
        <v>691</v>
      </c>
    </row>
    <row r="330" spans="1:5">
      <c r="A330" t="s">
        <v>6316</v>
      </c>
      <c r="B330" t="s">
        <v>8946</v>
      </c>
      <c r="C330" t="s">
        <v>3209</v>
      </c>
      <c r="D330" t="s">
        <v>6315</v>
      </c>
      <c r="E330" t="s">
        <v>692</v>
      </c>
    </row>
    <row r="331" spans="1:5">
      <c r="A331" t="s">
        <v>6322</v>
      </c>
      <c r="B331" t="s">
        <v>8997</v>
      </c>
      <c r="C331" t="s">
        <v>3210</v>
      </c>
      <c r="D331" t="s">
        <v>6321</v>
      </c>
      <c r="E331" t="s">
        <v>694</v>
      </c>
    </row>
    <row r="332" spans="1:5">
      <c r="A332" t="s">
        <v>6331</v>
      </c>
      <c r="B332" t="s">
        <v>8946</v>
      </c>
      <c r="C332" t="s">
        <v>3211</v>
      </c>
      <c r="D332" t="s">
        <v>6330</v>
      </c>
      <c r="E332" t="s">
        <v>697</v>
      </c>
    </row>
    <row r="333" spans="1:5">
      <c r="A333" t="s">
        <v>6331</v>
      </c>
      <c r="B333" t="s">
        <v>8946</v>
      </c>
      <c r="C333" t="s">
        <v>3212</v>
      </c>
      <c r="D333" t="s">
        <v>6330</v>
      </c>
      <c r="E333" t="s">
        <v>697</v>
      </c>
    </row>
    <row r="334" spans="1:5">
      <c r="A334" t="s">
        <v>6345</v>
      </c>
      <c r="B334" t="s">
        <v>8956</v>
      </c>
      <c r="C334" t="s">
        <v>3213</v>
      </c>
      <c r="D334" t="s">
        <v>6344</v>
      </c>
      <c r="E334" t="s">
        <v>701</v>
      </c>
    </row>
    <row r="335" spans="1:5">
      <c r="A335" t="s">
        <v>6347</v>
      </c>
      <c r="B335" t="s">
        <v>8956</v>
      </c>
      <c r="C335" t="s">
        <v>3214</v>
      </c>
      <c r="D335" t="s">
        <v>6344</v>
      </c>
      <c r="E335" t="s">
        <v>701</v>
      </c>
    </row>
    <row r="336" spans="1:5">
      <c r="A336" t="s">
        <v>6350</v>
      </c>
      <c r="B336" t="s">
        <v>8946</v>
      </c>
      <c r="C336" t="s">
        <v>3215</v>
      </c>
      <c r="D336" t="s">
        <v>6349</v>
      </c>
      <c r="E336" t="s">
        <v>702</v>
      </c>
    </row>
    <row r="337" spans="1:5">
      <c r="A337" t="s">
        <v>6368</v>
      </c>
      <c r="B337" t="s">
        <v>8946</v>
      </c>
      <c r="C337" t="s">
        <v>1942</v>
      </c>
      <c r="D337" t="s">
        <v>6367</v>
      </c>
      <c r="E337" t="s">
        <v>706</v>
      </c>
    </row>
    <row r="338" spans="1:5">
      <c r="A338" t="s">
        <v>6371</v>
      </c>
      <c r="B338" t="s">
        <v>8946</v>
      </c>
      <c r="C338" t="s">
        <v>3216</v>
      </c>
      <c r="D338" t="s">
        <v>6370</v>
      </c>
      <c r="E338" t="s">
        <v>707</v>
      </c>
    </row>
    <row r="339" spans="1:5">
      <c r="A339" t="s">
        <v>6391</v>
      </c>
      <c r="B339" t="s">
        <v>8533</v>
      </c>
      <c r="C339" t="s">
        <v>3217</v>
      </c>
      <c r="D339" t="s">
        <v>6390</v>
      </c>
      <c r="E339" t="s">
        <v>713</v>
      </c>
    </row>
    <row r="340" spans="1:5">
      <c r="A340" t="s">
        <v>6394</v>
      </c>
      <c r="B340" t="s">
        <v>8956</v>
      </c>
      <c r="C340" t="s">
        <v>3218</v>
      </c>
      <c r="D340" t="s">
        <v>6393</v>
      </c>
      <c r="E340" t="s">
        <v>714</v>
      </c>
    </row>
    <row r="341" spans="1:5">
      <c r="A341" t="s">
        <v>6442</v>
      </c>
      <c r="B341" t="s">
        <v>8533</v>
      </c>
      <c r="C341" t="s">
        <v>3219</v>
      </c>
      <c r="D341" t="s">
        <v>6441</v>
      </c>
      <c r="E341" t="s">
        <v>730</v>
      </c>
    </row>
    <row r="342" spans="1:5">
      <c r="A342" t="s">
        <v>6448</v>
      </c>
      <c r="B342" t="s">
        <v>8533</v>
      </c>
      <c r="C342" t="s">
        <v>3220</v>
      </c>
      <c r="D342" t="s">
        <v>6447</v>
      </c>
      <c r="E342" t="s">
        <v>732</v>
      </c>
    </row>
    <row r="343" spans="1:5">
      <c r="A343" t="s">
        <v>6454</v>
      </c>
      <c r="B343" t="s">
        <v>8533</v>
      </c>
      <c r="C343" t="s">
        <v>3221</v>
      </c>
      <c r="D343" t="s">
        <v>6453</v>
      </c>
      <c r="E343" t="s">
        <v>734</v>
      </c>
    </row>
    <row r="344" spans="1:5">
      <c r="A344" t="s">
        <v>6457</v>
      </c>
      <c r="B344" t="s">
        <v>8533</v>
      </c>
      <c r="C344" t="s">
        <v>3222</v>
      </c>
      <c r="D344" t="s">
        <v>6456</v>
      </c>
      <c r="E344" t="s">
        <v>735</v>
      </c>
    </row>
    <row r="345" spans="1:5">
      <c r="A345" t="s">
        <v>6463</v>
      </c>
      <c r="B345" t="s">
        <v>8533</v>
      </c>
      <c r="C345" t="s">
        <v>3223</v>
      </c>
      <c r="D345" t="s">
        <v>6462</v>
      </c>
      <c r="E345" t="s">
        <v>737</v>
      </c>
    </row>
    <row r="346" spans="1:5">
      <c r="A346" t="s">
        <v>6555</v>
      </c>
      <c r="B346" t="s">
        <v>8533</v>
      </c>
      <c r="C346" t="s">
        <v>2522</v>
      </c>
      <c r="D346" t="s">
        <v>6554</v>
      </c>
      <c r="E346" t="s">
        <v>762</v>
      </c>
    </row>
    <row r="347" spans="1:5">
      <c r="A347" t="s">
        <v>6575</v>
      </c>
      <c r="B347" t="s">
        <v>8533</v>
      </c>
      <c r="C347" t="s">
        <v>3224</v>
      </c>
      <c r="D347" t="s">
        <v>6574</v>
      </c>
      <c r="E347" t="s">
        <v>768</v>
      </c>
    </row>
    <row r="348" spans="1:5">
      <c r="A348" t="s">
        <v>6575</v>
      </c>
      <c r="B348" t="s">
        <v>8533</v>
      </c>
      <c r="C348" t="s">
        <v>3224</v>
      </c>
      <c r="D348" t="s">
        <v>6574</v>
      </c>
      <c r="E348" t="s">
        <v>768</v>
      </c>
    </row>
    <row r="349" spans="1:5">
      <c r="A349" t="s">
        <v>6697</v>
      </c>
      <c r="B349" t="s">
        <v>9158</v>
      </c>
      <c r="C349" t="s">
        <v>3225</v>
      </c>
      <c r="D349" t="s">
        <v>6696</v>
      </c>
      <c r="E349" t="s">
        <v>808</v>
      </c>
    </row>
    <row r="350" spans="1:5">
      <c r="A350" t="s">
        <v>6838</v>
      </c>
      <c r="B350" t="s">
        <v>8946</v>
      </c>
      <c r="C350" t="s">
        <v>3226</v>
      </c>
      <c r="D350" t="s">
        <v>6837</v>
      </c>
      <c r="E350" t="s">
        <v>855</v>
      </c>
    </row>
    <row r="351" spans="1:5">
      <c r="A351" t="s">
        <v>6859</v>
      </c>
      <c r="B351" t="s">
        <v>8533</v>
      </c>
      <c r="C351" t="s">
        <v>3227</v>
      </c>
      <c r="D351" t="s">
        <v>6858</v>
      </c>
      <c r="E351" t="s">
        <v>861</v>
      </c>
    </row>
    <row r="352" spans="1:5">
      <c r="A352" t="s">
        <v>6910</v>
      </c>
      <c r="B352" t="s">
        <v>8533</v>
      </c>
      <c r="C352" t="s">
        <v>2916</v>
      </c>
      <c r="D352" t="s">
        <v>6909</v>
      </c>
      <c r="E352" t="s">
        <v>10</v>
      </c>
    </row>
    <row r="353" spans="1:5">
      <c r="A353" t="s">
        <v>6910</v>
      </c>
      <c r="B353" t="s">
        <v>8533</v>
      </c>
      <c r="C353" t="s">
        <v>2916</v>
      </c>
      <c r="D353" t="s">
        <v>6909</v>
      </c>
      <c r="E353" t="s">
        <v>10</v>
      </c>
    </row>
    <row r="354" spans="1:5">
      <c r="A354" t="s">
        <v>6922</v>
      </c>
      <c r="B354" t="s">
        <v>9077</v>
      </c>
      <c r="C354" t="s">
        <v>3228</v>
      </c>
      <c r="D354" t="s">
        <v>6921</v>
      </c>
      <c r="E354" t="s">
        <v>14</v>
      </c>
    </row>
    <row r="355" spans="1:5">
      <c r="A355" t="s">
        <v>6925</v>
      </c>
      <c r="B355" t="s">
        <v>8533</v>
      </c>
      <c r="C355" t="s">
        <v>3229</v>
      </c>
      <c r="D355" t="s">
        <v>6924</v>
      </c>
      <c r="E355" t="s">
        <v>15</v>
      </c>
    </row>
    <row r="356" spans="1:5">
      <c r="A356" t="s">
        <v>6981</v>
      </c>
      <c r="B356" t="s">
        <v>9077</v>
      </c>
      <c r="C356" t="s">
        <v>3230</v>
      </c>
      <c r="D356" t="s">
        <v>6980</v>
      </c>
      <c r="E356" t="s">
        <v>33</v>
      </c>
    </row>
    <row r="357" spans="1:5">
      <c r="A357" t="s">
        <v>6990</v>
      </c>
      <c r="B357" t="s">
        <v>8946</v>
      </c>
      <c r="C357" t="s">
        <v>3231</v>
      </c>
      <c r="D357" t="s">
        <v>6987</v>
      </c>
      <c r="E357" t="s">
        <v>34</v>
      </c>
    </row>
    <row r="358" spans="1:5">
      <c r="A358" t="s">
        <v>6990</v>
      </c>
      <c r="B358" t="s">
        <v>8946</v>
      </c>
      <c r="C358" t="s">
        <v>3231</v>
      </c>
      <c r="D358" t="s">
        <v>6987</v>
      </c>
      <c r="E358" t="s">
        <v>34</v>
      </c>
    </row>
    <row r="359" spans="1:5">
      <c r="A359" t="s">
        <v>6993</v>
      </c>
      <c r="B359" t="s">
        <v>8946</v>
      </c>
      <c r="C359" t="s">
        <v>3232</v>
      </c>
      <c r="D359" t="s">
        <v>6992</v>
      </c>
      <c r="E359" t="s">
        <v>35</v>
      </c>
    </row>
    <row r="360" spans="1:5">
      <c r="A360" t="s">
        <v>7002</v>
      </c>
      <c r="B360" t="s">
        <v>9077</v>
      </c>
      <c r="C360" t="s">
        <v>3233</v>
      </c>
      <c r="D360" t="s">
        <v>7001</v>
      </c>
      <c r="E360" t="s">
        <v>38</v>
      </c>
    </row>
    <row r="361" spans="1:5">
      <c r="A361" t="s">
        <v>7015</v>
      </c>
      <c r="B361" t="s">
        <v>8533</v>
      </c>
      <c r="C361" t="s">
        <v>3234</v>
      </c>
      <c r="D361" t="s">
        <v>7014</v>
      </c>
      <c r="E361" t="s">
        <v>41</v>
      </c>
    </row>
    <row r="362" spans="1:5">
      <c r="A362" t="s">
        <v>3747</v>
      </c>
      <c r="B362" t="s">
        <v>8533</v>
      </c>
      <c r="C362" t="s">
        <v>3235</v>
      </c>
      <c r="D362" t="s">
        <v>3746</v>
      </c>
      <c r="E362" t="s">
        <v>46</v>
      </c>
    </row>
    <row r="363" spans="1:5">
      <c r="A363" t="s">
        <v>3756</v>
      </c>
      <c r="B363" t="s">
        <v>8946</v>
      </c>
      <c r="C363" t="s">
        <v>3236</v>
      </c>
      <c r="D363" t="s">
        <v>3755</v>
      </c>
      <c r="E363" t="s">
        <v>49</v>
      </c>
    </row>
    <row r="364" spans="1:5">
      <c r="A364" t="s">
        <v>3782</v>
      </c>
      <c r="B364" t="s">
        <v>8533</v>
      </c>
      <c r="C364" t="s">
        <v>3237</v>
      </c>
      <c r="D364" t="s">
        <v>3781</v>
      </c>
      <c r="E364" t="s">
        <v>55</v>
      </c>
    </row>
    <row r="365" spans="1:5">
      <c r="A365" t="s">
        <v>3788</v>
      </c>
      <c r="B365" t="s">
        <v>9158</v>
      </c>
      <c r="C365" t="s">
        <v>3238</v>
      </c>
      <c r="D365" t="s">
        <v>3787</v>
      </c>
      <c r="E365" t="s">
        <v>57</v>
      </c>
    </row>
    <row r="366" spans="1:5">
      <c r="A366" t="s">
        <v>3818</v>
      </c>
      <c r="B366" t="s">
        <v>8533</v>
      </c>
      <c r="C366" t="s">
        <v>2812</v>
      </c>
      <c r="D366" t="s">
        <v>3817</v>
      </c>
      <c r="E366" t="s">
        <v>67</v>
      </c>
    </row>
    <row r="367" spans="1:5">
      <c r="A367" t="s">
        <v>3829</v>
      </c>
      <c r="B367" t="s">
        <v>8533</v>
      </c>
      <c r="C367" t="s">
        <v>2383</v>
      </c>
      <c r="D367" t="s">
        <v>3828</v>
      </c>
      <c r="E367" t="s">
        <v>70</v>
      </c>
    </row>
    <row r="368" spans="1:5">
      <c r="A368" t="s">
        <v>3832</v>
      </c>
      <c r="B368" t="s">
        <v>8533</v>
      </c>
      <c r="C368" t="s">
        <v>2912</v>
      </c>
      <c r="D368" t="s">
        <v>3831</v>
      </c>
      <c r="E368" t="s">
        <v>71</v>
      </c>
    </row>
    <row r="369" spans="1:5">
      <c r="A369" t="s">
        <v>3859</v>
      </c>
      <c r="B369" t="s">
        <v>8997</v>
      </c>
      <c r="C369" t="s">
        <v>3239</v>
      </c>
      <c r="D369" t="s">
        <v>3858</v>
      </c>
      <c r="E369" t="s">
        <v>80</v>
      </c>
    </row>
    <row r="370" spans="1:5">
      <c r="A370" t="s">
        <v>3882</v>
      </c>
      <c r="B370" t="s">
        <v>8533</v>
      </c>
      <c r="C370" t="s">
        <v>3240</v>
      </c>
      <c r="D370" t="s">
        <v>3879</v>
      </c>
      <c r="E370" t="s">
        <v>87</v>
      </c>
    </row>
    <row r="371" spans="1:5">
      <c r="A371" t="s">
        <v>3969</v>
      </c>
      <c r="B371" t="s">
        <v>8533</v>
      </c>
      <c r="C371" t="s">
        <v>3241</v>
      </c>
      <c r="D371" t="s">
        <v>3968</v>
      </c>
      <c r="E371" t="s">
        <v>114</v>
      </c>
    </row>
    <row r="372" spans="1:5">
      <c r="A372" t="s">
        <v>3996</v>
      </c>
      <c r="B372" t="s">
        <v>8533</v>
      </c>
      <c r="C372" t="s">
        <v>3242</v>
      </c>
      <c r="D372" t="s">
        <v>3995</v>
      </c>
      <c r="E372" t="s">
        <v>120</v>
      </c>
    </row>
    <row r="373" spans="1:5">
      <c r="A373" t="s">
        <v>4013</v>
      </c>
      <c r="B373" t="s">
        <v>8563</v>
      </c>
      <c r="C373" t="s">
        <v>3243</v>
      </c>
      <c r="D373" t="s">
        <v>4012</v>
      </c>
      <c r="E373" t="s">
        <v>125</v>
      </c>
    </row>
    <row r="374" spans="1:5">
      <c r="A374" t="s">
        <v>4031</v>
      </c>
      <c r="B374" t="s">
        <v>8533</v>
      </c>
      <c r="C374" t="s">
        <v>3244</v>
      </c>
      <c r="D374" t="s">
        <v>4030</v>
      </c>
      <c r="E374" t="s">
        <v>129</v>
      </c>
    </row>
    <row r="375" spans="1:5">
      <c r="A375" t="s">
        <v>4034</v>
      </c>
      <c r="B375" t="s">
        <v>8946</v>
      </c>
      <c r="C375" t="s">
        <v>3245</v>
      </c>
      <c r="D375" t="s">
        <v>4033</v>
      </c>
      <c r="E375" t="s">
        <v>130</v>
      </c>
    </row>
    <row r="376" spans="1:5">
      <c r="A376" t="s">
        <v>4040</v>
      </c>
      <c r="B376" t="s">
        <v>8946</v>
      </c>
      <c r="C376" t="s">
        <v>3246</v>
      </c>
      <c r="D376" t="s">
        <v>4039</v>
      </c>
      <c r="E376" t="s">
        <v>132</v>
      </c>
    </row>
    <row r="377" spans="1:5">
      <c r="A377" t="s">
        <v>4042</v>
      </c>
      <c r="B377" t="s">
        <v>8946</v>
      </c>
      <c r="C377" t="s">
        <v>3247</v>
      </c>
      <c r="D377" t="s">
        <v>4039</v>
      </c>
      <c r="E377" t="s">
        <v>132</v>
      </c>
    </row>
    <row r="378" spans="1:5">
      <c r="A378" t="s">
        <v>4048</v>
      </c>
      <c r="B378" t="s">
        <v>9077</v>
      </c>
      <c r="C378" t="s">
        <v>3248</v>
      </c>
      <c r="D378" t="s">
        <v>4047</v>
      </c>
      <c r="E378" t="s">
        <v>134</v>
      </c>
    </row>
    <row r="379" spans="1:5">
      <c r="A379" t="s">
        <v>4051</v>
      </c>
      <c r="B379" t="s">
        <v>9158</v>
      </c>
      <c r="C379" t="s">
        <v>3249</v>
      </c>
      <c r="D379" t="s">
        <v>4050</v>
      </c>
      <c r="E379" t="s">
        <v>135</v>
      </c>
    </row>
    <row r="380" spans="1:5">
      <c r="A380" t="s">
        <v>4054</v>
      </c>
      <c r="B380" t="s">
        <v>9158</v>
      </c>
      <c r="C380" t="s">
        <v>3250</v>
      </c>
      <c r="D380" t="s">
        <v>4053</v>
      </c>
      <c r="E380" t="s">
        <v>136</v>
      </c>
    </row>
    <row r="381" spans="1:5">
      <c r="A381" t="s">
        <v>4057</v>
      </c>
      <c r="B381" t="s">
        <v>8946</v>
      </c>
      <c r="C381" t="s">
        <v>3251</v>
      </c>
      <c r="D381" t="s">
        <v>4056</v>
      </c>
      <c r="E381" t="s">
        <v>137</v>
      </c>
    </row>
    <row r="382" spans="1:5">
      <c r="A382" t="s">
        <v>4060</v>
      </c>
      <c r="B382" t="s">
        <v>9158</v>
      </c>
      <c r="C382" t="s">
        <v>5153</v>
      </c>
      <c r="D382" t="s">
        <v>4059</v>
      </c>
      <c r="E382" t="s">
        <v>138</v>
      </c>
    </row>
    <row r="383" spans="1:5">
      <c r="A383" t="s">
        <v>4065</v>
      </c>
      <c r="B383" t="s">
        <v>8533</v>
      </c>
      <c r="C383" t="s">
        <v>3252</v>
      </c>
      <c r="D383" t="s">
        <v>4062</v>
      </c>
      <c r="E383" t="s">
        <v>139</v>
      </c>
    </row>
    <row r="384" spans="1:5">
      <c r="A384" t="s">
        <v>4068</v>
      </c>
      <c r="B384" t="s">
        <v>9158</v>
      </c>
      <c r="C384" t="s">
        <v>5126</v>
      </c>
      <c r="D384" t="s">
        <v>4067</v>
      </c>
      <c r="E384" t="s">
        <v>140</v>
      </c>
    </row>
    <row r="385" spans="1:5">
      <c r="A385" t="s">
        <v>4088</v>
      </c>
      <c r="B385" t="s">
        <v>8946</v>
      </c>
      <c r="C385" t="s">
        <v>3253</v>
      </c>
      <c r="D385" t="s">
        <v>4087</v>
      </c>
      <c r="E385" t="s">
        <v>146</v>
      </c>
    </row>
    <row r="386" spans="1:5">
      <c r="A386" t="s">
        <v>4122</v>
      </c>
      <c r="B386" t="s">
        <v>8946</v>
      </c>
      <c r="C386" t="s">
        <v>3254</v>
      </c>
      <c r="D386" t="s">
        <v>4121</v>
      </c>
      <c r="E386" t="s">
        <v>156</v>
      </c>
    </row>
    <row r="387" spans="1:5">
      <c r="A387" t="s">
        <v>4125</v>
      </c>
      <c r="B387" t="s">
        <v>8946</v>
      </c>
      <c r="C387" t="s">
        <v>3255</v>
      </c>
      <c r="D387" t="s">
        <v>4124</v>
      </c>
      <c r="E387" t="s">
        <v>157</v>
      </c>
    </row>
    <row r="388" spans="1:5">
      <c r="A388" t="s">
        <v>4134</v>
      </c>
      <c r="B388" t="s">
        <v>8946</v>
      </c>
      <c r="C388" t="s">
        <v>3256</v>
      </c>
      <c r="D388" t="s">
        <v>4133</v>
      </c>
      <c r="E388" t="s">
        <v>160</v>
      </c>
    </row>
    <row r="389" spans="1:5">
      <c r="A389" t="s">
        <v>4137</v>
      </c>
      <c r="B389" t="s">
        <v>8946</v>
      </c>
      <c r="C389" t="s">
        <v>3257</v>
      </c>
      <c r="D389" t="s">
        <v>4136</v>
      </c>
      <c r="E389" t="s">
        <v>161</v>
      </c>
    </row>
    <row r="390" spans="1:5">
      <c r="A390" t="s">
        <v>4140</v>
      </c>
      <c r="B390" t="s">
        <v>8946</v>
      </c>
      <c r="C390" t="s">
        <v>3258</v>
      </c>
      <c r="D390" t="s">
        <v>4139</v>
      </c>
      <c r="E390" t="s">
        <v>162</v>
      </c>
    </row>
    <row r="391" spans="1:5">
      <c r="A391" t="s">
        <v>4158</v>
      </c>
      <c r="B391" t="s">
        <v>8533</v>
      </c>
      <c r="C391" t="s">
        <v>3259</v>
      </c>
      <c r="D391" t="s">
        <v>4157</v>
      </c>
      <c r="E391" t="s">
        <v>168</v>
      </c>
    </row>
    <row r="392" spans="1:5">
      <c r="A392" t="s">
        <v>4161</v>
      </c>
      <c r="B392" t="s">
        <v>8533</v>
      </c>
      <c r="C392" t="s">
        <v>3260</v>
      </c>
      <c r="D392" t="s">
        <v>4160</v>
      </c>
      <c r="E392" t="s">
        <v>169</v>
      </c>
    </row>
    <row r="393" spans="1:5">
      <c r="A393" t="s">
        <v>4172</v>
      </c>
      <c r="B393" t="s">
        <v>8946</v>
      </c>
      <c r="C393" t="s">
        <v>3261</v>
      </c>
      <c r="D393" t="s">
        <v>4171</v>
      </c>
      <c r="E393" t="s">
        <v>172</v>
      </c>
    </row>
    <row r="394" spans="1:5">
      <c r="A394" t="s">
        <v>4172</v>
      </c>
      <c r="B394" t="s">
        <v>8946</v>
      </c>
      <c r="C394" t="s">
        <v>3261</v>
      </c>
      <c r="D394" t="s">
        <v>4171</v>
      </c>
      <c r="E394" t="s">
        <v>172</v>
      </c>
    </row>
    <row r="395" spans="1:5">
      <c r="A395" t="s">
        <v>4172</v>
      </c>
      <c r="B395" t="s">
        <v>8946</v>
      </c>
      <c r="C395" t="s">
        <v>3261</v>
      </c>
      <c r="D395" t="s">
        <v>4171</v>
      </c>
      <c r="E395" t="s">
        <v>172</v>
      </c>
    </row>
    <row r="396" spans="1:5">
      <c r="A396" t="s">
        <v>4259</v>
      </c>
      <c r="B396" t="s">
        <v>8533</v>
      </c>
      <c r="C396" t="s">
        <v>3262</v>
      </c>
      <c r="D396" t="s">
        <v>4258</v>
      </c>
      <c r="E396" t="s">
        <v>197</v>
      </c>
    </row>
    <row r="397" spans="1:5">
      <c r="A397" t="s">
        <v>4268</v>
      </c>
      <c r="B397" t="s">
        <v>8533</v>
      </c>
      <c r="C397" t="s">
        <v>3263</v>
      </c>
      <c r="D397" t="s">
        <v>4267</v>
      </c>
      <c r="E397" t="s">
        <v>200</v>
      </c>
    </row>
    <row r="398" spans="1:5">
      <c r="A398" t="s">
        <v>4277</v>
      </c>
      <c r="B398" t="s">
        <v>8946</v>
      </c>
      <c r="C398" t="s">
        <v>3264</v>
      </c>
      <c r="D398" t="s">
        <v>4276</v>
      </c>
      <c r="E398" t="s">
        <v>203</v>
      </c>
    </row>
    <row r="399" spans="1:5">
      <c r="A399" t="s">
        <v>4292</v>
      </c>
      <c r="B399" t="s">
        <v>8997</v>
      </c>
      <c r="C399" t="s">
        <v>3265</v>
      </c>
      <c r="D399" t="s">
        <v>4291</v>
      </c>
      <c r="E399" t="s">
        <v>208</v>
      </c>
    </row>
    <row r="400" spans="1:5">
      <c r="A400" t="s">
        <v>4301</v>
      </c>
      <c r="B400" t="s">
        <v>8946</v>
      </c>
      <c r="C400" t="s">
        <v>3266</v>
      </c>
      <c r="D400" t="s">
        <v>4300</v>
      </c>
      <c r="E400" t="s">
        <v>211</v>
      </c>
    </row>
    <row r="401" spans="1:5">
      <c r="A401" t="s">
        <v>4304</v>
      </c>
      <c r="B401" t="s">
        <v>8946</v>
      </c>
      <c r="C401" t="s">
        <v>3267</v>
      </c>
      <c r="D401" t="s">
        <v>4303</v>
      </c>
      <c r="E401" t="s">
        <v>212</v>
      </c>
    </row>
    <row r="402" spans="1:5">
      <c r="A402" t="s">
        <v>4310</v>
      </c>
      <c r="B402" t="s">
        <v>8963</v>
      </c>
      <c r="C402" t="s">
        <v>3268</v>
      </c>
      <c r="D402" t="s">
        <v>4309</v>
      </c>
      <c r="E402" t="s">
        <v>214</v>
      </c>
    </row>
    <row r="403" spans="1:5">
      <c r="A403" t="s">
        <v>4329</v>
      </c>
      <c r="B403" t="s">
        <v>8533</v>
      </c>
      <c r="C403" t="s">
        <v>3269</v>
      </c>
      <c r="D403" t="s">
        <v>4326</v>
      </c>
      <c r="E403" t="s">
        <v>217</v>
      </c>
    </row>
    <row r="404" spans="1:5">
      <c r="B404" t="s">
        <v>8267</v>
      </c>
      <c r="C404" t="s">
        <v>3270</v>
      </c>
      <c r="D404" t="s">
        <v>3271</v>
      </c>
    </row>
    <row r="405" spans="1:5">
      <c r="B405" t="s">
        <v>7479</v>
      </c>
      <c r="C405" t="s">
        <v>3272</v>
      </c>
      <c r="D405" t="s">
        <v>1628</v>
      </c>
    </row>
  </sheetData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E1296"/>
  <sheetViews>
    <sheetView topLeftCell="A504" zoomScale="75" zoomScaleNormal="75" workbookViewId="0">
      <selection activeCell="A608" sqref="A608"/>
    </sheetView>
  </sheetViews>
  <sheetFormatPr baseColWidth="10" defaultColWidth="11.42578125" defaultRowHeight="15"/>
  <cols>
    <col min="1" max="1" width="12.85546875" bestFit="1" customWidth="1"/>
    <col min="2" max="2" width="6" bestFit="1" customWidth="1"/>
    <col min="3" max="3" width="8.140625" customWidth="1"/>
    <col min="4" max="4" width="78.85546875" bestFit="1" customWidth="1"/>
  </cols>
  <sheetData>
    <row r="1" spans="1:5">
      <c r="A1" t="s">
        <v>2372</v>
      </c>
    </row>
    <row r="3" spans="1:5">
      <c r="A3" s="1" t="s">
        <v>8522</v>
      </c>
      <c r="B3" s="1" t="s">
        <v>8523</v>
      </c>
      <c r="C3" s="1" t="s">
        <v>8520</v>
      </c>
      <c r="D3" s="1" t="s">
        <v>8521</v>
      </c>
    </row>
    <row r="4" spans="1:5">
      <c r="A4" s="1"/>
      <c r="B4" s="1"/>
      <c r="C4" s="1"/>
      <c r="D4" s="1"/>
    </row>
    <row r="5" spans="1:5">
      <c r="C5" t="s">
        <v>8524</v>
      </c>
      <c r="D5" t="s">
        <v>8525</v>
      </c>
    </row>
    <row r="6" spans="1:5">
      <c r="A6" t="s">
        <v>8528</v>
      </c>
      <c r="B6" t="s">
        <v>8529</v>
      </c>
      <c r="C6" t="s">
        <v>1679</v>
      </c>
      <c r="D6" t="s">
        <v>8527</v>
      </c>
      <c r="E6" t="s">
        <v>1013</v>
      </c>
    </row>
    <row r="7" spans="1:5">
      <c r="A7" t="s">
        <v>8532</v>
      </c>
      <c r="B7" t="s">
        <v>8533</v>
      </c>
      <c r="C7" t="s">
        <v>1680</v>
      </c>
      <c r="D7" t="s">
        <v>8531</v>
      </c>
      <c r="E7" t="s">
        <v>1014</v>
      </c>
    </row>
    <row r="8" spans="1:5">
      <c r="A8" t="s">
        <v>8536</v>
      </c>
      <c r="B8" t="s">
        <v>8533</v>
      </c>
      <c r="C8" t="s">
        <v>1681</v>
      </c>
      <c r="D8" t="s">
        <v>8535</v>
      </c>
      <c r="E8" t="s">
        <v>1015</v>
      </c>
    </row>
    <row r="9" spans="1:5">
      <c r="A9" t="s">
        <v>8539</v>
      </c>
      <c r="B9" t="s">
        <v>8533</v>
      </c>
      <c r="C9" t="s">
        <v>1682</v>
      </c>
      <c r="D9" t="s">
        <v>8538</v>
      </c>
      <c r="E9" t="s">
        <v>1016</v>
      </c>
    </row>
    <row r="10" spans="1:5">
      <c r="A10" t="s">
        <v>8553</v>
      </c>
      <c r="B10" t="s">
        <v>8533</v>
      </c>
      <c r="C10" t="s">
        <v>4881</v>
      </c>
      <c r="D10" t="s">
        <v>8552</v>
      </c>
      <c r="E10" t="s">
        <v>1020</v>
      </c>
    </row>
    <row r="11" spans="1:5">
      <c r="A11" t="s">
        <v>8556</v>
      </c>
      <c r="B11" t="s">
        <v>8533</v>
      </c>
      <c r="C11" t="s">
        <v>4886</v>
      </c>
      <c r="D11" t="s">
        <v>8555</v>
      </c>
      <c r="E11" t="s">
        <v>1021</v>
      </c>
    </row>
    <row r="12" spans="1:5">
      <c r="A12" t="s">
        <v>8559</v>
      </c>
      <c r="B12" t="s">
        <v>8533</v>
      </c>
      <c r="C12" t="s">
        <v>5222</v>
      </c>
      <c r="D12" t="s">
        <v>8558</v>
      </c>
      <c r="E12" t="s">
        <v>1022</v>
      </c>
    </row>
    <row r="13" spans="1:5">
      <c r="A13" t="s">
        <v>8562</v>
      </c>
      <c r="B13" t="s">
        <v>8563</v>
      </c>
      <c r="C13" t="s">
        <v>1683</v>
      </c>
      <c r="D13" t="s">
        <v>8561</v>
      </c>
      <c r="E13" t="s">
        <v>1023</v>
      </c>
    </row>
    <row r="14" spans="1:5">
      <c r="A14" t="s">
        <v>8566</v>
      </c>
      <c r="B14" t="s">
        <v>8529</v>
      </c>
      <c r="C14" t="s">
        <v>1684</v>
      </c>
      <c r="D14" t="s">
        <v>8565</v>
      </c>
      <c r="E14" t="s">
        <v>1024</v>
      </c>
    </row>
    <row r="15" spans="1:5">
      <c r="A15" t="s">
        <v>8569</v>
      </c>
      <c r="B15" t="s">
        <v>8570</v>
      </c>
      <c r="C15" t="s">
        <v>1685</v>
      </c>
      <c r="D15" t="s">
        <v>8568</v>
      </c>
      <c r="E15" t="s">
        <v>1025</v>
      </c>
    </row>
    <row r="16" spans="1:5">
      <c r="A16" t="s">
        <v>8573</v>
      </c>
      <c r="B16" t="s">
        <v>8533</v>
      </c>
      <c r="C16" t="s">
        <v>1686</v>
      </c>
      <c r="D16" t="s">
        <v>8572</v>
      </c>
      <c r="E16" t="s">
        <v>1026</v>
      </c>
    </row>
    <row r="17" spans="1:5">
      <c r="A17" t="s">
        <v>8576</v>
      </c>
      <c r="B17" t="s">
        <v>8533</v>
      </c>
      <c r="C17" t="s">
        <v>1687</v>
      </c>
      <c r="D17" t="s">
        <v>8575</v>
      </c>
      <c r="E17" t="s">
        <v>1027</v>
      </c>
    </row>
    <row r="18" spans="1:5">
      <c r="A18" t="s">
        <v>8579</v>
      </c>
      <c r="B18" t="s">
        <v>8533</v>
      </c>
      <c r="C18" t="s">
        <v>1688</v>
      </c>
      <c r="D18" t="s">
        <v>8578</v>
      </c>
      <c r="E18" t="s">
        <v>1028</v>
      </c>
    </row>
    <row r="19" spans="1:5">
      <c r="A19" t="s">
        <v>8582</v>
      </c>
      <c r="B19" t="s">
        <v>8533</v>
      </c>
      <c r="C19" t="s">
        <v>1689</v>
      </c>
      <c r="D19" t="s">
        <v>8581</v>
      </c>
      <c r="E19" t="s">
        <v>1029</v>
      </c>
    </row>
    <row r="20" spans="1:5">
      <c r="A20" t="s">
        <v>8585</v>
      </c>
      <c r="B20" t="s">
        <v>8533</v>
      </c>
      <c r="C20" t="s">
        <v>1690</v>
      </c>
      <c r="D20" t="s">
        <v>8584</v>
      </c>
      <c r="E20" t="s">
        <v>1030</v>
      </c>
    </row>
    <row r="21" spans="1:5">
      <c r="A21" t="s">
        <v>8588</v>
      </c>
      <c r="B21" t="s">
        <v>8533</v>
      </c>
      <c r="C21" t="s">
        <v>1691</v>
      </c>
      <c r="D21" t="s">
        <v>8587</v>
      </c>
      <c r="E21" t="s">
        <v>1031</v>
      </c>
    </row>
    <row r="22" spans="1:5">
      <c r="A22" t="s">
        <v>8591</v>
      </c>
      <c r="B22" t="s">
        <v>8533</v>
      </c>
      <c r="C22" t="s">
        <v>1692</v>
      </c>
      <c r="D22" t="s">
        <v>8590</v>
      </c>
      <c r="E22" t="s">
        <v>1032</v>
      </c>
    </row>
    <row r="23" spans="1:5">
      <c r="A23" t="s">
        <v>8594</v>
      </c>
      <c r="B23" t="s">
        <v>8533</v>
      </c>
      <c r="C23" t="s">
        <v>1693</v>
      </c>
      <c r="D23" t="s">
        <v>8593</v>
      </c>
      <c r="E23" t="s">
        <v>1033</v>
      </c>
    </row>
    <row r="24" spans="1:5">
      <c r="A24" t="s">
        <v>8597</v>
      </c>
      <c r="B24" t="s">
        <v>8533</v>
      </c>
      <c r="C24" t="s">
        <v>1694</v>
      </c>
      <c r="D24" t="s">
        <v>8596</v>
      </c>
      <c r="E24" t="s">
        <v>1034</v>
      </c>
    </row>
    <row r="25" spans="1:5">
      <c r="A25" t="s">
        <v>8600</v>
      </c>
      <c r="B25" t="s">
        <v>8533</v>
      </c>
      <c r="C25" t="s">
        <v>1695</v>
      </c>
      <c r="D25" t="s">
        <v>8599</v>
      </c>
      <c r="E25" t="s">
        <v>1035</v>
      </c>
    </row>
    <row r="26" spans="1:5">
      <c r="A26" t="s">
        <v>8609</v>
      </c>
      <c r="B26" t="s">
        <v>8533</v>
      </c>
      <c r="C26" t="s">
        <v>1696</v>
      </c>
      <c r="D26" t="s">
        <v>8608</v>
      </c>
      <c r="E26" t="s">
        <v>1038</v>
      </c>
    </row>
    <row r="27" spans="1:5">
      <c r="A27" t="s">
        <v>8612</v>
      </c>
      <c r="B27" t="s">
        <v>8533</v>
      </c>
      <c r="C27" t="s">
        <v>1697</v>
      </c>
      <c r="D27" t="s">
        <v>8611</v>
      </c>
      <c r="E27" t="s">
        <v>1039</v>
      </c>
    </row>
    <row r="28" spans="1:5">
      <c r="A28" t="s">
        <v>8615</v>
      </c>
      <c r="B28" t="s">
        <v>8533</v>
      </c>
      <c r="C28" t="s">
        <v>1698</v>
      </c>
      <c r="D28" t="s">
        <v>8614</v>
      </c>
      <c r="E28" t="s">
        <v>1040</v>
      </c>
    </row>
    <row r="29" spans="1:5">
      <c r="A29" t="s">
        <v>8618</v>
      </c>
      <c r="B29" t="s">
        <v>8533</v>
      </c>
      <c r="C29" t="s">
        <v>1699</v>
      </c>
      <c r="D29" t="s">
        <v>8617</v>
      </c>
      <c r="E29" t="s">
        <v>1041</v>
      </c>
    </row>
    <row r="30" spans="1:5">
      <c r="A30" t="s">
        <v>8621</v>
      </c>
      <c r="B30" t="s">
        <v>8533</v>
      </c>
      <c r="C30" t="s">
        <v>1700</v>
      </c>
      <c r="D30" t="s">
        <v>8620</v>
      </c>
      <c r="E30" t="s">
        <v>1042</v>
      </c>
    </row>
    <row r="31" spans="1:5">
      <c r="A31" t="s">
        <v>8624</v>
      </c>
      <c r="B31" t="s">
        <v>8533</v>
      </c>
      <c r="C31" t="s">
        <v>1701</v>
      </c>
      <c r="D31" t="s">
        <v>8623</v>
      </c>
      <c r="E31" t="s">
        <v>1043</v>
      </c>
    </row>
    <row r="32" spans="1:5">
      <c r="A32" t="s">
        <v>8627</v>
      </c>
      <c r="B32" t="s">
        <v>8533</v>
      </c>
      <c r="C32" t="s">
        <v>1702</v>
      </c>
      <c r="D32" t="s">
        <v>8626</v>
      </c>
      <c r="E32" t="s">
        <v>1044</v>
      </c>
    </row>
    <row r="33" spans="1:5">
      <c r="A33" t="s">
        <v>8630</v>
      </c>
      <c r="B33" t="s">
        <v>8533</v>
      </c>
      <c r="C33" t="s">
        <v>1703</v>
      </c>
      <c r="D33" t="s">
        <v>8629</v>
      </c>
      <c r="E33" t="s">
        <v>1045</v>
      </c>
    </row>
    <row r="34" spans="1:5">
      <c r="A34" t="s">
        <v>8633</v>
      </c>
      <c r="B34" t="s">
        <v>8533</v>
      </c>
      <c r="C34" t="s">
        <v>1704</v>
      </c>
      <c r="D34" t="s">
        <v>8632</v>
      </c>
      <c r="E34" t="s">
        <v>1046</v>
      </c>
    </row>
    <row r="35" spans="1:5">
      <c r="A35" t="s">
        <v>8636</v>
      </c>
      <c r="B35" t="s">
        <v>8533</v>
      </c>
      <c r="C35" t="s">
        <v>4887</v>
      </c>
      <c r="D35" t="s">
        <v>8635</v>
      </c>
      <c r="E35" t="s">
        <v>1047</v>
      </c>
    </row>
    <row r="36" spans="1:5">
      <c r="A36" t="s">
        <v>8639</v>
      </c>
      <c r="B36" t="s">
        <v>8533</v>
      </c>
      <c r="C36" t="s">
        <v>5610</v>
      </c>
      <c r="D36" t="s">
        <v>8638</v>
      </c>
      <c r="E36" t="s">
        <v>1048</v>
      </c>
    </row>
    <row r="37" spans="1:5">
      <c r="A37" t="s">
        <v>8642</v>
      </c>
      <c r="B37" t="s">
        <v>8533</v>
      </c>
      <c r="C37" t="s">
        <v>5614</v>
      </c>
      <c r="D37" t="s">
        <v>8641</v>
      </c>
      <c r="E37" t="s">
        <v>1049</v>
      </c>
    </row>
    <row r="38" spans="1:5">
      <c r="A38" t="s">
        <v>8645</v>
      </c>
      <c r="B38" t="s">
        <v>8533</v>
      </c>
      <c r="C38" t="s">
        <v>5617</v>
      </c>
      <c r="D38" t="s">
        <v>8644</v>
      </c>
      <c r="E38" t="s">
        <v>1050</v>
      </c>
    </row>
    <row r="39" spans="1:5">
      <c r="A39" t="s">
        <v>8648</v>
      </c>
      <c r="B39" t="s">
        <v>8533</v>
      </c>
      <c r="C39" t="s">
        <v>5605</v>
      </c>
      <c r="D39" t="s">
        <v>8647</v>
      </c>
      <c r="E39" t="s">
        <v>1051</v>
      </c>
    </row>
    <row r="40" spans="1:5">
      <c r="A40" t="s">
        <v>8651</v>
      </c>
      <c r="B40" t="s">
        <v>8533</v>
      </c>
      <c r="C40" t="s">
        <v>5607</v>
      </c>
      <c r="D40" t="s">
        <v>8650</v>
      </c>
      <c r="E40" t="s">
        <v>1052</v>
      </c>
    </row>
    <row r="41" spans="1:5">
      <c r="A41" t="s">
        <v>8654</v>
      </c>
      <c r="B41" t="s">
        <v>8533</v>
      </c>
      <c r="C41" t="s">
        <v>5608</v>
      </c>
      <c r="D41" t="s">
        <v>8653</v>
      </c>
      <c r="E41" t="s">
        <v>1053</v>
      </c>
    </row>
    <row r="42" spans="1:5">
      <c r="A42" t="s">
        <v>8657</v>
      </c>
      <c r="B42" t="s">
        <v>8533</v>
      </c>
      <c r="C42" t="s">
        <v>1705</v>
      </c>
      <c r="D42" t="s">
        <v>8656</v>
      </c>
      <c r="E42" t="s">
        <v>1054</v>
      </c>
    </row>
    <row r="43" spans="1:5">
      <c r="A43" t="s">
        <v>8660</v>
      </c>
      <c r="B43" t="s">
        <v>8533</v>
      </c>
      <c r="C43" t="s">
        <v>1706</v>
      </c>
      <c r="D43" t="s">
        <v>8659</v>
      </c>
      <c r="E43" t="s">
        <v>1055</v>
      </c>
    </row>
    <row r="44" spans="1:5">
      <c r="A44" t="s">
        <v>8663</v>
      </c>
      <c r="B44" t="s">
        <v>8533</v>
      </c>
      <c r="C44" t="s">
        <v>1707</v>
      </c>
      <c r="D44" t="s">
        <v>8662</v>
      </c>
      <c r="E44" t="s">
        <v>1056</v>
      </c>
    </row>
    <row r="45" spans="1:5">
      <c r="A45" t="s">
        <v>8666</v>
      </c>
      <c r="B45" t="s">
        <v>8533</v>
      </c>
      <c r="C45" t="s">
        <v>1708</v>
      </c>
      <c r="D45" t="s">
        <v>8665</v>
      </c>
      <c r="E45" t="s">
        <v>1057</v>
      </c>
    </row>
    <row r="46" spans="1:5">
      <c r="A46" t="s">
        <v>8669</v>
      </c>
      <c r="B46" t="s">
        <v>8533</v>
      </c>
      <c r="C46" t="s">
        <v>1709</v>
      </c>
      <c r="D46" t="s">
        <v>8668</v>
      </c>
      <c r="E46" t="s">
        <v>1058</v>
      </c>
    </row>
    <row r="47" spans="1:5">
      <c r="A47" t="s">
        <v>8672</v>
      </c>
      <c r="B47" t="s">
        <v>8533</v>
      </c>
      <c r="C47" t="s">
        <v>1710</v>
      </c>
      <c r="D47" t="s">
        <v>8671</v>
      </c>
      <c r="E47" t="s">
        <v>1059</v>
      </c>
    </row>
    <row r="48" spans="1:5">
      <c r="A48" t="s">
        <v>8675</v>
      </c>
      <c r="B48" t="s">
        <v>8533</v>
      </c>
      <c r="C48" t="s">
        <v>1711</v>
      </c>
      <c r="D48" t="s">
        <v>8674</v>
      </c>
      <c r="E48" t="s">
        <v>1060</v>
      </c>
    </row>
    <row r="49" spans="1:5">
      <c r="A49" t="s">
        <v>8678</v>
      </c>
      <c r="B49" t="s">
        <v>8533</v>
      </c>
      <c r="C49" t="s">
        <v>1712</v>
      </c>
      <c r="D49" t="s">
        <v>8677</v>
      </c>
      <c r="E49" t="s">
        <v>1061</v>
      </c>
    </row>
    <row r="50" spans="1:5">
      <c r="A50" t="s">
        <v>8681</v>
      </c>
      <c r="B50" t="s">
        <v>8533</v>
      </c>
      <c r="C50" t="s">
        <v>1713</v>
      </c>
      <c r="D50" t="s">
        <v>8680</v>
      </c>
      <c r="E50" t="s">
        <v>1062</v>
      </c>
    </row>
    <row r="51" spans="1:5">
      <c r="A51" t="s">
        <v>8684</v>
      </c>
      <c r="B51" t="s">
        <v>8533</v>
      </c>
      <c r="C51" t="s">
        <v>1714</v>
      </c>
      <c r="D51" t="s">
        <v>8683</v>
      </c>
      <c r="E51" t="s">
        <v>1063</v>
      </c>
    </row>
    <row r="52" spans="1:5">
      <c r="A52" t="s">
        <v>8687</v>
      </c>
      <c r="B52" t="s">
        <v>8533</v>
      </c>
      <c r="C52" t="s">
        <v>1715</v>
      </c>
      <c r="D52" t="s">
        <v>8686</v>
      </c>
      <c r="E52" t="s">
        <v>1064</v>
      </c>
    </row>
    <row r="53" spans="1:5">
      <c r="A53" t="s">
        <v>8690</v>
      </c>
      <c r="B53" t="s">
        <v>8533</v>
      </c>
      <c r="C53" t="s">
        <v>1716</v>
      </c>
      <c r="D53" t="s">
        <v>8689</v>
      </c>
      <c r="E53" t="s">
        <v>1065</v>
      </c>
    </row>
    <row r="54" spans="1:5">
      <c r="A54" t="s">
        <v>8693</v>
      </c>
      <c r="B54" t="s">
        <v>8533</v>
      </c>
      <c r="C54" t="s">
        <v>1717</v>
      </c>
      <c r="D54" t="s">
        <v>8692</v>
      </c>
      <c r="E54" t="s">
        <v>1066</v>
      </c>
    </row>
    <row r="55" spans="1:5">
      <c r="A55" t="s">
        <v>8696</v>
      </c>
      <c r="B55" t="s">
        <v>8533</v>
      </c>
      <c r="C55" t="s">
        <v>1718</v>
      </c>
      <c r="D55" t="s">
        <v>8695</v>
      </c>
      <c r="E55" t="s">
        <v>1067</v>
      </c>
    </row>
    <row r="56" spans="1:5">
      <c r="A56" t="s">
        <v>8699</v>
      </c>
      <c r="B56" t="s">
        <v>8533</v>
      </c>
      <c r="C56" t="s">
        <v>1719</v>
      </c>
      <c r="D56" t="s">
        <v>8698</v>
      </c>
      <c r="E56" t="s">
        <v>1068</v>
      </c>
    </row>
    <row r="57" spans="1:5">
      <c r="A57" t="s">
        <v>8708</v>
      </c>
      <c r="B57" t="s">
        <v>8533</v>
      </c>
      <c r="C57" t="s">
        <v>5625</v>
      </c>
      <c r="D57" t="s">
        <v>8707</v>
      </c>
      <c r="E57" t="s">
        <v>1071</v>
      </c>
    </row>
    <row r="58" spans="1:5">
      <c r="A58" t="s">
        <v>8711</v>
      </c>
      <c r="B58" t="s">
        <v>8533</v>
      </c>
      <c r="C58" t="s">
        <v>1720</v>
      </c>
      <c r="D58" t="s">
        <v>8710</v>
      </c>
      <c r="E58" t="s">
        <v>1072</v>
      </c>
    </row>
    <row r="59" spans="1:5">
      <c r="A59" t="s">
        <v>8714</v>
      </c>
      <c r="B59" t="s">
        <v>8533</v>
      </c>
      <c r="C59" t="s">
        <v>1721</v>
      </c>
      <c r="D59" t="s">
        <v>8713</v>
      </c>
      <c r="E59" t="s">
        <v>1073</v>
      </c>
    </row>
    <row r="60" spans="1:5">
      <c r="A60" t="s">
        <v>8717</v>
      </c>
      <c r="B60" t="s">
        <v>8533</v>
      </c>
      <c r="C60" t="s">
        <v>5620</v>
      </c>
      <c r="D60" t="s">
        <v>8716</v>
      </c>
      <c r="E60" t="s">
        <v>1074</v>
      </c>
    </row>
    <row r="61" spans="1:5">
      <c r="A61" t="s">
        <v>8723</v>
      </c>
      <c r="B61" t="s">
        <v>8533</v>
      </c>
      <c r="C61" t="s">
        <v>1722</v>
      </c>
      <c r="D61" t="s">
        <v>8722</v>
      </c>
      <c r="E61" t="s">
        <v>1076</v>
      </c>
    </row>
    <row r="62" spans="1:5">
      <c r="A62" t="s">
        <v>8726</v>
      </c>
      <c r="B62" t="s">
        <v>8533</v>
      </c>
      <c r="C62" t="s">
        <v>1723</v>
      </c>
      <c r="D62" t="s">
        <v>8725</v>
      </c>
      <c r="E62" t="s">
        <v>1077</v>
      </c>
    </row>
    <row r="63" spans="1:5">
      <c r="A63" t="s">
        <v>8729</v>
      </c>
      <c r="B63" t="s">
        <v>8533</v>
      </c>
      <c r="C63" t="s">
        <v>1724</v>
      </c>
      <c r="D63" t="s">
        <v>8728</v>
      </c>
      <c r="E63" t="s">
        <v>1078</v>
      </c>
    </row>
    <row r="64" spans="1:5">
      <c r="A64" t="s">
        <v>8732</v>
      </c>
      <c r="B64" t="s">
        <v>8533</v>
      </c>
      <c r="C64" t="s">
        <v>1725</v>
      </c>
      <c r="D64" t="s">
        <v>8731</v>
      </c>
      <c r="E64" t="s">
        <v>1079</v>
      </c>
    </row>
    <row r="65" spans="1:5">
      <c r="A65" t="s">
        <v>8735</v>
      </c>
      <c r="B65" t="s">
        <v>8533</v>
      </c>
      <c r="C65" t="s">
        <v>1726</v>
      </c>
      <c r="D65" t="s">
        <v>8734</v>
      </c>
      <c r="E65" t="s">
        <v>1080</v>
      </c>
    </row>
    <row r="66" spans="1:5">
      <c r="A66" t="s">
        <v>8738</v>
      </c>
      <c r="B66" t="s">
        <v>8533</v>
      </c>
      <c r="C66" t="s">
        <v>1727</v>
      </c>
      <c r="D66" t="s">
        <v>8737</v>
      </c>
      <c r="E66" t="s">
        <v>1081</v>
      </c>
    </row>
    <row r="67" spans="1:5">
      <c r="A67" t="s">
        <v>8741</v>
      </c>
      <c r="B67" t="s">
        <v>8533</v>
      </c>
      <c r="C67" t="s">
        <v>5627</v>
      </c>
      <c r="D67" t="s">
        <v>8740</v>
      </c>
      <c r="E67" t="s">
        <v>1082</v>
      </c>
    </row>
    <row r="68" spans="1:5">
      <c r="A68" t="s">
        <v>8744</v>
      </c>
      <c r="B68" t="s">
        <v>8533</v>
      </c>
      <c r="C68" t="s">
        <v>1728</v>
      </c>
      <c r="D68" t="s">
        <v>8743</v>
      </c>
      <c r="E68" t="s">
        <v>1083</v>
      </c>
    </row>
    <row r="69" spans="1:5">
      <c r="A69" t="s">
        <v>8747</v>
      </c>
      <c r="B69" t="s">
        <v>8533</v>
      </c>
      <c r="C69" t="s">
        <v>1729</v>
      </c>
      <c r="D69" t="s">
        <v>8746</v>
      </c>
      <c r="E69" t="s">
        <v>1084</v>
      </c>
    </row>
    <row r="70" spans="1:5">
      <c r="A70" t="s">
        <v>8750</v>
      </c>
      <c r="B70" t="s">
        <v>8533</v>
      </c>
      <c r="C70" t="s">
        <v>1730</v>
      </c>
      <c r="D70" t="s">
        <v>8749</v>
      </c>
      <c r="E70" t="s">
        <v>1085</v>
      </c>
    </row>
    <row r="71" spans="1:5">
      <c r="A71" t="s">
        <v>8753</v>
      </c>
      <c r="B71" t="s">
        <v>8533</v>
      </c>
      <c r="C71" t="s">
        <v>1731</v>
      </c>
      <c r="D71" t="s">
        <v>8752</v>
      </c>
      <c r="E71" t="s">
        <v>1086</v>
      </c>
    </row>
    <row r="72" spans="1:5">
      <c r="A72" t="s">
        <v>8756</v>
      </c>
      <c r="B72" t="s">
        <v>8533</v>
      </c>
      <c r="C72" t="s">
        <v>1732</v>
      </c>
      <c r="D72" t="s">
        <v>8755</v>
      </c>
      <c r="E72" t="s">
        <v>1087</v>
      </c>
    </row>
    <row r="73" spans="1:5">
      <c r="A73" t="s">
        <v>8762</v>
      </c>
      <c r="B73" t="s">
        <v>8533</v>
      </c>
      <c r="C73" t="s">
        <v>1733</v>
      </c>
      <c r="D73" t="s">
        <v>8761</v>
      </c>
      <c r="E73" t="s">
        <v>1089</v>
      </c>
    </row>
    <row r="74" spans="1:5">
      <c r="A74" t="s">
        <v>8765</v>
      </c>
      <c r="B74" t="s">
        <v>8533</v>
      </c>
      <c r="C74" t="s">
        <v>1734</v>
      </c>
      <c r="D74" t="s">
        <v>8764</v>
      </c>
      <c r="E74" t="s">
        <v>1090</v>
      </c>
    </row>
    <row r="75" spans="1:5">
      <c r="A75" t="s">
        <v>8768</v>
      </c>
      <c r="B75" t="s">
        <v>8533</v>
      </c>
      <c r="C75" t="s">
        <v>1735</v>
      </c>
      <c r="D75" t="s">
        <v>8767</v>
      </c>
      <c r="E75" t="s">
        <v>1091</v>
      </c>
    </row>
    <row r="76" spans="1:5">
      <c r="A76" t="s">
        <v>8771</v>
      </c>
      <c r="B76" t="s">
        <v>8533</v>
      </c>
      <c r="C76" t="s">
        <v>5612</v>
      </c>
      <c r="D76" t="s">
        <v>8770</v>
      </c>
      <c r="E76" t="s">
        <v>1092</v>
      </c>
    </row>
    <row r="77" spans="1:5">
      <c r="A77" t="s">
        <v>8780</v>
      </c>
      <c r="B77" t="s">
        <v>8533</v>
      </c>
      <c r="C77" t="s">
        <v>5616</v>
      </c>
      <c r="D77" t="s">
        <v>8779</v>
      </c>
      <c r="E77" t="s">
        <v>1095</v>
      </c>
    </row>
    <row r="78" spans="1:5">
      <c r="A78" t="s">
        <v>8786</v>
      </c>
      <c r="B78" t="s">
        <v>8533</v>
      </c>
      <c r="C78" t="s">
        <v>1736</v>
      </c>
      <c r="D78" t="s">
        <v>8785</v>
      </c>
      <c r="E78" t="s">
        <v>1097</v>
      </c>
    </row>
    <row r="79" spans="1:5">
      <c r="A79" t="s">
        <v>8789</v>
      </c>
      <c r="B79" t="s">
        <v>8533</v>
      </c>
      <c r="C79" t="s">
        <v>1737</v>
      </c>
      <c r="D79" t="s">
        <v>8788</v>
      </c>
      <c r="E79" t="s">
        <v>1098</v>
      </c>
    </row>
    <row r="80" spans="1:5">
      <c r="A80" t="s">
        <v>8795</v>
      </c>
      <c r="B80" t="s">
        <v>8533</v>
      </c>
      <c r="C80" t="s">
        <v>1738</v>
      </c>
      <c r="D80" t="s">
        <v>8794</v>
      </c>
      <c r="E80" t="s">
        <v>1100</v>
      </c>
    </row>
    <row r="81" spans="1:5">
      <c r="A81" t="s">
        <v>8804</v>
      </c>
      <c r="B81" t="s">
        <v>8533</v>
      </c>
      <c r="C81" t="s">
        <v>5435</v>
      </c>
      <c r="D81" t="s">
        <v>8803</v>
      </c>
      <c r="E81" t="s">
        <v>1103</v>
      </c>
    </row>
    <row r="82" spans="1:5">
      <c r="A82" t="s">
        <v>8807</v>
      </c>
      <c r="B82" t="s">
        <v>8533</v>
      </c>
      <c r="C82" t="s">
        <v>5410</v>
      </c>
      <c r="D82" t="s">
        <v>8806</v>
      </c>
      <c r="E82" t="s">
        <v>1104</v>
      </c>
    </row>
    <row r="83" spans="1:5">
      <c r="A83" t="s">
        <v>8810</v>
      </c>
      <c r="B83" t="s">
        <v>8533</v>
      </c>
      <c r="C83" t="s">
        <v>5579</v>
      </c>
      <c r="D83" t="s">
        <v>8809</v>
      </c>
      <c r="E83" t="s">
        <v>1105</v>
      </c>
    </row>
    <row r="84" spans="1:5">
      <c r="A84" t="s">
        <v>8819</v>
      </c>
      <c r="B84" t="s">
        <v>8533</v>
      </c>
      <c r="C84" t="s">
        <v>1739</v>
      </c>
      <c r="D84" t="s">
        <v>8818</v>
      </c>
      <c r="E84" t="s">
        <v>1108</v>
      </c>
    </row>
    <row r="85" spans="1:5">
      <c r="A85" t="s">
        <v>8822</v>
      </c>
      <c r="B85" t="s">
        <v>8533</v>
      </c>
      <c r="C85" t="s">
        <v>5566</v>
      </c>
      <c r="D85" t="s">
        <v>8821</v>
      </c>
      <c r="E85" t="s">
        <v>1109</v>
      </c>
    </row>
    <row r="86" spans="1:5">
      <c r="A86" t="s">
        <v>8825</v>
      </c>
      <c r="B86" t="s">
        <v>8533</v>
      </c>
      <c r="C86" t="s">
        <v>5342</v>
      </c>
      <c r="D86" t="s">
        <v>8824</v>
      </c>
      <c r="E86" t="s">
        <v>1110</v>
      </c>
    </row>
    <row r="87" spans="1:5">
      <c r="A87" t="s">
        <v>8852</v>
      </c>
      <c r="B87" t="s">
        <v>8533</v>
      </c>
      <c r="C87" t="s">
        <v>5214</v>
      </c>
      <c r="D87" t="s">
        <v>8851</v>
      </c>
      <c r="E87" t="s">
        <v>1115</v>
      </c>
    </row>
    <row r="88" spans="1:5">
      <c r="A88" t="s">
        <v>8855</v>
      </c>
      <c r="B88" t="s">
        <v>8533</v>
      </c>
      <c r="C88" t="s">
        <v>5365</v>
      </c>
      <c r="D88" t="s">
        <v>8854</v>
      </c>
      <c r="E88" t="s">
        <v>1116</v>
      </c>
    </row>
    <row r="89" spans="1:5">
      <c r="A89" t="s">
        <v>8863</v>
      </c>
      <c r="B89" t="s">
        <v>8533</v>
      </c>
      <c r="C89" t="s">
        <v>1740</v>
      </c>
      <c r="D89" t="s">
        <v>8862</v>
      </c>
      <c r="E89" t="s">
        <v>1118</v>
      </c>
    </row>
    <row r="90" spans="1:5">
      <c r="A90" t="s">
        <v>8872</v>
      </c>
      <c r="B90" t="s">
        <v>8533</v>
      </c>
      <c r="C90" t="s">
        <v>1741</v>
      </c>
      <c r="D90" t="s">
        <v>8871</v>
      </c>
      <c r="E90" t="s">
        <v>1119</v>
      </c>
    </row>
    <row r="91" spans="1:5">
      <c r="A91" t="s">
        <v>8875</v>
      </c>
      <c r="B91" t="s">
        <v>8533</v>
      </c>
      <c r="C91" t="s">
        <v>1742</v>
      </c>
      <c r="D91" t="s">
        <v>8874</v>
      </c>
      <c r="E91" t="s">
        <v>1120</v>
      </c>
    </row>
    <row r="92" spans="1:5">
      <c r="A92" t="s">
        <v>8875</v>
      </c>
      <c r="B92" t="s">
        <v>8533</v>
      </c>
      <c r="C92" t="s">
        <v>1742</v>
      </c>
      <c r="D92" t="s">
        <v>8874</v>
      </c>
      <c r="E92" t="s">
        <v>1120</v>
      </c>
    </row>
    <row r="93" spans="1:5">
      <c r="A93" t="s">
        <v>8878</v>
      </c>
      <c r="B93" t="s">
        <v>8533</v>
      </c>
      <c r="C93" t="s">
        <v>5469</v>
      </c>
      <c r="D93" t="s">
        <v>8877</v>
      </c>
      <c r="E93" t="s">
        <v>1121</v>
      </c>
    </row>
    <row r="94" spans="1:5">
      <c r="A94" t="s">
        <v>8878</v>
      </c>
      <c r="B94" t="s">
        <v>8533</v>
      </c>
      <c r="C94" t="s">
        <v>5469</v>
      </c>
      <c r="D94" t="s">
        <v>8877</v>
      </c>
      <c r="E94" t="s">
        <v>1121</v>
      </c>
    </row>
    <row r="95" spans="1:5">
      <c r="A95" t="s">
        <v>8891</v>
      </c>
      <c r="B95" t="s">
        <v>8533</v>
      </c>
      <c r="C95" t="s">
        <v>1743</v>
      </c>
      <c r="D95" t="s">
        <v>8890</v>
      </c>
      <c r="E95" t="s">
        <v>1124</v>
      </c>
    </row>
    <row r="96" spans="1:5">
      <c r="A96" t="s">
        <v>8903</v>
      </c>
      <c r="B96" t="s">
        <v>8533</v>
      </c>
      <c r="C96" t="s">
        <v>5352</v>
      </c>
      <c r="D96" t="s">
        <v>8902</v>
      </c>
      <c r="E96" t="s">
        <v>1128</v>
      </c>
    </row>
    <row r="97" spans="1:5">
      <c r="A97" t="s">
        <v>8906</v>
      </c>
      <c r="B97" t="s">
        <v>8533</v>
      </c>
      <c r="C97" t="s">
        <v>5353</v>
      </c>
      <c r="D97" t="s">
        <v>8905</v>
      </c>
      <c r="E97" t="s">
        <v>1129</v>
      </c>
    </row>
    <row r="98" spans="1:5">
      <c r="A98" t="s">
        <v>8912</v>
      </c>
      <c r="B98" t="s">
        <v>8533</v>
      </c>
      <c r="C98" t="s">
        <v>1744</v>
      </c>
      <c r="D98" t="s">
        <v>8911</v>
      </c>
      <c r="E98" t="s">
        <v>1131</v>
      </c>
    </row>
    <row r="99" spans="1:5">
      <c r="A99" t="s">
        <v>8915</v>
      </c>
      <c r="B99" t="s">
        <v>8533</v>
      </c>
      <c r="C99" t="s">
        <v>1745</v>
      </c>
      <c r="D99" t="s">
        <v>8914</v>
      </c>
      <c r="E99" t="s">
        <v>1132</v>
      </c>
    </row>
    <row r="100" spans="1:5">
      <c r="A100" t="s">
        <v>8924</v>
      </c>
      <c r="B100" t="s">
        <v>8533</v>
      </c>
      <c r="C100" t="s">
        <v>1746</v>
      </c>
      <c r="D100" t="s">
        <v>8923</v>
      </c>
      <c r="E100" t="s">
        <v>1135</v>
      </c>
    </row>
    <row r="101" spans="1:5">
      <c r="A101" t="s">
        <v>8930</v>
      </c>
      <c r="B101" t="s">
        <v>8533</v>
      </c>
      <c r="C101" t="s">
        <v>5358</v>
      </c>
      <c r="D101" t="s">
        <v>8929</v>
      </c>
      <c r="E101" t="s">
        <v>1137</v>
      </c>
    </row>
    <row r="102" spans="1:5">
      <c r="A102" t="s">
        <v>8933</v>
      </c>
      <c r="B102" t="s">
        <v>8533</v>
      </c>
      <c r="C102" t="s">
        <v>5364</v>
      </c>
      <c r="D102" t="s">
        <v>8932</v>
      </c>
      <c r="E102" t="s">
        <v>1138</v>
      </c>
    </row>
    <row r="103" spans="1:5">
      <c r="A103" t="s">
        <v>8936</v>
      </c>
      <c r="B103" t="s">
        <v>8533</v>
      </c>
      <c r="C103" t="s">
        <v>5223</v>
      </c>
      <c r="D103" t="s">
        <v>8935</v>
      </c>
      <c r="E103" t="s">
        <v>1139</v>
      </c>
    </row>
    <row r="104" spans="1:5">
      <c r="A104" t="s">
        <v>8939</v>
      </c>
      <c r="B104" t="s">
        <v>8533</v>
      </c>
      <c r="C104" t="s">
        <v>4873</v>
      </c>
      <c r="D104" t="s">
        <v>8938</v>
      </c>
      <c r="E104" t="s">
        <v>1140</v>
      </c>
    </row>
    <row r="105" spans="1:5">
      <c r="A105" t="s">
        <v>8942</v>
      </c>
      <c r="B105" t="s">
        <v>8533</v>
      </c>
      <c r="C105" t="s">
        <v>4874</v>
      </c>
      <c r="D105" t="s">
        <v>8941</v>
      </c>
      <c r="E105" t="s">
        <v>1141</v>
      </c>
    </row>
    <row r="106" spans="1:5">
      <c r="A106" t="s">
        <v>8945</v>
      </c>
      <c r="B106" t="s">
        <v>8946</v>
      </c>
      <c r="C106" t="s">
        <v>1747</v>
      </c>
      <c r="D106" t="s">
        <v>8944</v>
      </c>
      <c r="E106" t="s">
        <v>1142</v>
      </c>
    </row>
    <row r="107" spans="1:5">
      <c r="A107" t="s">
        <v>8949</v>
      </c>
      <c r="B107" t="s">
        <v>8533</v>
      </c>
      <c r="C107" t="s">
        <v>1748</v>
      </c>
      <c r="D107" t="s">
        <v>8948</v>
      </c>
      <c r="E107" t="s">
        <v>1143</v>
      </c>
    </row>
    <row r="108" spans="1:5">
      <c r="A108" t="s">
        <v>8952</v>
      </c>
      <c r="B108" t="s">
        <v>8533</v>
      </c>
      <c r="C108" t="s">
        <v>1749</v>
      </c>
      <c r="D108" t="s">
        <v>8951</v>
      </c>
      <c r="E108" t="s">
        <v>1144</v>
      </c>
    </row>
    <row r="109" spans="1:5">
      <c r="A109" t="s">
        <v>8955</v>
      </c>
      <c r="B109" t="s">
        <v>8956</v>
      </c>
      <c r="C109" t="s">
        <v>1750</v>
      </c>
      <c r="D109" t="s">
        <v>8954</v>
      </c>
      <c r="E109" t="s">
        <v>8954</v>
      </c>
    </row>
    <row r="110" spans="1:5">
      <c r="A110" t="s">
        <v>8959</v>
      </c>
      <c r="B110" t="s">
        <v>8533</v>
      </c>
      <c r="C110" t="s">
        <v>1751</v>
      </c>
      <c r="D110" t="s">
        <v>8958</v>
      </c>
      <c r="E110" t="s">
        <v>1145</v>
      </c>
    </row>
    <row r="111" spans="1:5">
      <c r="A111" t="s">
        <v>8962</v>
      </c>
      <c r="B111" t="s">
        <v>8963</v>
      </c>
      <c r="C111" t="s">
        <v>1752</v>
      </c>
      <c r="D111" t="s">
        <v>8961</v>
      </c>
      <c r="E111" t="s">
        <v>1146</v>
      </c>
    </row>
    <row r="112" spans="1:5">
      <c r="A112" t="s">
        <v>8966</v>
      </c>
      <c r="B112" t="s">
        <v>8533</v>
      </c>
      <c r="C112" t="s">
        <v>1753</v>
      </c>
      <c r="D112" t="s">
        <v>8965</v>
      </c>
      <c r="E112" t="s">
        <v>1147</v>
      </c>
    </row>
    <row r="113" spans="1:5">
      <c r="A113" t="s">
        <v>8969</v>
      </c>
      <c r="B113" t="s">
        <v>8533</v>
      </c>
      <c r="C113" t="s">
        <v>1754</v>
      </c>
      <c r="D113" t="s">
        <v>8968</v>
      </c>
      <c r="E113" t="s">
        <v>1148</v>
      </c>
    </row>
    <row r="114" spans="1:5">
      <c r="A114" t="s">
        <v>8972</v>
      </c>
      <c r="B114" t="s">
        <v>8533</v>
      </c>
      <c r="C114" t="s">
        <v>1755</v>
      </c>
      <c r="D114" t="s">
        <v>8971</v>
      </c>
      <c r="E114" t="s">
        <v>1149</v>
      </c>
    </row>
    <row r="115" spans="1:5">
      <c r="A115" t="s">
        <v>8981</v>
      </c>
      <c r="B115" t="s">
        <v>8963</v>
      </c>
      <c r="C115" t="s">
        <v>1756</v>
      </c>
      <c r="D115" t="s">
        <v>8980</v>
      </c>
      <c r="E115" t="s">
        <v>1152</v>
      </c>
    </row>
    <row r="116" spans="1:5">
      <c r="A116" t="s">
        <v>8984</v>
      </c>
      <c r="B116" t="s">
        <v>8963</v>
      </c>
      <c r="C116" t="s">
        <v>1757</v>
      </c>
      <c r="D116" t="s">
        <v>8983</v>
      </c>
      <c r="E116" t="s">
        <v>1153</v>
      </c>
    </row>
    <row r="117" spans="1:5">
      <c r="A117" t="s">
        <v>8990</v>
      </c>
      <c r="B117" t="s">
        <v>8533</v>
      </c>
      <c r="C117" t="s">
        <v>5224</v>
      </c>
      <c r="D117" t="s">
        <v>8989</v>
      </c>
      <c r="E117" t="s">
        <v>1155</v>
      </c>
    </row>
    <row r="118" spans="1:5">
      <c r="A118" t="s">
        <v>8993</v>
      </c>
      <c r="B118" t="s">
        <v>8533</v>
      </c>
      <c r="C118" t="s">
        <v>5337</v>
      </c>
      <c r="D118" t="s">
        <v>8992</v>
      </c>
      <c r="E118" t="s">
        <v>1156</v>
      </c>
    </row>
    <row r="119" spans="1:5">
      <c r="A119" t="s">
        <v>8996</v>
      </c>
      <c r="B119" t="s">
        <v>8997</v>
      </c>
      <c r="C119" t="s">
        <v>1758</v>
      </c>
      <c r="D119" t="s">
        <v>8995</v>
      </c>
      <c r="E119" t="s">
        <v>1157</v>
      </c>
    </row>
    <row r="120" spans="1:5">
      <c r="A120" t="s">
        <v>9000</v>
      </c>
      <c r="B120" t="s">
        <v>8533</v>
      </c>
      <c r="C120" t="s">
        <v>1759</v>
      </c>
      <c r="D120" t="s">
        <v>8999</v>
      </c>
      <c r="E120" t="s">
        <v>1158</v>
      </c>
    </row>
    <row r="121" spans="1:5">
      <c r="A121" t="s">
        <v>9003</v>
      </c>
      <c r="B121" t="s">
        <v>8533</v>
      </c>
      <c r="C121" t="s">
        <v>5289</v>
      </c>
      <c r="D121" t="s">
        <v>9002</v>
      </c>
      <c r="E121" t="s">
        <v>1159</v>
      </c>
    </row>
    <row r="122" spans="1:5">
      <c r="A122" t="s">
        <v>9006</v>
      </c>
      <c r="B122" t="s">
        <v>8997</v>
      </c>
      <c r="C122" t="s">
        <v>1760</v>
      </c>
      <c r="D122" t="s">
        <v>9005</v>
      </c>
      <c r="E122" t="s">
        <v>1160</v>
      </c>
    </row>
    <row r="123" spans="1:5">
      <c r="A123" t="s">
        <v>9009</v>
      </c>
      <c r="B123" t="s">
        <v>8956</v>
      </c>
      <c r="C123" t="s">
        <v>1761</v>
      </c>
      <c r="D123" t="s">
        <v>9008</v>
      </c>
      <c r="E123" t="s">
        <v>1161</v>
      </c>
    </row>
    <row r="124" spans="1:5">
      <c r="A124" t="s">
        <v>9011</v>
      </c>
      <c r="B124" t="s">
        <v>8956</v>
      </c>
      <c r="C124" t="s">
        <v>9885</v>
      </c>
      <c r="D124" t="s">
        <v>9008</v>
      </c>
      <c r="E124" t="s">
        <v>1161</v>
      </c>
    </row>
    <row r="125" spans="1:5">
      <c r="A125" t="s">
        <v>9014</v>
      </c>
      <c r="B125" t="s">
        <v>8956</v>
      </c>
      <c r="C125" t="s">
        <v>1762</v>
      </c>
      <c r="D125" t="s">
        <v>9013</v>
      </c>
      <c r="E125" t="s">
        <v>1162</v>
      </c>
    </row>
    <row r="126" spans="1:5">
      <c r="A126" t="s">
        <v>9016</v>
      </c>
      <c r="B126" t="s">
        <v>8956</v>
      </c>
      <c r="C126" t="s">
        <v>6045</v>
      </c>
      <c r="D126" t="s">
        <v>9013</v>
      </c>
      <c r="E126" t="s">
        <v>1162</v>
      </c>
    </row>
    <row r="127" spans="1:5">
      <c r="A127" t="s">
        <v>9019</v>
      </c>
      <c r="B127" t="s">
        <v>8956</v>
      </c>
      <c r="C127" t="s">
        <v>4165</v>
      </c>
      <c r="D127" t="s">
        <v>9018</v>
      </c>
      <c r="E127" t="s">
        <v>1163</v>
      </c>
    </row>
    <row r="128" spans="1:5">
      <c r="A128" t="s">
        <v>9021</v>
      </c>
      <c r="B128" t="s">
        <v>8956</v>
      </c>
      <c r="C128" t="s">
        <v>8319</v>
      </c>
      <c r="D128" t="s">
        <v>9018</v>
      </c>
      <c r="E128" t="s">
        <v>1163</v>
      </c>
    </row>
    <row r="129" spans="1:5">
      <c r="A129" t="s">
        <v>9024</v>
      </c>
      <c r="B129" t="s">
        <v>9025</v>
      </c>
      <c r="C129" t="s">
        <v>6401</v>
      </c>
      <c r="D129" t="s">
        <v>9023</v>
      </c>
      <c r="E129" t="s">
        <v>1164</v>
      </c>
    </row>
    <row r="130" spans="1:5">
      <c r="A130" t="s">
        <v>9027</v>
      </c>
      <c r="B130" t="s">
        <v>9025</v>
      </c>
      <c r="C130" t="s">
        <v>8334</v>
      </c>
      <c r="D130" t="s">
        <v>9023</v>
      </c>
      <c r="E130" t="s">
        <v>1164</v>
      </c>
    </row>
    <row r="131" spans="1:5">
      <c r="A131" t="s">
        <v>9044</v>
      </c>
      <c r="B131" t="s">
        <v>8533</v>
      </c>
      <c r="C131" t="s">
        <v>1763</v>
      </c>
      <c r="D131" t="s">
        <v>9039</v>
      </c>
      <c r="E131" t="s">
        <v>1167</v>
      </c>
    </row>
    <row r="132" spans="1:5">
      <c r="A132" t="s">
        <v>9061</v>
      </c>
      <c r="B132" t="s">
        <v>8533</v>
      </c>
      <c r="C132" t="s">
        <v>1764</v>
      </c>
      <c r="D132" t="s">
        <v>9060</v>
      </c>
      <c r="E132" t="s">
        <v>1170</v>
      </c>
    </row>
    <row r="133" spans="1:5">
      <c r="A133" t="s">
        <v>9064</v>
      </c>
      <c r="B133" t="s">
        <v>8533</v>
      </c>
      <c r="C133" t="s">
        <v>1765</v>
      </c>
      <c r="D133" t="s">
        <v>9063</v>
      </c>
      <c r="E133" t="s">
        <v>1171</v>
      </c>
    </row>
    <row r="134" spans="1:5">
      <c r="A134" t="s">
        <v>9067</v>
      </c>
      <c r="B134" t="s">
        <v>8533</v>
      </c>
      <c r="C134" t="s">
        <v>5196</v>
      </c>
      <c r="D134" t="s">
        <v>9066</v>
      </c>
      <c r="E134" t="s">
        <v>1172</v>
      </c>
    </row>
    <row r="135" spans="1:5">
      <c r="A135" t="s">
        <v>9070</v>
      </c>
      <c r="B135" t="s">
        <v>8533</v>
      </c>
      <c r="C135" t="s">
        <v>5641</v>
      </c>
      <c r="D135" t="s">
        <v>9069</v>
      </c>
      <c r="E135" t="s">
        <v>1173</v>
      </c>
    </row>
    <row r="136" spans="1:5">
      <c r="A136" t="s">
        <v>9073</v>
      </c>
      <c r="B136" t="s">
        <v>8533</v>
      </c>
      <c r="C136" t="s">
        <v>5639</v>
      </c>
      <c r="D136" t="s">
        <v>9072</v>
      </c>
      <c r="E136" t="s">
        <v>1174</v>
      </c>
    </row>
    <row r="137" spans="1:5">
      <c r="A137" t="s">
        <v>9076</v>
      </c>
      <c r="B137" t="s">
        <v>9077</v>
      </c>
      <c r="C137" t="s">
        <v>1766</v>
      </c>
      <c r="D137" t="s">
        <v>9075</v>
      </c>
      <c r="E137" t="s">
        <v>1175</v>
      </c>
    </row>
    <row r="138" spans="1:5">
      <c r="A138" t="s">
        <v>9089</v>
      </c>
      <c r="B138" t="s">
        <v>8533</v>
      </c>
      <c r="C138" t="s">
        <v>5490</v>
      </c>
      <c r="D138" t="s">
        <v>9088</v>
      </c>
      <c r="E138" t="s">
        <v>1179</v>
      </c>
    </row>
    <row r="139" spans="1:5">
      <c r="A139" t="s">
        <v>9091</v>
      </c>
      <c r="B139" t="s">
        <v>8533</v>
      </c>
      <c r="C139" t="s">
        <v>5495</v>
      </c>
      <c r="D139" t="s">
        <v>9088</v>
      </c>
      <c r="E139" t="s">
        <v>1179</v>
      </c>
    </row>
    <row r="140" spans="1:5">
      <c r="A140" t="s">
        <v>9094</v>
      </c>
      <c r="B140" t="s">
        <v>9077</v>
      </c>
      <c r="C140" t="s">
        <v>1766</v>
      </c>
      <c r="D140" t="s">
        <v>9093</v>
      </c>
      <c r="E140" t="s">
        <v>1180</v>
      </c>
    </row>
    <row r="141" spans="1:5">
      <c r="A141" t="s">
        <v>9094</v>
      </c>
      <c r="B141" t="s">
        <v>9077</v>
      </c>
      <c r="C141" t="s">
        <v>1767</v>
      </c>
      <c r="D141" t="s">
        <v>9093</v>
      </c>
      <c r="E141" t="s">
        <v>1180</v>
      </c>
    </row>
    <row r="142" spans="1:5">
      <c r="A142" t="s">
        <v>9097</v>
      </c>
      <c r="B142" t="s">
        <v>8533</v>
      </c>
      <c r="C142" t="s">
        <v>1768</v>
      </c>
      <c r="D142" t="s">
        <v>9096</v>
      </c>
      <c r="E142" t="s">
        <v>1181</v>
      </c>
    </row>
    <row r="143" spans="1:5">
      <c r="A143" t="s">
        <v>9100</v>
      </c>
      <c r="B143" t="s">
        <v>8533</v>
      </c>
      <c r="C143" t="s">
        <v>5488</v>
      </c>
      <c r="D143" t="s">
        <v>9099</v>
      </c>
      <c r="E143" t="s">
        <v>1182</v>
      </c>
    </row>
    <row r="144" spans="1:5">
      <c r="A144" t="s">
        <v>9102</v>
      </c>
      <c r="B144" t="s">
        <v>8533</v>
      </c>
      <c r="C144" t="s">
        <v>1769</v>
      </c>
      <c r="D144" t="s">
        <v>9099</v>
      </c>
      <c r="E144" t="s">
        <v>1182</v>
      </c>
    </row>
    <row r="145" spans="1:5">
      <c r="A145" t="s">
        <v>9105</v>
      </c>
      <c r="B145" t="s">
        <v>8533</v>
      </c>
      <c r="C145" t="s">
        <v>1770</v>
      </c>
      <c r="D145" t="s">
        <v>9104</v>
      </c>
      <c r="E145" t="s">
        <v>1183</v>
      </c>
    </row>
    <row r="146" spans="1:5">
      <c r="A146" t="s">
        <v>9107</v>
      </c>
      <c r="B146" t="s">
        <v>8533</v>
      </c>
      <c r="C146" t="s">
        <v>5520</v>
      </c>
      <c r="D146" t="s">
        <v>9104</v>
      </c>
      <c r="E146" t="s">
        <v>1183</v>
      </c>
    </row>
    <row r="147" spans="1:5">
      <c r="A147" t="s">
        <v>9110</v>
      </c>
      <c r="B147" t="s">
        <v>8533</v>
      </c>
      <c r="C147" t="s">
        <v>1771</v>
      </c>
      <c r="D147" t="s">
        <v>9109</v>
      </c>
      <c r="E147" t="s">
        <v>1184</v>
      </c>
    </row>
    <row r="148" spans="1:5">
      <c r="A148" t="s">
        <v>9112</v>
      </c>
      <c r="B148" t="s">
        <v>8533</v>
      </c>
      <c r="C148" t="s">
        <v>1772</v>
      </c>
      <c r="D148" t="s">
        <v>9109</v>
      </c>
      <c r="E148" t="s">
        <v>1184</v>
      </c>
    </row>
    <row r="149" spans="1:5">
      <c r="A149" t="s">
        <v>9115</v>
      </c>
      <c r="B149" t="s">
        <v>8533</v>
      </c>
      <c r="C149" t="s">
        <v>4878</v>
      </c>
      <c r="D149" t="s">
        <v>9114</v>
      </c>
      <c r="E149" t="s">
        <v>1185</v>
      </c>
    </row>
    <row r="150" spans="1:5">
      <c r="A150" t="s">
        <v>9121</v>
      </c>
      <c r="B150" t="s">
        <v>8533</v>
      </c>
      <c r="C150" t="s">
        <v>5504</v>
      </c>
      <c r="D150" t="s">
        <v>9120</v>
      </c>
      <c r="E150" t="s">
        <v>1187</v>
      </c>
    </row>
    <row r="151" spans="1:5">
      <c r="A151" t="s">
        <v>9123</v>
      </c>
      <c r="B151" t="s">
        <v>8533</v>
      </c>
      <c r="C151" t="s">
        <v>1773</v>
      </c>
      <c r="D151" t="s">
        <v>9120</v>
      </c>
      <c r="E151" t="s">
        <v>1187</v>
      </c>
    </row>
    <row r="152" spans="1:5">
      <c r="A152" t="s">
        <v>9126</v>
      </c>
      <c r="B152" t="s">
        <v>8533</v>
      </c>
      <c r="C152" t="s">
        <v>1774</v>
      </c>
      <c r="D152" t="s">
        <v>9125</v>
      </c>
      <c r="E152" t="s">
        <v>1188</v>
      </c>
    </row>
    <row r="153" spans="1:5">
      <c r="A153" t="s">
        <v>9129</v>
      </c>
      <c r="B153" t="s">
        <v>8533</v>
      </c>
      <c r="C153" t="s">
        <v>5599</v>
      </c>
      <c r="D153" t="s">
        <v>9128</v>
      </c>
      <c r="E153" t="s">
        <v>1189</v>
      </c>
    </row>
    <row r="154" spans="1:5">
      <c r="A154" t="s">
        <v>9132</v>
      </c>
      <c r="B154" t="s">
        <v>8533</v>
      </c>
      <c r="C154" t="s">
        <v>5297</v>
      </c>
      <c r="D154" t="s">
        <v>9131</v>
      </c>
      <c r="E154" t="s">
        <v>1190</v>
      </c>
    </row>
    <row r="155" spans="1:5">
      <c r="A155" t="s">
        <v>9135</v>
      </c>
      <c r="B155" t="s">
        <v>8533</v>
      </c>
      <c r="C155" t="s">
        <v>5451</v>
      </c>
      <c r="D155" t="s">
        <v>9134</v>
      </c>
      <c r="E155" t="s">
        <v>1191</v>
      </c>
    </row>
    <row r="156" spans="1:5">
      <c r="A156" t="s">
        <v>9138</v>
      </c>
      <c r="B156" t="s">
        <v>8533</v>
      </c>
      <c r="C156" t="s">
        <v>5452</v>
      </c>
      <c r="D156" t="s">
        <v>9137</v>
      </c>
      <c r="E156" t="s">
        <v>1192</v>
      </c>
    </row>
    <row r="157" spans="1:5">
      <c r="A157" t="s">
        <v>9141</v>
      </c>
      <c r="B157" t="s">
        <v>8946</v>
      </c>
      <c r="C157" t="s">
        <v>6695</v>
      </c>
      <c r="D157" t="s">
        <v>9140</v>
      </c>
      <c r="E157" t="s">
        <v>1193</v>
      </c>
    </row>
    <row r="158" spans="1:5">
      <c r="A158" t="s">
        <v>9144</v>
      </c>
      <c r="B158" t="s">
        <v>8946</v>
      </c>
      <c r="C158" t="s">
        <v>1775</v>
      </c>
      <c r="D158" t="s">
        <v>9143</v>
      </c>
      <c r="E158" t="s">
        <v>1194</v>
      </c>
    </row>
    <row r="159" spans="1:5">
      <c r="A159" t="s">
        <v>9154</v>
      </c>
      <c r="B159" t="s">
        <v>9077</v>
      </c>
      <c r="C159" t="s">
        <v>1776</v>
      </c>
      <c r="D159" t="s">
        <v>9151</v>
      </c>
      <c r="E159" t="s">
        <v>1196</v>
      </c>
    </row>
    <row r="160" spans="1:5">
      <c r="A160" t="s">
        <v>9157</v>
      </c>
      <c r="B160" t="s">
        <v>9158</v>
      </c>
      <c r="C160" t="s">
        <v>1777</v>
      </c>
      <c r="D160" t="s">
        <v>9156</v>
      </c>
      <c r="E160" t="s">
        <v>1197</v>
      </c>
    </row>
    <row r="161" spans="1:5">
      <c r="A161" t="s">
        <v>9164</v>
      </c>
      <c r="B161" t="s">
        <v>8533</v>
      </c>
      <c r="C161" t="s">
        <v>5362</v>
      </c>
      <c r="D161" t="s">
        <v>9163</v>
      </c>
      <c r="E161" t="s">
        <v>1199</v>
      </c>
    </row>
    <row r="162" spans="1:5">
      <c r="A162" t="s">
        <v>9166</v>
      </c>
      <c r="B162" t="s">
        <v>8533</v>
      </c>
      <c r="C162" t="s">
        <v>5301</v>
      </c>
      <c r="D162" t="s">
        <v>9163</v>
      </c>
      <c r="E162" t="s">
        <v>1199</v>
      </c>
    </row>
    <row r="163" spans="1:5">
      <c r="A163" t="s">
        <v>9169</v>
      </c>
      <c r="B163" t="s">
        <v>8533</v>
      </c>
      <c r="C163" t="s">
        <v>1778</v>
      </c>
      <c r="D163" t="s">
        <v>9168</v>
      </c>
      <c r="E163" t="s">
        <v>1200</v>
      </c>
    </row>
    <row r="164" spans="1:5">
      <c r="A164" t="s">
        <v>9172</v>
      </c>
      <c r="B164" t="s">
        <v>8533</v>
      </c>
      <c r="C164" t="s">
        <v>5642</v>
      </c>
      <c r="D164" t="s">
        <v>9171</v>
      </c>
      <c r="E164" t="s">
        <v>1201</v>
      </c>
    </row>
    <row r="165" spans="1:5">
      <c r="A165" t="s">
        <v>9175</v>
      </c>
      <c r="B165" t="s">
        <v>8533</v>
      </c>
      <c r="C165" t="s">
        <v>1779</v>
      </c>
      <c r="D165" t="s">
        <v>9174</v>
      </c>
      <c r="E165" t="s">
        <v>1202</v>
      </c>
    </row>
    <row r="166" spans="1:5">
      <c r="A166" t="s">
        <v>9178</v>
      </c>
      <c r="B166" t="s">
        <v>8533</v>
      </c>
      <c r="C166" t="s">
        <v>1780</v>
      </c>
      <c r="D166" t="s">
        <v>9177</v>
      </c>
      <c r="E166" t="s">
        <v>1203</v>
      </c>
    </row>
    <row r="167" spans="1:5">
      <c r="A167" t="s">
        <v>9181</v>
      </c>
      <c r="B167" t="s">
        <v>8533</v>
      </c>
      <c r="C167" t="s">
        <v>5637</v>
      </c>
      <c r="D167" t="s">
        <v>9180</v>
      </c>
      <c r="E167" t="s">
        <v>1204</v>
      </c>
    </row>
    <row r="168" spans="1:5">
      <c r="A168" t="s">
        <v>9184</v>
      </c>
      <c r="B168" t="s">
        <v>8533</v>
      </c>
      <c r="C168" t="s">
        <v>5508</v>
      </c>
      <c r="D168" t="s">
        <v>9183</v>
      </c>
      <c r="E168" t="s">
        <v>1205</v>
      </c>
    </row>
    <row r="169" spans="1:5">
      <c r="A169" t="s">
        <v>9186</v>
      </c>
      <c r="B169" t="s">
        <v>8533</v>
      </c>
      <c r="C169" t="s">
        <v>1781</v>
      </c>
      <c r="D169" t="s">
        <v>9183</v>
      </c>
      <c r="E169" t="s">
        <v>1205</v>
      </c>
    </row>
    <row r="170" spans="1:5">
      <c r="A170" t="s">
        <v>9189</v>
      </c>
      <c r="B170" t="s">
        <v>8997</v>
      </c>
      <c r="C170" t="s">
        <v>1782</v>
      </c>
      <c r="D170" t="s">
        <v>9188</v>
      </c>
      <c r="E170" t="s">
        <v>1206</v>
      </c>
    </row>
    <row r="171" spans="1:5">
      <c r="A171" t="s">
        <v>9195</v>
      </c>
      <c r="B171" t="s">
        <v>8533</v>
      </c>
      <c r="C171" t="s">
        <v>5446</v>
      </c>
      <c r="D171" t="s">
        <v>9194</v>
      </c>
      <c r="E171" t="s">
        <v>1208</v>
      </c>
    </row>
    <row r="172" spans="1:5">
      <c r="A172" t="s">
        <v>9195</v>
      </c>
      <c r="B172" t="s">
        <v>8533</v>
      </c>
      <c r="C172" t="s">
        <v>5446</v>
      </c>
      <c r="D172" t="s">
        <v>9194</v>
      </c>
      <c r="E172" t="s">
        <v>1208</v>
      </c>
    </row>
    <row r="173" spans="1:5">
      <c r="A173" t="s">
        <v>9198</v>
      </c>
      <c r="B173" t="s">
        <v>8533</v>
      </c>
      <c r="C173" t="s">
        <v>4879</v>
      </c>
      <c r="D173" t="s">
        <v>9197</v>
      </c>
      <c r="E173" t="s">
        <v>1209</v>
      </c>
    </row>
    <row r="174" spans="1:5">
      <c r="A174" t="s">
        <v>9201</v>
      </c>
      <c r="B174" t="s">
        <v>8533</v>
      </c>
      <c r="C174" t="s">
        <v>4889</v>
      </c>
      <c r="D174" t="s">
        <v>9200</v>
      </c>
      <c r="E174" t="s">
        <v>1210</v>
      </c>
    </row>
    <row r="175" spans="1:5">
      <c r="A175" t="s">
        <v>9204</v>
      </c>
      <c r="B175" t="s">
        <v>8563</v>
      </c>
      <c r="C175" t="s">
        <v>1783</v>
      </c>
      <c r="D175" t="s">
        <v>9203</v>
      </c>
      <c r="E175" t="s">
        <v>1211</v>
      </c>
    </row>
    <row r="176" spans="1:5">
      <c r="A176" t="s">
        <v>9207</v>
      </c>
      <c r="B176" t="s">
        <v>8533</v>
      </c>
      <c r="C176" t="s">
        <v>4876</v>
      </c>
      <c r="D176" t="s">
        <v>9206</v>
      </c>
      <c r="E176" t="s">
        <v>1212</v>
      </c>
    </row>
    <row r="177" spans="1:5">
      <c r="A177" t="s">
        <v>9213</v>
      </c>
      <c r="B177" t="s">
        <v>8533</v>
      </c>
      <c r="C177" t="s">
        <v>5548</v>
      </c>
      <c r="D177" t="s">
        <v>9212</v>
      </c>
      <c r="E177" t="s">
        <v>1214</v>
      </c>
    </row>
    <row r="178" spans="1:5">
      <c r="A178" t="s">
        <v>9216</v>
      </c>
      <c r="B178" t="s">
        <v>8956</v>
      </c>
      <c r="C178" t="s">
        <v>1784</v>
      </c>
      <c r="D178" t="s">
        <v>9215</v>
      </c>
      <c r="E178" t="s">
        <v>1215</v>
      </c>
    </row>
    <row r="179" spans="1:5">
      <c r="A179" t="s">
        <v>9218</v>
      </c>
      <c r="B179" t="s">
        <v>8956</v>
      </c>
      <c r="C179" t="s">
        <v>9230</v>
      </c>
      <c r="D179" t="s">
        <v>9215</v>
      </c>
      <c r="E179" t="s">
        <v>1215</v>
      </c>
    </row>
    <row r="180" spans="1:5">
      <c r="A180" t="s">
        <v>9221</v>
      </c>
      <c r="B180" t="s">
        <v>8533</v>
      </c>
      <c r="C180" t="s">
        <v>1785</v>
      </c>
      <c r="D180" t="s">
        <v>9220</v>
      </c>
      <c r="E180" t="s">
        <v>1216</v>
      </c>
    </row>
    <row r="181" spans="1:5">
      <c r="A181" t="s">
        <v>9223</v>
      </c>
      <c r="B181" t="s">
        <v>8533</v>
      </c>
      <c r="C181" t="s">
        <v>5312</v>
      </c>
      <c r="D181" t="s">
        <v>9220</v>
      </c>
      <c r="E181" t="s">
        <v>1216</v>
      </c>
    </row>
    <row r="182" spans="1:5">
      <c r="A182" t="s">
        <v>9238</v>
      </c>
      <c r="B182" t="s">
        <v>8533</v>
      </c>
      <c r="C182" t="s">
        <v>1786</v>
      </c>
      <c r="D182" t="s">
        <v>9237</v>
      </c>
      <c r="E182" t="s">
        <v>1221</v>
      </c>
    </row>
    <row r="183" spans="1:5">
      <c r="A183" t="s">
        <v>9241</v>
      </c>
      <c r="B183" t="s">
        <v>8533</v>
      </c>
      <c r="C183" t="s">
        <v>5498</v>
      </c>
      <c r="D183" t="s">
        <v>9240</v>
      </c>
      <c r="E183" t="s">
        <v>1222</v>
      </c>
    </row>
    <row r="184" spans="1:5">
      <c r="A184" t="s">
        <v>9243</v>
      </c>
      <c r="B184" t="s">
        <v>8533</v>
      </c>
      <c r="C184" t="s">
        <v>5522</v>
      </c>
      <c r="D184" t="s">
        <v>9240</v>
      </c>
      <c r="E184" t="s">
        <v>1222</v>
      </c>
    </row>
    <row r="185" spans="1:5">
      <c r="A185" t="s">
        <v>9249</v>
      </c>
      <c r="B185" t="s">
        <v>8533</v>
      </c>
      <c r="C185" t="s">
        <v>5533</v>
      </c>
      <c r="D185" t="s">
        <v>9248</v>
      </c>
      <c r="E185" t="s">
        <v>1224</v>
      </c>
    </row>
    <row r="186" spans="1:5">
      <c r="A186" t="s">
        <v>9252</v>
      </c>
      <c r="B186" t="s">
        <v>8533</v>
      </c>
      <c r="C186" t="s">
        <v>1787</v>
      </c>
      <c r="D186" t="s">
        <v>9251</v>
      </c>
      <c r="E186" t="s">
        <v>1225</v>
      </c>
    </row>
    <row r="187" spans="1:5">
      <c r="A187" t="s">
        <v>9255</v>
      </c>
      <c r="B187" t="s">
        <v>8533</v>
      </c>
      <c r="C187" t="s">
        <v>4894</v>
      </c>
      <c r="D187" t="s">
        <v>9254</v>
      </c>
      <c r="E187" t="s">
        <v>1226</v>
      </c>
    </row>
    <row r="188" spans="1:5">
      <c r="A188" t="s">
        <v>9260</v>
      </c>
      <c r="B188" t="s">
        <v>8533</v>
      </c>
      <c r="C188" t="s">
        <v>5397</v>
      </c>
      <c r="D188" t="s">
        <v>9257</v>
      </c>
      <c r="E188" t="s">
        <v>1227</v>
      </c>
    </row>
    <row r="189" spans="1:5">
      <c r="A189" t="s">
        <v>9260</v>
      </c>
      <c r="B189" t="s">
        <v>8533</v>
      </c>
      <c r="C189" t="s">
        <v>1788</v>
      </c>
      <c r="D189" t="s">
        <v>9257</v>
      </c>
      <c r="E189" t="s">
        <v>1227</v>
      </c>
    </row>
    <row r="190" spans="1:5">
      <c r="A190" t="s">
        <v>9263</v>
      </c>
      <c r="B190" t="s">
        <v>8533</v>
      </c>
      <c r="C190" t="s">
        <v>1789</v>
      </c>
      <c r="D190" t="s">
        <v>9262</v>
      </c>
      <c r="E190" t="s">
        <v>1228</v>
      </c>
    </row>
    <row r="191" spans="1:5">
      <c r="A191" t="s">
        <v>9266</v>
      </c>
      <c r="B191" t="s">
        <v>8533</v>
      </c>
      <c r="C191" t="s">
        <v>1790</v>
      </c>
      <c r="D191" t="s">
        <v>9265</v>
      </c>
      <c r="E191" t="s">
        <v>1229</v>
      </c>
    </row>
    <row r="192" spans="1:5">
      <c r="A192" t="s">
        <v>9268</v>
      </c>
      <c r="B192" t="s">
        <v>8533</v>
      </c>
      <c r="C192" t="s">
        <v>5519</v>
      </c>
      <c r="D192" t="s">
        <v>9265</v>
      </c>
      <c r="E192" t="s">
        <v>1229</v>
      </c>
    </row>
    <row r="193" spans="1:5">
      <c r="A193" t="s">
        <v>9271</v>
      </c>
      <c r="B193" t="s">
        <v>8533</v>
      </c>
      <c r="C193" t="s">
        <v>1791</v>
      </c>
      <c r="D193" t="s">
        <v>9270</v>
      </c>
      <c r="E193" t="s">
        <v>1230</v>
      </c>
    </row>
    <row r="194" spans="1:5">
      <c r="A194" t="s">
        <v>9274</v>
      </c>
      <c r="B194" t="s">
        <v>8533</v>
      </c>
      <c r="C194" t="s">
        <v>1792</v>
      </c>
      <c r="D194" t="s">
        <v>9273</v>
      </c>
      <c r="E194" t="s">
        <v>1231</v>
      </c>
    </row>
    <row r="195" spans="1:5">
      <c r="A195" t="s">
        <v>9277</v>
      </c>
      <c r="B195" t="s">
        <v>8533</v>
      </c>
      <c r="C195" t="s">
        <v>1793</v>
      </c>
      <c r="D195" t="s">
        <v>9276</v>
      </c>
      <c r="E195" t="s">
        <v>1232</v>
      </c>
    </row>
    <row r="196" spans="1:5">
      <c r="A196" t="s">
        <v>9280</v>
      </c>
      <c r="B196" t="s">
        <v>8533</v>
      </c>
      <c r="C196" t="s">
        <v>1794</v>
      </c>
      <c r="D196" t="s">
        <v>9279</v>
      </c>
      <c r="E196" t="s">
        <v>1233</v>
      </c>
    </row>
    <row r="197" spans="1:5">
      <c r="A197" t="s">
        <v>9283</v>
      </c>
      <c r="B197" t="s">
        <v>8533</v>
      </c>
      <c r="C197" t="s">
        <v>5374</v>
      </c>
      <c r="D197" t="s">
        <v>9282</v>
      </c>
      <c r="E197" t="s">
        <v>1234</v>
      </c>
    </row>
    <row r="198" spans="1:5">
      <c r="A198" t="s">
        <v>9286</v>
      </c>
      <c r="B198" t="s">
        <v>8533</v>
      </c>
      <c r="C198" t="s">
        <v>5428</v>
      </c>
      <c r="D198" t="s">
        <v>9285</v>
      </c>
      <c r="E198" t="s">
        <v>1235</v>
      </c>
    </row>
    <row r="199" spans="1:5">
      <c r="A199" t="s">
        <v>9289</v>
      </c>
      <c r="B199" t="s">
        <v>8533</v>
      </c>
      <c r="C199" t="s">
        <v>5376</v>
      </c>
      <c r="D199" t="s">
        <v>9288</v>
      </c>
      <c r="E199" t="s">
        <v>1236</v>
      </c>
    </row>
    <row r="200" spans="1:5">
      <c r="A200" t="s">
        <v>9292</v>
      </c>
      <c r="B200" t="s">
        <v>8533</v>
      </c>
      <c r="C200" t="s">
        <v>5431</v>
      </c>
      <c r="D200" t="s">
        <v>9291</v>
      </c>
      <c r="E200" t="s">
        <v>1237</v>
      </c>
    </row>
    <row r="201" spans="1:5">
      <c r="A201" t="s">
        <v>9295</v>
      </c>
      <c r="B201" t="s">
        <v>8533</v>
      </c>
      <c r="C201" t="s">
        <v>5597</v>
      </c>
      <c r="D201" t="s">
        <v>9294</v>
      </c>
      <c r="E201" t="s">
        <v>1238</v>
      </c>
    </row>
    <row r="202" spans="1:5">
      <c r="A202" t="s">
        <v>9300</v>
      </c>
      <c r="B202" t="s">
        <v>8533</v>
      </c>
      <c r="C202" t="s">
        <v>1795</v>
      </c>
      <c r="D202" t="s">
        <v>9297</v>
      </c>
      <c r="E202" t="s">
        <v>1239</v>
      </c>
    </row>
    <row r="203" spans="1:5">
      <c r="A203" t="s">
        <v>9303</v>
      </c>
      <c r="B203" t="s">
        <v>8533</v>
      </c>
      <c r="C203" t="s">
        <v>1796</v>
      </c>
      <c r="D203" t="s">
        <v>9302</v>
      </c>
      <c r="E203" t="s">
        <v>1240</v>
      </c>
    </row>
    <row r="204" spans="1:5">
      <c r="A204" t="s">
        <v>9309</v>
      </c>
      <c r="B204" t="s">
        <v>8533</v>
      </c>
      <c r="C204" t="s">
        <v>1797</v>
      </c>
      <c r="D204" t="s">
        <v>9308</v>
      </c>
      <c r="E204" t="s">
        <v>1242</v>
      </c>
    </row>
    <row r="205" spans="1:5">
      <c r="A205" t="s">
        <v>9318</v>
      </c>
      <c r="B205" t="s">
        <v>8533</v>
      </c>
      <c r="C205" t="s">
        <v>1798</v>
      </c>
      <c r="D205" t="s">
        <v>9317</v>
      </c>
      <c r="E205" t="s">
        <v>1245</v>
      </c>
    </row>
    <row r="206" spans="1:5">
      <c r="A206" t="s">
        <v>9324</v>
      </c>
      <c r="B206" t="s">
        <v>8533</v>
      </c>
      <c r="C206" t="s">
        <v>1799</v>
      </c>
      <c r="D206" t="s">
        <v>9323</v>
      </c>
      <c r="E206" t="s">
        <v>1247</v>
      </c>
    </row>
    <row r="207" spans="1:5">
      <c r="A207" t="s">
        <v>9332</v>
      </c>
      <c r="B207" t="s">
        <v>8533</v>
      </c>
      <c r="C207" t="s">
        <v>1601</v>
      </c>
      <c r="D207" t="s">
        <v>9329</v>
      </c>
      <c r="E207" t="s">
        <v>1249</v>
      </c>
    </row>
    <row r="208" spans="1:5">
      <c r="A208" t="s">
        <v>9335</v>
      </c>
      <c r="B208" t="s">
        <v>8533</v>
      </c>
      <c r="C208" t="s">
        <v>1800</v>
      </c>
      <c r="D208" t="s">
        <v>9334</v>
      </c>
      <c r="E208" t="s">
        <v>1250</v>
      </c>
    </row>
    <row r="209" spans="1:5">
      <c r="A209" t="s">
        <v>9338</v>
      </c>
      <c r="B209" t="s">
        <v>8533</v>
      </c>
      <c r="C209" t="s">
        <v>1801</v>
      </c>
      <c r="D209" t="s">
        <v>9337</v>
      </c>
      <c r="E209" t="s">
        <v>1251</v>
      </c>
    </row>
    <row r="210" spans="1:5">
      <c r="A210" t="s">
        <v>9341</v>
      </c>
      <c r="B210" t="s">
        <v>8533</v>
      </c>
      <c r="C210" t="s">
        <v>1802</v>
      </c>
      <c r="D210" t="s">
        <v>9340</v>
      </c>
      <c r="E210" t="s">
        <v>1252</v>
      </c>
    </row>
    <row r="211" spans="1:5">
      <c r="A211" t="s">
        <v>9344</v>
      </c>
      <c r="B211" t="s">
        <v>8533</v>
      </c>
      <c r="C211" t="s">
        <v>5361</v>
      </c>
      <c r="D211" t="s">
        <v>9343</v>
      </c>
      <c r="E211" t="s">
        <v>1253</v>
      </c>
    </row>
    <row r="212" spans="1:5">
      <c r="A212" t="s">
        <v>9347</v>
      </c>
      <c r="B212" t="s">
        <v>8533</v>
      </c>
      <c r="C212" t="s">
        <v>1803</v>
      </c>
      <c r="D212" t="s">
        <v>9346</v>
      </c>
      <c r="E212" t="s">
        <v>1254</v>
      </c>
    </row>
    <row r="213" spans="1:5">
      <c r="A213" t="s">
        <v>9350</v>
      </c>
      <c r="B213" t="s">
        <v>8533</v>
      </c>
      <c r="C213" t="s">
        <v>1804</v>
      </c>
      <c r="D213" t="s">
        <v>9349</v>
      </c>
      <c r="E213" t="s">
        <v>1255</v>
      </c>
    </row>
    <row r="214" spans="1:5">
      <c r="A214" t="s">
        <v>9356</v>
      </c>
      <c r="B214" t="s">
        <v>8963</v>
      </c>
      <c r="C214" t="s">
        <v>4948</v>
      </c>
      <c r="D214" t="s">
        <v>9355</v>
      </c>
      <c r="E214" t="s">
        <v>1257</v>
      </c>
    </row>
    <row r="215" spans="1:5">
      <c r="A215" t="s">
        <v>9359</v>
      </c>
      <c r="B215" t="s">
        <v>8963</v>
      </c>
      <c r="C215" t="s">
        <v>4957</v>
      </c>
      <c r="D215" t="s">
        <v>9358</v>
      </c>
      <c r="E215" t="s">
        <v>1258</v>
      </c>
    </row>
    <row r="216" spans="1:5">
      <c r="A216" t="s">
        <v>9362</v>
      </c>
      <c r="B216" t="s">
        <v>8963</v>
      </c>
      <c r="C216" t="s">
        <v>4966</v>
      </c>
      <c r="D216" t="s">
        <v>9361</v>
      </c>
      <c r="E216" t="s">
        <v>1259</v>
      </c>
    </row>
    <row r="217" spans="1:5">
      <c r="A217" t="s">
        <v>9365</v>
      </c>
      <c r="B217" t="s">
        <v>8963</v>
      </c>
      <c r="C217" t="s">
        <v>4971</v>
      </c>
      <c r="D217" t="s">
        <v>9364</v>
      </c>
      <c r="E217" t="s">
        <v>1260</v>
      </c>
    </row>
    <row r="218" spans="1:5">
      <c r="A218" t="s">
        <v>9368</v>
      </c>
      <c r="B218" t="s">
        <v>8963</v>
      </c>
      <c r="C218" t="s">
        <v>1805</v>
      </c>
      <c r="D218" t="s">
        <v>9367</v>
      </c>
      <c r="E218" t="s">
        <v>1261</v>
      </c>
    </row>
    <row r="219" spans="1:5">
      <c r="A219" t="s">
        <v>9371</v>
      </c>
      <c r="B219" t="s">
        <v>8963</v>
      </c>
      <c r="C219" t="s">
        <v>1806</v>
      </c>
      <c r="D219" t="s">
        <v>9370</v>
      </c>
      <c r="E219" t="s">
        <v>1262</v>
      </c>
    </row>
    <row r="220" spans="1:5">
      <c r="A220" t="s">
        <v>9374</v>
      </c>
      <c r="B220" t="s">
        <v>8963</v>
      </c>
      <c r="C220" t="s">
        <v>4903</v>
      </c>
      <c r="D220" t="s">
        <v>9373</v>
      </c>
      <c r="E220" t="s">
        <v>1263</v>
      </c>
    </row>
    <row r="221" spans="1:5">
      <c r="A221" t="s">
        <v>9377</v>
      </c>
      <c r="B221" t="s">
        <v>8963</v>
      </c>
      <c r="C221" t="s">
        <v>4908</v>
      </c>
      <c r="D221" t="s">
        <v>9376</v>
      </c>
      <c r="E221" t="s">
        <v>1264</v>
      </c>
    </row>
    <row r="222" spans="1:5">
      <c r="A222" t="s">
        <v>9380</v>
      </c>
      <c r="B222" t="s">
        <v>8963</v>
      </c>
      <c r="C222" t="s">
        <v>4913</v>
      </c>
      <c r="D222" t="s">
        <v>9379</v>
      </c>
      <c r="E222" t="s">
        <v>1265</v>
      </c>
    </row>
    <row r="223" spans="1:5">
      <c r="A223" t="s">
        <v>9383</v>
      </c>
      <c r="B223" t="s">
        <v>8963</v>
      </c>
      <c r="C223" t="s">
        <v>4922</v>
      </c>
      <c r="D223" t="s">
        <v>9382</v>
      </c>
      <c r="E223" t="s">
        <v>1266</v>
      </c>
    </row>
    <row r="224" spans="1:5">
      <c r="A224" t="s">
        <v>9386</v>
      </c>
      <c r="B224" t="s">
        <v>8963</v>
      </c>
      <c r="C224" t="s">
        <v>4930</v>
      </c>
      <c r="D224" t="s">
        <v>9385</v>
      </c>
      <c r="E224" t="s">
        <v>1267</v>
      </c>
    </row>
    <row r="225" spans="1:5">
      <c r="A225" t="s">
        <v>9389</v>
      </c>
      <c r="B225" t="s">
        <v>8963</v>
      </c>
      <c r="C225" t="s">
        <v>4936</v>
      </c>
      <c r="D225" t="s">
        <v>9388</v>
      </c>
      <c r="E225" t="s">
        <v>1268</v>
      </c>
    </row>
    <row r="226" spans="1:5">
      <c r="A226" t="s">
        <v>9392</v>
      </c>
      <c r="B226" t="s">
        <v>8963</v>
      </c>
      <c r="C226" t="s">
        <v>1807</v>
      </c>
      <c r="D226" t="s">
        <v>9391</v>
      </c>
      <c r="E226" t="s">
        <v>1269</v>
      </c>
    </row>
    <row r="227" spans="1:5">
      <c r="A227" t="s">
        <v>9395</v>
      </c>
      <c r="B227" t="s">
        <v>8963</v>
      </c>
      <c r="C227" t="s">
        <v>4942</v>
      </c>
      <c r="D227" t="s">
        <v>9394</v>
      </c>
      <c r="E227" t="s">
        <v>1270</v>
      </c>
    </row>
    <row r="228" spans="1:5">
      <c r="A228" t="s">
        <v>9401</v>
      </c>
      <c r="B228" t="s">
        <v>8946</v>
      </c>
      <c r="C228" t="s">
        <v>1808</v>
      </c>
      <c r="D228" t="s">
        <v>9400</v>
      </c>
      <c r="E228" t="s">
        <v>1272</v>
      </c>
    </row>
    <row r="229" spans="1:5">
      <c r="A229" t="s">
        <v>9404</v>
      </c>
      <c r="B229" t="s">
        <v>8533</v>
      </c>
      <c r="C229" t="s">
        <v>1809</v>
      </c>
      <c r="D229" t="s">
        <v>9403</v>
      </c>
      <c r="E229" t="s">
        <v>1273</v>
      </c>
    </row>
    <row r="230" spans="1:5">
      <c r="A230" t="s">
        <v>9406</v>
      </c>
      <c r="B230" t="s">
        <v>8533</v>
      </c>
      <c r="C230" t="s">
        <v>5313</v>
      </c>
      <c r="D230" t="s">
        <v>9403</v>
      </c>
      <c r="E230" t="s">
        <v>1273</v>
      </c>
    </row>
    <row r="231" spans="1:5">
      <c r="A231" t="s">
        <v>9409</v>
      </c>
      <c r="B231" t="s">
        <v>8533</v>
      </c>
      <c r="C231" t="s">
        <v>5492</v>
      </c>
      <c r="D231" t="s">
        <v>9408</v>
      </c>
      <c r="E231" t="s">
        <v>1274</v>
      </c>
    </row>
    <row r="232" spans="1:5">
      <c r="A232" t="s">
        <v>9411</v>
      </c>
      <c r="B232" t="s">
        <v>8533</v>
      </c>
      <c r="C232" t="s">
        <v>5521</v>
      </c>
      <c r="D232" t="s">
        <v>9408</v>
      </c>
      <c r="E232" t="s">
        <v>1274</v>
      </c>
    </row>
    <row r="233" spans="1:5">
      <c r="A233" t="s">
        <v>9419</v>
      </c>
      <c r="B233" t="s">
        <v>8963</v>
      </c>
      <c r="C233" t="s">
        <v>1810</v>
      </c>
      <c r="D233" t="s">
        <v>9418</v>
      </c>
      <c r="E233" t="s">
        <v>1276</v>
      </c>
    </row>
    <row r="234" spans="1:5">
      <c r="A234" t="s">
        <v>9422</v>
      </c>
      <c r="B234" t="s">
        <v>8963</v>
      </c>
      <c r="C234" t="s">
        <v>1811</v>
      </c>
      <c r="D234" t="s">
        <v>9421</v>
      </c>
      <c r="E234" t="s">
        <v>1277</v>
      </c>
    </row>
    <row r="235" spans="1:5">
      <c r="A235" t="s">
        <v>9425</v>
      </c>
      <c r="B235" t="s">
        <v>8963</v>
      </c>
      <c r="C235" t="s">
        <v>1812</v>
      </c>
      <c r="D235" t="s">
        <v>9424</v>
      </c>
      <c r="E235" t="s">
        <v>1278</v>
      </c>
    </row>
    <row r="236" spans="1:5">
      <c r="A236" t="s">
        <v>9428</v>
      </c>
      <c r="B236" t="s">
        <v>8533</v>
      </c>
      <c r="C236" t="s">
        <v>5578</v>
      </c>
      <c r="D236" t="s">
        <v>9427</v>
      </c>
      <c r="E236" t="s">
        <v>1279</v>
      </c>
    </row>
    <row r="237" spans="1:5">
      <c r="A237" t="s">
        <v>9434</v>
      </c>
      <c r="B237" t="s">
        <v>8946</v>
      </c>
      <c r="C237" t="s">
        <v>1813</v>
      </c>
      <c r="D237" t="s">
        <v>9433</v>
      </c>
      <c r="E237" t="s">
        <v>1281</v>
      </c>
    </row>
    <row r="238" spans="1:5">
      <c r="A238" t="s">
        <v>9437</v>
      </c>
      <c r="B238" t="s">
        <v>8956</v>
      </c>
      <c r="C238" t="s">
        <v>1814</v>
      </c>
      <c r="D238" t="s">
        <v>9436</v>
      </c>
      <c r="E238" t="s">
        <v>9436</v>
      </c>
    </row>
    <row r="239" spans="1:5">
      <c r="A239" t="s">
        <v>9440</v>
      </c>
      <c r="B239" t="s">
        <v>8533</v>
      </c>
      <c r="C239" t="s">
        <v>5329</v>
      </c>
      <c r="D239" t="s">
        <v>9439</v>
      </c>
      <c r="E239" t="s">
        <v>1282</v>
      </c>
    </row>
    <row r="240" spans="1:5">
      <c r="A240" t="s">
        <v>9443</v>
      </c>
      <c r="B240" t="s">
        <v>8533</v>
      </c>
      <c r="C240" t="s">
        <v>1815</v>
      </c>
      <c r="D240" t="s">
        <v>9442</v>
      </c>
      <c r="E240" t="s">
        <v>1283</v>
      </c>
    </row>
    <row r="241" spans="1:5">
      <c r="A241" t="s">
        <v>9446</v>
      </c>
      <c r="B241" t="s">
        <v>8963</v>
      </c>
      <c r="C241" t="s">
        <v>1816</v>
      </c>
      <c r="D241" t="s">
        <v>9445</v>
      </c>
      <c r="E241" t="s">
        <v>1284</v>
      </c>
    </row>
    <row r="242" spans="1:5">
      <c r="A242" t="s">
        <v>9449</v>
      </c>
      <c r="B242" t="s">
        <v>8963</v>
      </c>
      <c r="C242" t="s">
        <v>1817</v>
      </c>
      <c r="D242" t="s">
        <v>9448</v>
      </c>
      <c r="E242" t="s">
        <v>1285</v>
      </c>
    </row>
    <row r="243" spans="1:5">
      <c r="A243" t="s">
        <v>9452</v>
      </c>
      <c r="B243" t="s">
        <v>8963</v>
      </c>
      <c r="C243" t="s">
        <v>1818</v>
      </c>
      <c r="D243" t="s">
        <v>9451</v>
      </c>
      <c r="E243" t="s">
        <v>1286</v>
      </c>
    </row>
    <row r="244" spans="1:5">
      <c r="A244" t="s">
        <v>9458</v>
      </c>
      <c r="B244" t="s">
        <v>8963</v>
      </c>
      <c r="C244" t="s">
        <v>1819</v>
      </c>
      <c r="D244" t="s">
        <v>9457</v>
      </c>
      <c r="E244" t="s">
        <v>1288</v>
      </c>
    </row>
    <row r="245" spans="1:5">
      <c r="A245" t="s">
        <v>9461</v>
      </c>
      <c r="B245" t="s">
        <v>8963</v>
      </c>
      <c r="C245" t="s">
        <v>1820</v>
      </c>
      <c r="D245" t="s">
        <v>9460</v>
      </c>
      <c r="E245" t="s">
        <v>1289</v>
      </c>
    </row>
    <row r="246" spans="1:5">
      <c r="A246" t="s">
        <v>9464</v>
      </c>
      <c r="B246" t="s">
        <v>8533</v>
      </c>
      <c r="C246" t="s">
        <v>5330</v>
      </c>
      <c r="D246" t="s">
        <v>9463</v>
      </c>
      <c r="E246" t="s">
        <v>1290</v>
      </c>
    </row>
    <row r="247" spans="1:5">
      <c r="A247" t="s">
        <v>9467</v>
      </c>
      <c r="B247" t="s">
        <v>8963</v>
      </c>
      <c r="C247" t="s">
        <v>1821</v>
      </c>
      <c r="D247" t="s">
        <v>9466</v>
      </c>
      <c r="E247" t="s">
        <v>1291</v>
      </c>
    </row>
    <row r="248" spans="1:5">
      <c r="A248" t="s">
        <v>9470</v>
      </c>
      <c r="B248" t="s">
        <v>8533</v>
      </c>
      <c r="C248" t="s">
        <v>5232</v>
      </c>
      <c r="D248" t="s">
        <v>9469</v>
      </c>
      <c r="E248" t="s">
        <v>1292</v>
      </c>
    </row>
    <row r="249" spans="1:5">
      <c r="A249" t="s">
        <v>9473</v>
      </c>
      <c r="B249" t="s">
        <v>8533</v>
      </c>
      <c r="C249" t="s">
        <v>5231</v>
      </c>
      <c r="D249" t="s">
        <v>9472</v>
      </c>
      <c r="E249" t="s">
        <v>1293</v>
      </c>
    </row>
    <row r="250" spans="1:5">
      <c r="A250" t="s">
        <v>9482</v>
      </c>
      <c r="B250" t="s">
        <v>8533</v>
      </c>
      <c r="C250" t="s">
        <v>5603</v>
      </c>
      <c r="D250" t="s">
        <v>9481</v>
      </c>
      <c r="E250" t="s">
        <v>1296</v>
      </c>
    </row>
    <row r="251" spans="1:5">
      <c r="A251" t="s">
        <v>9485</v>
      </c>
      <c r="B251" t="s">
        <v>8533</v>
      </c>
      <c r="C251" t="s">
        <v>5604</v>
      </c>
      <c r="D251" t="s">
        <v>9484</v>
      </c>
      <c r="E251" t="s">
        <v>1297</v>
      </c>
    </row>
    <row r="252" spans="1:5">
      <c r="A252" t="s">
        <v>9488</v>
      </c>
      <c r="B252" t="s">
        <v>8533</v>
      </c>
      <c r="C252" t="s">
        <v>1822</v>
      </c>
      <c r="D252" t="s">
        <v>9487</v>
      </c>
      <c r="E252" t="s">
        <v>1298</v>
      </c>
    </row>
    <row r="253" spans="1:5">
      <c r="A253" t="s">
        <v>9497</v>
      </c>
      <c r="B253" t="s">
        <v>8963</v>
      </c>
      <c r="C253" t="s">
        <v>1823</v>
      </c>
      <c r="D253" t="s">
        <v>9496</v>
      </c>
      <c r="E253" t="s">
        <v>1301</v>
      </c>
    </row>
    <row r="254" spans="1:5">
      <c r="A254" t="s">
        <v>9500</v>
      </c>
      <c r="B254" t="s">
        <v>8963</v>
      </c>
      <c r="C254" t="s">
        <v>1824</v>
      </c>
      <c r="D254" t="s">
        <v>9499</v>
      </c>
      <c r="E254" t="s">
        <v>1302</v>
      </c>
    </row>
    <row r="255" spans="1:5">
      <c r="A255" t="s">
        <v>9506</v>
      </c>
      <c r="B255" t="s">
        <v>8533</v>
      </c>
      <c r="C255" t="s">
        <v>5601</v>
      </c>
      <c r="D255" t="s">
        <v>9505</v>
      </c>
      <c r="E255" t="s">
        <v>1304</v>
      </c>
    </row>
    <row r="256" spans="1:5">
      <c r="A256" t="s">
        <v>9509</v>
      </c>
      <c r="B256" t="s">
        <v>8533</v>
      </c>
      <c r="C256" t="s">
        <v>1825</v>
      </c>
      <c r="D256" t="s">
        <v>9508</v>
      </c>
      <c r="E256" t="s">
        <v>1305</v>
      </c>
    </row>
    <row r="257" spans="1:5">
      <c r="A257" t="s">
        <v>9512</v>
      </c>
      <c r="B257" t="s">
        <v>9513</v>
      </c>
      <c r="C257" t="s">
        <v>1826</v>
      </c>
      <c r="D257" t="s">
        <v>9511</v>
      </c>
      <c r="E257" t="s">
        <v>1306</v>
      </c>
    </row>
    <row r="258" spans="1:5">
      <c r="A258" t="s">
        <v>9519</v>
      </c>
      <c r="B258" t="s">
        <v>8533</v>
      </c>
      <c r="C258" t="s">
        <v>5633</v>
      </c>
      <c r="D258" t="s">
        <v>9518</v>
      </c>
      <c r="E258" t="s">
        <v>1308</v>
      </c>
    </row>
    <row r="259" spans="1:5">
      <c r="A259" t="s">
        <v>9522</v>
      </c>
      <c r="B259" t="s">
        <v>8533</v>
      </c>
      <c r="C259" t="s">
        <v>5634</v>
      </c>
      <c r="D259" t="s">
        <v>9521</v>
      </c>
      <c r="E259" t="s">
        <v>1309</v>
      </c>
    </row>
    <row r="260" spans="1:5">
      <c r="A260" t="s">
        <v>9525</v>
      </c>
      <c r="B260" t="s">
        <v>8533</v>
      </c>
      <c r="C260" t="s">
        <v>5341</v>
      </c>
      <c r="D260" t="s">
        <v>9524</v>
      </c>
      <c r="E260" t="s">
        <v>1310</v>
      </c>
    </row>
    <row r="261" spans="1:5">
      <c r="A261" t="s">
        <v>9528</v>
      </c>
      <c r="B261" t="s">
        <v>8533</v>
      </c>
      <c r="C261" t="s">
        <v>1827</v>
      </c>
      <c r="D261" t="s">
        <v>9527</v>
      </c>
      <c r="E261" t="s">
        <v>1311</v>
      </c>
    </row>
    <row r="262" spans="1:5">
      <c r="A262" t="s">
        <v>9531</v>
      </c>
      <c r="B262" t="s">
        <v>9077</v>
      </c>
      <c r="C262" t="s">
        <v>1828</v>
      </c>
      <c r="D262" t="s">
        <v>9530</v>
      </c>
      <c r="E262" t="s">
        <v>9530</v>
      </c>
    </row>
    <row r="263" spans="1:5">
      <c r="A263" t="s">
        <v>9534</v>
      </c>
      <c r="B263" t="s">
        <v>8946</v>
      </c>
      <c r="C263" t="s">
        <v>1829</v>
      </c>
      <c r="D263" t="s">
        <v>9533</v>
      </c>
      <c r="E263" t="s">
        <v>1312</v>
      </c>
    </row>
    <row r="264" spans="1:5">
      <c r="A264" t="s">
        <v>9537</v>
      </c>
      <c r="B264" t="s">
        <v>8946</v>
      </c>
      <c r="C264" t="s">
        <v>1830</v>
      </c>
      <c r="D264" t="s">
        <v>9536</v>
      </c>
      <c r="E264" t="s">
        <v>1313</v>
      </c>
    </row>
    <row r="265" spans="1:5">
      <c r="A265" t="s">
        <v>9540</v>
      </c>
      <c r="B265" t="s">
        <v>8946</v>
      </c>
      <c r="C265" t="s">
        <v>1831</v>
      </c>
      <c r="D265" t="s">
        <v>9539</v>
      </c>
      <c r="E265" t="s">
        <v>1314</v>
      </c>
    </row>
    <row r="266" spans="1:5">
      <c r="A266" t="s">
        <v>9543</v>
      </c>
      <c r="B266" t="s">
        <v>8946</v>
      </c>
      <c r="C266" t="s">
        <v>1832</v>
      </c>
      <c r="D266" t="s">
        <v>9542</v>
      </c>
      <c r="E266" t="s">
        <v>1315</v>
      </c>
    </row>
    <row r="267" spans="1:5">
      <c r="A267" t="s">
        <v>9546</v>
      </c>
      <c r="B267" t="s">
        <v>9547</v>
      </c>
      <c r="C267" t="s">
        <v>1833</v>
      </c>
      <c r="D267" t="s">
        <v>9545</v>
      </c>
      <c r="E267" t="s">
        <v>1316</v>
      </c>
    </row>
    <row r="268" spans="1:5">
      <c r="A268" t="s">
        <v>9550</v>
      </c>
      <c r="B268" t="s">
        <v>8529</v>
      </c>
      <c r="C268" t="s">
        <v>1834</v>
      </c>
      <c r="D268" t="s">
        <v>9549</v>
      </c>
      <c r="E268" t="s">
        <v>1317</v>
      </c>
    </row>
    <row r="269" spans="1:5">
      <c r="A269" t="s">
        <v>9553</v>
      </c>
      <c r="B269" t="s">
        <v>8533</v>
      </c>
      <c r="C269" t="s">
        <v>5235</v>
      </c>
      <c r="D269" t="s">
        <v>9552</v>
      </c>
      <c r="E269" t="s">
        <v>1318</v>
      </c>
    </row>
    <row r="270" spans="1:5">
      <c r="A270" t="s">
        <v>9556</v>
      </c>
      <c r="B270" t="s">
        <v>8533</v>
      </c>
      <c r="C270" t="s">
        <v>5236</v>
      </c>
      <c r="D270" t="s">
        <v>9555</v>
      </c>
      <c r="E270" t="s">
        <v>1319</v>
      </c>
    </row>
    <row r="271" spans="1:5">
      <c r="A271" t="s">
        <v>9559</v>
      </c>
      <c r="B271" t="s">
        <v>8946</v>
      </c>
      <c r="C271" t="s">
        <v>7545</v>
      </c>
      <c r="D271" t="s">
        <v>9558</v>
      </c>
      <c r="E271" t="s">
        <v>1320</v>
      </c>
    </row>
    <row r="272" spans="1:5">
      <c r="A272" t="s">
        <v>9562</v>
      </c>
      <c r="B272" t="s">
        <v>8533</v>
      </c>
      <c r="C272" t="s">
        <v>5237</v>
      </c>
      <c r="D272" t="s">
        <v>9561</v>
      </c>
      <c r="E272" t="s">
        <v>1321</v>
      </c>
    </row>
    <row r="273" spans="1:5">
      <c r="A273" t="s">
        <v>9568</v>
      </c>
      <c r="B273" t="s">
        <v>8533</v>
      </c>
      <c r="C273" t="s">
        <v>5238</v>
      </c>
      <c r="D273" t="s">
        <v>9567</v>
      </c>
      <c r="E273" t="s">
        <v>1323</v>
      </c>
    </row>
    <row r="274" spans="1:5">
      <c r="A274" t="s">
        <v>9571</v>
      </c>
      <c r="B274" t="s">
        <v>8533</v>
      </c>
      <c r="C274" t="s">
        <v>5240</v>
      </c>
      <c r="D274" t="s">
        <v>9570</v>
      </c>
      <c r="E274" t="s">
        <v>1324</v>
      </c>
    </row>
    <row r="275" spans="1:5">
      <c r="A275" t="s">
        <v>9574</v>
      </c>
      <c r="B275" t="s">
        <v>8533</v>
      </c>
      <c r="C275" t="s">
        <v>5306</v>
      </c>
      <c r="D275" t="s">
        <v>9573</v>
      </c>
      <c r="E275" t="s">
        <v>1325</v>
      </c>
    </row>
    <row r="276" spans="1:5">
      <c r="A276" t="s">
        <v>9576</v>
      </c>
      <c r="B276" t="s">
        <v>8533</v>
      </c>
      <c r="C276" t="s">
        <v>5325</v>
      </c>
      <c r="D276" t="s">
        <v>9573</v>
      </c>
      <c r="E276" t="s">
        <v>1325</v>
      </c>
    </row>
    <row r="277" spans="1:5">
      <c r="A277" t="s">
        <v>9579</v>
      </c>
      <c r="B277" t="s">
        <v>8946</v>
      </c>
      <c r="C277" t="s">
        <v>1835</v>
      </c>
      <c r="D277" t="s">
        <v>9578</v>
      </c>
      <c r="E277" t="s">
        <v>1326</v>
      </c>
    </row>
    <row r="278" spans="1:5">
      <c r="A278" t="s">
        <v>9581</v>
      </c>
      <c r="B278" t="s">
        <v>9158</v>
      </c>
      <c r="C278" t="s">
        <v>9447</v>
      </c>
      <c r="D278" t="s">
        <v>9578</v>
      </c>
      <c r="E278" t="s">
        <v>1326</v>
      </c>
    </row>
    <row r="279" spans="1:5">
      <c r="A279" t="s">
        <v>9584</v>
      </c>
      <c r="B279" t="s">
        <v>8946</v>
      </c>
      <c r="C279" t="s">
        <v>1836</v>
      </c>
      <c r="D279" t="s">
        <v>9583</v>
      </c>
      <c r="E279" t="s">
        <v>1327</v>
      </c>
    </row>
    <row r="280" spans="1:5">
      <c r="A280" t="s">
        <v>9590</v>
      </c>
      <c r="B280" t="s">
        <v>8563</v>
      </c>
      <c r="C280" t="s">
        <v>1837</v>
      </c>
      <c r="D280" t="s">
        <v>9589</v>
      </c>
      <c r="E280" t="s">
        <v>1329</v>
      </c>
    </row>
    <row r="281" spans="1:5">
      <c r="A281" t="s">
        <v>9596</v>
      </c>
      <c r="B281" t="s">
        <v>8533</v>
      </c>
      <c r="C281" t="s">
        <v>5243</v>
      </c>
      <c r="D281" t="s">
        <v>9595</v>
      </c>
      <c r="E281" t="s">
        <v>1331</v>
      </c>
    </row>
    <row r="282" spans="1:5">
      <c r="A282" t="s">
        <v>9602</v>
      </c>
      <c r="B282" t="s">
        <v>8533</v>
      </c>
      <c r="C282" t="s">
        <v>5246</v>
      </c>
      <c r="D282" t="s">
        <v>9601</v>
      </c>
      <c r="E282" t="s">
        <v>1333</v>
      </c>
    </row>
    <row r="283" spans="1:5">
      <c r="A283" t="s">
        <v>9605</v>
      </c>
      <c r="B283" t="s">
        <v>8946</v>
      </c>
      <c r="C283" t="s">
        <v>1838</v>
      </c>
      <c r="D283" t="s">
        <v>9604</v>
      </c>
      <c r="E283" t="s">
        <v>1334</v>
      </c>
    </row>
    <row r="284" spans="1:5">
      <c r="A284" t="s">
        <v>9608</v>
      </c>
      <c r="B284" t="s">
        <v>8946</v>
      </c>
      <c r="C284" t="s">
        <v>1839</v>
      </c>
      <c r="D284" t="s">
        <v>9607</v>
      </c>
      <c r="E284" t="s">
        <v>9607</v>
      </c>
    </row>
    <row r="285" spans="1:5">
      <c r="A285" t="s">
        <v>9611</v>
      </c>
      <c r="B285" t="s">
        <v>8956</v>
      </c>
      <c r="C285" t="s">
        <v>8879</v>
      </c>
      <c r="D285" t="s">
        <v>9610</v>
      </c>
      <c r="E285" t="s">
        <v>1335</v>
      </c>
    </row>
    <row r="286" spans="1:5">
      <c r="A286" t="s">
        <v>9614</v>
      </c>
      <c r="B286" t="s">
        <v>8956</v>
      </c>
      <c r="C286" t="s">
        <v>4215</v>
      </c>
      <c r="D286" t="s">
        <v>9613</v>
      </c>
      <c r="E286" t="s">
        <v>1336</v>
      </c>
    </row>
    <row r="287" spans="1:5">
      <c r="A287" t="s">
        <v>9620</v>
      </c>
      <c r="B287" t="s">
        <v>8529</v>
      </c>
      <c r="C287" t="s">
        <v>1840</v>
      </c>
      <c r="D287" t="s">
        <v>9619</v>
      </c>
      <c r="E287" t="s">
        <v>1338</v>
      </c>
    </row>
    <row r="288" spans="1:5">
      <c r="A288" t="s">
        <v>9634</v>
      </c>
      <c r="B288" t="s">
        <v>8570</v>
      </c>
      <c r="C288" t="s">
        <v>1841</v>
      </c>
      <c r="D288" t="s">
        <v>9633</v>
      </c>
      <c r="E288" t="s">
        <v>1342</v>
      </c>
    </row>
    <row r="289" spans="1:5">
      <c r="A289" t="s">
        <v>9636</v>
      </c>
      <c r="B289" t="s">
        <v>8570</v>
      </c>
      <c r="C289" t="s">
        <v>1842</v>
      </c>
      <c r="D289" t="s">
        <v>9633</v>
      </c>
      <c r="E289" t="s">
        <v>1342</v>
      </c>
    </row>
    <row r="290" spans="1:5">
      <c r="A290" t="s">
        <v>9639</v>
      </c>
      <c r="B290" t="s">
        <v>9077</v>
      </c>
      <c r="C290" t="s">
        <v>1843</v>
      </c>
      <c r="D290" t="s">
        <v>9638</v>
      </c>
      <c r="E290" t="s">
        <v>1343</v>
      </c>
    </row>
    <row r="291" spans="1:5">
      <c r="A291" t="s">
        <v>9650</v>
      </c>
      <c r="B291" t="s">
        <v>8533</v>
      </c>
      <c r="C291" t="s">
        <v>1844</v>
      </c>
      <c r="D291" t="s">
        <v>9649</v>
      </c>
      <c r="E291" t="s">
        <v>1346</v>
      </c>
    </row>
    <row r="292" spans="1:5">
      <c r="A292" t="s">
        <v>9653</v>
      </c>
      <c r="B292" t="s">
        <v>8533</v>
      </c>
      <c r="C292" t="s">
        <v>1845</v>
      </c>
      <c r="D292" t="s">
        <v>9652</v>
      </c>
      <c r="E292" t="s">
        <v>1347</v>
      </c>
    </row>
    <row r="293" spans="1:5">
      <c r="A293" t="s">
        <v>9656</v>
      </c>
      <c r="B293" t="s">
        <v>8533</v>
      </c>
      <c r="C293" t="s">
        <v>1846</v>
      </c>
      <c r="D293" t="s">
        <v>9655</v>
      </c>
      <c r="E293" t="s">
        <v>1348</v>
      </c>
    </row>
    <row r="294" spans="1:5">
      <c r="A294" t="s">
        <v>9659</v>
      </c>
      <c r="B294" t="s">
        <v>8533</v>
      </c>
      <c r="C294" t="s">
        <v>1847</v>
      </c>
      <c r="D294" t="s">
        <v>9658</v>
      </c>
      <c r="E294" t="s">
        <v>1349</v>
      </c>
    </row>
    <row r="295" spans="1:5">
      <c r="A295" t="s">
        <v>9662</v>
      </c>
      <c r="B295" t="s">
        <v>8533</v>
      </c>
      <c r="C295" t="s">
        <v>1848</v>
      </c>
      <c r="D295" t="s">
        <v>9661</v>
      </c>
      <c r="E295" t="s">
        <v>1350</v>
      </c>
    </row>
    <row r="296" spans="1:5">
      <c r="A296" t="s">
        <v>9665</v>
      </c>
      <c r="B296" t="s">
        <v>8533</v>
      </c>
      <c r="C296" t="s">
        <v>1849</v>
      </c>
      <c r="D296" t="s">
        <v>9664</v>
      </c>
      <c r="E296" t="s">
        <v>1351</v>
      </c>
    </row>
    <row r="297" spans="1:5">
      <c r="A297" t="s">
        <v>9668</v>
      </c>
      <c r="B297" t="s">
        <v>8533</v>
      </c>
      <c r="C297" t="s">
        <v>1850</v>
      </c>
      <c r="D297" t="s">
        <v>9667</v>
      </c>
      <c r="E297" t="s">
        <v>1352</v>
      </c>
    </row>
    <row r="298" spans="1:5">
      <c r="A298" t="s">
        <v>9671</v>
      </c>
      <c r="B298" t="s">
        <v>8533</v>
      </c>
      <c r="C298" t="s">
        <v>1851</v>
      </c>
      <c r="D298" t="s">
        <v>9670</v>
      </c>
      <c r="E298" t="s">
        <v>1353</v>
      </c>
    </row>
    <row r="299" spans="1:5">
      <c r="A299" t="s">
        <v>9674</v>
      </c>
      <c r="B299" t="s">
        <v>8533</v>
      </c>
      <c r="C299" t="s">
        <v>1852</v>
      </c>
      <c r="D299" t="s">
        <v>9673</v>
      </c>
      <c r="E299" t="s">
        <v>1354</v>
      </c>
    </row>
    <row r="300" spans="1:5">
      <c r="A300" t="s">
        <v>9677</v>
      </c>
      <c r="B300" t="s">
        <v>8533</v>
      </c>
      <c r="C300" t="s">
        <v>1853</v>
      </c>
      <c r="D300" t="s">
        <v>9676</v>
      </c>
      <c r="E300" t="s">
        <v>1355</v>
      </c>
    </row>
    <row r="301" spans="1:5">
      <c r="A301" t="s">
        <v>9680</v>
      </c>
      <c r="B301" t="s">
        <v>8533</v>
      </c>
      <c r="C301" t="s">
        <v>1854</v>
      </c>
      <c r="D301" t="s">
        <v>9679</v>
      </c>
      <c r="E301" t="s">
        <v>1356</v>
      </c>
    </row>
    <row r="302" spans="1:5">
      <c r="A302" t="s">
        <v>9683</v>
      </c>
      <c r="B302" t="s">
        <v>8533</v>
      </c>
      <c r="C302" t="s">
        <v>1855</v>
      </c>
      <c r="D302" t="s">
        <v>9682</v>
      </c>
      <c r="E302" t="s">
        <v>1357</v>
      </c>
    </row>
    <row r="303" spans="1:5">
      <c r="A303" t="s">
        <v>9686</v>
      </c>
      <c r="B303" t="s">
        <v>8533</v>
      </c>
      <c r="C303" t="s">
        <v>1856</v>
      </c>
      <c r="D303" t="s">
        <v>9685</v>
      </c>
      <c r="E303" t="s">
        <v>1358</v>
      </c>
    </row>
    <row r="304" spans="1:5">
      <c r="A304" t="s">
        <v>9689</v>
      </c>
      <c r="B304" t="s">
        <v>8533</v>
      </c>
      <c r="C304" t="s">
        <v>1857</v>
      </c>
      <c r="D304" t="s">
        <v>9688</v>
      </c>
      <c r="E304" t="s">
        <v>1359</v>
      </c>
    </row>
    <row r="305" spans="1:5">
      <c r="A305" t="s">
        <v>9692</v>
      </c>
      <c r="B305" t="s">
        <v>8533</v>
      </c>
      <c r="C305" t="s">
        <v>1858</v>
      </c>
      <c r="D305" t="s">
        <v>9691</v>
      </c>
      <c r="E305" t="s">
        <v>1360</v>
      </c>
    </row>
    <row r="306" spans="1:5">
      <c r="A306" t="s">
        <v>9695</v>
      </c>
      <c r="B306" t="s">
        <v>8533</v>
      </c>
      <c r="C306" t="s">
        <v>1859</v>
      </c>
      <c r="D306" t="s">
        <v>9694</v>
      </c>
      <c r="E306" t="s">
        <v>1361</v>
      </c>
    </row>
    <row r="307" spans="1:5">
      <c r="A307" t="s">
        <v>9698</v>
      </c>
      <c r="B307" t="s">
        <v>8533</v>
      </c>
      <c r="C307" t="s">
        <v>1860</v>
      </c>
      <c r="D307" t="s">
        <v>9697</v>
      </c>
      <c r="E307" t="s">
        <v>1362</v>
      </c>
    </row>
    <row r="308" spans="1:5">
      <c r="A308" t="s">
        <v>9701</v>
      </c>
      <c r="B308" t="s">
        <v>8533</v>
      </c>
      <c r="C308" t="s">
        <v>1861</v>
      </c>
      <c r="D308" t="s">
        <v>9700</v>
      </c>
      <c r="E308" t="s">
        <v>1363</v>
      </c>
    </row>
    <row r="309" spans="1:5">
      <c r="A309" t="s">
        <v>9704</v>
      </c>
      <c r="B309" t="s">
        <v>8533</v>
      </c>
      <c r="C309" t="s">
        <v>1862</v>
      </c>
      <c r="D309" t="s">
        <v>9703</v>
      </c>
      <c r="E309" t="s">
        <v>1364</v>
      </c>
    </row>
    <row r="310" spans="1:5">
      <c r="A310" t="s">
        <v>9707</v>
      </c>
      <c r="B310" t="s">
        <v>8533</v>
      </c>
      <c r="C310" t="s">
        <v>1863</v>
      </c>
      <c r="D310" t="s">
        <v>9706</v>
      </c>
      <c r="E310" t="s">
        <v>1365</v>
      </c>
    </row>
    <row r="311" spans="1:5">
      <c r="A311" t="s">
        <v>9710</v>
      </c>
      <c r="B311" t="s">
        <v>8533</v>
      </c>
      <c r="C311" t="s">
        <v>1864</v>
      </c>
      <c r="D311" t="s">
        <v>9709</v>
      </c>
      <c r="E311" t="s">
        <v>1366</v>
      </c>
    </row>
    <row r="312" spans="1:5">
      <c r="A312" t="s">
        <v>9713</v>
      </c>
      <c r="B312" t="s">
        <v>8533</v>
      </c>
      <c r="C312" t="s">
        <v>1865</v>
      </c>
      <c r="D312" t="s">
        <v>9712</v>
      </c>
      <c r="E312" t="s">
        <v>1367</v>
      </c>
    </row>
    <row r="313" spans="1:5">
      <c r="A313" t="s">
        <v>9716</v>
      </c>
      <c r="B313" t="s">
        <v>8533</v>
      </c>
      <c r="C313" t="s">
        <v>1866</v>
      </c>
      <c r="D313" t="s">
        <v>9715</v>
      </c>
      <c r="E313" t="s">
        <v>1368</v>
      </c>
    </row>
    <row r="314" spans="1:5">
      <c r="A314" t="s">
        <v>9719</v>
      </c>
      <c r="B314" t="s">
        <v>8533</v>
      </c>
      <c r="C314" t="s">
        <v>1867</v>
      </c>
      <c r="D314" t="s">
        <v>9718</v>
      </c>
      <c r="E314" t="s">
        <v>1369</v>
      </c>
    </row>
    <row r="315" spans="1:5">
      <c r="A315" t="s">
        <v>9722</v>
      </c>
      <c r="B315" t="s">
        <v>8533</v>
      </c>
      <c r="C315" t="s">
        <v>1868</v>
      </c>
      <c r="D315" t="s">
        <v>9721</v>
      </c>
      <c r="E315" t="s">
        <v>1370</v>
      </c>
    </row>
    <row r="316" spans="1:5">
      <c r="A316" t="s">
        <v>9725</v>
      </c>
      <c r="B316" t="s">
        <v>8533</v>
      </c>
      <c r="C316" t="s">
        <v>1869</v>
      </c>
      <c r="D316" t="s">
        <v>9724</v>
      </c>
      <c r="E316" t="s">
        <v>1371</v>
      </c>
    </row>
    <row r="317" spans="1:5">
      <c r="A317" t="s">
        <v>9728</v>
      </c>
      <c r="B317" t="s">
        <v>8533</v>
      </c>
      <c r="C317" t="s">
        <v>1870</v>
      </c>
      <c r="D317" t="s">
        <v>9727</v>
      </c>
      <c r="E317" t="s">
        <v>1372</v>
      </c>
    </row>
    <row r="318" spans="1:5">
      <c r="A318" t="s">
        <v>9731</v>
      </c>
      <c r="B318" t="s">
        <v>8533</v>
      </c>
      <c r="C318" t="s">
        <v>1871</v>
      </c>
      <c r="D318" t="s">
        <v>9730</v>
      </c>
      <c r="E318" t="s">
        <v>1373</v>
      </c>
    </row>
    <row r="319" spans="1:5">
      <c r="A319" t="s">
        <v>9734</v>
      </c>
      <c r="B319" t="s">
        <v>8533</v>
      </c>
      <c r="C319" t="s">
        <v>1872</v>
      </c>
      <c r="D319" t="s">
        <v>9733</v>
      </c>
      <c r="E319" t="s">
        <v>1374</v>
      </c>
    </row>
    <row r="320" spans="1:5">
      <c r="A320" t="s">
        <v>9737</v>
      </c>
      <c r="B320" t="s">
        <v>8533</v>
      </c>
      <c r="C320" t="s">
        <v>1873</v>
      </c>
      <c r="D320" t="s">
        <v>9736</v>
      </c>
      <c r="E320" t="s">
        <v>1375</v>
      </c>
    </row>
    <row r="321" spans="1:5">
      <c r="A321" t="s">
        <v>9740</v>
      </c>
      <c r="B321" t="s">
        <v>8533</v>
      </c>
      <c r="C321" t="s">
        <v>1874</v>
      </c>
      <c r="D321" t="s">
        <v>9739</v>
      </c>
      <c r="E321" t="s">
        <v>1376</v>
      </c>
    </row>
    <row r="322" spans="1:5">
      <c r="A322" t="s">
        <v>9743</v>
      </c>
      <c r="B322" t="s">
        <v>8533</v>
      </c>
      <c r="C322" t="s">
        <v>1875</v>
      </c>
      <c r="D322" t="s">
        <v>9742</v>
      </c>
      <c r="E322" t="s">
        <v>1377</v>
      </c>
    </row>
    <row r="323" spans="1:5">
      <c r="A323" t="s">
        <v>9746</v>
      </c>
      <c r="B323" t="s">
        <v>8533</v>
      </c>
      <c r="C323" t="s">
        <v>1876</v>
      </c>
      <c r="D323" t="s">
        <v>9745</v>
      </c>
      <c r="E323" t="s">
        <v>1378</v>
      </c>
    </row>
    <row r="324" spans="1:5">
      <c r="A324" t="s">
        <v>9749</v>
      </c>
      <c r="B324" t="s">
        <v>8533</v>
      </c>
      <c r="C324" t="s">
        <v>1877</v>
      </c>
      <c r="D324" t="s">
        <v>9748</v>
      </c>
      <c r="E324" t="s">
        <v>1379</v>
      </c>
    </row>
    <row r="325" spans="1:5">
      <c r="A325" t="s">
        <v>9752</v>
      </c>
      <c r="B325" t="s">
        <v>8533</v>
      </c>
      <c r="C325" t="s">
        <v>1878</v>
      </c>
      <c r="D325" t="s">
        <v>9751</v>
      </c>
      <c r="E325" t="s">
        <v>1380</v>
      </c>
    </row>
    <row r="326" spans="1:5">
      <c r="A326" t="s">
        <v>9755</v>
      </c>
      <c r="B326" t="s">
        <v>8533</v>
      </c>
      <c r="C326" t="s">
        <v>1879</v>
      </c>
      <c r="D326" t="s">
        <v>9754</v>
      </c>
      <c r="E326" t="s">
        <v>1381</v>
      </c>
    </row>
    <row r="327" spans="1:5">
      <c r="A327" t="s">
        <v>9758</v>
      </c>
      <c r="B327" t="s">
        <v>8533</v>
      </c>
      <c r="C327" t="s">
        <v>1880</v>
      </c>
      <c r="D327" t="s">
        <v>9757</v>
      </c>
      <c r="E327" t="s">
        <v>1382</v>
      </c>
    </row>
    <row r="328" spans="1:5">
      <c r="A328" t="s">
        <v>9761</v>
      </c>
      <c r="B328" t="s">
        <v>8533</v>
      </c>
      <c r="C328" t="s">
        <v>1881</v>
      </c>
      <c r="D328" t="s">
        <v>9760</v>
      </c>
      <c r="E328" t="s">
        <v>1383</v>
      </c>
    </row>
    <row r="329" spans="1:5">
      <c r="A329" t="s">
        <v>9764</v>
      </c>
      <c r="B329" t="s">
        <v>8533</v>
      </c>
      <c r="C329" t="s">
        <v>1882</v>
      </c>
      <c r="D329" t="s">
        <v>9763</v>
      </c>
      <c r="E329" t="s">
        <v>1384</v>
      </c>
    </row>
    <row r="330" spans="1:5">
      <c r="A330" t="s">
        <v>9767</v>
      </c>
      <c r="B330" t="s">
        <v>8533</v>
      </c>
      <c r="C330" t="s">
        <v>1883</v>
      </c>
      <c r="D330" t="s">
        <v>9766</v>
      </c>
      <c r="E330" t="s">
        <v>1385</v>
      </c>
    </row>
    <row r="331" spans="1:5">
      <c r="A331" t="s">
        <v>9770</v>
      </c>
      <c r="B331" t="s">
        <v>8533</v>
      </c>
      <c r="C331" t="s">
        <v>1884</v>
      </c>
      <c r="D331" t="s">
        <v>9769</v>
      </c>
      <c r="E331" t="s">
        <v>1386</v>
      </c>
    </row>
    <row r="332" spans="1:5">
      <c r="A332" t="s">
        <v>9773</v>
      </c>
      <c r="B332" t="s">
        <v>8533</v>
      </c>
      <c r="C332" t="s">
        <v>1885</v>
      </c>
      <c r="D332" t="s">
        <v>9772</v>
      </c>
      <c r="E332" t="s">
        <v>1387</v>
      </c>
    </row>
    <row r="333" spans="1:5">
      <c r="A333" t="s">
        <v>9776</v>
      </c>
      <c r="B333" t="s">
        <v>8533</v>
      </c>
      <c r="C333" t="s">
        <v>1886</v>
      </c>
      <c r="D333" t="s">
        <v>9775</v>
      </c>
      <c r="E333" t="s">
        <v>1388</v>
      </c>
    </row>
    <row r="334" spans="1:5">
      <c r="A334" t="s">
        <v>9779</v>
      </c>
      <c r="B334" t="s">
        <v>8533</v>
      </c>
      <c r="C334" t="s">
        <v>1887</v>
      </c>
      <c r="D334" t="s">
        <v>9778</v>
      </c>
      <c r="E334" t="s">
        <v>1389</v>
      </c>
    </row>
    <row r="335" spans="1:5">
      <c r="A335" t="s">
        <v>9782</v>
      </c>
      <c r="B335" t="s">
        <v>8533</v>
      </c>
      <c r="C335" t="s">
        <v>1888</v>
      </c>
      <c r="D335" t="s">
        <v>9781</v>
      </c>
      <c r="E335" t="s">
        <v>1390</v>
      </c>
    </row>
    <row r="336" spans="1:5">
      <c r="A336" t="s">
        <v>9785</v>
      </c>
      <c r="B336" t="s">
        <v>8533</v>
      </c>
      <c r="C336" t="s">
        <v>1889</v>
      </c>
      <c r="D336" t="s">
        <v>9784</v>
      </c>
      <c r="E336" t="s">
        <v>1391</v>
      </c>
    </row>
    <row r="337" spans="1:5">
      <c r="A337" t="s">
        <v>9788</v>
      </c>
      <c r="B337" t="s">
        <v>8533</v>
      </c>
      <c r="C337" t="s">
        <v>1890</v>
      </c>
      <c r="D337" t="s">
        <v>9787</v>
      </c>
      <c r="E337" t="s">
        <v>1392</v>
      </c>
    </row>
    <row r="338" spans="1:5">
      <c r="A338" t="s">
        <v>9791</v>
      </c>
      <c r="B338" t="s">
        <v>8533</v>
      </c>
      <c r="C338" t="s">
        <v>1891</v>
      </c>
      <c r="D338" t="s">
        <v>9790</v>
      </c>
      <c r="E338" t="s">
        <v>1393</v>
      </c>
    </row>
    <row r="339" spans="1:5">
      <c r="A339" t="s">
        <v>9794</v>
      </c>
      <c r="B339" t="s">
        <v>8533</v>
      </c>
      <c r="C339" t="s">
        <v>1892</v>
      </c>
      <c r="D339" t="s">
        <v>9793</v>
      </c>
      <c r="E339" t="s">
        <v>1394</v>
      </c>
    </row>
    <row r="340" spans="1:5">
      <c r="A340" t="s">
        <v>9797</v>
      </c>
      <c r="B340" t="s">
        <v>8533</v>
      </c>
      <c r="C340" t="s">
        <v>1893</v>
      </c>
      <c r="D340" t="s">
        <v>9796</v>
      </c>
      <c r="E340" t="s">
        <v>1395</v>
      </c>
    </row>
    <row r="341" spans="1:5">
      <c r="A341" t="s">
        <v>9800</v>
      </c>
      <c r="B341" t="s">
        <v>8533</v>
      </c>
      <c r="C341" t="s">
        <v>1894</v>
      </c>
      <c r="D341" t="s">
        <v>9799</v>
      </c>
      <c r="E341" t="s">
        <v>1396</v>
      </c>
    </row>
    <row r="342" spans="1:5">
      <c r="A342" t="s">
        <v>9803</v>
      </c>
      <c r="B342" t="s">
        <v>8533</v>
      </c>
      <c r="C342" t="s">
        <v>1895</v>
      </c>
      <c r="D342" t="s">
        <v>9802</v>
      </c>
      <c r="E342" t="s">
        <v>1397</v>
      </c>
    </row>
    <row r="343" spans="1:5">
      <c r="A343" t="s">
        <v>9806</v>
      </c>
      <c r="B343" t="s">
        <v>8533</v>
      </c>
      <c r="C343" t="s">
        <v>1896</v>
      </c>
      <c r="D343" t="s">
        <v>9805</v>
      </c>
      <c r="E343" t="s">
        <v>1398</v>
      </c>
    </row>
    <row r="344" spans="1:5">
      <c r="A344" t="s">
        <v>9809</v>
      </c>
      <c r="B344" t="s">
        <v>8533</v>
      </c>
      <c r="C344" t="s">
        <v>1897</v>
      </c>
      <c r="D344" t="s">
        <v>9808</v>
      </c>
      <c r="E344" t="s">
        <v>1399</v>
      </c>
    </row>
    <row r="345" spans="1:5">
      <c r="A345" t="s">
        <v>9812</v>
      </c>
      <c r="B345" t="s">
        <v>8533</v>
      </c>
      <c r="C345" t="s">
        <v>1898</v>
      </c>
      <c r="D345" t="s">
        <v>9811</v>
      </c>
      <c r="E345" t="s">
        <v>1400</v>
      </c>
    </row>
    <row r="346" spans="1:5">
      <c r="A346" t="s">
        <v>9815</v>
      </c>
      <c r="B346" t="s">
        <v>8533</v>
      </c>
      <c r="C346" t="s">
        <v>1899</v>
      </c>
      <c r="D346" t="s">
        <v>9814</v>
      </c>
      <c r="E346" t="s">
        <v>1401</v>
      </c>
    </row>
    <row r="347" spans="1:5">
      <c r="A347" t="s">
        <v>9818</v>
      </c>
      <c r="B347" t="s">
        <v>8533</v>
      </c>
      <c r="C347" t="s">
        <v>1900</v>
      </c>
      <c r="D347" t="s">
        <v>9817</v>
      </c>
      <c r="E347" t="s">
        <v>1402</v>
      </c>
    </row>
    <row r="348" spans="1:5">
      <c r="A348" t="s">
        <v>9821</v>
      </c>
      <c r="B348" t="s">
        <v>8533</v>
      </c>
      <c r="C348" t="s">
        <v>1901</v>
      </c>
      <c r="D348" t="s">
        <v>9820</v>
      </c>
      <c r="E348" t="s">
        <v>1403</v>
      </c>
    </row>
    <row r="349" spans="1:5">
      <c r="A349" t="s">
        <v>9824</v>
      </c>
      <c r="B349" t="s">
        <v>8533</v>
      </c>
      <c r="C349" t="s">
        <v>1902</v>
      </c>
      <c r="D349" t="s">
        <v>9823</v>
      </c>
      <c r="E349" t="s">
        <v>1404</v>
      </c>
    </row>
    <row r="350" spans="1:5">
      <c r="A350" t="s">
        <v>9827</v>
      </c>
      <c r="B350" t="s">
        <v>8533</v>
      </c>
      <c r="C350" t="s">
        <v>1903</v>
      </c>
      <c r="D350" t="s">
        <v>9826</v>
      </c>
      <c r="E350" t="s">
        <v>1405</v>
      </c>
    </row>
    <row r="351" spans="1:5">
      <c r="A351" t="s">
        <v>9830</v>
      </c>
      <c r="B351" t="s">
        <v>8533</v>
      </c>
      <c r="C351" t="s">
        <v>1904</v>
      </c>
      <c r="D351" t="s">
        <v>9829</v>
      </c>
      <c r="E351" t="s">
        <v>1406</v>
      </c>
    </row>
    <row r="352" spans="1:5">
      <c r="A352" t="s">
        <v>9833</v>
      </c>
      <c r="B352" t="s">
        <v>8533</v>
      </c>
      <c r="C352" t="s">
        <v>1905</v>
      </c>
      <c r="D352" t="s">
        <v>9832</v>
      </c>
      <c r="E352" t="s">
        <v>1407</v>
      </c>
    </row>
    <row r="353" spans="1:5">
      <c r="A353" t="s">
        <v>9836</v>
      </c>
      <c r="B353" t="s">
        <v>8533</v>
      </c>
      <c r="C353" t="s">
        <v>1906</v>
      </c>
      <c r="D353" t="s">
        <v>9835</v>
      </c>
      <c r="E353" t="s">
        <v>1408</v>
      </c>
    </row>
    <row r="354" spans="1:5">
      <c r="A354" t="s">
        <v>9839</v>
      </c>
      <c r="B354" t="s">
        <v>8533</v>
      </c>
      <c r="C354" t="s">
        <v>1907</v>
      </c>
      <c r="D354" t="s">
        <v>9838</v>
      </c>
      <c r="E354" t="s">
        <v>1409</v>
      </c>
    </row>
    <row r="355" spans="1:5">
      <c r="A355" t="s">
        <v>9842</v>
      </c>
      <c r="B355" t="s">
        <v>8533</v>
      </c>
      <c r="C355" t="s">
        <v>1908</v>
      </c>
      <c r="D355" t="s">
        <v>9841</v>
      </c>
      <c r="E355" t="s">
        <v>1410</v>
      </c>
    </row>
    <row r="356" spans="1:5">
      <c r="A356" t="s">
        <v>9845</v>
      </c>
      <c r="B356" t="s">
        <v>8533</v>
      </c>
      <c r="C356" t="s">
        <v>1909</v>
      </c>
      <c r="D356" t="s">
        <v>9844</v>
      </c>
      <c r="E356" t="s">
        <v>1411</v>
      </c>
    </row>
    <row r="357" spans="1:5">
      <c r="A357" t="s">
        <v>9848</v>
      </c>
      <c r="B357" t="s">
        <v>8533</v>
      </c>
      <c r="C357" t="s">
        <v>1910</v>
      </c>
      <c r="D357" t="s">
        <v>9847</v>
      </c>
      <c r="E357" t="s">
        <v>1412</v>
      </c>
    </row>
    <row r="358" spans="1:5">
      <c r="A358" t="s">
        <v>9851</v>
      </c>
      <c r="B358" t="s">
        <v>8533</v>
      </c>
      <c r="C358" t="s">
        <v>1911</v>
      </c>
      <c r="D358" t="s">
        <v>9850</v>
      </c>
      <c r="E358" t="s">
        <v>1413</v>
      </c>
    </row>
    <row r="359" spans="1:5">
      <c r="A359" t="s">
        <v>9854</v>
      </c>
      <c r="B359" t="s">
        <v>8533</v>
      </c>
      <c r="C359" t="s">
        <v>1912</v>
      </c>
      <c r="D359" t="s">
        <v>9853</v>
      </c>
      <c r="E359" t="s">
        <v>1414</v>
      </c>
    </row>
    <row r="360" spans="1:5">
      <c r="A360" t="s">
        <v>9857</v>
      </c>
      <c r="B360" t="s">
        <v>8533</v>
      </c>
      <c r="C360" t="s">
        <v>1913</v>
      </c>
      <c r="D360" t="s">
        <v>9856</v>
      </c>
      <c r="E360" t="s">
        <v>1415</v>
      </c>
    </row>
    <row r="361" spans="1:5">
      <c r="A361" t="s">
        <v>9860</v>
      </c>
      <c r="B361" t="s">
        <v>8533</v>
      </c>
      <c r="C361" t="s">
        <v>1914</v>
      </c>
      <c r="D361" t="s">
        <v>9859</v>
      </c>
      <c r="E361" t="s">
        <v>1416</v>
      </c>
    </row>
    <row r="362" spans="1:5">
      <c r="A362" t="s">
        <v>9872</v>
      </c>
      <c r="B362" t="s">
        <v>9158</v>
      </c>
      <c r="C362" t="s">
        <v>1915</v>
      </c>
      <c r="D362" t="s">
        <v>9871</v>
      </c>
      <c r="E362" t="s">
        <v>1420</v>
      </c>
    </row>
    <row r="363" spans="1:5">
      <c r="A363" t="s">
        <v>9875</v>
      </c>
      <c r="B363" t="s">
        <v>9158</v>
      </c>
      <c r="C363" t="s">
        <v>1916</v>
      </c>
      <c r="D363" t="s">
        <v>9874</v>
      </c>
      <c r="E363" t="s">
        <v>1421</v>
      </c>
    </row>
    <row r="364" spans="1:5">
      <c r="A364" t="s">
        <v>9878</v>
      </c>
      <c r="B364" t="s">
        <v>8533</v>
      </c>
      <c r="C364" t="s">
        <v>1917</v>
      </c>
      <c r="D364" t="s">
        <v>9877</v>
      </c>
      <c r="E364" t="s">
        <v>1422</v>
      </c>
    </row>
    <row r="365" spans="1:5">
      <c r="A365" t="s">
        <v>9881</v>
      </c>
      <c r="B365" t="s">
        <v>9513</v>
      </c>
      <c r="C365" t="s">
        <v>1918</v>
      </c>
      <c r="D365" t="s">
        <v>9880</v>
      </c>
      <c r="E365" t="s">
        <v>1423</v>
      </c>
    </row>
    <row r="366" spans="1:5">
      <c r="A366" t="s">
        <v>9886</v>
      </c>
      <c r="B366" t="s">
        <v>8533</v>
      </c>
      <c r="C366" t="s">
        <v>1919</v>
      </c>
      <c r="D366" t="s">
        <v>9883</v>
      </c>
      <c r="E366" t="s">
        <v>1424</v>
      </c>
    </row>
    <row r="367" spans="1:5">
      <c r="A367" t="s">
        <v>9889</v>
      </c>
      <c r="B367" t="s">
        <v>8563</v>
      </c>
      <c r="C367" t="s">
        <v>1920</v>
      </c>
      <c r="D367" t="s">
        <v>9888</v>
      </c>
      <c r="E367" t="s">
        <v>1425</v>
      </c>
    </row>
    <row r="368" spans="1:5">
      <c r="A368" t="s">
        <v>9895</v>
      </c>
      <c r="B368" t="s">
        <v>8946</v>
      </c>
      <c r="C368" t="s">
        <v>1921</v>
      </c>
      <c r="D368" t="s">
        <v>9894</v>
      </c>
      <c r="E368" t="s">
        <v>1427</v>
      </c>
    </row>
    <row r="369" spans="1:5">
      <c r="A369" t="s">
        <v>9898</v>
      </c>
      <c r="B369" t="s">
        <v>9077</v>
      </c>
      <c r="C369" t="s">
        <v>1922</v>
      </c>
      <c r="D369" t="s">
        <v>9897</v>
      </c>
      <c r="E369" t="s">
        <v>1428</v>
      </c>
    </row>
    <row r="370" spans="1:5">
      <c r="A370" t="s">
        <v>9901</v>
      </c>
      <c r="B370" t="s">
        <v>8946</v>
      </c>
      <c r="C370" t="s">
        <v>1923</v>
      </c>
      <c r="D370" t="s">
        <v>9900</v>
      </c>
      <c r="E370" t="s">
        <v>1429</v>
      </c>
    </row>
    <row r="371" spans="1:5">
      <c r="A371" t="s">
        <v>9904</v>
      </c>
      <c r="B371" t="s">
        <v>8529</v>
      </c>
      <c r="C371" t="s">
        <v>1924</v>
      </c>
      <c r="D371" t="s">
        <v>9903</v>
      </c>
      <c r="E371" t="s">
        <v>1430</v>
      </c>
    </row>
    <row r="372" spans="1:5">
      <c r="A372" t="s">
        <v>7033</v>
      </c>
      <c r="B372" t="s">
        <v>8946</v>
      </c>
      <c r="C372" t="s">
        <v>1925</v>
      </c>
      <c r="D372" t="s">
        <v>7032</v>
      </c>
      <c r="E372" t="s">
        <v>1431</v>
      </c>
    </row>
    <row r="373" spans="1:5">
      <c r="A373" t="s">
        <v>7036</v>
      </c>
      <c r="B373" t="s">
        <v>8533</v>
      </c>
      <c r="C373" t="s">
        <v>1926</v>
      </c>
      <c r="D373" t="s">
        <v>7035</v>
      </c>
      <c r="E373" t="s">
        <v>1432</v>
      </c>
    </row>
    <row r="374" spans="1:5">
      <c r="A374" t="s">
        <v>7039</v>
      </c>
      <c r="B374" t="s">
        <v>8533</v>
      </c>
      <c r="C374" t="s">
        <v>1927</v>
      </c>
      <c r="D374" t="s">
        <v>7038</v>
      </c>
      <c r="E374" t="s">
        <v>1433</v>
      </c>
    </row>
    <row r="375" spans="1:5">
      <c r="A375" t="s">
        <v>7042</v>
      </c>
      <c r="B375" t="s">
        <v>8533</v>
      </c>
      <c r="C375" t="s">
        <v>1928</v>
      </c>
      <c r="D375" t="s">
        <v>7041</v>
      </c>
      <c r="E375" t="s">
        <v>1434</v>
      </c>
    </row>
    <row r="376" spans="1:5">
      <c r="A376" t="s">
        <v>7045</v>
      </c>
      <c r="B376" t="s">
        <v>8533</v>
      </c>
      <c r="C376" t="s">
        <v>5439</v>
      </c>
      <c r="D376" t="s">
        <v>7044</v>
      </c>
      <c r="E376" t="s">
        <v>1435</v>
      </c>
    </row>
    <row r="377" spans="1:5">
      <c r="A377" t="s">
        <v>7048</v>
      </c>
      <c r="B377" t="s">
        <v>8533</v>
      </c>
      <c r="C377" t="s">
        <v>5415</v>
      </c>
      <c r="D377" t="s">
        <v>7047</v>
      </c>
      <c r="E377" t="s">
        <v>1436</v>
      </c>
    </row>
    <row r="378" spans="1:5">
      <c r="A378" t="s">
        <v>7051</v>
      </c>
      <c r="B378" t="s">
        <v>8533</v>
      </c>
      <c r="C378" t="s">
        <v>5441</v>
      </c>
      <c r="D378" t="s">
        <v>7050</v>
      </c>
      <c r="E378" t="s">
        <v>1437</v>
      </c>
    </row>
    <row r="379" spans="1:5">
      <c r="A379" t="s">
        <v>7054</v>
      </c>
      <c r="B379" t="s">
        <v>8533</v>
      </c>
      <c r="C379" t="s">
        <v>5416</v>
      </c>
      <c r="D379" t="s">
        <v>7053</v>
      </c>
      <c r="E379" t="s">
        <v>1438</v>
      </c>
    </row>
    <row r="380" spans="1:5">
      <c r="A380" t="s">
        <v>7057</v>
      </c>
      <c r="B380" t="s">
        <v>8533</v>
      </c>
      <c r="C380" t="s">
        <v>5555</v>
      </c>
      <c r="D380" t="s">
        <v>7056</v>
      </c>
      <c r="E380" t="s">
        <v>1439</v>
      </c>
    </row>
    <row r="381" spans="1:5">
      <c r="A381" t="s">
        <v>7060</v>
      </c>
      <c r="B381" t="s">
        <v>8533</v>
      </c>
      <c r="C381" t="s">
        <v>5434</v>
      </c>
      <c r="D381" t="s">
        <v>7059</v>
      </c>
      <c r="E381" t="s">
        <v>1440</v>
      </c>
    </row>
    <row r="382" spans="1:5">
      <c r="A382" t="s">
        <v>7063</v>
      </c>
      <c r="B382" t="s">
        <v>8533</v>
      </c>
      <c r="C382" t="s">
        <v>5414</v>
      </c>
      <c r="D382" t="s">
        <v>7062</v>
      </c>
      <c r="E382" t="s">
        <v>1441</v>
      </c>
    </row>
    <row r="383" spans="1:5">
      <c r="A383" t="s">
        <v>7066</v>
      </c>
      <c r="B383" t="s">
        <v>8533</v>
      </c>
      <c r="C383" t="s">
        <v>5437</v>
      </c>
      <c r="D383" t="s">
        <v>7065</v>
      </c>
      <c r="E383" t="s">
        <v>1442</v>
      </c>
    </row>
    <row r="384" spans="1:5">
      <c r="A384" t="s">
        <v>7069</v>
      </c>
      <c r="B384" t="s">
        <v>9158</v>
      </c>
      <c r="C384" t="s">
        <v>1929</v>
      </c>
      <c r="D384" t="s">
        <v>7068</v>
      </c>
      <c r="E384" t="s">
        <v>1443</v>
      </c>
    </row>
    <row r="385" spans="1:5">
      <c r="A385" t="s">
        <v>7072</v>
      </c>
      <c r="B385" t="s">
        <v>8533</v>
      </c>
      <c r="C385" t="s">
        <v>5436</v>
      </c>
      <c r="D385" t="s">
        <v>7071</v>
      </c>
      <c r="E385" t="s">
        <v>1444</v>
      </c>
    </row>
    <row r="386" spans="1:5">
      <c r="A386" s="1" t="s">
        <v>7075</v>
      </c>
      <c r="B386" s="1" t="s">
        <v>8533</v>
      </c>
      <c r="C386" s="1" t="s">
        <v>1930</v>
      </c>
      <c r="D386" s="1" t="s">
        <v>7074</v>
      </c>
      <c r="E386" t="s">
        <v>1445</v>
      </c>
    </row>
    <row r="387" spans="1:5">
      <c r="A387" t="s">
        <v>7078</v>
      </c>
      <c r="B387" t="s">
        <v>8533</v>
      </c>
      <c r="C387" t="s">
        <v>1931</v>
      </c>
      <c r="D387" t="s">
        <v>7077</v>
      </c>
      <c r="E387" t="s">
        <v>1446</v>
      </c>
    </row>
    <row r="388" spans="1:5">
      <c r="A388" t="s">
        <v>7081</v>
      </c>
      <c r="B388" t="s">
        <v>8997</v>
      </c>
      <c r="C388" t="s">
        <v>1932</v>
      </c>
      <c r="D388" t="s">
        <v>7080</v>
      </c>
      <c r="E388" t="s">
        <v>1447</v>
      </c>
    </row>
    <row r="389" spans="1:5">
      <c r="A389" t="s">
        <v>7087</v>
      </c>
      <c r="B389" t="s">
        <v>8533</v>
      </c>
      <c r="C389" t="s">
        <v>5550</v>
      </c>
      <c r="D389" t="s">
        <v>7086</v>
      </c>
      <c r="E389" t="s">
        <v>1449</v>
      </c>
    </row>
    <row r="390" spans="1:5">
      <c r="A390" t="s">
        <v>7090</v>
      </c>
      <c r="B390" t="s">
        <v>8533</v>
      </c>
      <c r="C390" t="s">
        <v>5583</v>
      </c>
      <c r="D390" t="s">
        <v>7089</v>
      </c>
      <c r="E390" t="s">
        <v>1450</v>
      </c>
    </row>
    <row r="391" spans="1:5">
      <c r="A391" t="s">
        <v>7093</v>
      </c>
      <c r="B391" t="s">
        <v>8533</v>
      </c>
      <c r="C391" t="s">
        <v>5585</v>
      </c>
      <c r="D391" t="s">
        <v>7092</v>
      </c>
      <c r="E391" t="s">
        <v>1451</v>
      </c>
    </row>
    <row r="392" spans="1:5">
      <c r="A392" t="s">
        <v>7096</v>
      </c>
      <c r="B392" t="s">
        <v>8533</v>
      </c>
      <c r="C392" t="s">
        <v>5556</v>
      </c>
      <c r="D392" t="s">
        <v>7095</v>
      </c>
      <c r="E392" t="s">
        <v>1452</v>
      </c>
    </row>
    <row r="393" spans="1:5">
      <c r="A393" t="s">
        <v>7099</v>
      </c>
      <c r="B393" t="s">
        <v>8533</v>
      </c>
      <c r="C393" t="s">
        <v>5538</v>
      </c>
      <c r="D393" t="s">
        <v>7098</v>
      </c>
      <c r="E393" t="s">
        <v>1453</v>
      </c>
    </row>
    <row r="394" spans="1:5">
      <c r="A394" t="s">
        <v>7102</v>
      </c>
      <c r="B394" t="s">
        <v>8533</v>
      </c>
      <c r="C394" t="s">
        <v>5549</v>
      </c>
      <c r="D394" t="s">
        <v>7101</v>
      </c>
      <c r="E394" t="s">
        <v>1454</v>
      </c>
    </row>
    <row r="395" spans="1:5">
      <c r="A395" t="s">
        <v>7105</v>
      </c>
      <c r="B395" t="s">
        <v>8533</v>
      </c>
      <c r="C395" t="s">
        <v>1933</v>
      </c>
      <c r="D395" t="s">
        <v>7104</v>
      </c>
      <c r="E395" t="s">
        <v>1455</v>
      </c>
    </row>
    <row r="396" spans="1:5">
      <c r="A396" t="s">
        <v>7108</v>
      </c>
      <c r="B396" t="s">
        <v>8946</v>
      </c>
      <c r="C396" t="s">
        <v>1934</v>
      </c>
      <c r="D396" t="s">
        <v>7107</v>
      </c>
      <c r="E396" t="s">
        <v>1456</v>
      </c>
    </row>
    <row r="397" spans="1:5">
      <c r="A397" t="s">
        <v>7111</v>
      </c>
      <c r="B397" t="s">
        <v>8533</v>
      </c>
      <c r="C397" t="s">
        <v>1935</v>
      </c>
      <c r="D397" t="s">
        <v>7110</v>
      </c>
      <c r="E397" t="s">
        <v>1457</v>
      </c>
    </row>
    <row r="398" spans="1:5">
      <c r="A398" t="s">
        <v>7114</v>
      </c>
      <c r="B398" t="s">
        <v>9158</v>
      </c>
      <c r="C398" t="s">
        <v>1936</v>
      </c>
      <c r="D398" t="s">
        <v>7113</v>
      </c>
      <c r="E398" t="s">
        <v>1458</v>
      </c>
    </row>
    <row r="399" spans="1:5">
      <c r="A399" t="s">
        <v>7117</v>
      </c>
      <c r="B399" t="s">
        <v>8533</v>
      </c>
      <c r="C399" t="s">
        <v>5535</v>
      </c>
      <c r="D399" t="s">
        <v>7116</v>
      </c>
      <c r="E399" t="s">
        <v>1459</v>
      </c>
    </row>
    <row r="400" spans="1:5">
      <c r="A400" t="s">
        <v>7123</v>
      </c>
      <c r="B400" t="s">
        <v>8533</v>
      </c>
      <c r="C400" t="s">
        <v>5516</v>
      </c>
      <c r="D400" t="s">
        <v>7122</v>
      </c>
      <c r="E400" t="s">
        <v>1461</v>
      </c>
    </row>
    <row r="401" spans="1:5">
      <c r="A401" t="s">
        <v>7132</v>
      </c>
      <c r="B401" t="s">
        <v>8529</v>
      </c>
      <c r="C401" t="s">
        <v>1937</v>
      </c>
      <c r="D401" t="s">
        <v>7131</v>
      </c>
      <c r="E401" t="s">
        <v>1464</v>
      </c>
    </row>
    <row r="402" spans="1:5">
      <c r="A402" t="s">
        <v>7137</v>
      </c>
      <c r="B402" t="s">
        <v>8533</v>
      </c>
      <c r="C402" t="s">
        <v>5652</v>
      </c>
      <c r="D402" t="s">
        <v>7134</v>
      </c>
      <c r="E402" t="s">
        <v>1465</v>
      </c>
    </row>
    <row r="403" spans="1:5">
      <c r="A403" t="s">
        <v>7153</v>
      </c>
      <c r="B403" t="s">
        <v>9158</v>
      </c>
      <c r="C403" t="s">
        <v>1938</v>
      </c>
      <c r="D403" t="s">
        <v>7152</v>
      </c>
      <c r="E403" t="s">
        <v>1469</v>
      </c>
    </row>
    <row r="404" spans="1:5">
      <c r="A404" t="s">
        <v>7156</v>
      </c>
      <c r="B404" t="s">
        <v>9158</v>
      </c>
      <c r="C404" t="s">
        <v>1939</v>
      </c>
      <c r="D404" t="s">
        <v>7155</v>
      </c>
      <c r="E404" t="s">
        <v>1470</v>
      </c>
    </row>
    <row r="405" spans="1:5">
      <c r="A405" t="s">
        <v>7159</v>
      </c>
      <c r="B405" t="s">
        <v>8529</v>
      </c>
      <c r="C405" t="s">
        <v>1940</v>
      </c>
      <c r="D405" t="s">
        <v>7158</v>
      </c>
      <c r="E405" t="s">
        <v>1471</v>
      </c>
    </row>
    <row r="406" spans="1:5">
      <c r="A406" t="s">
        <v>7162</v>
      </c>
      <c r="B406" t="s">
        <v>8533</v>
      </c>
      <c r="C406" t="s">
        <v>5537</v>
      </c>
      <c r="D406" t="s">
        <v>7161</v>
      </c>
      <c r="E406" t="s">
        <v>1472</v>
      </c>
    </row>
    <row r="407" spans="1:5">
      <c r="A407" t="s">
        <v>7165</v>
      </c>
      <c r="B407" t="s">
        <v>9547</v>
      </c>
      <c r="C407" t="s">
        <v>1941</v>
      </c>
      <c r="D407" t="s">
        <v>7164</v>
      </c>
      <c r="E407" t="s">
        <v>1473</v>
      </c>
    </row>
    <row r="408" spans="1:5">
      <c r="A408" t="s">
        <v>7168</v>
      </c>
      <c r="B408" t="s">
        <v>8529</v>
      </c>
      <c r="C408" t="s">
        <v>1942</v>
      </c>
      <c r="D408" t="s">
        <v>7167</v>
      </c>
      <c r="E408" t="s">
        <v>1474</v>
      </c>
    </row>
    <row r="409" spans="1:5">
      <c r="A409" t="s">
        <v>7171</v>
      </c>
      <c r="B409" t="s">
        <v>8533</v>
      </c>
      <c r="C409" t="s">
        <v>5338</v>
      </c>
      <c r="D409" t="s">
        <v>7170</v>
      </c>
      <c r="E409" t="s">
        <v>1475</v>
      </c>
    </row>
    <row r="410" spans="1:5">
      <c r="A410" t="s">
        <v>7174</v>
      </c>
      <c r="B410" t="s">
        <v>8533</v>
      </c>
      <c r="C410" t="s">
        <v>5293</v>
      </c>
      <c r="D410" t="s">
        <v>7173</v>
      </c>
      <c r="E410" t="s">
        <v>1476</v>
      </c>
    </row>
    <row r="411" spans="1:5">
      <c r="A411" t="s">
        <v>7176</v>
      </c>
      <c r="B411" t="s">
        <v>8533</v>
      </c>
      <c r="C411" t="s">
        <v>1943</v>
      </c>
      <c r="D411" t="s">
        <v>7173</v>
      </c>
      <c r="E411" t="s">
        <v>1476</v>
      </c>
    </row>
    <row r="412" spans="1:5">
      <c r="A412" t="s">
        <v>7179</v>
      </c>
      <c r="B412" t="s">
        <v>8533</v>
      </c>
      <c r="C412" t="s">
        <v>5295</v>
      </c>
      <c r="D412" t="s">
        <v>7178</v>
      </c>
      <c r="E412" t="s">
        <v>1477</v>
      </c>
    </row>
    <row r="413" spans="1:5">
      <c r="A413" t="s">
        <v>7181</v>
      </c>
      <c r="B413" t="s">
        <v>8533</v>
      </c>
      <c r="C413" t="s">
        <v>1944</v>
      </c>
      <c r="D413" t="s">
        <v>7178</v>
      </c>
      <c r="E413" t="s">
        <v>1477</v>
      </c>
    </row>
    <row r="414" spans="1:5">
      <c r="A414" t="s">
        <v>7184</v>
      </c>
      <c r="B414" t="s">
        <v>8997</v>
      </c>
      <c r="C414" t="s">
        <v>1945</v>
      </c>
      <c r="D414" t="s">
        <v>7183</v>
      </c>
      <c r="E414" t="s">
        <v>1478</v>
      </c>
    </row>
    <row r="415" spans="1:5">
      <c r="A415" t="s">
        <v>7187</v>
      </c>
      <c r="B415" t="s">
        <v>8997</v>
      </c>
      <c r="C415" t="s">
        <v>1946</v>
      </c>
      <c r="D415" t="s">
        <v>7186</v>
      </c>
      <c r="E415" t="s">
        <v>1479</v>
      </c>
    </row>
    <row r="416" spans="1:5">
      <c r="A416" t="s">
        <v>7190</v>
      </c>
      <c r="B416" t="s">
        <v>8533</v>
      </c>
      <c r="C416" t="s">
        <v>5339</v>
      </c>
      <c r="D416" t="s">
        <v>7189</v>
      </c>
      <c r="E416" t="s">
        <v>1480</v>
      </c>
    </row>
    <row r="417" spans="1:5">
      <c r="A417" t="s">
        <v>7193</v>
      </c>
      <c r="B417" t="s">
        <v>8533</v>
      </c>
      <c r="C417" t="s">
        <v>1947</v>
      </c>
      <c r="D417" t="s">
        <v>7192</v>
      </c>
      <c r="E417" t="s">
        <v>1481</v>
      </c>
    </row>
    <row r="418" spans="1:5">
      <c r="A418" t="s">
        <v>7196</v>
      </c>
      <c r="B418" t="s">
        <v>8533</v>
      </c>
      <c r="C418" t="s">
        <v>1948</v>
      </c>
      <c r="D418" t="s">
        <v>7195</v>
      </c>
      <c r="E418" t="s">
        <v>1482</v>
      </c>
    </row>
    <row r="419" spans="1:5">
      <c r="A419" t="s">
        <v>7199</v>
      </c>
      <c r="B419" t="s">
        <v>8533</v>
      </c>
      <c r="C419" t="s">
        <v>1949</v>
      </c>
      <c r="D419" t="s">
        <v>7198</v>
      </c>
      <c r="E419" t="s">
        <v>1483</v>
      </c>
    </row>
    <row r="420" spans="1:5">
      <c r="A420" t="s">
        <v>7202</v>
      </c>
      <c r="B420" t="s">
        <v>8533</v>
      </c>
      <c r="C420" t="s">
        <v>4677</v>
      </c>
      <c r="D420" t="s">
        <v>7201</v>
      </c>
      <c r="E420" t="s">
        <v>1484</v>
      </c>
    </row>
    <row r="421" spans="1:5">
      <c r="A421" t="s">
        <v>7205</v>
      </c>
      <c r="B421" t="s">
        <v>8533</v>
      </c>
      <c r="C421" t="s">
        <v>4681</v>
      </c>
      <c r="D421" t="s">
        <v>7204</v>
      </c>
      <c r="E421" t="s">
        <v>1485</v>
      </c>
    </row>
    <row r="422" spans="1:5">
      <c r="A422" t="s">
        <v>7208</v>
      </c>
      <c r="B422" t="s">
        <v>8533</v>
      </c>
      <c r="C422" t="s">
        <v>1950</v>
      </c>
      <c r="D422" t="s">
        <v>7207</v>
      </c>
      <c r="E422" t="s">
        <v>1486</v>
      </c>
    </row>
    <row r="423" spans="1:5">
      <c r="A423" t="s">
        <v>7211</v>
      </c>
      <c r="B423" t="s">
        <v>8533</v>
      </c>
      <c r="C423" t="s">
        <v>1951</v>
      </c>
      <c r="D423" t="s">
        <v>7210</v>
      </c>
      <c r="E423" t="s">
        <v>1487</v>
      </c>
    </row>
    <row r="424" spans="1:5">
      <c r="A424" t="s">
        <v>7214</v>
      </c>
      <c r="B424" t="s">
        <v>8533</v>
      </c>
      <c r="C424" t="s">
        <v>4649</v>
      </c>
      <c r="D424" t="s">
        <v>7213</v>
      </c>
      <c r="E424" t="s">
        <v>1488</v>
      </c>
    </row>
    <row r="425" spans="1:5">
      <c r="A425" t="s">
        <v>7217</v>
      </c>
      <c r="B425" t="s">
        <v>8533</v>
      </c>
      <c r="C425" t="s">
        <v>4650</v>
      </c>
      <c r="D425" t="s">
        <v>7216</v>
      </c>
      <c r="E425" t="s">
        <v>1489</v>
      </c>
    </row>
    <row r="426" spans="1:5">
      <c r="A426" t="s">
        <v>7220</v>
      </c>
      <c r="B426" t="s">
        <v>8533</v>
      </c>
      <c r="C426" t="s">
        <v>1952</v>
      </c>
      <c r="D426" t="s">
        <v>7219</v>
      </c>
      <c r="E426" t="s">
        <v>1490</v>
      </c>
    </row>
    <row r="427" spans="1:5">
      <c r="A427" t="s">
        <v>7223</v>
      </c>
      <c r="B427" t="s">
        <v>8533</v>
      </c>
      <c r="C427" t="s">
        <v>4672</v>
      </c>
      <c r="D427" t="s">
        <v>7222</v>
      </c>
      <c r="E427" t="s">
        <v>1491</v>
      </c>
    </row>
    <row r="428" spans="1:5">
      <c r="A428" t="s">
        <v>7226</v>
      </c>
      <c r="B428" t="s">
        <v>8533</v>
      </c>
      <c r="C428" t="s">
        <v>4673</v>
      </c>
      <c r="D428" t="s">
        <v>7225</v>
      </c>
      <c r="E428" t="s">
        <v>1492</v>
      </c>
    </row>
    <row r="429" spans="1:5">
      <c r="A429" t="s">
        <v>7229</v>
      </c>
      <c r="B429" t="s">
        <v>8533</v>
      </c>
      <c r="C429" t="s">
        <v>4651</v>
      </c>
      <c r="D429" t="s">
        <v>7228</v>
      </c>
      <c r="E429" t="s">
        <v>1493</v>
      </c>
    </row>
    <row r="430" spans="1:5">
      <c r="A430" t="s">
        <v>7232</v>
      </c>
      <c r="B430" t="s">
        <v>8533</v>
      </c>
      <c r="C430" t="s">
        <v>4654</v>
      </c>
      <c r="D430" t="s">
        <v>7231</v>
      </c>
      <c r="E430" t="s">
        <v>1494</v>
      </c>
    </row>
    <row r="431" spans="1:5">
      <c r="A431" t="s">
        <v>7235</v>
      </c>
      <c r="B431" t="s">
        <v>8533</v>
      </c>
      <c r="C431" t="s">
        <v>4652</v>
      </c>
      <c r="D431" t="s">
        <v>7234</v>
      </c>
      <c r="E431" t="s">
        <v>1495</v>
      </c>
    </row>
    <row r="432" spans="1:5">
      <c r="A432" t="s">
        <v>7238</v>
      </c>
      <c r="B432" t="s">
        <v>8533</v>
      </c>
      <c r="C432" t="s">
        <v>4653</v>
      </c>
      <c r="D432" t="s">
        <v>7237</v>
      </c>
      <c r="E432" t="s">
        <v>1496</v>
      </c>
    </row>
    <row r="433" spans="1:5">
      <c r="A433" t="s">
        <v>7241</v>
      </c>
      <c r="B433" t="s">
        <v>8533</v>
      </c>
      <c r="C433" t="s">
        <v>1953</v>
      </c>
      <c r="D433" t="s">
        <v>7240</v>
      </c>
      <c r="E433" t="s">
        <v>1497</v>
      </c>
    </row>
    <row r="434" spans="1:5">
      <c r="A434" t="s">
        <v>7244</v>
      </c>
      <c r="B434" t="s">
        <v>8533</v>
      </c>
      <c r="C434" t="s">
        <v>1954</v>
      </c>
      <c r="D434" t="s">
        <v>7243</v>
      </c>
      <c r="E434" t="s">
        <v>1498</v>
      </c>
    </row>
    <row r="435" spans="1:5">
      <c r="A435" t="s">
        <v>7247</v>
      </c>
      <c r="B435" t="s">
        <v>8533</v>
      </c>
      <c r="C435" t="s">
        <v>1955</v>
      </c>
      <c r="D435" t="s">
        <v>7246</v>
      </c>
      <c r="E435" t="s">
        <v>1499</v>
      </c>
    </row>
    <row r="436" spans="1:5">
      <c r="A436" t="s">
        <v>7250</v>
      </c>
      <c r="B436" t="s">
        <v>8533</v>
      </c>
      <c r="C436" t="s">
        <v>1956</v>
      </c>
      <c r="D436" t="s">
        <v>7249</v>
      </c>
      <c r="E436" t="s">
        <v>1500</v>
      </c>
    </row>
    <row r="437" spans="1:5">
      <c r="A437" t="s">
        <v>7253</v>
      </c>
      <c r="B437" t="s">
        <v>8533</v>
      </c>
      <c r="C437" t="s">
        <v>1957</v>
      </c>
      <c r="D437" t="s">
        <v>7252</v>
      </c>
      <c r="E437" t="s">
        <v>1501</v>
      </c>
    </row>
    <row r="438" spans="1:5">
      <c r="A438" t="s">
        <v>7256</v>
      </c>
      <c r="B438" t="s">
        <v>8533</v>
      </c>
      <c r="C438" t="s">
        <v>1958</v>
      </c>
      <c r="D438" t="s">
        <v>7255</v>
      </c>
      <c r="E438" t="s">
        <v>1502</v>
      </c>
    </row>
    <row r="439" spans="1:5">
      <c r="A439" t="s">
        <v>7259</v>
      </c>
      <c r="B439" t="s">
        <v>8533</v>
      </c>
      <c r="C439" t="s">
        <v>4668</v>
      </c>
      <c r="D439" t="s">
        <v>7258</v>
      </c>
      <c r="E439" t="s">
        <v>1503</v>
      </c>
    </row>
    <row r="440" spans="1:5">
      <c r="A440" t="s">
        <v>7262</v>
      </c>
      <c r="B440" t="s">
        <v>8533</v>
      </c>
      <c r="C440" t="s">
        <v>4669</v>
      </c>
      <c r="D440" t="s">
        <v>7261</v>
      </c>
      <c r="E440" t="s">
        <v>1504</v>
      </c>
    </row>
    <row r="441" spans="1:5">
      <c r="A441" t="s">
        <v>7265</v>
      </c>
      <c r="B441" t="s">
        <v>8533</v>
      </c>
      <c r="C441" t="s">
        <v>4657</v>
      </c>
      <c r="D441" t="s">
        <v>7264</v>
      </c>
      <c r="E441" t="s">
        <v>1505</v>
      </c>
    </row>
    <row r="442" spans="1:5">
      <c r="A442" t="s">
        <v>7268</v>
      </c>
      <c r="B442" t="s">
        <v>8533</v>
      </c>
      <c r="C442" t="s">
        <v>4656</v>
      </c>
      <c r="D442" t="s">
        <v>7267</v>
      </c>
      <c r="E442" t="s">
        <v>1506</v>
      </c>
    </row>
    <row r="443" spans="1:5">
      <c r="A443" t="s">
        <v>7271</v>
      </c>
      <c r="B443" t="s">
        <v>8533</v>
      </c>
      <c r="C443" t="s">
        <v>4658</v>
      </c>
      <c r="D443" t="s">
        <v>7270</v>
      </c>
      <c r="E443" t="s">
        <v>1507</v>
      </c>
    </row>
    <row r="444" spans="1:5">
      <c r="A444" t="s">
        <v>7274</v>
      </c>
      <c r="B444" t="s">
        <v>8533</v>
      </c>
      <c r="C444" t="s">
        <v>4660</v>
      </c>
      <c r="D444" t="s">
        <v>7273</v>
      </c>
      <c r="E444" t="s">
        <v>1508</v>
      </c>
    </row>
    <row r="445" spans="1:5">
      <c r="A445" t="s">
        <v>7277</v>
      </c>
      <c r="B445" t="s">
        <v>8533</v>
      </c>
      <c r="C445" t="s">
        <v>4662</v>
      </c>
      <c r="D445" t="s">
        <v>7276</v>
      </c>
      <c r="E445" t="s">
        <v>1509</v>
      </c>
    </row>
    <row r="446" spans="1:5">
      <c r="A446" t="s">
        <v>7280</v>
      </c>
      <c r="B446" t="s">
        <v>8533</v>
      </c>
      <c r="C446" t="s">
        <v>4659</v>
      </c>
      <c r="D446" t="s">
        <v>7279</v>
      </c>
      <c r="E446" t="s">
        <v>1510</v>
      </c>
    </row>
    <row r="447" spans="1:5">
      <c r="A447" t="s">
        <v>7283</v>
      </c>
      <c r="B447" t="s">
        <v>8533</v>
      </c>
      <c r="C447" t="s">
        <v>4661</v>
      </c>
      <c r="D447" t="s">
        <v>7282</v>
      </c>
      <c r="E447" t="s">
        <v>1511</v>
      </c>
    </row>
    <row r="448" spans="1:5">
      <c r="A448" t="s">
        <v>7286</v>
      </c>
      <c r="B448" t="s">
        <v>8533</v>
      </c>
      <c r="C448" t="s">
        <v>1959</v>
      </c>
      <c r="D448" t="s">
        <v>7285</v>
      </c>
      <c r="E448" t="s">
        <v>1512</v>
      </c>
    </row>
    <row r="449" spans="1:5">
      <c r="A449" t="s">
        <v>7289</v>
      </c>
      <c r="B449" t="s">
        <v>8533</v>
      </c>
      <c r="C449" t="s">
        <v>4663</v>
      </c>
      <c r="D449" t="s">
        <v>7288</v>
      </c>
      <c r="E449" t="s">
        <v>1513</v>
      </c>
    </row>
    <row r="450" spans="1:5">
      <c r="A450" t="s">
        <v>7292</v>
      </c>
      <c r="B450" t="s">
        <v>8533</v>
      </c>
      <c r="C450" t="s">
        <v>4664</v>
      </c>
      <c r="D450" t="s">
        <v>7291</v>
      </c>
      <c r="E450" t="s">
        <v>1514</v>
      </c>
    </row>
    <row r="451" spans="1:5">
      <c r="A451" t="s">
        <v>7295</v>
      </c>
      <c r="B451" t="s">
        <v>8533</v>
      </c>
      <c r="C451" t="s">
        <v>4665</v>
      </c>
      <c r="D451" t="s">
        <v>7294</v>
      </c>
      <c r="E451" t="s">
        <v>1515</v>
      </c>
    </row>
    <row r="452" spans="1:5">
      <c r="A452" t="s">
        <v>7298</v>
      </c>
      <c r="B452" t="s">
        <v>8533</v>
      </c>
      <c r="C452" t="s">
        <v>4666</v>
      </c>
      <c r="D452" t="s">
        <v>7297</v>
      </c>
      <c r="E452" t="s">
        <v>1516</v>
      </c>
    </row>
    <row r="453" spans="1:5">
      <c r="A453" t="s">
        <v>7301</v>
      </c>
      <c r="B453" t="s">
        <v>8533</v>
      </c>
      <c r="C453" t="s">
        <v>4667</v>
      </c>
      <c r="D453" t="s">
        <v>7300</v>
      </c>
      <c r="E453" t="s">
        <v>1517</v>
      </c>
    </row>
    <row r="454" spans="1:5">
      <c r="A454" t="s">
        <v>7304</v>
      </c>
      <c r="B454" t="s">
        <v>8533</v>
      </c>
      <c r="C454" t="s">
        <v>4698</v>
      </c>
      <c r="D454" t="s">
        <v>7303</v>
      </c>
      <c r="E454" t="s">
        <v>1518</v>
      </c>
    </row>
    <row r="455" spans="1:5">
      <c r="A455" t="s">
        <v>7307</v>
      </c>
      <c r="B455" t="s">
        <v>8533</v>
      </c>
      <c r="C455" t="s">
        <v>4699</v>
      </c>
      <c r="D455" t="s">
        <v>7306</v>
      </c>
      <c r="E455" t="s">
        <v>1519</v>
      </c>
    </row>
    <row r="456" spans="1:5">
      <c r="A456" t="s">
        <v>7310</v>
      </c>
      <c r="B456" t="s">
        <v>8533</v>
      </c>
      <c r="C456" t="s">
        <v>1960</v>
      </c>
      <c r="D456" t="s">
        <v>7309</v>
      </c>
      <c r="E456" t="s">
        <v>1520</v>
      </c>
    </row>
    <row r="457" spans="1:5">
      <c r="A457" t="s">
        <v>7313</v>
      </c>
      <c r="B457" t="s">
        <v>8533</v>
      </c>
      <c r="C457" t="s">
        <v>4674</v>
      </c>
      <c r="D457" t="s">
        <v>7312</v>
      </c>
      <c r="E457" t="s">
        <v>1521</v>
      </c>
    </row>
    <row r="458" spans="1:5">
      <c r="A458" t="s">
        <v>7316</v>
      </c>
      <c r="B458" t="s">
        <v>8533</v>
      </c>
      <c r="C458" t="s">
        <v>4675</v>
      </c>
      <c r="D458" t="s">
        <v>7315</v>
      </c>
      <c r="E458" t="s">
        <v>1522</v>
      </c>
    </row>
    <row r="459" spans="1:5">
      <c r="A459" t="s">
        <v>7319</v>
      </c>
      <c r="B459" t="s">
        <v>8533</v>
      </c>
      <c r="C459" t="s">
        <v>1961</v>
      </c>
      <c r="D459" t="s">
        <v>7318</v>
      </c>
      <c r="E459" t="s">
        <v>1523</v>
      </c>
    </row>
    <row r="460" spans="1:5">
      <c r="A460" t="s">
        <v>7322</v>
      </c>
      <c r="B460" t="s">
        <v>8533</v>
      </c>
      <c r="C460" t="s">
        <v>4691</v>
      </c>
      <c r="D460" t="s">
        <v>7321</v>
      </c>
      <c r="E460" t="s">
        <v>1524</v>
      </c>
    </row>
    <row r="461" spans="1:5">
      <c r="A461" t="s">
        <v>7325</v>
      </c>
      <c r="B461" t="s">
        <v>8533</v>
      </c>
      <c r="C461" t="s">
        <v>4676</v>
      </c>
      <c r="D461" t="s">
        <v>7324</v>
      </c>
      <c r="E461" t="s">
        <v>1525</v>
      </c>
    </row>
    <row r="462" spans="1:5">
      <c r="A462" t="s">
        <v>7328</v>
      </c>
      <c r="B462" t="s">
        <v>8533</v>
      </c>
      <c r="C462" t="s">
        <v>4678</v>
      </c>
      <c r="D462" t="s">
        <v>7327</v>
      </c>
      <c r="E462" t="s">
        <v>1526</v>
      </c>
    </row>
    <row r="463" spans="1:5">
      <c r="A463" t="s">
        <v>7331</v>
      </c>
      <c r="B463" t="s">
        <v>8533</v>
      </c>
      <c r="C463" t="s">
        <v>4679</v>
      </c>
      <c r="D463" t="s">
        <v>7330</v>
      </c>
      <c r="E463" t="s">
        <v>1527</v>
      </c>
    </row>
    <row r="464" spans="1:5">
      <c r="A464" t="s">
        <v>7334</v>
      </c>
      <c r="B464" t="s">
        <v>8533</v>
      </c>
      <c r="C464" t="s">
        <v>4680</v>
      </c>
      <c r="D464" t="s">
        <v>7333</v>
      </c>
      <c r="E464" t="s">
        <v>1528</v>
      </c>
    </row>
    <row r="465" spans="1:5">
      <c r="A465" t="s">
        <v>7337</v>
      </c>
      <c r="B465" t="s">
        <v>8533</v>
      </c>
      <c r="C465" t="s">
        <v>4683</v>
      </c>
      <c r="D465" t="s">
        <v>7336</v>
      </c>
      <c r="E465" t="s">
        <v>1529</v>
      </c>
    </row>
    <row r="466" spans="1:5">
      <c r="A466" t="s">
        <v>7340</v>
      </c>
      <c r="B466" t="s">
        <v>8533</v>
      </c>
      <c r="C466" t="s">
        <v>4684</v>
      </c>
      <c r="D466" t="s">
        <v>7339</v>
      </c>
      <c r="E466" t="s">
        <v>1530</v>
      </c>
    </row>
    <row r="467" spans="1:5">
      <c r="A467" t="s">
        <v>7343</v>
      </c>
      <c r="B467" t="s">
        <v>8533</v>
      </c>
      <c r="C467" t="s">
        <v>1962</v>
      </c>
      <c r="D467" t="s">
        <v>7342</v>
      </c>
      <c r="E467" t="s">
        <v>1531</v>
      </c>
    </row>
    <row r="468" spans="1:5">
      <c r="A468" t="s">
        <v>7346</v>
      </c>
      <c r="B468" t="s">
        <v>8533</v>
      </c>
      <c r="C468" t="s">
        <v>4682</v>
      </c>
      <c r="D468" t="s">
        <v>7345</v>
      </c>
      <c r="E468" t="s">
        <v>1532</v>
      </c>
    </row>
    <row r="469" spans="1:5">
      <c r="A469" t="s">
        <v>7349</v>
      </c>
      <c r="B469" t="s">
        <v>8533</v>
      </c>
      <c r="C469" t="s">
        <v>4685</v>
      </c>
      <c r="D469" t="s">
        <v>7348</v>
      </c>
      <c r="E469" t="s">
        <v>1533</v>
      </c>
    </row>
    <row r="470" spans="1:5">
      <c r="A470" t="s">
        <v>7352</v>
      </c>
      <c r="B470" t="s">
        <v>8533</v>
      </c>
      <c r="C470" t="s">
        <v>4686</v>
      </c>
      <c r="D470" t="s">
        <v>7351</v>
      </c>
      <c r="E470" t="s">
        <v>1534</v>
      </c>
    </row>
    <row r="471" spans="1:5">
      <c r="A471" t="s">
        <v>7355</v>
      </c>
      <c r="B471" t="s">
        <v>8533</v>
      </c>
      <c r="C471" t="s">
        <v>4687</v>
      </c>
      <c r="D471" t="s">
        <v>7354</v>
      </c>
      <c r="E471" t="s">
        <v>1535</v>
      </c>
    </row>
    <row r="472" spans="1:5">
      <c r="A472" t="s">
        <v>7358</v>
      </c>
      <c r="B472" t="s">
        <v>8533</v>
      </c>
      <c r="C472" t="s">
        <v>4688</v>
      </c>
      <c r="D472" t="s">
        <v>7357</v>
      </c>
      <c r="E472" t="s">
        <v>1536</v>
      </c>
    </row>
    <row r="473" spans="1:5">
      <c r="A473" t="s">
        <v>7361</v>
      </c>
      <c r="B473" t="s">
        <v>8533</v>
      </c>
      <c r="C473" t="s">
        <v>4697</v>
      </c>
      <c r="D473" t="s">
        <v>7360</v>
      </c>
      <c r="E473" t="s">
        <v>1537</v>
      </c>
    </row>
    <row r="474" spans="1:5">
      <c r="A474" t="s">
        <v>7364</v>
      </c>
      <c r="B474" t="s">
        <v>8533</v>
      </c>
      <c r="C474" t="s">
        <v>4689</v>
      </c>
      <c r="D474" t="s">
        <v>7363</v>
      </c>
      <c r="E474" t="s">
        <v>1538</v>
      </c>
    </row>
    <row r="475" spans="1:5">
      <c r="A475" t="s">
        <v>7367</v>
      </c>
      <c r="B475" t="s">
        <v>8533</v>
      </c>
      <c r="C475" t="s">
        <v>4690</v>
      </c>
      <c r="D475" t="s">
        <v>7366</v>
      </c>
      <c r="E475" t="s">
        <v>1539</v>
      </c>
    </row>
    <row r="476" spans="1:5">
      <c r="A476" t="s">
        <v>7370</v>
      </c>
      <c r="B476" t="s">
        <v>8533</v>
      </c>
      <c r="C476" t="s">
        <v>1963</v>
      </c>
      <c r="D476" t="s">
        <v>7369</v>
      </c>
      <c r="E476" t="s">
        <v>1540</v>
      </c>
    </row>
    <row r="477" spans="1:5">
      <c r="A477" t="s">
        <v>7373</v>
      </c>
      <c r="B477" t="s">
        <v>8533</v>
      </c>
      <c r="C477" t="s">
        <v>1964</v>
      </c>
      <c r="D477" t="s">
        <v>7372</v>
      </c>
      <c r="E477" t="s">
        <v>1541</v>
      </c>
    </row>
    <row r="478" spans="1:5">
      <c r="A478" t="s">
        <v>7376</v>
      </c>
      <c r="B478" t="s">
        <v>8533</v>
      </c>
      <c r="C478" t="s">
        <v>4695</v>
      </c>
      <c r="D478" t="s">
        <v>7375</v>
      </c>
      <c r="E478" t="s">
        <v>1542</v>
      </c>
    </row>
    <row r="479" spans="1:5">
      <c r="A479" t="s">
        <v>7379</v>
      </c>
      <c r="B479" t="s">
        <v>8533</v>
      </c>
      <c r="C479" t="s">
        <v>4692</v>
      </c>
      <c r="D479" t="s">
        <v>7378</v>
      </c>
      <c r="E479" t="s">
        <v>1543</v>
      </c>
    </row>
    <row r="480" spans="1:5">
      <c r="A480" t="s">
        <v>7382</v>
      </c>
      <c r="B480" t="s">
        <v>8533</v>
      </c>
      <c r="C480" t="s">
        <v>1965</v>
      </c>
      <c r="D480" t="s">
        <v>7381</v>
      </c>
      <c r="E480" t="s">
        <v>1544</v>
      </c>
    </row>
    <row r="481" spans="1:5">
      <c r="A481" t="s">
        <v>7385</v>
      </c>
      <c r="B481" t="s">
        <v>8533</v>
      </c>
      <c r="C481" t="s">
        <v>4693</v>
      </c>
      <c r="D481" t="s">
        <v>7384</v>
      </c>
      <c r="E481" t="s">
        <v>1545</v>
      </c>
    </row>
    <row r="482" spans="1:5">
      <c r="A482" t="s">
        <v>7388</v>
      </c>
      <c r="B482" t="s">
        <v>8533</v>
      </c>
      <c r="C482" t="s">
        <v>4670</v>
      </c>
      <c r="D482" t="s">
        <v>7387</v>
      </c>
      <c r="E482" t="s">
        <v>1546</v>
      </c>
    </row>
    <row r="483" spans="1:5">
      <c r="A483" t="s">
        <v>7391</v>
      </c>
      <c r="B483" t="s">
        <v>8533</v>
      </c>
      <c r="C483" t="s">
        <v>4671</v>
      </c>
      <c r="D483" t="s">
        <v>7390</v>
      </c>
      <c r="E483" t="s">
        <v>1547</v>
      </c>
    </row>
    <row r="484" spans="1:5">
      <c r="A484" t="s">
        <v>7394</v>
      </c>
      <c r="B484" t="s">
        <v>8533</v>
      </c>
      <c r="C484" t="s">
        <v>4696</v>
      </c>
      <c r="D484" t="s">
        <v>7393</v>
      </c>
      <c r="E484" t="s">
        <v>1548</v>
      </c>
    </row>
    <row r="485" spans="1:5">
      <c r="A485" t="s">
        <v>7397</v>
      </c>
      <c r="B485" t="s">
        <v>8533</v>
      </c>
      <c r="C485" t="s">
        <v>4655</v>
      </c>
      <c r="D485" t="s">
        <v>7396</v>
      </c>
      <c r="E485" t="s">
        <v>1549</v>
      </c>
    </row>
    <row r="486" spans="1:5">
      <c r="A486" t="s">
        <v>7400</v>
      </c>
      <c r="B486" t="s">
        <v>8533</v>
      </c>
      <c r="C486" t="s">
        <v>4694</v>
      </c>
      <c r="D486" t="s">
        <v>7399</v>
      </c>
      <c r="E486" t="s">
        <v>1550</v>
      </c>
    </row>
    <row r="487" spans="1:5">
      <c r="A487" t="s">
        <v>7403</v>
      </c>
      <c r="B487" t="s">
        <v>8533</v>
      </c>
      <c r="C487" t="s">
        <v>4700</v>
      </c>
      <c r="D487" t="s">
        <v>7402</v>
      </c>
      <c r="E487" t="s">
        <v>1551</v>
      </c>
    </row>
    <row r="488" spans="1:5">
      <c r="A488" t="s">
        <v>7409</v>
      </c>
      <c r="B488" t="s">
        <v>8533</v>
      </c>
      <c r="C488" t="s">
        <v>1966</v>
      </c>
      <c r="D488" t="s">
        <v>7408</v>
      </c>
      <c r="E488" t="s">
        <v>1553</v>
      </c>
    </row>
    <row r="489" spans="1:5">
      <c r="A489" t="s">
        <v>7412</v>
      </c>
      <c r="B489" t="s">
        <v>8533</v>
      </c>
      <c r="C489" t="s">
        <v>5438</v>
      </c>
      <c r="D489" t="s">
        <v>7411</v>
      </c>
      <c r="E489" t="s">
        <v>1554</v>
      </c>
    </row>
    <row r="490" spans="1:5">
      <c r="A490" t="s">
        <v>7415</v>
      </c>
      <c r="B490" t="s">
        <v>8533</v>
      </c>
      <c r="C490" t="s">
        <v>1967</v>
      </c>
      <c r="D490" t="s">
        <v>7414</v>
      </c>
      <c r="E490" t="s">
        <v>1555</v>
      </c>
    </row>
    <row r="491" spans="1:5">
      <c r="A491" t="s">
        <v>7418</v>
      </c>
      <c r="B491" t="s">
        <v>8533</v>
      </c>
      <c r="C491" t="s">
        <v>5201</v>
      </c>
      <c r="D491" t="s">
        <v>7417</v>
      </c>
      <c r="E491" t="s">
        <v>1556</v>
      </c>
    </row>
    <row r="492" spans="1:5">
      <c r="A492" t="s">
        <v>7421</v>
      </c>
      <c r="B492" t="s">
        <v>8533</v>
      </c>
      <c r="C492" t="s">
        <v>5202</v>
      </c>
      <c r="D492" t="s">
        <v>7420</v>
      </c>
      <c r="E492" t="s">
        <v>1557</v>
      </c>
    </row>
    <row r="493" spans="1:5">
      <c r="A493" t="s">
        <v>7424</v>
      </c>
      <c r="B493" t="s">
        <v>8533</v>
      </c>
      <c r="C493" t="s">
        <v>5208</v>
      </c>
      <c r="D493" t="s">
        <v>7423</v>
      </c>
      <c r="E493" t="s">
        <v>1558</v>
      </c>
    </row>
    <row r="494" spans="1:5">
      <c r="A494" t="s">
        <v>7427</v>
      </c>
      <c r="B494" t="s">
        <v>8533</v>
      </c>
      <c r="C494" t="s">
        <v>5203</v>
      </c>
      <c r="D494" t="s">
        <v>7426</v>
      </c>
      <c r="E494" t="s">
        <v>1559</v>
      </c>
    </row>
    <row r="495" spans="1:5">
      <c r="A495" t="s">
        <v>7430</v>
      </c>
      <c r="B495" t="s">
        <v>8533</v>
      </c>
      <c r="C495" t="s">
        <v>5204</v>
      </c>
      <c r="D495" t="s">
        <v>7429</v>
      </c>
      <c r="E495" t="s">
        <v>1560</v>
      </c>
    </row>
    <row r="496" spans="1:5">
      <c r="A496" t="s">
        <v>7433</v>
      </c>
      <c r="B496" t="s">
        <v>8533</v>
      </c>
      <c r="C496" t="s">
        <v>1968</v>
      </c>
      <c r="D496" t="s">
        <v>7432</v>
      </c>
      <c r="E496" t="s">
        <v>1561</v>
      </c>
    </row>
    <row r="497" spans="1:5">
      <c r="A497" t="s">
        <v>7436</v>
      </c>
      <c r="B497" t="s">
        <v>8533</v>
      </c>
      <c r="C497" t="s">
        <v>1596</v>
      </c>
      <c r="D497" t="s">
        <v>7435</v>
      </c>
      <c r="E497" t="s">
        <v>1562</v>
      </c>
    </row>
    <row r="498" spans="1:5">
      <c r="A498" t="s">
        <v>7439</v>
      </c>
      <c r="B498" t="s">
        <v>8533</v>
      </c>
      <c r="C498" t="s">
        <v>1595</v>
      </c>
      <c r="D498" t="s">
        <v>7438</v>
      </c>
      <c r="E498" t="s">
        <v>1563</v>
      </c>
    </row>
    <row r="499" spans="1:5">
      <c r="A499" t="s">
        <v>7442</v>
      </c>
      <c r="B499" t="s">
        <v>8963</v>
      </c>
      <c r="C499" t="s">
        <v>1969</v>
      </c>
      <c r="D499" t="s">
        <v>7441</v>
      </c>
      <c r="E499" t="s">
        <v>1564</v>
      </c>
    </row>
    <row r="500" spans="1:5">
      <c r="A500" t="s">
        <v>7445</v>
      </c>
      <c r="B500" t="s">
        <v>8963</v>
      </c>
      <c r="C500" t="s">
        <v>1970</v>
      </c>
      <c r="D500" t="s">
        <v>7444</v>
      </c>
      <c r="E500" t="s">
        <v>1565</v>
      </c>
    </row>
    <row r="501" spans="1:5">
      <c r="A501" t="s">
        <v>7448</v>
      </c>
      <c r="B501" t="s">
        <v>8963</v>
      </c>
      <c r="C501" t="s">
        <v>1971</v>
      </c>
      <c r="D501" t="s">
        <v>7447</v>
      </c>
      <c r="E501" t="s">
        <v>1566</v>
      </c>
    </row>
    <row r="502" spans="1:5">
      <c r="A502" t="s">
        <v>7451</v>
      </c>
      <c r="B502" t="s">
        <v>7452</v>
      </c>
      <c r="C502" t="s">
        <v>1972</v>
      </c>
      <c r="D502" t="s">
        <v>7450</v>
      </c>
      <c r="E502" t="s">
        <v>1567</v>
      </c>
    </row>
    <row r="503" spans="1:5">
      <c r="A503" t="s">
        <v>7455</v>
      </c>
      <c r="B503" t="s">
        <v>7456</v>
      </c>
      <c r="C503" t="s">
        <v>1973</v>
      </c>
      <c r="D503" t="s">
        <v>7454</v>
      </c>
      <c r="E503" t="s">
        <v>1568</v>
      </c>
    </row>
    <row r="504" spans="1:5">
      <c r="A504" t="s">
        <v>7458</v>
      </c>
      <c r="B504" t="s">
        <v>7456</v>
      </c>
      <c r="C504" t="s">
        <v>1974</v>
      </c>
      <c r="D504" t="s">
        <v>7454</v>
      </c>
      <c r="E504" t="s">
        <v>1568</v>
      </c>
    </row>
    <row r="505" spans="1:5">
      <c r="A505" t="s">
        <v>7460</v>
      </c>
      <c r="B505" t="s">
        <v>7456</v>
      </c>
      <c r="C505" t="s">
        <v>1975</v>
      </c>
      <c r="D505" t="s">
        <v>7454</v>
      </c>
      <c r="E505" t="s">
        <v>1568</v>
      </c>
    </row>
    <row r="506" spans="1:5">
      <c r="A506" t="s">
        <v>7463</v>
      </c>
      <c r="B506" t="s">
        <v>7464</v>
      </c>
      <c r="C506" t="s">
        <v>1976</v>
      </c>
      <c r="D506" t="s">
        <v>7462</v>
      </c>
      <c r="E506" t="s">
        <v>1569</v>
      </c>
    </row>
    <row r="507" spans="1:5">
      <c r="A507" t="s">
        <v>7478</v>
      </c>
      <c r="B507" t="s">
        <v>7479</v>
      </c>
      <c r="C507" t="s">
        <v>1977</v>
      </c>
      <c r="D507" t="s">
        <v>7477</v>
      </c>
      <c r="E507" t="s">
        <v>1571</v>
      </c>
    </row>
    <row r="508" spans="1:5">
      <c r="A508" t="s">
        <v>7482</v>
      </c>
      <c r="B508" t="s">
        <v>7479</v>
      </c>
      <c r="C508" t="s">
        <v>1978</v>
      </c>
      <c r="D508" t="s">
        <v>7481</v>
      </c>
      <c r="E508" t="s">
        <v>1572</v>
      </c>
    </row>
    <row r="509" spans="1:5">
      <c r="A509" t="s">
        <v>7485</v>
      </c>
      <c r="B509" t="s">
        <v>7486</v>
      </c>
      <c r="C509" t="s">
        <v>1979</v>
      </c>
      <c r="D509" t="s">
        <v>7484</v>
      </c>
      <c r="E509" t="s">
        <v>1573</v>
      </c>
    </row>
    <row r="510" spans="1:5">
      <c r="A510" t="s">
        <v>7488</v>
      </c>
      <c r="B510" t="s">
        <v>7486</v>
      </c>
      <c r="C510" t="s">
        <v>1980</v>
      </c>
      <c r="D510" t="s">
        <v>7484</v>
      </c>
      <c r="E510" t="s">
        <v>1573</v>
      </c>
    </row>
    <row r="511" spans="1:5">
      <c r="A511" t="s">
        <v>7490</v>
      </c>
      <c r="B511" t="s">
        <v>7486</v>
      </c>
      <c r="C511" t="s">
        <v>1981</v>
      </c>
      <c r="D511" t="s">
        <v>7484</v>
      </c>
      <c r="E511" t="s">
        <v>1573</v>
      </c>
    </row>
    <row r="512" spans="1:5">
      <c r="A512" t="s">
        <v>7493</v>
      </c>
      <c r="B512" t="s">
        <v>7456</v>
      </c>
      <c r="C512" t="s">
        <v>1982</v>
      </c>
      <c r="D512" t="s">
        <v>7492</v>
      </c>
      <c r="E512" t="s">
        <v>1574</v>
      </c>
    </row>
    <row r="513" spans="1:5">
      <c r="A513" t="s">
        <v>7495</v>
      </c>
      <c r="B513" t="s">
        <v>7456</v>
      </c>
      <c r="C513" t="s">
        <v>1983</v>
      </c>
      <c r="D513" t="s">
        <v>7492</v>
      </c>
      <c r="E513" t="s">
        <v>1574</v>
      </c>
    </row>
    <row r="514" spans="1:5">
      <c r="A514" t="s">
        <v>7497</v>
      </c>
      <c r="B514" t="s">
        <v>7456</v>
      </c>
      <c r="C514" t="s">
        <v>1984</v>
      </c>
      <c r="D514" t="s">
        <v>7492</v>
      </c>
      <c r="E514" t="s">
        <v>1574</v>
      </c>
    </row>
    <row r="515" spans="1:5">
      <c r="A515" t="s">
        <v>7500</v>
      </c>
      <c r="B515" t="s">
        <v>7501</v>
      </c>
      <c r="C515" t="s">
        <v>1985</v>
      </c>
      <c r="D515" t="s">
        <v>7499</v>
      </c>
      <c r="E515" t="s">
        <v>1575</v>
      </c>
    </row>
    <row r="516" spans="1:5">
      <c r="A516" t="s">
        <v>7511</v>
      </c>
      <c r="B516" t="s">
        <v>7512</v>
      </c>
      <c r="C516" t="s">
        <v>1986</v>
      </c>
      <c r="D516" t="s">
        <v>7510</v>
      </c>
      <c r="E516" t="s">
        <v>1578</v>
      </c>
    </row>
    <row r="517" spans="1:5">
      <c r="A517" t="s">
        <v>7515</v>
      </c>
      <c r="B517" t="s">
        <v>7464</v>
      </c>
      <c r="C517" t="s">
        <v>1987</v>
      </c>
      <c r="D517" t="s">
        <v>7514</v>
      </c>
      <c r="E517" t="s">
        <v>1579</v>
      </c>
    </row>
    <row r="518" spans="1:5">
      <c r="A518" t="s">
        <v>7522</v>
      </c>
      <c r="B518" t="s">
        <v>7523</v>
      </c>
      <c r="C518" t="s">
        <v>1988</v>
      </c>
      <c r="D518" t="s">
        <v>7521</v>
      </c>
      <c r="E518" t="s">
        <v>1581</v>
      </c>
    </row>
    <row r="519" spans="1:5">
      <c r="A519" t="s">
        <v>7526</v>
      </c>
      <c r="B519" t="s">
        <v>7527</v>
      </c>
      <c r="C519" t="s">
        <v>1989</v>
      </c>
      <c r="D519" t="s">
        <v>7525</v>
      </c>
      <c r="E519" t="s">
        <v>1582</v>
      </c>
    </row>
    <row r="520" spans="1:5">
      <c r="A520" t="s">
        <v>7529</v>
      </c>
      <c r="B520" t="s">
        <v>7527</v>
      </c>
      <c r="C520" t="s">
        <v>1990</v>
      </c>
      <c r="D520" t="s">
        <v>7525</v>
      </c>
      <c r="E520" t="s">
        <v>1582</v>
      </c>
    </row>
    <row r="521" spans="1:5">
      <c r="A521" t="s">
        <v>7531</v>
      </c>
      <c r="B521" t="s">
        <v>7527</v>
      </c>
      <c r="C521" t="s">
        <v>1991</v>
      </c>
      <c r="D521" t="s">
        <v>7525</v>
      </c>
      <c r="E521" t="s">
        <v>1582</v>
      </c>
    </row>
    <row r="522" spans="1:5">
      <c r="A522" t="s">
        <v>7534</v>
      </c>
      <c r="B522" t="s">
        <v>7535</v>
      </c>
      <c r="C522" t="s">
        <v>1992</v>
      </c>
      <c r="D522" t="s">
        <v>7533</v>
      </c>
      <c r="E522" t="s">
        <v>1583</v>
      </c>
    </row>
    <row r="523" spans="1:5">
      <c r="A523" t="s">
        <v>7538</v>
      </c>
      <c r="B523" t="s">
        <v>7535</v>
      </c>
      <c r="C523" t="s">
        <v>1993</v>
      </c>
      <c r="D523" t="s">
        <v>7537</v>
      </c>
      <c r="E523" t="s">
        <v>1584</v>
      </c>
    </row>
    <row r="524" spans="1:5">
      <c r="A524" t="s">
        <v>7541</v>
      </c>
      <c r="B524" t="s">
        <v>7535</v>
      </c>
      <c r="C524" t="s">
        <v>1994</v>
      </c>
      <c r="D524" t="s">
        <v>7540</v>
      </c>
      <c r="E524" t="s">
        <v>1585</v>
      </c>
    </row>
    <row r="525" spans="1:5">
      <c r="A525" t="s">
        <v>7544</v>
      </c>
      <c r="B525" t="s">
        <v>7535</v>
      </c>
      <c r="C525" t="s">
        <v>1995</v>
      </c>
      <c r="D525" t="s">
        <v>7543</v>
      </c>
      <c r="E525" t="s">
        <v>1586</v>
      </c>
    </row>
    <row r="526" spans="1:5">
      <c r="A526" t="s">
        <v>7547</v>
      </c>
      <c r="B526" t="s">
        <v>7548</v>
      </c>
      <c r="C526" t="s">
        <v>1996</v>
      </c>
      <c r="D526" t="s">
        <v>7546</v>
      </c>
      <c r="E526" t="s">
        <v>1587</v>
      </c>
    </row>
    <row r="527" spans="1:5">
      <c r="A527" t="s">
        <v>7550</v>
      </c>
      <c r="B527" t="s">
        <v>7548</v>
      </c>
      <c r="C527" t="s">
        <v>1997</v>
      </c>
      <c r="D527" t="s">
        <v>7546</v>
      </c>
      <c r="E527" t="s">
        <v>1587</v>
      </c>
    </row>
    <row r="528" spans="1:5">
      <c r="A528" t="s">
        <v>7553</v>
      </c>
      <c r="B528" t="s">
        <v>7554</v>
      </c>
      <c r="C528" t="s">
        <v>1998</v>
      </c>
      <c r="D528" t="s">
        <v>7552</v>
      </c>
      <c r="E528" t="s">
        <v>228</v>
      </c>
    </row>
    <row r="529" spans="1:5">
      <c r="A529" t="s">
        <v>7557</v>
      </c>
      <c r="B529" t="s">
        <v>7554</v>
      </c>
      <c r="C529" t="s">
        <v>1999</v>
      </c>
      <c r="D529" t="s">
        <v>7556</v>
      </c>
      <c r="E529" t="s">
        <v>229</v>
      </c>
    </row>
    <row r="530" spans="1:5">
      <c r="A530" t="s">
        <v>7560</v>
      </c>
      <c r="B530" t="s">
        <v>7561</v>
      </c>
      <c r="C530" t="s">
        <v>2000</v>
      </c>
      <c r="D530" t="s">
        <v>7559</v>
      </c>
      <c r="E530" t="s">
        <v>230</v>
      </c>
    </row>
    <row r="531" spans="1:5">
      <c r="A531" t="s">
        <v>7563</v>
      </c>
      <c r="B531" t="s">
        <v>7561</v>
      </c>
      <c r="C531" t="s">
        <v>2001</v>
      </c>
      <c r="D531" t="s">
        <v>7559</v>
      </c>
      <c r="E531" t="s">
        <v>230</v>
      </c>
    </row>
    <row r="532" spans="1:5">
      <c r="A532" t="s">
        <v>7566</v>
      </c>
      <c r="B532" t="s">
        <v>7567</v>
      </c>
      <c r="C532" t="s">
        <v>2002</v>
      </c>
      <c r="D532" t="s">
        <v>7565</v>
      </c>
      <c r="E532" t="s">
        <v>231</v>
      </c>
    </row>
    <row r="533" spans="1:5">
      <c r="A533" t="s">
        <v>7570</v>
      </c>
      <c r="B533" t="s">
        <v>7554</v>
      </c>
      <c r="C533" t="s">
        <v>2003</v>
      </c>
      <c r="D533" t="s">
        <v>7569</v>
      </c>
      <c r="E533" t="s">
        <v>232</v>
      </c>
    </row>
    <row r="534" spans="1:5">
      <c r="A534" t="s">
        <v>7573</v>
      </c>
      <c r="B534" t="s">
        <v>7561</v>
      </c>
      <c r="C534" t="s">
        <v>2004</v>
      </c>
      <c r="D534" t="s">
        <v>7572</v>
      </c>
      <c r="E534" t="s">
        <v>233</v>
      </c>
    </row>
    <row r="535" spans="1:5">
      <c r="A535" t="s">
        <v>7575</v>
      </c>
      <c r="B535" t="s">
        <v>7561</v>
      </c>
      <c r="C535" t="s">
        <v>2005</v>
      </c>
      <c r="D535" t="s">
        <v>7572</v>
      </c>
      <c r="E535" t="s">
        <v>233</v>
      </c>
    </row>
    <row r="536" spans="1:5">
      <c r="A536" t="s">
        <v>7578</v>
      </c>
      <c r="B536" t="s">
        <v>7567</v>
      </c>
      <c r="C536" t="s">
        <v>5931</v>
      </c>
      <c r="D536" t="s">
        <v>7577</v>
      </c>
      <c r="E536" t="s">
        <v>234</v>
      </c>
    </row>
    <row r="537" spans="1:5">
      <c r="A537" t="s">
        <v>7581</v>
      </c>
      <c r="B537" t="s">
        <v>7554</v>
      </c>
      <c r="C537" t="s">
        <v>2006</v>
      </c>
      <c r="D537" t="s">
        <v>7580</v>
      </c>
      <c r="E537" t="s">
        <v>235</v>
      </c>
    </row>
    <row r="538" spans="1:5">
      <c r="A538" t="s">
        <v>7584</v>
      </c>
      <c r="B538" t="s">
        <v>7508</v>
      </c>
      <c r="C538" t="s">
        <v>5031</v>
      </c>
      <c r="D538" t="s">
        <v>7583</v>
      </c>
      <c r="E538" t="s">
        <v>236</v>
      </c>
    </row>
    <row r="539" spans="1:5">
      <c r="A539" t="s">
        <v>7584</v>
      </c>
      <c r="B539" t="s">
        <v>7508</v>
      </c>
      <c r="C539" t="s">
        <v>5031</v>
      </c>
      <c r="D539" t="s">
        <v>7583</v>
      </c>
      <c r="E539" t="s">
        <v>236</v>
      </c>
    </row>
    <row r="540" spans="1:5">
      <c r="A540" t="s">
        <v>7587</v>
      </c>
      <c r="B540" t="s">
        <v>7508</v>
      </c>
      <c r="C540" t="s">
        <v>2007</v>
      </c>
      <c r="D540" t="s">
        <v>7586</v>
      </c>
      <c r="E540" t="s">
        <v>237</v>
      </c>
    </row>
    <row r="541" spans="1:5">
      <c r="A541" t="s">
        <v>7587</v>
      </c>
      <c r="B541" t="s">
        <v>7508</v>
      </c>
      <c r="C541" t="s">
        <v>2007</v>
      </c>
      <c r="D541" t="s">
        <v>7586</v>
      </c>
      <c r="E541" t="s">
        <v>237</v>
      </c>
    </row>
    <row r="542" spans="1:5">
      <c r="A542" t="s">
        <v>7590</v>
      </c>
      <c r="B542" t="s">
        <v>7591</v>
      </c>
      <c r="C542" t="s">
        <v>2008</v>
      </c>
      <c r="D542" t="s">
        <v>7589</v>
      </c>
      <c r="E542" t="s">
        <v>238</v>
      </c>
    </row>
    <row r="543" spans="1:5">
      <c r="A543" t="s">
        <v>7594</v>
      </c>
      <c r="B543" t="s">
        <v>7591</v>
      </c>
      <c r="C543" t="s">
        <v>2009</v>
      </c>
      <c r="D543" t="s">
        <v>7593</v>
      </c>
      <c r="E543" t="s">
        <v>239</v>
      </c>
    </row>
    <row r="544" spans="1:5">
      <c r="A544" t="s">
        <v>7597</v>
      </c>
      <c r="B544" t="s">
        <v>7456</v>
      </c>
      <c r="C544" t="s">
        <v>2010</v>
      </c>
      <c r="D544" t="s">
        <v>7596</v>
      </c>
      <c r="E544" t="s">
        <v>240</v>
      </c>
    </row>
    <row r="545" spans="1:5">
      <c r="A545" t="s">
        <v>7600</v>
      </c>
      <c r="B545" t="s">
        <v>7601</v>
      </c>
      <c r="C545" t="s">
        <v>2011</v>
      </c>
      <c r="D545" t="s">
        <v>7599</v>
      </c>
      <c r="E545" t="s">
        <v>241</v>
      </c>
    </row>
    <row r="546" spans="1:5">
      <c r="A546" t="s">
        <v>7604</v>
      </c>
      <c r="B546" t="s">
        <v>7605</v>
      </c>
      <c r="C546" t="s">
        <v>2012</v>
      </c>
      <c r="D546" t="s">
        <v>7603</v>
      </c>
      <c r="E546" t="s">
        <v>242</v>
      </c>
    </row>
    <row r="547" spans="1:5">
      <c r="A547" t="s">
        <v>7607</v>
      </c>
      <c r="B547" t="s">
        <v>7605</v>
      </c>
      <c r="C547" t="s">
        <v>2013</v>
      </c>
      <c r="D547" t="s">
        <v>7603</v>
      </c>
      <c r="E547" t="s">
        <v>242</v>
      </c>
    </row>
    <row r="548" spans="1:5">
      <c r="A548" t="s">
        <v>7610</v>
      </c>
      <c r="B548" t="s">
        <v>7464</v>
      </c>
      <c r="C548" t="s">
        <v>2014</v>
      </c>
      <c r="D548" t="s">
        <v>7609</v>
      </c>
      <c r="E548" t="s">
        <v>243</v>
      </c>
    </row>
    <row r="549" spans="1:5">
      <c r="A549" t="s">
        <v>7613</v>
      </c>
      <c r="B549" t="s">
        <v>7554</v>
      </c>
      <c r="C549" t="s">
        <v>2015</v>
      </c>
      <c r="D549" t="s">
        <v>7612</v>
      </c>
      <c r="E549" t="s">
        <v>244</v>
      </c>
    </row>
    <row r="550" spans="1:5">
      <c r="A550" t="s">
        <v>7615</v>
      </c>
      <c r="B550" t="s">
        <v>7554</v>
      </c>
      <c r="C550" t="s">
        <v>2016</v>
      </c>
      <c r="D550" t="s">
        <v>7612</v>
      </c>
      <c r="E550" t="s">
        <v>244</v>
      </c>
    </row>
    <row r="551" spans="1:5">
      <c r="A551" t="s">
        <v>7618</v>
      </c>
      <c r="B551" t="s">
        <v>7619</v>
      </c>
      <c r="C551" t="s">
        <v>2017</v>
      </c>
      <c r="D551" t="s">
        <v>7617</v>
      </c>
      <c r="E551" t="s">
        <v>245</v>
      </c>
    </row>
    <row r="552" spans="1:5">
      <c r="A552" t="s">
        <v>7622</v>
      </c>
      <c r="B552" t="s">
        <v>7501</v>
      </c>
      <c r="C552" t="s">
        <v>2018</v>
      </c>
      <c r="D552" t="s">
        <v>7621</v>
      </c>
      <c r="E552" t="s">
        <v>246</v>
      </c>
    </row>
    <row r="553" spans="1:5">
      <c r="A553" t="s">
        <v>7625</v>
      </c>
      <c r="B553" t="s">
        <v>7501</v>
      </c>
      <c r="C553" t="s">
        <v>2019</v>
      </c>
      <c r="D553" t="s">
        <v>7624</v>
      </c>
      <c r="E553" t="s">
        <v>247</v>
      </c>
    </row>
    <row r="554" spans="1:5">
      <c r="A554" t="s">
        <v>7628</v>
      </c>
      <c r="B554" t="s">
        <v>7501</v>
      </c>
      <c r="C554" t="s">
        <v>2020</v>
      </c>
      <c r="D554" t="s">
        <v>7627</v>
      </c>
      <c r="E554" t="s">
        <v>248</v>
      </c>
    </row>
    <row r="555" spans="1:5">
      <c r="A555" t="s">
        <v>7631</v>
      </c>
      <c r="B555" t="s">
        <v>7501</v>
      </c>
      <c r="C555" t="s">
        <v>2021</v>
      </c>
      <c r="D555" t="s">
        <v>7630</v>
      </c>
      <c r="E555" t="s">
        <v>249</v>
      </c>
    </row>
    <row r="556" spans="1:5">
      <c r="A556" t="s">
        <v>7634</v>
      </c>
      <c r="B556" t="s">
        <v>7501</v>
      </c>
      <c r="C556" t="s">
        <v>2022</v>
      </c>
      <c r="D556" t="s">
        <v>7633</v>
      </c>
      <c r="E556" t="s">
        <v>250</v>
      </c>
    </row>
    <row r="557" spans="1:5">
      <c r="A557" t="s">
        <v>7636</v>
      </c>
      <c r="B557" t="s">
        <v>7501</v>
      </c>
      <c r="C557" t="s">
        <v>2022</v>
      </c>
      <c r="D557" t="s">
        <v>7633</v>
      </c>
      <c r="E557" t="s">
        <v>250</v>
      </c>
    </row>
    <row r="558" spans="1:5">
      <c r="A558" t="s">
        <v>7636</v>
      </c>
      <c r="B558" t="s">
        <v>7501</v>
      </c>
      <c r="C558" t="s">
        <v>2023</v>
      </c>
      <c r="D558" t="s">
        <v>7633</v>
      </c>
      <c r="E558" t="s">
        <v>250</v>
      </c>
    </row>
    <row r="559" spans="1:5">
      <c r="A559" t="s">
        <v>7638</v>
      </c>
      <c r="B559" t="s">
        <v>7501</v>
      </c>
      <c r="C559" t="s">
        <v>2023</v>
      </c>
      <c r="D559" t="s">
        <v>7633</v>
      </c>
      <c r="E559" t="s">
        <v>250</v>
      </c>
    </row>
    <row r="560" spans="1:5">
      <c r="A560" t="s">
        <v>7638</v>
      </c>
      <c r="B560" t="s">
        <v>7501</v>
      </c>
      <c r="C560" t="s">
        <v>2024</v>
      </c>
      <c r="D560" t="s">
        <v>7633</v>
      </c>
      <c r="E560" t="s">
        <v>250</v>
      </c>
    </row>
    <row r="561" spans="1:5">
      <c r="A561" t="s">
        <v>7656</v>
      </c>
      <c r="B561" t="s">
        <v>7456</v>
      </c>
      <c r="C561" t="s">
        <v>2025</v>
      </c>
      <c r="D561" t="s">
        <v>9151</v>
      </c>
      <c r="E561" t="s">
        <v>1196</v>
      </c>
    </row>
    <row r="562" spans="1:5">
      <c r="A562" t="s">
        <v>7659</v>
      </c>
      <c r="B562" t="s">
        <v>7456</v>
      </c>
      <c r="C562" t="s">
        <v>2026</v>
      </c>
      <c r="D562" t="s">
        <v>7658</v>
      </c>
      <c r="E562" t="s">
        <v>252</v>
      </c>
    </row>
    <row r="563" spans="1:5">
      <c r="A563" t="s">
        <v>7662</v>
      </c>
      <c r="B563" t="s">
        <v>7464</v>
      </c>
      <c r="C563" t="s">
        <v>2027</v>
      </c>
      <c r="D563" t="s">
        <v>7661</v>
      </c>
      <c r="E563" t="s">
        <v>253</v>
      </c>
    </row>
    <row r="564" spans="1:5">
      <c r="A564" t="s">
        <v>7665</v>
      </c>
      <c r="B564" t="s">
        <v>7567</v>
      </c>
      <c r="C564" t="s">
        <v>2028</v>
      </c>
      <c r="D564" t="s">
        <v>7664</v>
      </c>
      <c r="E564" t="s">
        <v>254</v>
      </c>
    </row>
    <row r="565" spans="1:5">
      <c r="A565" t="s">
        <v>7668</v>
      </c>
      <c r="B565" t="s">
        <v>7567</v>
      </c>
      <c r="C565" t="s">
        <v>2029</v>
      </c>
      <c r="D565" t="s">
        <v>7667</v>
      </c>
      <c r="E565" t="s">
        <v>255</v>
      </c>
    </row>
    <row r="566" spans="1:5">
      <c r="A566" t="s">
        <v>7671</v>
      </c>
      <c r="B566" t="s">
        <v>7567</v>
      </c>
      <c r="C566" t="s">
        <v>6223</v>
      </c>
      <c r="D566" t="s">
        <v>7670</v>
      </c>
      <c r="E566" t="s">
        <v>256</v>
      </c>
    </row>
    <row r="567" spans="1:5">
      <c r="A567" t="s">
        <v>7673</v>
      </c>
      <c r="B567" t="s">
        <v>7567</v>
      </c>
      <c r="C567" t="s">
        <v>2030</v>
      </c>
      <c r="D567" t="s">
        <v>7670</v>
      </c>
      <c r="E567" t="s">
        <v>256</v>
      </c>
    </row>
    <row r="568" spans="1:5">
      <c r="A568" t="s">
        <v>7675</v>
      </c>
      <c r="B568" t="s">
        <v>7567</v>
      </c>
      <c r="C568" t="s">
        <v>2031</v>
      </c>
      <c r="D568" t="s">
        <v>7670</v>
      </c>
      <c r="E568" t="s">
        <v>256</v>
      </c>
    </row>
    <row r="569" spans="1:5">
      <c r="A569" t="s">
        <v>7678</v>
      </c>
      <c r="B569" t="s">
        <v>7501</v>
      </c>
      <c r="C569" t="s">
        <v>2032</v>
      </c>
      <c r="D569" t="s">
        <v>7677</v>
      </c>
      <c r="E569" t="s">
        <v>257</v>
      </c>
    </row>
    <row r="570" spans="1:5">
      <c r="A570" t="s">
        <v>7681</v>
      </c>
      <c r="B570" t="s">
        <v>7501</v>
      </c>
      <c r="C570" t="s">
        <v>2033</v>
      </c>
      <c r="D570" t="s">
        <v>7680</v>
      </c>
      <c r="E570" t="s">
        <v>258</v>
      </c>
    </row>
    <row r="571" spans="1:5">
      <c r="A571" t="s">
        <v>7684</v>
      </c>
      <c r="B571" t="s">
        <v>7501</v>
      </c>
      <c r="C571" t="s">
        <v>2034</v>
      </c>
      <c r="D571" t="s">
        <v>7683</v>
      </c>
      <c r="E571" t="s">
        <v>259</v>
      </c>
    </row>
    <row r="572" spans="1:5">
      <c r="A572" t="s">
        <v>7687</v>
      </c>
      <c r="B572" t="s">
        <v>7501</v>
      </c>
      <c r="C572" t="s">
        <v>2035</v>
      </c>
      <c r="D572" t="s">
        <v>7686</v>
      </c>
      <c r="E572" t="s">
        <v>260</v>
      </c>
    </row>
    <row r="573" spans="1:5">
      <c r="A573" t="s">
        <v>7690</v>
      </c>
      <c r="B573" t="s">
        <v>7554</v>
      </c>
      <c r="C573" t="s">
        <v>2036</v>
      </c>
      <c r="D573" t="s">
        <v>7689</v>
      </c>
      <c r="E573" t="s">
        <v>261</v>
      </c>
    </row>
    <row r="574" spans="1:5">
      <c r="A574" t="s">
        <v>7693</v>
      </c>
      <c r="B574" t="s">
        <v>7694</v>
      </c>
      <c r="C574" t="s">
        <v>2037</v>
      </c>
      <c r="D574" t="s">
        <v>7692</v>
      </c>
      <c r="E574" t="s">
        <v>262</v>
      </c>
    </row>
    <row r="575" spans="1:5">
      <c r="A575" t="s">
        <v>7697</v>
      </c>
      <c r="B575" t="s">
        <v>7567</v>
      </c>
      <c r="C575" t="s">
        <v>2038</v>
      </c>
      <c r="D575" t="s">
        <v>7696</v>
      </c>
      <c r="E575" t="s">
        <v>263</v>
      </c>
    </row>
    <row r="576" spans="1:5">
      <c r="A576" t="s">
        <v>7699</v>
      </c>
      <c r="B576" t="s">
        <v>7567</v>
      </c>
      <c r="C576" t="s">
        <v>2039</v>
      </c>
      <c r="D576" t="s">
        <v>7696</v>
      </c>
      <c r="E576" t="s">
        <v>263</v>
      </c>
    </row>
    <row r="577" spans="1:5">
      <c r="A577" t="s">
        <v>7702</v>
      </c>
      <c r="B577" t="s">
        <v>7456</v>
      </c>
      <c r="C577" t="s">
        <v>2040</v>
      </c>
      <c r="D577" t="s">
        <v>7701</v>
      </c>
      <c r="E577" t="s">
        <v>264</v>
      </c>
    </row>
    <row r="578" spans="1:5">
      <c r="A578" t="s">
        <v>7705</v>
      </c>
      <c r="B578" t="s">
        <v>7501</v>
      </c>
      <c r="C578" t="s">
        <v>2041</v>
      </c>
      <c r="D578" t="s">
        <v>7704</v>
      </c>
      <c r="E578" t="s">
        <v>265</v>
      </c>
    </row>
    <row r="579" spans="1:5">
      <c r="A579" t="s">
        <v>7707</v>
      </c>
      <c r="B579" t="s">
        <v>7501</v>
      </c>
      <c r="C579" t="s">
        <v>2042</v>
      </c>
      <c r="D579" t="s">
        <v>7704</v>
      </c>
      <c r="E579" t="s">
        <v>265</v>
      </c>
    </row>
    <row r="580" spans="1:5">
      <c r="A580" t="s">
        <v>7709</v>
      </c>
      <c r="B580" t="s">
        <v>7501</v>
      </c>
      <c r="C580" t="s">
        <v>2043</v>
      </c>
      <c r="D580" t="s">
        <v>7704</v>
      </c>
      <c r="E580" t="s">
        <v>265</v>
      </c>
    </row>
    <row r="581" spans="1:5">
      <c r="A581" t="s">
        <v>7712</v>
      </c>
      <c r="B581" t="s">
        <v>7713</v>
      </c>
      <c r="C581" t="s">
        <v>2044</v>
      </c>
      <c r="D581" t="s">
        <v>7711</v>
      </c>
      <c r="E581" t="s">
        <v>266</v>
      </c>
    </row>
    <row r="582" spans="1:5">
      <c r="A582" t="s">
        <v>7715</v>
      </c>
      <c r="B582" t="s">
        <v>7713</v>
      </c>
      <c r="C582" t="s">
        <v>2045</v>
      </c>
      <c r="D582" t="s">
        <v>7711</v>
      </c>
      <c r="E582" t="s">
        <v>266</v>
      </c>
    </row>
    <row r="583" spans="1:5">
      <c r="A583" t="s">
        <v>7717</v>
      </c>
      <c r="B583" t="s">
        <v>7713</v>
      </c>
      <c r="C583" t="s">
        <v>2046</v>
      </c>
      <c r="D583" t="s">
        <v>7711</v>
      </c>
      <c r="E583" t="s">
        <v>266</v>
      </c>
    </row>
    <row r="584" spans="1:5">
      <c r="A584" t="s">
        <v>7720</v>
      </c>
      <c r="B584" t="s">
        <v>7501</v>
      </c>
      <c r="C584" t="s">
        <v>2047</v>
      </c>
      <c r="D584" t="s">
        <v>7719</v>
      </c>
      <c r="E584" t="s">
        <v>267</v>
      </c>
    </row>
    <row r="585" spans="1:5">
      <c r="A585" t="s">
        <v>7722</v>
      </c>
      <c r="B585" t="s">
        <v>7501</v>
      </c>
      <c r="C585" t="s">
        <v>2048</v>
      </c>
      <c r="D585" t="s">
        <v>7719</v>
      </c>
      <c r="E585" t="s">
        <v>267</v>
      </c>
    </row>
    <row r="586" spans="1:5">
      <c r="A586" t="s">
        <v>7725</v>
      </c>
      <c r="B586" t="s">
        <v>7726</v>
      </c>
      <c r="C586" t="s">
        <v>2049</v>
      </c>
      <c r="D586" t="s">
        <v>7724</v>
      </c>
      <c r="E586" t="s">
        <v>268</v>
      </c>
    </row>
    <row r="587" spans="1:5">
      <c r="A587" t="s">
        <v>7728</v>
      </c>
      <c r="B587" t="s">
        <v>7726</v>
      </c>
      <c r="C587" t="s">
        <v>2050</v>
      </c>
      <c r="D587" t="s">
        <v>7724</v>
      </c>
      <c r="E587" t="s">
        <v>268</v>
      </c>
    </row>
    <row r="588" spans="1:5">
      <c r="A588" t="s">
        <v>7731</v>
      </c>
      <c r="B588" t="s">
        <v>7512</v>
      </c>
      <c r="C588" t="s">
        <v>2051</v>
      </c>
      <c r="D588" t="s">
        <v>7730</v>
      </c>
      <c r="E588" t="s">
        <v>269</v>
      </c>
    </row>
    <row r="589" spans="1:5">
      <c r="A589" t="s">
        <v>7734</v>
      </c>
      <c r="B589" t="s">
        <v>7527</v>
      </c>
      <c r="C589" t="s">
        <v>2052</v>
      </c>
      <c r="D589" t="s">
        <v>7733</v>
      </c>
      <c r="E589" t="s">
        <v>270</v>
      </c>
    </row>
    <row r="590" spans="1:5">
      <c r="A590" t="s">
        <v>7737</v>
      </c>
      <c r="B590" t="s">
        <v>7561</v>
      </c>
      <c r="C590" t="s">
        <v>2053</v>
      </c>
      <c r="D590" t="s">
        <v>7736</v>
      </c>
      <c r="E590" t="s">
        <v>271</v>
      </c>
    </row>
    <row r="591" spans="1:5">
      <c r="A591" t="s">
        <v>7740</v>
      </c>
      <c r="B591" t="s">
        <v>7452</v>
      </c>
      <c r="C591" t="s">
        <v>2054</v>
      </c>
      <c r="D591" t="s">
        <v>7739</v>
      </c>
      <c r="E591" t="s">
        <v>272</v>
      </c>
    </row>
    <row r="592" spans="1:5">
      <c r="A592" t="s">
        <v>7743</v>
      </c>
      <c r="B592" t="s">
        <v>7744</v>
      </c>
      <c r="C592" t="s">
        <v>2055</v>
      </c>
      <c r="D592" t="s">
        <v>7742</v>
      </c>
      <c r="E592" t="s">
        <v>273</v>
      </c>
    </row>
    <row r="593" spans="1:5">
      <c r="A593" t="s">
        <v>7746</v>
      </c>
      <c r="B593" t="s">
        <v>7744</v>
      </c>
      <c r="C593" t="s">
        <v>2056</v>
      </c>
      <c r="D593" t="s">
        <v>7742</v>
      </c>
      <c r="E593" t="s">
        <v>273</v>
      </c>
    </row>
    <row r="594" spans="1:5">
      <c r="A594" t="s">
        <v>7752</v>
      </c>
      <c r="B594" t="s">
        <v>7567</v>
      </c>
      <c r="C594" t="s">
        <v>2057</v>
      </c>
      <c r="D594" t="s">
        <v>7751</v>
      </c>
      <c r="E594" t="s">
        <v>275</v>
      </c>
    </row>
    <row r="595" spans="1:5">
      <c r="A595" t="s">
        <v>7754</v>
      </c>
      <c r="B595" t="s">
        <v>7567</v>
      </c>
      <c r="C595" t="s">
        <v>2058</v>
      </c>
      <c r="D595" t="s">
        <v>7751</v>
      </c>
      <c r="E595" t="s">
        <v>275</v>
      </c>
    </row>
    <row r="596" spans="1:5">
      <c r="A596" t="s">
        <v>7756</v>
      </c>
      <c r="B596" t="s">
        <v>7567</v>
      </c>
      <c r="C596" t="s">
        <v>2059</v>
      </c>
      <c r="D596" t="s">
        <v>7751</v>
      </c>
      <c r="E596" t="s">
        <v>275</v>
      </c>
    </row>
    <row r="597" spans="1:5">
      <c r="A597" t="s">
        <v>7759</v>
      </c>
      <c r="B597" t="s">
        <v>7479</v>
      </c>
      <c r="C597" t="s">
        <v>2060</v>
      </c>
      <c r="D597" t="s">
        <v>7758</v>
      </c>
      <c r="E597" t="s">
        <v>276</v>
      </c>
    </row>
    <row r="598" spans="1:5">
      <c r="A598" t="s">
        <v>7764</v>
      </c>
      <c r="B598" t="s">
        <v>7464</v>
      </c>
      <c r="C598" t="s">
        <v>2061</v>
      </c>
      <c r="D598" t="s">
        <v>7761</v>
      </c>
      <c r="E598" t="s">
        <v>277</v>
      </c>
    </row>
    <row r="599" spans="1:5">
      <c r="A599" t="s">
        <v>7767</v>
      </c>
      <c r="B599" t="s">
        <v>7456</v>
      </c>
      <c r="C599" t="s">
        <v>2062</v>
      </c>
      <c r="D599" t="s">
        <v>7766</v>
      </c>
      <c r="E599" t="s">
        <v>278</v>
      </c>
    </row>
    <row r="600" spans="1:5">
      <c r="A600" t="s">
        <v>7774</v>
      </c>
      <c r="B600" t="s">
        <v>7775</v>
      </c>
      <c r="C600" t="s">
        <v>2063</v>
      </c>
      <c r="D600" t="s">
        <v>7773</v>
      </c>
      <c r="E600" t="s">
        <v>280</v>
      </c>
    </row>
    <row r="601" spans="1:5">
      <c r="A601" t="s">
        <v>7781</v>
      </c>
      <c r="B601" t="s">
        <v>7775</v>
      </c>
      <c r="C601" t="s">
        <v>2064</v>
      </c>
      <c r="D601" t="s">
        <v>7780</v>
      </c>
      <c r="E601" t="s">
        <v>282</v>
      </c>
    </row>
    <row r="602" spans="1:5">
      <c r="A602" t="s">
        <v>7784</v>
      </c>
      <c r="B602" t="s">
        <v>7479</v>
      </c>
      <c r="C602" t="s">
        <v>2065</v>
      </c>
      <c r="D602" t="s">
        <v>7783</v>
      </c>
      <c r="E602" t="s">
        <v>283</v>
      </c>
    </row>
    <row r="603" spans="1:5">
      <c r="A603" t="s">
        <v>7786</v>
      </c>
      <c r="B603" t="s">
        <v>7479</v>
      </c>
      <c r="C603" t="s">
        <v>2066</v>
      </c>
      <c r="D603" t="s">
        <v>7783</v>
      </c>
      <c r="E603" t="s">
        <v>283</v>
      </c>
    </row>
    <row r="604" spans="1:5">
      <c r="A604" t="s">
        <v>7789</v>
      </c>
      <c r="B604" t="s">
        <v>7512</v>
      </c>
      <c r="C604" t="s">
        <v>2067</v>
      </c>
      <c r="D604" t="s">
        <v>7788</v>
      </c>
      <c r="E604" t="s">
        <v>284</v>
      </c>
    </row>
    <row r="605" spans="1:5">
      <c r="A605" t="s">
        <v>7792</v>
      </c>
      <c r="B605" t="s">
        <v>7456</v>
      </c>
      <c r="C605" t="s">
        <v>2068</v>
      </c>
      <c r="D605" t="s">
        <v>7791</v>
      </c>
      <c r="E605" t="s">
        <v>285</v>
      </c>
    </row>
    <row r="606" spans="1:5">
      <c r="A606" t="s">
        <v>7795</v>
      </c>
      <c r="B606" t="s">
        <v>7796</v>
      </c>
      <c r="C606" t="s">
        <v>2069</v>
      </c>
      <c r="D606" t="s">
        <v>7794</v>
      </c>
      <c r="E606" t="s">
        <v>7794</v>
      </c>
    </row>
    <row r="607" spans="1:5">
      <c r="A607" t="s">
        <v>7807</v>
      </c>
      <c r="B607" t="s">
        <v>7464</v>
      </c>
      <c r="C607" t="s">
        <v>5892</v>
      </c>
      <c r="D607" t="s">
        <v>7806</v>
      </c>
      <c r="E607" t="s">
        <v>288</v>
      </c>
    </row>
    <row r="608" spans="1:5">
      <c r="A608" t="s">
        <v>7826</v>
      </c>
      <c r="B608" t="s">
        <v>7827</v>
      </c>
      <c r="C608" t="s">
        <v>2070</v>
      </c>
      <c r="D608" t="s">
        <v>7825</v>
      </c>
      <c r="E608" t="s">
        <v>291</v>
      </c>
    </row>
    <row r="609" spans="1:5">
      <c r="A609" t="s">
        <v>7826</v>
      </c>
      <c r="B609" t="s">
        <v>7827</v>
      </c>
      <c r="C609" t="s">
        <v>2071</v>
      </c>
      <c r="D609" t="s">
        <v>7825</v>
      </c>
      <c r="E609" t="s">
        <v>291</v>
      </c>
    </row>
    <row r="610" spans="1:5">
      <c r="A610" t="s">
        <v>7837</v>
      </c>
      <c r="B610" t="s">
        <v>7464</v>
      </c>
      <c r="C610" t="s">
        <v>2072</v>
      </c>
      <c r="D610" t="s">
        <v>7832</v>
      </c>
      <c r="E610" t="s">
        <v>293</v>
      </c>
    </row>
    <row r="611" spans="1:5">
      <c r="A611" t="s">
        <v>7840</v>
      </c>
      <c r="B611" t="s">
        <v>7464</v>
      </c>
      <c r="C611" t="s">
        <v>2073</v>
      </c>
      <c r="D611" t="s">
        <v>7839</v>
      </c>
      <c r="E611" t="s">
        <v>294</v>
      </c>
    </row>
    <row r="612" spans="1:5">
      <c r="A612" t="s">
        <v>7842</v>
      </c>
      <c r="B612" t="s">
        <v>7464</v>
      </c>
      <c r="C612" t="s">
        <v>2074</v>
      </c>
      <c r="D612" t="s">
        <v>7839</v>
      </c>
      <c r="E612" t="s">
        <v>294</v>
      </c>
    </row>
    <row r="613" spans="1:5">
      <c r="A613" t="s">
        <v>7844</v>
      </c>
      <c r="B613" t="s">
        <v>7464</v>
      </c>
      <c r="C613" t="s">
        <v>2075</v>
      </c>
      <c r="D613" t="s">
        <v>7839</v>
      </c>
      <c r="E613" t="s">
        <v>294</v>
      </c>
    </row>
    <row r="614" spans="1:5">
      <c r="A614" t="s">
        <v>7859</v>
      </c>
      <c r="B614" t="s">
        <v>7508</v>
      </c>
      <c r="C614" t="s">
        <v>2076</v>
      </c>
      <c r="D614" t="s">
        <v>7858</v>
      </c>
      <c r="E614" t="s">
        <v>299</v>
      </c>
    </row>
    <row r="615" spans="1:5">
      <c r="A615" t="s">
        <v>7861</v>
      </c>
      <c r="B615" t="s">
        <v>7508</v>
      </c>
      <c r="C615" t="s">
        <v>2077</v>
      </c>
      <c r="D615" t="s">
        <v>7858</v>
      </c>
      <c r="E615" t="s">
        <v>299</v>
      </c>
    </row>
    <row r="616" spans="1:5">
      <c r="A616" t="s">
        <v>7863</v>
      </c>
      <c r="B616" t="s">
        <v>7508</v>
      </c>
      <c r="C616" t="s">
        <v>2078</v>
      </c>
      <c r="D616" t="s">
        <v>7858</v>
      </c>
      <c r="E616" t="s">
        <v>299</v>
      </c>
    </row>
    <row r="617" spans="1:5">
      <c r="A617" t="s">
        <v>7866</v>
      </c>
      <c r="B617" t="s">
        <v>7567</v>
      </c>
      <c r="C617" t="s">
        <v>2079</v>
      </c>
      <c r="D617" t="s">
        <v>7865</v>
      </c>
      <c r="E617" t="s">
        <v>300</v>
      </c>
    </row>
    <row r="618" spans="1:5">
      <c r="A618" t="s">
        <v>7869</v>
      </c>
      <c r="B618" t="s">
        <v>7870</v>
      </c>
      <c r="C618" t="s">
        <v>2080</v>
      </c>
      <c r="D618" t="s">
        <v>7868</v>
      </c>
      <c r="E618" t="s">
        <v>301</v>
      </c>
    </row>
    <row r="619" spans="1:5">
      <c r="A619" t="s">
        <v>7873</v>
      </c>
      <c r="B619" t="s">
        <v>7567</v>
      </c>
      <c r="C619" t="s">
        <v>2081</v>
      </c>
      <c r="D619" t="s">
        <v>7872</v>
      </c>
      <c r="E619" t="s">
        <v>7872</v>
      </c>
    </row>
    <row r="620" spans="1:5">
      <c r="A620" t="s">
        <v>7876</v>
      </c>
      <c r="B620" t="s">
        <v>7501</v>
      </c>
      <c r="C620" t="s">
        <v>2082</v>
      </c>
      <c r="D620" t="s">
        <v>7875</v>
      </c>
      <c r="E620" t="s">
        <v>302</v>
      </c>
    </row>
    <row r="621" spans="1:5">
      <c r="A621" t="s">
        <v>7876</v>
      </c>
      <c r="B621" t="s">
        <v>7501</v>
      </c>
      <c r="C621" t="s">
        <v>2083</v>
      </c>
      <c r="D621" t="s">
        <v>7875</v>
      </c>
      <c r="E621" t="s">
        <v>302</v>
      </c>
    </row>
    <row r="622" spans="1:5">
      <c r="A622" t="s">
        <v>7879</v>
      </c>
      <c r="B622" t="s">
        <v>7601</v>
      </c>
      <c r="C622" t="s">
        <v>2084</v>
      </c>
      <c r="D622" t="s">
        <v>7878</v>
      </c>
      <c r="E622" t="s">
        <v>303</v>
      </c>
    </row>
    <row r="623" spans="1:5">
      <c r="A623" t="s">
        <v>7882</v>
      </c>
      <c r="B623" t="s">
        <v>7508</v>
      </c>
      <c r="C623" t="s">
        <v>2085</v>
      </c>
      <c r="D623" t="s">
        <v>7881</v>
      </c>
      <c r="E623" t="s">
        <v>304</v>
      </c>
    </row>
    <row r="624" spans="1:5">
      <c r="A624" t="s">
        <v>7888</v>
      </c>
      <c r="B624" t="s">
        <v>8956</v>
      </c>
      <c r="C624" t="s">
        <v>2086</v>
      </c>
      <c r="D624" t="s">
        <v>7887</v>
      </c>
      <c r="E624" t="s">
        <v>306</v>
      </c>
    </row>
    <row r="625" spans="1:5">
      <c r="A625" t="s">
        <v>7893</v>
      </c>
      <c r="B625" t="s">
        <v>8533</v>
      </c>
      <c r="C625" t="s">
        <v>5457</v>
      </c>
      <c r="D625" t="s">
        <v>7890</v>
      </c>
      <c r="E625" t="s">
        <v>307</v>
      </c>
    </row>
    <row r="626" spans="1:5">
      <c r="A626" t="s">
        <v>7899</v>
      </c>
      <c r="B626" t="s">
        <v>9158</v>
      </c>
      <c r="C626" t="s">
        <v>2087</v>
      </c>
      <c r="D626" t="s">
        <v>7898</v>
      </c>
      <c r="E626" t="s">
        <v>309</v>
      </c>
    </row>
    <row r="627" spans="1:5">
      <c r="A627" t="s">
        <v>7902</v>
      </c>
      <c r="B627" t="s">
        <v>8533</v>
      </c>
      <c r="C627" t="s">
        <v>5333</v>
      </c>
      <c r="D627" t="s">
        <v>7901</v>
      </c>
      <c r="E627" t="s">
        <v>310</v>
      </c>
    </row>
    <row r="628" spans="1:5">
      <c r="A628" t="s">
        <v>7905</v>
      </c>
      <c r="B628" t="s">
        <v>9077</v>
      </c>
      <c r="C628" t="s">
        <v>6320</v>
      </c>
      <c r="D628" t="s">
        <v>7904</v>
      </c>
      <c r="E628" t="s">
        <v>311</v>
      </c>
    </row>
    <row r="629" spans="1:5">
      <c r="A629" t="s">
        <v>7908</v>
      </c>
      <c r="B629" t="s">
        <v>9077</v>
      </c>
      <c r="C629" t="s">
        <v>2088</v>
      </c>
      <c r="D629" t="s">
        <v>7907</v>
      </c>
      <c r="E629" t="s">
        <v>312</v>
      </c>
    </row>
    <row r="630" spans="1:5">
      <c r="A630" t="s">
        <v>7911</v>
      </c>
      <c r="B630" t="s">
        <v>9077</v>
      </c>
      <c r="C630" t="s">
        <v>2089</v>
      </c>
      <c r="D630" t="s">
        <v>7910</v>
      </c>
      <c r="E630" t="s">
        <v>313</v>
      </c>
    </row>
    <row r="631" spans="1:5">
      <c r="A631" t="s">
        <v>7914</v>
      </c>
      <c r="B631" t="s">
        <v>8533</v>
      </c>
      <c r="C631" t="s">
        <v>2090</v>
      </c>
      <c r="D631" t="s">
        <v>7913</v>
      </c>
      <c r="E631" t="s">
        <v>314</v>
      </c>
    </row>
    <row r="632" spans="1:5">
      <c r="A632" t="s">
        <v>7917</v>
      </c>
      <c r="B632" t="s">
        <v>8533</v>
      </c>
      <c r="C632" t="s">
        <v>2091</v>
      </c>
      <c r="D632" t="s">
        <v>7916</v>
      </c>
      <c r="E632" t="s">
        <v>315</v>
      </c>
    </row>
    <row r="633" spans="1:5">
      <c r="A633" t="s">
        <v>7920</v>
      </c>
      <c r="B633" t="s">
        <v>8533</v>
      </c>
      <c r="C633" t="s">
        <v>2092</v>
      </c>
      <c r="D633" t="s">
        <v>7919</v>
      </c>
      <c r="E633" t="s">
        <v>316</v>
      </c>
    </row>
    <row r="634" spans="1:5">
      <c r="A634" t="s">
        <v>7923</v>
      </c>
      <c r="B634" t="s">
        <v>8533</v>
      </c>
      <c r="C634" t="s">
        <v>2093</v>
      </c>
      <c r="D634" t="s">
        <v>7922</v>
      </c>
      <c r="E634" t="s">
        <v>317</v>
      </c>
    </row>
    <row r="635" spans="1:5">
      <c r="A635" t="s">
        <v>7926</v>
      </c>
      <c r="B635" t="s">
        <v>8963</v>
      </c>
      <c r="C635" t="s">
        <v>2094</v>
      </c>
      <c r="D635" t="s">
        <v>7925</v>
      </c>
      <c r="E635" t="s">
        <v>318</v>
      </c>
    </row>
    <row r="636" spans="1:5">
      <c r="A636" t="s">
        <v>7929</v>
      </c>
      <c r="B636" t="s">
        <v>8533</v>
      </c>
      <c r="C636" t="s">
        <v>2095</v>
      </c>
      <c r="D636" t="s">
        <v>7928</v>
      </c>
      <c r="E636" t="s">
        <v>319</v>
      </c>
    </row>
    <row r="637" spans="1:5">
      <c r="A637" t="s">
        <v>7932</v>
      </c>
      <c r="B637" t="s">
        <v>8533</v>
      </c>
      <c r="C637" t="s">
        <v>2096</v>
      </c>
      <c r="D637" t="s">
        <v>7931</v>
      </c>
      <c r="E637" t="s">
        <v>320</v>
      </c>
    </row>
    <row r="638" spans="1:5">
      <c r="A638" t="s">
        <v>7935</v>
      </c>
      <c r="B638" t="s">
        <v>8533</v>
      </c>
      <c r="C638" t="s">
        <v>2097</v>
      </c>
      <c r="D638" t="s">
        <v>7934</v>
      </c>
      <c r="E638" t="s">
        <v>321</v>
      </c>
    </row>
    <row r="639" spans="1:5">
      <c r="A639" t="s">
        <v>7938</v>
      </c>
      <c r="B639" t="s">
        <v>8963</v>
      </c>
      <c r="C639" t="s">
        <v>9563</v>
      </c>
      <c r="D639" t="s">
        <v>7937</v>
      </c>
      <c r="E639" t="s">
        <v>322</v>
      </c>
    </row>
    <row r="640" spans="1:5">
      <c r="A640" t="s">
        <v>7941</v>
      </c>
      <c r="B640" t="s">
        <v>8963</v>
      </c>
      <c r="C640" t="s">
        <v>2098</v>
      </c>
      <c r="D640" t="s">
        <v>7940</v>
      </c>
      <c r="E640" t="s">
        <v>323</v>
      </c>
    </row>
    <row r="641" spans="1:5">
      <c r="A641" t="s">
        <v>7947</v>
      </c>
      <c r="B641" t="s">
        <v>8533</v>
      </c>
      <c r="C641" t="s">
        <v>1597</v>
      </c>
      <c r="D641" t="s">
        <v>7946</v>
      </c>
      <c r="E641" t="s">
        <v>325</v>
      </c>
    </row>
    <row r="642" spans="1:5">
      <c r="A642" t="s">
        <v>7950</v>
      </c>
      <c r="B642" t="s">
        <v>8963</v>
      </c>
      <c r="C642" t="s">
        <v>2099</v>
      </c>
      <c r="D642" t="s">
        <v>7949</v>
      </c>
      <c r="E642" t="s">
        <v>326</v>
      </c>
    </row>
    <row r="643" spans="1:5">
      <c r="A643" t="s">
        <v>7953</v>
      </c>
      <c r="B643" t="s">
        <v>8963</v>
      </c>
      <c r="C643" t="s">
        <v>2100</v>
      </c>
      <c r="D643" t="s">
        <v>7952</v>
      </c>
      <c r="E643" t="s">
        <v>327</v>
      </c>
    </row>
    <row r="644" spans="1:5">
      <c r="A644" t="s">
        <v>7959</v>
      </c>
      <c r="B644" t="s">
        <v>8533</v>
      </c>
      <c r="C644" t="s">
        <v>4715</v>
      </c>
      <c r="D644" t="s">
        <v>7958</v>
      </c>
      <c r="E644" t="s">
        <v>329</v>
      </c>
    </row>
    <row r="645" spans="1:5">
      <c r="A645" t="s">
        <v>7962</v>
      </c>
      <c r="B645" t="s">
        <v>8533</v>
      </c>
      <c r="C645" t="s">
        <v>4716</v>
      </c>
      <c r="D645" t="s">
        <v>7961</v>
      </c>
      <c r="E645" t="s">
        <v>330</v>
      </c>
    </row>
    <row r="646" spans="1:5">
      <c r="A646" t="s">
        <v>7965</v>
      </c>
      <c r="B646" t="s">
        <v>8533</v>
      </c>
      <c r="C646" t="s">
        <v>4717</v>
      </c>
      <c r="D646" t="s">
        <v>7964</v>
      </c>
      <c r="E646" t="s">
        <v>331</v>
      </c>
    </row>
    <row r="647" spans="1:5">
      <c r="A647" t="s">
        <v>7968</v>
      </c>
      <c r="B647" t="s">
        <v>8533</v>
      </c>
      <c r="C647" t="s">
        <v>4748</v>
      </c>
      <c r="D647" t="s">
        <v>7967</v>
      </c>
      <c r="E647" t="s">
        <v>332</v>
      </c>
    </row>
    <row r="648" spans="1:5">
      <c r="A648" t="s">
        <v>7971</v>
      </c>
      <c r="B648" t="s">
        <v>8533</v>
      </c>
      <c r="C648" t="s">
        <v>4752</v>
      </c>
      <c r="D648" t="s">
        <v>7970</v>
      </c>
      <c r="E648" t="s">
        <v>333</v>
      </c>
    </row>
    <row r="649" spans="1:5">
      <c r="A649" t="s">
        <v>7974</v>
      </c>
      <c r="B649" t="s">
        <v>8533</v>
      </c>
      <c r="C649" t="s">
        <v>4718</v>
      </c>
      <c r="D649" t="s">
        <v>7973</v>
      </c>
      <c r="E649" t="s">
        <v>334</v>
      </c>
    </row>
    <row r="650" spans="1:5">
      <c r="A650" t="s">
        <v>7977</v>
      </c>
      <c r="B650" t="s">
        <v>8533</v>
      </c>
      <c r="C650" t="s">
        <v>4719</v>
      </c>
      <c r="D650" t="s">
        <v>7976</v>
      </c>
      <c r="E650" t="s">
        <v>335</v>
      </c>
    </row>
    <row r="651" spans="1:5">
      <c r="A651" t="s">
        <v>7980</v>
      </c>
      <c r="B651" t="s">
        <v>8533</v>
      </c>
      <c r="C651" t="s">
        <v>4720</v>
      </c>
      <c r="D651" t="s">
        <v>7979</v>
      </c>
      <c r="E651" t="s">
        <v>336</v>
      </c>
    </row>
    <row r="652" spans="1:5">
      <c r="A652" t="s">
        <v>7983</v>
      </c>
      <c r="B652" t="s">
        <v>8533</v>
      </c>
      <c r="C652" t="s">
        <v>4721</v>
      </c>
      <c r="D652" t="s">
        <v>7982</v>
      </c>
      <c r="E652" t="s">
        <v>337</v>
      </c>
    </row>
    <row r="653" spans="1:5">
      <c r="A653" t="s">
        <v>7986</v>
      </c>
      <c r="B653" t="s">
        <v>8533</v>
      </c>
      <c r="C653" t="s">
        <v>4702</v>
      </c>
      <c r="D653" t="s">
        <v>7985</v>
      </c>
      <c r="E653" t="s">
        <v>338</v>
      </c>
    </row>
    <row r="654" spans="1:5">
      <c r="A654" t="s">
        <v>7989</v>
      </c>
      <c r="B654" t="s">
        <v>8533</v>
      </c>
      <c r="C654" t="s">
        <v>4743</v>
      </c>
      <c r="D654" t="s">
        <v>7988</v>
      </c>
      <c r="E654" t="s">
        <v>339</v>
      </c>
    </row>
    <row r="655" spans="1:5">
      <c r="A655" t="s">
        <v>7992</v>
      </c>
      <c r="B655" t="s">
        <v>8533</v>
      </c>
      <c r="C655" t="s">
        <v>4744</v>
      </c>
      <c r="D655" t="s">
        <v>7991</v>
      </c>
      <c r="E655" t="s">
        <v>340</v>
      </c>
    </row>
    <row r="656" spans="1:5">
      <c r="A656" t="s">
        <v>7995</v>
      </c>
      <c r="B656" t="s">
        <v>8533</v>
      </c>
      <c r="C656" t="s">
        <v>4722</v>
      </c>
      <c r="D656" t="s">
        <v>7994</v>
      </c>
      <c r="E656" t="s">
        <v>341</v>
      </c>
    </row>
    <row r="657" spans="1:5">
      <c r="A657" t="s">
        <v>7998</v>
      </c>
      <c r="B657" t="s">
        <v>8533</v>
      </c>
      <c r="C657" t="s">
        <v>4725</v>
      </c>
      <c r="D657" t="s">
        <v>7997</v>
      </c>
      <c r="E657" t="s">
        <v>342</v>
      </c>
    </row>
    <row r="658" spans="1:5">
      <c r="A658" t="s">
        <v>8001</v>
      </c>
      <c r="B658" t="s">
        <v>8533</v>
      </c>
      <c r="C658" t="s">
        <v>4723</v>
      </c>
      <c r="D658" t="s">
        <v>8000</v>
      </c>
      <c r="E658" t="s">
        <v>343</v>
      </c>
    </row>
    <row r="659" spans="1:5">
      <c r="A659" t="s">
        <v>8004</v>
      </c>
      <c r="B659" t="s">
        <v>8533</v>
      </c>
      <c r="C659" t="s">
        <v>4724</v>
      </c>
      <c r="D659" t="s">
        <v>8003</v>
      </c>
      <c r="E659" t="s">
        <v>344</v>
      </c>
    </row>
    <row r="660" spans="1:5">
      <c r="A660" t="s">
        <v>8010</v>
      </c>
      <c r="B660" t="s">
        <v>8533</v>
      </c>
      <c r="C660" t="s">
        <v>4707</v>
      </c>
      <c r="D660" t="s">
        <v>8009</v>
      </c>
      <c r="E660" t="s">
        <v>346</v>
      </c>
    </row>
    <row r="661" spans="1:5">
      <c r="A661" t="s">
        <v>8013</v>
      </c>
      <c r="B661" t="s">
        <v>8533</v>
      </c>
      <c r="C661" t="s">
        <v>4710</v>
      </c>
      <c r="D661" t="s">
        <v>8012</v>
      </c>
      <c r="E661" t="s">
        <v>347</v>
      </c>
    </row>
    <row r="662" spans="1:5">
      <c r="A662" t="s">
        <v>8016</v>
      </c>
      <c r="B662" t="s">
        <v>8533</v>
      </c>
      <c r="C662" t="s">
        <v>4703</v>
      </c>
      <c r="D662" t="s">
        <v>8015</v>
      </c>
      <c r="E662" t="s">
        <v>348</v>
      </c>
    </row>
    <row r="663" spans="1:5">
      <c r="A663" t="s">
        <v>8019</v>
      </c>
      <c r="B663" t="s">
        <v>8533</v>
      </c>
      <c r="C663" t="s">
        <v>4704</v>
      </c>
      <c r="D663" t="s">
        <v>8018</v>
      </c>
      <c r="E663" t="s">
        <v>349</v>
      </c>
    </row>
    <row r="664" spans="1:5">
      <c r="A664" t="s">
        <v>8022</v>
      </c>
      <c r="B664" t="s">
        <v>8533</v>
      </c>
      <c r="C664" t="s">
        <v>4705</v>
      </c>
      <c r="D664" t="s">
        <v>8021</v>
      </c>
      <c r="E664" t="s">
        <v>350</v>
      </c>
    </row>
    <row r="665" spans="1:5">
      <c r="A665" t="s">
        <v>8025</v>
      </c>
      <c r="B665" t="s">
        <v>8533</v>
      </c>
      <c r="C665" t="s">
        <v>4706</v>
      </c>
      <c r="D665" t="s">
        <v>8024</v>
      </c>
      <c r="E665" t="s">
        <v>351</v>
      </c>
    </row>
    <row r="666" spans="1:5">
      <c r="A666" t="s">
        <v>8028</v>
      </c>
      <c r="B666" t="s">
        <v>8533</v>
      </c>
      <c r="C666" t="s">
        <v>4739</v>
      </c>
      <c r="D666" t="s">
        <v>8027</v>
      </c>
      <c r="E666" t="s">
        <v>352</v>
      </c>
    </row>
    <row r="667" spans="1:5">
      <c r="A667" t="s">
        <v>8031</v>
      </c>
      <c r="B667" t="s">
        <v>8533</v>
      </c>
      <c r="C667" t="s">
        <v>4740</v>
      </c>
      <c r="D667" t="s">
        <v>8030</v>
      </c>
      <c r="E667" t="s">
        <v>353</v>
      </c>
    </row>
    <row r="668" spans="1:5">
      <c r="A668" t="s">
        <v>8034</v>
      </c>
      <c r="B668" t="s">
        <v>8533</v>
      </c>
      <c r="C668" t="s">
        <v>4728</v>
      </c>
      <c r="D668" t="s">
        <v>8033</v>
      </c>
      <c r="E668" t="s">
        <v>354</v>
      </c>
    </row>
    <row r="669" spans="1:5">
      <c r="A669" t="s">
        <v>8037</v>
      </c>
      <c r="B669" t="s">
        <v>8533</v>
      </c>
      <c r="C669" t="s">
        <v>4727</v>
      </c>
      <c r="D669" t="s">
        <v>8036</v>
      </c>
      <c r="E669" t="s">
        <v>355</v>
      </c>
    </row>
    <row r="670" spans="1:5">
      <c r="A670" t="s">
        <v>8040</v>
      </c>
      <c r="B670" t="s">
        <v>8533</v>
      </c>
      <c r="C670" t="s">
        <v>4729</v>
      </c>
      <c r="D670" t="s">
        <v>8039</v>
      </c>
      <c r="E670" t="s">
        <v>356</v>
      </c>
    </row>
    <row r="671" spans="1:5">
      <c r="A671" t="s">
        <v>8043</v>
      </c>
      <c r="B671" t="s">
        <v>8533</v>
      </c>
      <c r="C671" t="s">
        <v>4731</v>
      </c>
      <c r="D671" t="s">
        <v>8042</v>
      </c>
      <c r="E671" t="s">
        <v>357</v>
      </c>
    </row>
    <row r="672" spans="1:5">
      <c r="A672" t="s">
        <v>8046</v>
      </c>
      <c r="B672" t="s">
        <v>8533</v>
      </c>
      <c r="C672" t="s">
        <v>4733</v>
      </c>
      <c r="D672" t="s">
        <v>8045</v>
      </c>
      <c r="E672" t="s">
        <v>358</v>
      </c>
    </row>
    <row r="673" spans="1:5">
      <c r="A673" t="s">
        <v>8049</v>
      </c>
      <c r="B673" t="s">
        <v>8533</v>
      </c>
      <c r="C673" t="s">
        <v>4730</v>
      </c>
      <c r="D673" t="s">
        <v>8048</v>
      </c>
      <c r="E673" t="s">
        <v>359</v>
      </c>
    </row>
    <row r="674" spans="1:5">
      <c r="A674" t="s">
        <v>8052</v>
      </c>
      <c r="B674" t="s">
        <v>8533</v>
      </c>
      <c r="C674" t="s">
        <v>4732</v>
      </c>
      <c r="D674" t="s">
        <v>8051</v>
      </c>
      <c r="E674" t="s">
        <v>360</v>
      </c>
    </row>
    <row r="675" spans="1:5">
      <c r="A675" t="s">
        <v>8058</v>
      </c>
      <c r="B675" t="s">
        <v>8533</v>
      </c>
      <c r="C675" t="s">
        <v>4712</v>
      </c>
      <c r="D675" t="s">
        <v>8057</v>
      </c>
      <c r="E675" t="s">
        <v>362</v>
      </c>
    </row>
    <row r="676" spans="1:5">
      <c r="A676" t="s">
        <v>8061</v>
      </c>
      <c r="B676" t="s">
        <v>8533</v>
      </c>
      <c r="C676" t="s">
        <v>4734</v>
      </c>
      <c r="D676" t="s">
        <v>8060</v>
      </c>
      <c r="E676" t="s">
        <v>363</v>
      </c>
    </row>
    <row r="677" spans="1:5">
      <c r="A677" t="s">
        <v>8064</v>
      </c>
      <c r="B677" t="s">
        <v>8533</v>
      </c>
      <c r="C677" t="s">
        <v>4735</v>
      </c>
      <c r="D677" t="s">
        <v>8063</v>
      </c>
      <c r="E677" t="s">
        <v>364</v>
      </c>
    </row>
    <row r="678" spans="1:5">
      <c r="A678" t="s">
        <v>8067</v>
      </c>
      <c r="B678" t="s">
        <v>8533</v>
      </c>
      <c r="C678" t="s">
        <v>4736</v>
      </c>
      <c r="D678" t="s">
        <v>8066</v>
      </c>
      <c r="E678" t="s">
        <v>365</v>
      </c>
    </row>
    <row r="679" spans="1:5">
      <c r="A679" t="s">
        <v>8070</v>
      </c>
      <c r="B679" t="s">
        <v>8533</v>
      </c>
      <c r="C679" t="s">
        <v>4737</v>
      </c>
      <c r="D679" t="s">
        <v>8069</v>
      </c>
      <c r="E679" t="s">
        <v>366</v>
      </c>
    </row>
    <row r="680" spans="1:5">
      <c r="A680" t="s">
        <v>8073</v>
      </c>
      <c r="B680" t="s">
        <v>8533</v>
      </c>
      <c r="C680" t="s">
        <v>4738</v>
      </c>
      <c r="D680" t="s">
        <v>8072</v>
      </c>
      <c r="E680" t="s">
        <v>367</v>
      </c>
    </row>
    <row r="681" spans="1:5">
      <c r="A681" t="s">
        <v>8076</v>
      </c>
      <c r="B681" t="s">
        <v>8533</v>
      </c>
      <c r="C681" t="s">
        <v>4769</v>
      </c>
      <c r="D681" t="s">
        <v>8075</v>
      </c>
      <c r="E681" t="s">
        <v>368</v>
      </c>
    </row>
    <row r="682" spans="1:5">
      <c r="A682" t="s">
        <v>8079</v>
      </c>
      <c r="B682" t="s">
        <v>8533</v>
      </c>
      <c r="C682" t="s">
        <v>4770</v>
      </c>
      <c r="D682" t="s">
        <v>8078</v>
      </c>
      <c r="E682" t="s">
        <v>369</v>
      </c>
    </row>
    <row r="683" spans="1:5">
      <c r="A683" t="s">
        <v>8082</v>
      </c>
      <c r="B683" t="s">
        <v>8533</v>
      </c>
      <c r="C683" t="s">
        <v>4713</v>
      </c>
      <c r="D683" t="s">
        <v>8081</v>
      </c>
      <c r="E683" t="s">
        <v>370</v>
      </c>
    </row>
    <row r="684" spans="1:5">
      <c r="A684" t="s">
        <v>8085</v>
      </c>
      <c r="B684" t="s">
        <v>8533</v>
      </c>
      <c r="C684" t="s">
        <v>4745</v>
      </c>
      <c r="D684" t="s">
        <v>8084</v>
      </c>
      <c r="E684" t="s">
        <v>371</v>
      </c>
    </row>
    <row r="685" spans="1:5">
      <c r="A685" t="s">
        <v>8088</v>
      </c>
      <c r="B685" t="s">
        <v>8533</v>
      </c>
      <c r="C685" t="s">
        <v>4746</v>
      </c>
      <c r="D685" t="s">
        <v>8087</v>
      </c>
      <c r="E685" t="s">
        <v>372</v>
      </c>
    </row>
    <row r="686" spans="1:5">
      <c r="A686" t="s">
        <v>8091</v>
      </c>
      <c r="B686" t="s">
        <v>8533</v>
      </c>
      <c r="C686" t="s">
        <v>4701</v>
      </c>
      <c r="D686" t="s">
        <v>8090</v>
      </c>
      <c r="E686" t="s">
        <v>373</v>
      </c>
    </row>
    <row r="687" spans="1:5">
      <c r="A687" t="s">
        <v>8094</v>
      </c>
      <c r="B687" t="s">
        <v>8533</v>
      </c>
      <c r="C687" t="s">
        <v>4762</v>
      </c>
      <c r="D687" t="s">
        <v>8093</v>
      </c>
      <c r="E687" t="s">
        <v>374</v>
      </c>
    </row>
    <row r="688" spans="1:5">
      <c r="A688" t="s">
        <v>8097</v>
      </c>
      <c r="B688" t="s">
        <v>8533</v>
      </c>
      <c r="C688" t="s">
        <v>4747</v>
      </c>
      <c r="D688" t="s">
        <v>8096</v>
      </c>
      <c r="E688" t="s">
        <v>375</v>
      </c>
    </row>
    <row r="689" spans="1:5">
      <c r="A689" t="s">
        <v>8100</v>
      </c>
      <c r="B689" t="s">
        <v>8533</v>
      </c>
      <c r="C689" t="s">
        <v>4749</v>
      </c>
      <c r="D689" t="s">
        <v>8099</v>
      </c>
      <c r="E689" t="s">
        <v>376</v>
      </c>
    </row>
    <row r="690" spans="1:5">
      <c r="A690" t="s">
        <v>8103</v>
      </c>
      <c r="B690" t="s">
        <v>8533</v>
      </c>
      <c r="C690" t="s">
        <v>4750</v>
      </c>
      <c r="D690" t="s">
        <v>8102</v>
      </c>
      <c r="E690" t="s">
        <v>377</v>
      </c>
    </row>
    <row r="691" spans="1:5">
      <c r="A691" t="s">
        <v>8106</v>
      </c>
      <c r="B691" t="s">
        <v>8533</v>
      </c>
      <c r="C691" t="s">
        <v>4751</v>
      </c>
      <c r="D691" t="s">
        <v>8105</v>
      </c>
      <c r="E691" t="s">
        <v>378</v>
      </c>
    </row>
    <row r="692" spans="1:5">
      <c r="A692" t="s">
        <v>8109</v>
      </c>
      <c r="B692" t="s">
        <v>8533</v>
      </c>
      <c r="C692" t="s">
        <v>4754</v>
      </c>
      <c r="D692" t="s">
        <v>8108</v>
      </c>
      <c r="E692" t="s">
        <v>379</v>
      </c>
    </row>
    <row r="693" spans="1:5">
      <c r="A693" t="s">
        <v>8112</v>
      </c>
      <c r="B693" t="s">
        <v>8533</v>
      </c>
      <c r="C693" t="s">
        <v>4755</v>
      </c>
      <c r="D693" t="s">
        <v>8111</v>
      </c>
      <c r="E693" t="s">
        <v>380</v>
      </c>
    </row>
    <row r="694" spans="1:5">
      <c r="A694" t="s">
        <v>8115</v>
      </c>
      <c r="B694" t="s">
        <v>8533</v>
      </c>
      <c r="C694" t="s">
        <v>4714</v>
      </c>
      <c r="D694" t="s">
        <v>8114</v>
      </c>
      <c r="E694" t="s">
        <v>381</v>
      </c>
    </row>
    <row r="695" spans="1:5">
      <c r="A695" t="s">
        <v>8118</v>
      </c>
      <c r="B695" t="s">
        <v>8533</v>
      </c>
      <c r="C695" t="s">
        <v>4753</v>
      </c>
      <c r="D695" t="s">
        <v>8117</v>
      </c>
      <c r="E695" t="s">
        <v>382</v>
      </c>
    </row>
    <row r="696" spans="1:5">
      <c r="A696" t="s">
        <v>8121</v>
      </c>
      <c r="B696" t="s">
        <v>8533</v>
      </c>
      <c r="C696" t="s">
        <v>4756</v>
      </c>
      <c r="D696" t="s">
        <v>8120</v>
      </c>
      <c r="E696" t="s">
        <v>383</v>
      </c>
    </row>
    <row r="697" spans="1:5">
      <c r="A697" t="s">
        <v>8124</v>
      </c>
      <c r="B697" t="s">
        <v>8533</v>
      </c>
      <c r="C697" t="s">
        <v>4757</v>
      </c>
      <c r="D697" t="s">
        <v>8123</v>
      </c>
      <c r="E697" t="s">
        <v>384</v>
      </c>
    </row>
    <row r="698" spans="1:5">
      <c r="A698" t="s">
        <v>8127</v>
      </c>
      <c r="B698" t="s">
        <v>8997</v>
      </c>
      <c r="C698" t="s">
        <v>2101</v>
      </c>
      <c r="D698" t="s">
        <v>8126</v>
      </c>
      <c r="E698" t="s">
        <v>385</v>
      </c>
    </row>
    <row r="699" spans="1:5">
      <c r="A699" t="s">
        <v>8130</v>
      </c>
      <c r="B699" t="s">
        <v>8997</v>
      </c>
      <c r="C699" t="s">
        <v>2102</v>
      </c>
      <c r="D699" t="s">
        <v>8129</v>
      </c>
      <c r="E699" t="s">
        <v>386</v>
      </c>
    </row>
    <row r="700" spans="1:5">
      <c r="A700" t="s">
        <v>8133</v>
      </c>
      <c r="B700" t="s">
        <v>8533</v>
      </c>
      <c r="C700" t="s">
        <v>2103</v>
      </c>
      <c r="D700" t="s">
        <v>8132</v>
      </c>
      <c r="E700" t="s">
        <v>387</v>
      </c>
    </row>
    <row r="701" spans="1:5">
      <c r="A701" t="s">
        <v>8136</v>
      </c>
      <c r="B701" t="s">
        <v>8533</v>
      </c>
      <c r="C701" t="s">
        <v>5336</v>
      </c>
      <c r="D701" t="s">
        <v>8135</v>
      </c>
      <c r="E701" t="s">
        <v>388</v>
      </c>
    </row>
    <row r="702" spans="1:5">
      <c r="A702" t="s">
        <v>8139</v>
      </c>
      <c r="B702" t="s">
        <v>8533</v>
      </c>
      <c r="C702" t="s">
        <v>4758</v>
      </c>
      <c r="D702" t="s">
        <v>8138</v>
      </c>
      <c r="E702" t="s">
        <v>389</v>
      </c>
    </row>
    <row r="703" spans="1:5">
      <c r="A703" t="s">
        <v>8142</v>
      </c>
      <c r="B703" t="s">
        <v>8533</v>
      </c>
      <c r="C703" t="s">
        <v>4759</v>
      </c>
      <c r="D703" t="s">
        <v>8141</v>
      </c>
      <c r="E703" t="s">
        <v>390</v>
      </c>
    </row>
    <row r="704" spans="1:5">
      <c r="A704" t="s">
        <v>8145</v>
      </c>
      <c r="B704" t="s">
        <v>8533</v>
      </c>
      <c r="C704" t="s">
        <v>4768</v>
      </c>
      <c r="D704" t="s">
        <v>8144</v>
      </c>
      <c r="E704" t="s">
        <v>391</v>
      </c>
    </row>
    <row r="705" spans="1:5">
      <c r="A705" t="s">
        <v>8148</v>
      </c>
      <c r="B705" t="s">
        <v>8533</v>
      </c>
      <c r="C705" t="s">
        <v>4760</v>
      </c>
      <c r="D705" t="s">
        <v>8147</v>
      </c>
      <c r="E705" t="s">
        <v>392</v>
      </c>
    </row>
    <row r="706" spans="1:5">
      <c r="A706" t="s">
        <v>8151</v>
      </c>
      <c r="B706" t="s">
        <v>8533</v>
      </c>
      <c r="C706" t="s">
        <v>4761</v>
      </c>
      <c r="D706" t="s">
        <v>8150</v>
      </c>
      <c r="E706" t="s">
        <v>393</v>
      </c>
    </row>
    <row r="707" spans="1:5">
      <c r="A707" t="s">
        <v>8154</v>
      </c>
      <c r="B707" t="s">
        <v>8533</v>
      </c>
      <c r="C707" t="s">
        <v>4708</v>
      </c>
      <c r="D707" t="s">
        <v>8153</v>
      </c>
      <c r="E707" t="s">
        <v>394</v>
      </c>
    </row>
    <row r="708" spans="1:5">
      <c r="A708" t="s">
        <v>8157</v>
      </c>
      <c r="B708" t="s">
        <v>8533</v>
      </c>
      <c r="C708" t="s">
        <v>4709</v>
      </c>
      <c r="D708" t="s">
        <v>8156</v>
      </c>
      <c r="E708" t="s">
        <v>395</v>
      </c>
    </row>
    <row r="709" spans="1:5">
      <c r="A709" t="s">
        <v>8160</v>
      </c>
      <c r="B709" t="s">
        <v>8956</v>
      </c>
      <c r="C709" t="s">
        <v>2104</v>
      </c>
      <c r="D709" t="s">
        <v>8159</v>
      </c>
      <c r="E709" t="s">
        <v>396</v>
      </c>
    </row>
    <row r="710" spans="1:5">
      <c r="A710" t="s">
        <v>8163</v>
      </c>
      <c r="B710" t="s">
        <v>8533</v>
      </c>
      <c r="C710" t="s">
        <v>4766</v>
      </c>
      <c r="D710" t="s">
        <v>8162</v>
      </c>
      <c r="E710" t="s">
        <v>397</v>
      </c>
    </row>
    <row r="711" spans="1:5">
      <c r="A711" t="s">
        <v>8166</v>
      </c>
      <c r="B711" t="s">
        <v>8533</v>
      </c>
      <c r="C711" t="s">
        <v>4763</v>
      </c>
      <c r="D711" t="s">
        <v>8165</v>
      </c>
      <c r="E711" t="s">
        <v>398</v>
      </c>
    </row>
    <row r="712" spans="1:5">
      <c r="A712" t="s">
        <v>8169</v>
      </c>
      <c r="B712" t="s">
        <v>8533</v>
      </c>
      <c r="C712" t="s">
        <v>4711</v>
      </c>
      <c r="D712" t="s">
        <v>8168</v>
      </c>
      <c r="E712" t="s">
        <v>399</v>
      </c>
    </row>
    <row r="713" spans="1:5">
      <c r="A713" t="s">
        <v>8172</v>
      </c>
      <c r="B713" t="s">
        <v>8533</v>
      </c>
      <c r="C713" t="s">
        <v>4764</v>
      </c>
      <c r="D713" t="s">
        <v>8171</v>
      </c>
      <c r="E713" t="s">
        <v>400</v>
      </c>
    </row>
    <row r="714" spans="1:5">
      <c r="A714" t="s">
        <v>8175</v>
      </c>
      <c r="B714" t="s">
        <v>8533</v>
      </c>
      <c r="C714" t="s">
        <v>4741</v>
      </c>
      <c r="D714" t="s">
        <v>8174</v>
      </c>
      <c r="E714" t="s">
        <v>401</v>
      </c>
    </row>
    <row r="715" spans="1:5">
      <c r="A715" t="s">
        <v>8178</v>
      </c>
      <c r="B715" t="s">
        <v>8533</v>
      </c>
      <c r="C715" t="s">
        <v>4742</v>
      </c>
      <c r="D715" t="s">
        <v>8177</v>
      </c>
      <c r="E715" t="s">
        <v>402</v>
      </c>
    </row>
    <row r="716" spans="1:5">
      <c r="A716" t="s">
        <v>8181</v>
      </c>
      <c r="B716" t="s">
        <v>8533</v>
      </c>
      <c r="C716" t="s">
        <v>4767</v>
      </c>
      <c r="D716" t="s">
        <v>8180</v>
      </c>
      <c r="E716" t="s">
        <v>403</v>
      </c>
    </row>
    <row r="717" spans="1:5">
      <c r="A717" t="s">
        <v>8184</v>
      </c>
      <c r="B717" t="s">
        <v>8533</v>
      </c>
      <c r="C717" t="s">
        <v>4726</v>
      </c>
      <c r="D717" t="s">
        <v>8183</v>
      </c>
      <c r="E717" t="s">
        <v>404</v>
      </c>
    </row>
    <row r="718" spans="1:5">
      <c r="A718" t="s">
        <v>8187</v>
      </c>
      <c r="B718" t="s">
        <v>8533</v>
      </c>
      <c r="C718" t="s">
        <v>4765</v>
      </c>
      <c r="D718" t="s">
        <v>8186</v>
      </c>
      <c r="E718" t="s">
        <v>405</v>
      </c>
    </row>
    <row r="719" spans="1:5">
      <c r="A719" t="s">
        <v>8190</v>
      </c>
      <c r="B719" t="s">
        <v>8533</v>
      </c>
      <c r="C719" t="s">
        <v>2105</v>
      </c>
      <c r="D719" t="s">
        <v>8189</v>
      </c>
      <c r="E719" t="s">
        <v>406</v>
      </c>
    </row>
    <row r="720" spans="1:5">
      <c r="A720" t="s">
        <v>8193</v>
      </c>
      <c r="B720" t="s">
        <v>8533</v>
      </c>
      <c r="C720" t="s">
        <v>4771</v>
      </c>
      <c r="D720" t="s">
        <v>8192</v>
      </c>
      <c r="E720" t="s">
        <v>407</v>
      </c>
    </row>
    <row r="721" spans="1:5">
      <c r="A721" t="s">
        <v>8196</v>
      </c>
      <c r="B721" t="s">
        <v>9158</v>
      </c>
      <c r="C721" t="s">
        <v>9632</v>
      </c>
      <c r="D721" t="s">
        <v>8195</v>
      </c>
      <c r="E721" t="s">
        <v>408</v>
      </c>
    </row>
    <row r="722" spans="1:5">
      <c r="A722" t="s">
        <v>8199</v>
      </c>
      <c r="B722" t="s">
        <v>9158</v>
      </c>
      <c r="C722" t="s">
        <v>2106</v>
      </c>
      <c r="D722" t="s">
        <v>8198</v>
      </c>
      <c r="E722" t="s">
        <v>409</v>
      </c>
    </row>
    <row r="723" spans="1:5">
      <c r="A723" t="s">
        <v>8210</v>
      </c>
      <c r="B723" t="s">
        <v>8533</v>
      </c>
      <c r="C723" t="s">
        <v>5485</v>
      </c>
      <c r="D723" t="s">
        <v>8209</v>
      </c>
      <c r="E723" t="s">
        <v>412</v>
      </c>
    </row>
    <row r="724" spans="1:5">
      <c r="A724" t="s">
        <v>8213</v>
      </c>
      <c r="B724" t="s">
        <v>8533</v>
      </c>
      <c r="C724" t="s">
        <v>2107</v>
      </c>
      <c r="D724" t="s">
        <v>8212</v>
      </c>
      <c r="E724" t="s">
        <v>413</v>
      </c>
    </row>
    <row r="725" spans="1:5">
      <c r="A725" t="s">
        <v>8219</v>
      </c>
      <c r="B725" t="s">
        <v>9158</v>
      </c>
      <c r="C725" t="s">
        <v>2108</v>
      </c>
      <c r="D725" t="s">
        <v>8218</v>
      </c>
      <c r="E725" t="s">
        <v>415</v>
      </c>
    </row>
    <row r="726" spans="1:5">
      <c r="A726" t="s">
        <v>8224</v>
      </c>
      <c r="B726" t="s">
        <v>8963</v>
      </c>
      <c r="C726" t="s">
        <v>6556</v>
      </c>
      <c r="D726" t="s">
        <v>8223</v>
      </c>
      <c r="E726" t="s">
        <v>416</v>
      </c>
    </row>
    <row r="727" spans="1:5">
      <c r="A727" t="s">
        <v>8227</v>
      </c>
      <c r="B727" t="s">
        <v>8533</v>
      </c>
      <c r="C727" t="s">
        <v>5260</v>
      </c>
      <c r="D727" t="s">
        <v>8226</v>
      </c>
      <c r="E727" t="s">
        <v>417</v>
      </c>
    </row>
    <row r="728" spans="1:5">
      <c r="A728" t="s">
        <v>8230</v>
      </c>
      <c r="B728" t="s">
        <v>8946</v>
      </c>
      <c r="C728" t="s">
        <v>2109</v>
      </c>
      <c r="D728" t="s">
        <v>8229</v>
      </c>
      <c r="E728" t="s">
        <v>418</v>
      </c>
    </row>
    <row r="729" spans="1:5">
      <c r="A729" t="s">
        <v>8260</v>
      </c>
      <c r="B729" t="s">
        <v>8533</v>
      </c>
      <c r="C729" t="s">
        <v>5273</v>
      </c>
      <c r="D729" t="s">
        <v>8259</v>
      </c>
      <c r="E729" t="s">
        <v>424</v>
      </c>
    </row>
    <row r="730" spans="1:5">
      <c r="A730" t="s">
        <v>8263</v>
      </c>
      <c r="B730" t="s">
        <v>9158</v>
      </c>
      <c r="C730" t="s">
        <v>2110</v>
      </c>
      <c r="D730" t="s">
        <v>8262</v>
      </c>
      <c r="E730" t="s">
        <v>425</v>
      </c>
    </row>
    <row r="731" spans="1:5">
      <c r="A731" t="s">
        <v>8266</v>
      </c>
      <c r="B731" t="s">
        <v>8267</v>
      </c>
      <c r="C731" t="s">
        <v>9640</v>
      </c>
      <c r="D731" t="s">
        <v>8265</v>
      </c>
      <c r="E731" t="s">
        <v>426</v>
      </c>
    </row>
    <row r="732" spans="1:5">
      <c r="A732" t="s">
        <v>8270</v>
      </c>
      <c r="B732" t="s">
        <v>8533</v>
      </c>
      <c r="C732" t="s">
        <v>5384</v>
      </c>
      <c r="D732" t="s">
        <v>8269</v>
      </c>
      <c r="E732" t="s">
        <v>427</v>
      </c>
    </row>
    <row r="733" spans="1:5">
      <c r="A733" t="s">
        <v>8273</v>
      </c>
      <c r="B733" t="s">
        <v>8533</v>
      </c>
      <c r="C733" t="s">
        <v>5388</v>
      </c>
      <c r="D733" t="s">
        <v>8272</v>
      </c>
      <c r="E733" t="s">
        <v>428</v>
      </c>
    </row>
    <row r="734" spans="1:5">
      <c r="A734" t="s">
        <v>8288</v>
      </c>
      <c r="B734" t="s">
        <v>8533</v>
      </c>
      <c r="C734" t="s">
        <v>5386</v>
      </c>
      <c r="D734" t="s">
        <v>8287</v>
      </c>
      <c r="E734" t="s">
        <v>431</v>
      </c>
    </row>
    <row r="735" spans="1:5">
      <c r="A735" t="s">
        <v>8309</v>
      </c>
      <c r="B735" t="s">
        <v>8533</v>
      </c>
      <c r="C735" t="s">
        <v>2111</v>
      </c>
      <c r="D735" t="s">
        <v>8308</v>
      </c>
      <c r="E735" t="s">
        <v>438</v>
      </c>
    </row>
    <row r="736" spans="1:5">
      <c r="A736" t="s">
        <v>8318</v>
      </c>
      <c r="B736" t="s">
        <v>8533</v>
      </c>
      <c r="C736" t="s">
        <v>5644</v>
      </c>
      <c r="D736" t="s">
        <v>8317</v>
      </c>
      <c r="E736" t="s">
        <v>441</v>
      </c>
    </row>
    <row r="737" spans="1:5">
      <c r="A737" t="s">
        <v>8321</v>
      </c>
      <c r="B737" t="s">
        <v>8533</v>
      </c>
      <c r="C737" t="s">
        <v>2112</v>
      </c>
      <c r="D737" t="s">
        <v>8320</v>
      </c>
      <c r="E737" t="s">
        <v>442</v>
      </c>
    </row>
    <row r="738" spans="1:5">
      <c r="A738" t="s">
        <v>8324</v>
      </c>
      <c r="B738" t="s">
        <v>8533</v>
      </c>
      <c r="C738" t="s">
        <v>5643</v>
      </c>
      <c r="D738" t="s">
        <v>8323</v>
      </c>
      <c r="E738" t="s">
        <v>443</v>
      </c>
    </row>
    <row r="739" spans="1:5">
      <c r="A739" t="s">
        <v>8327</v>
      </c>
      <c r="B739" t="s">
        <v>8533</v>
      </c>
      <c r="C739" t="s">
        <v>2113</v>
      </c>
      <c r="D739" t="s">
        <v>8326</v>
      </c>
      <c r="E739" t="s">
        <v>444</v>
      </c>
    </row>
    <row r="740" spans="1:5">
      <c r="A740" t="s">
        <v>8330</v>
      </c>
      <c r="B740" t="s">
        <v>8533</v>
      </c>
      <c r="C740" t="s">
        <v>5290</v>
      </c>
      <c r="D740" t="s">
        <v>8329</v>
      </c>
      <c r="E740" t="s">
        <v>445</v>
      </c>
    </row>
    <row r="741" spans="1:5">
      <c r="A741" t="s">
        <v>8333</v>
      </c>
      <c r="B741" t="s">
        <v>8533</v>
      </c>
      <c r="C741" t="s">
        <v>1606</v>
      </c>
      <c r="D741" t="s">
        <v>8332</v>
      </c>
      <c r="E741" t="s">
        <v>446</v>
      </c>
    </row>
    <row r="742" spans="1:5">
      <c r="A742" t="s">
        <v>8336</v>
      </c>
      <c r="B742" t="s">
        <v>8533</v>
      </c>
      <c r="C742" t="s">
        <v>2114</v>
      </c>
      <c r="D742" t="s">
        <v>8335</v>
      </c>
      <c r="E742" t="s">
        <v>447</v>
      </c>
    </row>
    <row r="743" spans="1:5">
      <c r="A743" t="s">
        <v>8339</v>
      </c>
      <c r="B743" t="s">
        <v>8533</v>
      </c>
      <c r="C743" t="s">
        <v>2115</v>
      </c>
      <c r="D743" t="s">
        <v>8338</v>
      </c>
      <c r="E743" t="s">
        <v>448</v>
      </c>
    </row>
    <row r="744" spans="1:5">
      <c r="A744" t="s">
        <v>8342</v>
      </c>
      <c r="B744" t="s">
        <v>8533</v>
      </c>
      <c r="C744" t="s">
        <v>2116</v>
      </c>
      <c r="D744" t="s">
        <v>8341</v>
      </c>
      <c r="E744" t="s">
        <v>449</v>
      </c>
    </row>
    <row r="745" spans="1:5">
      <c r="A745" t="s">
        <v>8345</v>
      </c>
      <c r="B745" t="s">
        <v>8533</v>
      </c>
      <c r="C745" t="s">
        <v>5252</v>
      </c>
      <c r="D745" t="s">
        <v>8344</v>
      </c>
      <c r="E745" t="s">
        <v>450</v>
      </c>
    </row>
    <row r="746" spans="1:5">
      <c r="A746" t="s">
        <v>8354</v>
      </c>
      <c r="B746" t="s">
        <v>8533</v>
      </c>
      <c r="C746" t="s">
        <v>5481</v>
      </c>
      <c r="D746" t="s">
        <v>8353</v>
      </c>
      <c r="E746" t="s">
        <v>453</v>
      </c>
    </row>
    <row r="747" spans="1:5">
      <c r="A747" t="s">
        <v>8357</v>
      </c>
      <c r="B747" t="s">
        <v>8533</v>
      </c>
      <c r="C747" t="s">
        <v>2117</v>
      </c>
      <c r="D747" t="s">
        <v>8356</v>
      </c>
      <c r="E747" t="s">
        <v>454</v>
      </c>
    </row>
    <row r="748" spans="1:5">
      <c r="A748" t="s">
        <v>8360</v>
      </c>
      <c r="B748" t="s">
        <v>8533</v>
      </c>
      <c r="C748" t="s">
        <v>2118</v>
      </c>
      <c r="D748" t="s">
        <v>8359</v>
      </c>
      <c r="E748" t="s">
        <v>455</v>
      </c>
    </row>
    <row r="749" spans="1:5">
      <c r="A749" t="s">
        <v>8363</v>
      </c>
      <c r="B749" t="s">
        <v>8533</v>
      </c>
      <c r="C749" t="s">
        <v>2119</v>
      </c>
      <c r="D749" t="s">
        <v>8362</v>
      </c>
      <c r="E749" t="s">
        <v>456</v>
      </c>
    </row>
    <row r="750" spans="1:5">
      <c r="A750" t="s">
        <v>8366</v>
      </c>
      <c r="B750" t="s">
        <v>8533</v>
      </c>
      <c r="C750" t="s">
        <v>5646</v>
      </c>
      <c r="D750" t="s">
        <v>8365</v>
      </c>
      <c r="E750" t="s">
        <v>457</v>
      </c>
    </row>
    <row r="751" spans="1:5">
      <c r="A751" t="s">
        <v>8371</v>
      </c>
      <c r="B751" t="s">
        <v>8533</v>
      </c>
      <c r="C751" t="s">
        <v>2120</v>
      </c>
      <c r="D751" t="s">
        <v>8368</v>
      </c>
      <c r="E751" t="s">
        <v>458</v>
      </c>
    </row>
    <row r="752" spans="1:5">
      <c r="A752" t="s">
        <v>8374</v>
      </c>
      <c r="B752" t="s">
        <v>8946</v>
      </c>
      <c r="C752" t="s">
        <v>2121</v>
      </c>
      <c r="D752" t="s">
        <v>8373</v>
      </c>
      <c r="E752" t="s">
        <v>459</v>
      </c>
    </row>
    <row r="753" spans="1:5">
      <c r="A753" t="s">
        <v>8382</v>
      </c>
      <c r="B753" t="s">
        <v>8946</v>
      </c>
      <c r="C753" t="s">
        <v>2122</v>
      </c>
      <c r="D753" t="s">
        <v>8381</v>
      </c>
      <c r="E753" t="s">
        <v>461</v>
      </c>
    </row>
    <row r="754" spans="1:5">
      <c r="A754" t="s">
        <v>8382</v>
      </c>
      <c r="B754" t="s">
        <v>8946</v>
      </c>
      <c r="C754" t="s">
        <v>2122</v>
      </c>
      <c r="D754" t="s">
        <v>8381</v>
      </c>
      <c r="E754" t="s">
        <v>461</v>
      </c>
    </row>
    <row r="755" spans="1:5">
      <c r="A755" t="s">
        <v>8382</v>
      </c>
      <c r="B755" t="s">
        <v>8946</v>
      </c>
      <c r="C755" t="s">
        <v>2122</v>
      </c>
      <c r="D755" t="s">
        <v>8381</v>
      </c>
      <c r="E755" t="s">
        <v>461</v>
      </c>
    </row>
    <row r="756" spans="1:5">
      <c r="A756" t="s">
        <v>8390</v>
      </c>
      <c r="B756" t="s">
        <v>9077</v>
      </c>
      <c r="C756" t="s">
        <v>2123</v>
      </c>
      <c r="D756" t="s">
        <v>8389</v>
      </c>
      <c r="E756" t="s">
        <v>463</v>
      </c>
    </row>
    <row r="757" spans="1:5">
      <c r="A757" t="s">
        <v>8393</v>
      </c>
      <c r="B757" t="s">
        <v>9077</v>
      </c>
      <c r="C757" t="s">
        <v>2124</v>
      </c>
      <c r="D757" t="s">
        <v>8392</v>
      </c>
      <c r="E757" t="s">
        <v>464</v>
      </c>
    </row>
    <row r="758" spans="1:5">
      <c r="A758" t="s">
        <v>8393</v>
      </c>
      <c r="B758" t="s">
        <v>9077</v>
      </c>
      <c r="C758" t="s">
        <v>2124</v>
      </c>
      <c r="D758" t="s">
        <v>8392</v>
      </c>
      <c r="E758" t="s">
        <v>464</v>
      </c>
    </row>
    <row r="759" spans="1:5">
      <c r="A759" t="s">
        <v>8396</v>
      </c>
      <c r="B759" t="s">
        <v>8533</v>
      </c>
      <c r="C759" t="s">
        <v>5486</v>
      </c>
      <c r="D759" t="s">
        <v>8395</v>
      </c>
      <c r="E759" t="s">
        <v>465</v>
      </c>
    </row>
    <row r="760" spans="1:5">
      <c r="A760" t="s">
        <v>8398</v>
      </c>
      <c r="B760" t="s">
        <v>8533</v>
      </c>
      <c r="C760" t="s">
        <v>2125</v>
      </c>
      <c r="D760" t="s">
        <v>8395</v>
      </c>
      <c r="E760" t="s">
        <v>465</v>
      </c>
    </row>
    <row r="761" spans="1:5">
      <c r="A761" t="s">
        <v>8404</v>
      </c>
      <c r="B761" t="s">
        <v>8533</v>
      </c>
      <c r="C761" t="s">
        <v>2126</v>
      </c>
      <c r="D761" t="s">
        <v>8403</v>
      </c>
      <c r="E761" t="s">
        <v>467</v>
      </c>
    </row>
    <row r="762" spans="1:5">
      <c r="A762" t="s">
        <v>8406</v>
      </c>
      <c r="B762" t="s">
        <v>8533</v>
      </c>
      <c r="C762" t="s">
        <v>5314</v>
      </c>
      <c r="D762" t="s">
        <v>8403</v>
      </c>
      <c r="E762" t="s">
        <v>467</v>
      </c>
    </row>
    <row r="763" spans="1:5">
      <c r="A763" t="s">
        <v>8412</v>
      </c>
      <c r="B763" t="s">
        <v>8570</v>
      </c>
      <c r="C763" t="s">
        <v>2127</v>
      </c>
      <c r="D763" t="s">
        <v>8411</v>
      </c>
      <c r="E763" t="s">
        <v>469</v>
      </c>
    </row>
    <row r="764" spans="1:5">
      <c r="A764" t="s">
        <v>8420</v>
      </c>
      <c r="B764" t="s">
        <v>8529</v>
      </c>
      <c r="C764" t="s">
        <v>9630</v>
      </c>
      <c r="D764" t="s">
        <v>8419</v>
      </c>
      <c r="E764" t="s">
        <v>471</v>
      </c>
    </row>
    <row r="765" spans="1:5">
      <c r="A765" t="s">
        <v>8425</v>
      </c>
      <c r="B765" t="s">
        <v>9158</v>
      </c>
      <c r="C765" t="s">
        <v>2128</v>
      </c>
      <c r="D765" t="s">
        <v>8422</v>
      </c>
      <c r="E765" t="s">
        <v>472</v>
      </c>
    </row>
    <row r="766" spans="1:5">
      <c r="A766" t="s">
        <v>8425</v>
      </c>
      <c r="B766" t="s">
        <v>9158</v>
      </c>
      <c r="C766" t="s">
        <v>2129</v>
      </c>
      <c r="D766" t="s">
        <v>8422</v>
      </c>
      <c r="E766" t="s">
        <v>472</v>
      </c>
    </row>
    <row r="767" spans="1:5">
      <c r="A767" t="s">
        <v>8449</v>
      </c>
      <c r="B767" t="s">
        <v>8533</v>
      </c>
      <c r="C767" t="s">
        <v>2130</v>
      </c>
      <c r="D767" t="s">
        <v>8448</v>
      </c>
      <c r="E767" t="s">
        <v>478</v>
      </c>
    </row>
    <row r="768" spans="1:5">
      <c r="A768" t="s">
        <v>8455</v>
      </c>
      <c r="B768" t="s">
        <v>8533</v>
      </c>
      <c r="C768" t="s">
        <v>5385</v>
      </c>
      <c r="D768" t="s">
        <v>8454</v>
      </c>
      <c r="E768" t="s">
        <v>480</v>
      </c>
    </row>
    <row r="769" spans="1:5">
      <c r="A769" t="s">
        <v>8458</v>
      </c>
      <c r="B769" t="s">
        <v>8533</v>
      </c>
      <c r="C769" t="s">
        <v>2131</v>
      </c>
      <c r="D769" t="s">
        <v>8457</v>
      </c>
      <c r="E769" t="s">
        <v>481</v>
      </c>
    </row>
    <row r="770" spans="1:5">
      <c r="A770" t="s">
        <v>8461</v>
      </c>
      <c r="B770" t="s">
        <v>8533</v>
      </c>
      <c r="C770" t="s">
        <v>5378</v>
      </c>
      <c r="D770" t="s">
        <v>8460</v>
      </c>
      <c r="E770" t="s">
        <v>482</v>
      </c>
    </row>
    <row r="771" spans="1:5">
      <c r="A771" t="s">
        <v>8464</v>
      </c>
      <c r="B771" t="s">
        <v>8563</v>
      </c>
      <c r="C771" t="s">
        <v>2132</v>
      </c>
      <c r="D771" t="s">
        <v>8463</v>
      </c>
      <c r="E771" t="s">
        <v>483</v>
      </c>
    </row>
    <row r="772" spans="1:5">
      <c r="A772" t="s">
        <v>8469</v>
      </c>
      <c r="B772" t="s">
        <v>8533</v>
      </c>
      <c r="C772" t="s">
        <v>5394</v>
      </c>
      <c r="D772" t="s">
        <v>8466</v>
      </c>
      <c r="E772" t="s">
        <v>484</v>
      </c>
    </row>
    <row r="773" spans="1:5">
      <c r="A773" t="s">
        <v>8469</v>
      </c>
      <c r="B773" t="s">
        <v>8533</v>
      </c>
      <c r="C773" t="s">
        <v>5407</v>
      </c>
      <c r="D773" t="s">
        <v>8466</v>
      </c>
      <c r="E773" t="s">
        <v>484</v>
      </c>
    </row>
    <row r="774" spans="1:5">
      <c r="A774" t="s">
        <v>8472</v>
      </c>
      <c r="B774" t="s">
        <v>8533</v>
      </c>
      <c r="C774" t="s">
        <v>5505</v>
      </c>
      <c r="D774" t="s">
        <v>8471</v>
      </c>
      <c r="E774" t="s">
        <v>485</v>
      </c>
    </row>
    <row r="775" spans="1:5">
      <c r="A775" t="s">
        <v>8474</v>
      </c>
      <c r="B775" t="s">
        <v>8533</v>
      </c>
      <c r="C775" t="s">
        <v>5494</v>
      </c>
      <c r="D775" t="s">
        <v>8471</v>
      </c>
      <c r="E775" t="s">
        <v>485</v>
      </c>
    </row>
    <row r="776" spans="1:5">
      <c r="A776" t="s">
        <v>8487</v>
      </c>
      <c r="B776" t="s">
        <v>8533</v>
      </c>
      <c r="C776" t="s">
        <v>5515</v>
      </c>
      <c r="D776" t="s">
        <v>8486</v>
      </c>
      <c r="E776" t="s">
        <v>488</v>
      </c>
    </row>
    <row r="777" spans="1:5">
      <c r="A777" t="s">
        <v>8489</v>
      </c>
      <c r="B777" t="s">
        <v>8533</v>
      </c>
      <c r="C777" t="s">
        <v>5511</v>
      </c>
      <c r="D777" t="s">
        <v>8486</v>
      </c>
      <c r="E777" t="s">
        <v>488</v>
      </c>
    </row>
    <row r="778" spans="1:5">
      <c r="A778" t="s">
        <v>8492</v>
      </c>
      <c r="B778" t="s">
        <v>8946</v>
      </c>
      <c r="C778" t="s">
        <v>2133</v>
      </c>
      <c r="D778" t="s">
        <v>8491</v>
      </c>
      <c r="E778" t="s">
        <v>489</v>
      </c>
    </row>
    <row r="779" spans="1:5">
      <c r="A779" t="s">
        <v>8494</v>
      </c>
      <c r="B779" t="s">
        <v>8946</v>
      </c>
      <c r="C779" t="s">
        <v>2134</v>
      </c>
      <c r="D779" t="s">
        <v>8491</v>
      </c>
      <c r="E779" t="s">
        <v>489</v>
      </c>
    </row>
    <row r="780" spans="1:5">
      <c r="A780" t="s">
        <v>8496</v>
      </c>
      <c r="B780" t="s">
        <v>8946</v>
      </c>
      <c r="C780" t="s">
        <v>2133</v>
      </c>
      <c r="D780" t="s">
        <v>8491</v>
      </c>
      <c r="E780" t="s">
        <v>489</v>
      </c>
    </row>
    <row r="781" spans="1:5">
      <c r="A781" t="s">
        <v>8496</v>
      </c>
      <c r="B781" t="s">
        <v>8946</v>
      </c>
      <c r="C781" t="s">
        <v>2135</v>
      </c>
      <c r="D781" t="s">
        <v>8491</v>
      </c>
      <c r="E781" t="s">
        <v>489</v>
      </c>
    </row>
    <row r="782" spans="1:5">
      <c r="A782" t="s">
        <v>8498</v>
      </c>
      <c r="B782" t="s">
        <v>8946</v>
      </c>
      <c r="C782" t="s">
        <v>2134</v>
      </c>
      <c r="D782" t="s">
        <v>8491</v>
      </c>
      <c r="E782" t="s">
        <v>489</v>
      </c>
    </row>
    <row r="783" spans="1:5">
      <c r="A783" t="s">
        <v>8498</v>
      </c>
      <c r="B783" t="s">
        <v>8946</v>
      </c>
      <c r="C783" t="s">
        <v>2136</v>
      </c>
      <c r="D783" t="s">
        <v>8491</v>
      </c>
      <c r="E783" t="s">
        <v>489</v>
      </c>
    </row>
    <row r="784" spans="1:5">
      <c r="A784" t="s">
        <v>8504</v>
      </c>
      <c r="B784" t="s">
        <v>8533</v>
      </c>
      <c r="C784" t="s">
        <v>5529</v>
      </c>
      <c r="D784" t="s">
        <v>8503</v>
      </c>
      <c r="E784" t="s">
        <v>491</v>
      </c>
    </row>
    <row r="785" spans="1:5">
      <c r="A785" t="s">
        <v>8507</v>
      </c>
      <c r="B785" t="s">
        <v>8533</v>
      </c>
      <c r="C785" t="s">
        <v>5530</v>
      </c>
      <c r="D785" t="s">
        <v>8506</v>
      </c>
      <c r="E785" t="s">
        <v>492</v>
      </c>
    </row>
    <row r="786" spans="1:5">
      <c r="A786" t="s">
        <v>8515</v>
      </c>
      <c r="B786" t="s">
        <v>8533</v>
      </c>
      <c r="C786" t="s">
        <v>2137</v>
      </c>
      <c r="D786" t="s">
        <v>8512</v>
      </c>
      <c r="E786" t="s">
        <v>494</v>
      </c>
    </row>
    <row r="787" spans="1:5">
      <c r="A787" t="s">
        <v>8518</v>
      </c>
      <c r="B787" t="s">
        <v>8533</v>
      </c>
      <c r="C787" t="s">
        <v>5389</v>
      </c>
      <c r="D787" t="s">
        <v>8517</v>
      </c>
      <c r="E787" t="s">
        <v>495</v>
      </c>
    </row>
    <row r="788" spans="1:5">
      <c r="A788" t="s">
        <v>5668</v>
      </c>
      <c r="B788" t="s">
        <v>8533</v>
      </c>
      <c r="C788" t="s">
        <v>5258</v>
      </c>
      <c r="D788" t="s">
        <v>5667</v>
      </c>
      <c r="E788" t="s">
        <v>496</v>
      </c>
    </row>
    <row r="789" spans="1:5">
      <c r="A789" t="s">
        <v>5688</v>
      </c>
      <c r="B789" t="s">
        <v>9158</v>
      </c>
      <c r="C789" t="s">
        <v>2138</v>
      </c>
      <c r="D789" t="s">
        <v>5687</v>
      </c>
      <c r="E789" t="s">
        <v>502</v>
      </c>
    </row>
    <row r="790" spans="1:5">
      <c r="A790" t="s">
        <v>5691</v>
      </c>
      <c r="B790" t="s">
        <v>9158</v>
      </c>
      <c r="C790" t="s">
        <v>5044</v>
      </c>
      <c r="D790" t="s">
        <v>5690</v>
      </c>
      <c r="E790" t="s">
        <v>503</v>
      </c>
    </row>
    <row r="791" spans="1:5">
      <c r="A791" t="s">
        <v>5706</v>
      </c>
      <c r="B791" t="s">
        <v>8533</v>
      </c>
      <c r="C791" t="s">
        <v>5482</v>
      </c>
      <c r="D791" t="s">
        <v>5705</v>
      </c>
      <c r="E791" t="s">
        <v>506</v>
      </c>
    </row>
    <row r="792" spans="1:5">
      <c r="A792" t="s">
        <v>5709</v>
      </c>
      <c r="B792" t="s">
        <v>8533</v>
      </c>
      <c r="C792" t="s">
        <v>2139</v>
      </c>
      <c r="D792" t="s">
        <v>5708</v>
      </c>
      <c r="E792" t="s">
        <v>507</v>
      </c>
    </row>
    <row r="793" spans="1:5">
      <c r="A793" t="s">
        <v>5712</v>
      </c>
      <c r="B793" t="s">
        <v>8533</v>
      </c>
      <c r="C793" t="s">
        <v>2140</v>
      </c>
      <c r="D793" t="s">
        <v>5711</v>
      </c>
      <c r="E793" t="s">
        <v>508</v>
      </c>
    </row>
    <row r="794" spans="1:5">
      <c r="A794" t="s">
        <v>5718</v>
      </c>
      <c r="B794" t="s">
        <v>8533</v>
      </c>
      <c r="C794" t="s">
        <v>2141</v>
      </c>
      <c r="D794" t="s">
        <v>5717</v>
      </c>
      <c r="E794" t="s">
        <v>510</v>
      </c>
    </row>
    <row r="795" spans="1:5">
      <c r="A795" t="s">
        <v>5721</v>
      </c>
      <c r="B795" t="s">
        <v>8533</v>
      </c>
      <c r="C795" t="s">
        <v>2142</v>
      </c>
      <c r="D795" t="s">
        <v>5720</v>
      </c>
      <c r="E795" t="s">
        <v>511</v>
      </c>
    </row>
    <row r="796" spans="1:5">
      <c r="A796" t="s">
        <v>5724</v>
      </c>
      <c r="B796" t="s">
        <v>8533</v>
      </c>
      <c r="C796" t="s">
        <v>2143</v>
      </c>
      <c r="D796" t="s">
        <v>5723</v>
      </c>
      <c r="E796" t="s">
        <v>512</v>
      </c>
    </row>
    <row r="797" spans="1:5">
      <c r="A797" t="s">
        <v>5727</v>
      </c>
      <c r="B797" t="s">
        <v>8533</v>
      </c>
      <c r="C797" t="s">
        <v>2144</v>
      </c>
      <c r="D797" t="s">
        <v>5726</v>
      </c>
      <c r="E797" t="s">
        <v>513</v>
      </c>
    </row>
    <row r="798" spans="1:5">
      <c r="A798" t="s">
        <v>5730</v>
      </c>
      <c r="B798" t="s">
        <v>8533</v>
      </c>
      <c r="C798" t="s">
        <v>2145</v>
      </c>
      <c r="D798" t="s">
        <v>5729</v>
      </c>
      <c r="E798" t="s">
        <v>514</v>
      </c>
    </row>
    <row r="799" spans="1:5">
      <c r="A799" t="s">
        <v>5733</v>
      </c>
      <c r="B799" t="s">
        <v>8533</v>
      </c>
      <c r="C799" t="s">
        <v>2146</v>
      </c>
      <c r="D799" t="s">
        <v>5732</v>
      </c>
      <c r="E799" t="s">
        <v>515</v>
      </c>
    </row>
    <row r="800" spans="1:5">
      <c r="A800" t="s">
        <v>5739</v>
      </c>
      <c r="B800" t="s">
        <v>8533</v>
      </c>
      <c r="C800" t="s">
        <v>5245</v>
      </c>
      <c r="D800" t="s">
        <v>5738</v>
      </c>
      <c r="E800" t="s">
        <v>517</v>
      </c>
    </row>
    <row r="801" spans="1:5">
      <c r="A801" t="s">
        <v>5742</v>
      </c>
      <c r="B801" t="s">
        <v>8533</v>
      </c>
      <c r="C801" t="s">
        <v>5331</v>
      </c>
      <c r="D801" t="s">
        <v>5741</v>
      </c>
      <c r="E801" t="s">
        <v>518</v>
      </c>
    </row>
    <row r="802" spans="1:5">
      <c r="A802" t="s">
        <v>5751</v>
      </c>
      <c r="B802" t="s">
        <v>8533</v>
      </c>
      <c r="C802" t="s">
        <v>5506</v>
      </c>
      <c r="D802" t="s">
        <v>5750</v>
      </c>
      <c r="E802" t="s">
        <v>521</v>
      </c>
    </row>
    <row r="803" spans="1:5">
      <c r="A803" t="s">
        <v>5756</v>
      </c>
      <c r="B803" t="s">
        <v>8533</v>
      </c>
      <c r="C803" t="s">
        <v>2147</v>
      </c>
      <c r="D803" t="s">
        <v>5755</v>
      </c>
      <c r="E803" t="s">
        <v>522</v>
      </c>
    </row>
    <row r="804" spans="1:5">
      <c r="A804" t="s">
        <v>5758</v>
      </c>
      <c r="B804" t="s">
        <v>8533</v>
      </c>
      <c r="C804" t="s">
        <v>5303</v>
      </c>
      <c r="D804" t="s">
        <v>5755</v>
      </c>
      <c r="E804" t="s">
        <v>522</v>
      </c>
    </row>
    <row r="805" spans="1:5">
      <c r="A805" t="s">
        <v>5761</v>
      </c>
      <c r="B805" t="s">
        <v>8533</v>
      </c>
      <c r="C805" t="s">
        <v>2148</v>
      </c>
      <c r="D805" t="s">
        <v>5760</v>
      </c>
      <c r="E805" t="s">
        <v>523</v>
      </c>
    </row>
    <row r="806" spans="1:5">
      <c r="A806" t="s">
        <v>5763</v>
      </c>
      <c r="B806" t="s">
        <v>8533</v>
      </c>
      <c r="C806" t="s">
        <v>2149</v>
      </c>
      <c r="D806" t="s">
        <v>5760</v>
      </c>
      <c r="E806" t="s">
        <v>523</v>
      </c>
    </row>
    <row r="807" spans="1:5">
      <c r="A807" t="s">
        <v>5766</v>
      </c>
      <c r="B807" t="s">
        <v>8533</v>
      </c>
      <c r="C807" t="s">
        <v>5291</v>
      </c>
      <c r="D807" t="s">
        <v>5765</v>
      </c>
      <c r="E807" t="s">
        <v>524</v>
      </c>
    </row>
    <row r="808" spans="1:5">
      <c r="A808" t="s">
        <v>5768</v>
      </c>
      <c r="B808" t="s">
        <v>8533</v>
      </c>
      <c r="C808" t="s">
        <v>2150</v>
      </c>
      <c r="D808" t="s">
        <v>5765</v>
      </c>
      <c r="E808" t="s">
        <v>524</v>
      </c>
    </row>
    <row r="809" spans="1:5">
      <c r="A809" t="s">
        <v>5771</v>
      </c>
      <c r="B809" t="s">
        <v>8533</v>
      </c>
      <c r="C809" t="s">
        <v>2151</v>
      </c>
      <c r="D809" t="s">
        <v>5770</v>
      </c>
      <c r="E809" t="s">
        <v>525</v>
      </c>
    </row>
    <row r="810" spans="1:5">
      <c r="A810" t="s">
        <v>5773</v>
      </c>
      <c r="B810" t="s">
        <v>8533</v>
      </c>
      <c r="C810" t="s">
        <v>5299</v>
      </c>
      <c r="D810" t="s">
        <v>5770</v>
      </c>
      <c r="E810" t="s">
        <v>525</v>
      </c>
    </row>
    <row r="811" spans="1:5">
      <c r="A811" t="s">
        <v>5790</v>
      </c>
      <c r="B811" t="s">
        <v>9158</v>
      </c>
      <c r="C811" t="s">
        <v>2152</v>
      </c>
      <c r="D811" t="s">
        <v>5789</v>
      </c>
      <c r="E811" t="s">
        <v>530</v>
      </c>
    </row>
    <row r="812" spans="1:5">
      <c r="A812" t="s">
        <v>5792</v>
      </c>
      <c r="B812" t="s">
        <v>9158</v>
      </c>
      <c r="C812" t="s">
        <v>2153</v>
      </c>
      <c r="D812" t="s">
        <v>5789</v>
      </c>
      <c r="E812" t="s">
        <v>530</v>
      </c>
    </row>
    <row r="813" spans="1:5">
      <c r="A813" t="s">
        <v>5795</v>
      </c>
      <c r="B813" t="s">
        <v>8533</v>
      </c>
      <c r="C813" t="s">
        <v>2154</v>
      </c>
      <c r="D813" t="s">
        <v>5794</v>
      </c>
      <c r="E813" t="s">
        <v>531</v>
      </c>
    </row>
    <row r="814" spans="1:5">
      <c r="A814" t="s">
        <v>5801</v>
      </c>
      <c r="B814" t="s">
        <v>8533</v>
      </c>
      <c r="C814" t="s">
        <v>2155</v>
      </c>
      <c r="D814" t="s">
        <v>5800</v>
      </c>
      <c r="E814" t="s">
        <v>533</v>
      </c>
    </row>
    <row r="815" spans="1:5">
      <c r="A815" t="s">
        <v>5801</v>
      </c>
      <c r="B815" t="s">
        <v>8533</v>
      </c>
      <c r="C815" t="s">
        <v>2155</v>
      </c>
      <c r="D815" t="s">
        <v>5800</v>
      </c>
      <c r="E815" t="s">
        <v>533</v>
      </c>
    </row>
    <row r="816" spans="1:5">
      <c r="A816" t="s">
        <v>5804</v>
      </c>
      <c r="B816" t="s">
        <v>8533</v>
      </c>
      <c r="C816" t="s">
        <v>2156</v>
      </c>
      <c r="D816" t="s">
        <v>5803</v>
      </c>
      <c r="E816" t="s">
        <v>534</v>
      </c>
    </row>
    <row r="817" spans="1:5">
      <c r="A817" t="s">
        <v>5807</v>
      </c>
      <c r="B817" t="s">
        <v>9158</v>
      </c>
      <c r="C817" t="s">
        <v>5152</v>
      </c>
      <c r="D817" t="s">
        <v>5806</v>
      </c>
      <c r="E817" t="s">
        <v>535</v>
      </c>
    </row>
    <row r="818" spans="1:5">
      <c r="A818" t="s">
        <v>5809</v>
      </c>
      <c r="B818" t="s">
        <v>9158</v>
      </c>
      <c r="C818" t="s">
        <v>2157</v>
      </c>
      <c r="D818" t="s">
        <v>5806</v>
      </c>
      <c r="E818" t="s">
        <v>535</v>
      </c>
    </row>
    <row r="819" spans="1:5">
      <c r="A819" t="s">
        <v>5812</v>
      </c>
      <c r="B819" t="s">
        <v>8533</v>
      </c>
      <c r="C819" t="s">
        <v>5483</v>
      </c>
      <c r="D819" t="s">
        <v>5811</v>
      </c>
      <c r="E819" t="s">
        <v>536</v>
      </c>
    </row>
    <row r="820" spans="1:5">
      <c r="A820" t="s">
        <v>5815</v>
      </c>
      <c r="B820" t="s">
        <v>8533</v>
      </c>
      <c r="C820" t="s">
        <v>2158</v>
      </c>
      <c r="D820" t="s">
        <v>5814</v>
      </c>
      <c r="E820" t="s">
        <v>537</v>
      </c>
    </row>
    <row r="821" spans="1:5">
      <c r="A821" t="s">
        <v>5818</v>
      </c>
      <c r="B821" t="s">
        <v>8533</v>
      </c>
      <c r="C821" t="s">
        <v>5212</v>
      </c>
      <c r="D821" t="s">
        <v>5817</v>
      </c>
      <c r="E821" t="s">
        <v>538</v>
      </c>
    </row>
    <row r="822" spans="1:5">
      <c r="A822" t="s">
        <v>5821</v>
      </c>
      <c r="B822" t="s">
        <v>8533</v>
      </c>
      <c r="C822" t="s">
        <v>5213</v>
      </c>
      <c r="D822" t="s">
        <v>5820</v>
      </c>
      <c r="E822" t="s">
        <v>539</v>
      </c>
    </row>
    <row r="823" spans="1:5">
      <c r="A823" t="s">
        <v>5824</v>
      </c>
      <c r="B823" t="s">
        <v>8533</v>
      </c>
      <c r="C823" t="s">
        <v>5229</v>
      </c>
      <c r="D823" t="s">
        <v>5823</v>
      </c>
      <c r="E823" t="s">
        <v>540</v>
      </c>
    </row>
    <row r="824" spans="1:5">
      <c r="A824" t="s">
        <v>5827</v>
      </c>
      <c r="B824" t="s">
        <v>8533</v>
      </c>
      <c r="C824" t="s">
        <v>5230</v>
      </c>
      <c r="D824" t="s">
        <v>5826</v>
      </c>
      <c r="E824" t="s">
        <v>541</v>
      </c>
    </row>
    <row r="825" spans="1:5">
      <c r="A825" t="s">
        <v>5830</v>
      </c>
      <c r="B825" t="s">
        <v>8533</v>
      </c>
      <c r="C825" t="s">
        <v>5496</v>
      </c>
      <c r="D825" t="s">
        <v>5829</v>
      </c>
      <c r="E825" t="s">
        <v>542</v>
      </c>
    </row>
    <row r="826" spans="1:5">
      <c r="A826" t="s">
        <v>5833</v>
      </c>
      <c r="B826" t="s">
        <v>8533</v>
      </c>
      <c r="C826" t="s">
        <v>5497</v>
      </c>
      <c r="D826" t="s">
        <v>5832</v>
      </c>
      <c r="E826" t="s">
        <v>543</v>
      </c>
    </row>
    <row r="827" spans="1:5">
      <c r="A827" t="s">
        <v>5836</v>
      </c>
      <c r="B827" t="s">
        <v>9158</v>
      </c>
      <c r="C827" t="s">
        <v>2159</v>
      </c>
      <c r="D827" t="s">
        <v>5835</v>
      </c>
      <c r="E827" t="s">
        <v>544</v>
      </c>
    </row>
    <row r="828" spans="1:5">
      <c r="A828" t="s">
        <v>5839</v>
      </c>
      <c r="B828" t="s">
        <v>8963</v>
      </c>
      <c r="C828" t="s">
        <v>2160</v>
      </c>
      <c r="D828" t="s">
        <v>5838</v>
      </c>
      <c r="E828" t="s">
        <v>545</v>
      </c>
    </row>
    <row r="829" spans="1:5">
      <c r="A829" t="s">
        <v>5845</v>
      </c>
      <c r="B829" t="s">
        <v>8533</v>
      </c>
      <c r="C829" t="s">
        <v>2161</v>
      </c>
      <c r="D829" t="s">
        <v>5844</v>
      </c>
      <c r="E829" t="s">
        <v>547</v>
      </c>
    </row>
    <row r="830" spans="1:5">
      <c r="A830" t="s">
        <v>5848</v>
      </c>
      <c r="B830" t="s">
        <v>8533</v>
      </c>
      <c r="C830" t="s">
        <v>2162</v>
      </c>
      <c r="D830" t="s">
        <v>5847</v>
      </c>
      <c r="E830" t="s">
        <v>548</v>
      </c>
    </row>
    <row r="831" spans="1:5">
      <c r="A831" t="s">
        <v>5851</v>
      </c>
      <c r="B831" t="s">
        <v>8533</v>
      </c>
      <c r="C831" t="s">
        <v>2163</v>
      </c>
      <c r="D831" t="s">
        <v>5850</v>
      </c>
      <c r="E831" t="s">
        <v>549</v>
      </c>
    </row>
    <row r="832" spans="1:5">
      <c r="A832" t="s">
        <v>5854</v>
      </c>
      <c r="B832" t="s">
        <v>8533</v>
      </c>
      <c r="C832" t="s">
        <v>2164</v>
      </c>
      <c r="D832" t="s">
        <v>5853</v>
      </c>
      <c r="E832" t="s">
        <v>550</v>
      </c>
    </row>
    <row r="833" spans="1:5">
      <c r="A833" t="s">
        <v>5857</v>
      </c>
      <c r="B833" t="s">
        <v>5858</v>
      </c>
      <c r="C833" t="s">
        <v>2165</v>
      </c>
      <c r="D833" t="s">
        <v>5856</v>
      </c>
      <c r="E833" t="s">
        <v>551</v>
      </c>
    </row>
    <row r="834" spans="1:5">
      <c r="A834" t="s">
        <v>5861</v>
      </c>
      <c r="B834" t="s">
        <v>5858</v>
      </c>
      <c r="C834" t="s">
        <v>2166</v>
      </c>
      <c r="D834" t="s">
        <v>5860</v>
      </c>
      <c r="E834" t="s">
        <v>552</v>
      </c>
    </row>
    <row r="835" spans="1:5">
      <c r="A835" t="s">
        <v>5867</v>
      </c>
      <c r="B835" t="s">
        <v>8533</v>
      </c>
      <c r="C835" t="s">
        <v>5287</v>
      </c>
      <c r="D835" t="s">
        <v>5866</v>
      </c>
      <c r="E835" t="s">
        <v>554</v>
      </c>
    </row>
    <row r="836" spans="1:5">
      <c r="A836" t="s">
        <v>5870</v>
      </c>
      <c r="B836" t="s">
        <v>8533</v>
      </c>
      <c r="C836" t="s">
        <v>2167</v>
      </c>
      <c r="D836" t="s">
        <v>5869</v>
      </c>
      <c r="E836" t="s">
        <v>555</v>
      </c>
    </row>
    <row r="837" spans="1:5">
      <c r="A837" t="s">
        <v>5873</v>
      </c>
      <c r="B837" t="s">
        <v>8533</v>
      </c>
      <c r="C837" t="s">
        <v>2168</v>
      </c>
      <c r="D837" t="s">
        <v>5872</v>
      </c>
      <c r="E837" t="s">
        <v>556</v>
      </c>
    </row>
    <row r="838" spans="1:5">
      <c r="A838" t="s">
        <v>5876</v>
      </c>
      <c r="B838" t="s">
        <v>8533</v>
      </c>
      <c r="C838" t="s">
        <v>2169</v>
      </c>
      <c r="D838" t="s">
        <v>5875</v>
      </c>
      <c r="E838" t="s">
        <v>557</v>
      </c>
    </row>
    <row r="839" spans="1:5">
      <c r="A839" t="s">
        <v>5879</v>
      </c>
      <c r="B839" t="s">
        <v>8533</v>
      </c>
      <c r="C839" t="s">
        <v>2170</v>
      </c>
      <c r="D839" t="s">
        <v>5878</v>
      </c>
      <c r="E839" t="s">
        <v>558</v>
      </c>
    </row>
    <row r="840" spans="1:5">
      <c r="A840" t="s">
        <v>5882</v>
      </c>
      <c r="B840" t="s">
        <v>8533</v>
      </c>
      <c r="C840" t="s">
        <v>2171</v>
      </c>
      <c r="D840" t="s">
        <v>5881</v>
      </c>
      <c r="E840" t="s">
        <v>559</v>
      </c>
    </row>
    <row r="841" spans="1:5">
      <c r="A841" t="s">
        <v>5885</v>
      </c>
      <c r="B841" t="s">
        <v>8533</v>
      </c>
      <c r="C841" t="s">
        <v>2172</v>
      </c>
      <c r="D841" t="s">
        <v>5884</v>
      </c>
      <c r="E841" t="s">
        <v>560</v>
      </c>
    </row>
    <row r="842" spans="1:5">
      <c r="A842" t="s">
        <v>5888</v>
      </c>
      <c r="B842" t="s">
        <v>8533</v>
      </c>
      <c r="C842" t="s">
        <v>2173</v>
      </c>
      <c r="D842" t="s">
        <v>5887</v>
      </c>
      <c r="E842" t="s">
        <v>561</v>
      </c>
    </row>
    <row r="843" spans="1:5">
      <c r="A843" t="s">
        <v>5909</v>
      </c>
      <c r="B843" t="s">
        <v>8533</v>
      </c>
      <c r="C843" t="s">
        <v>5570</v>
      </c>
      <c r="D843" t="s">
        <v>5908</v>
      </c>
      <c r="E843" t="s">
        <v>568</v>
      </c>
    </row>
    <row r="844" spans="1:5">
      <c r="A844" t="s">
        <v>5912</v>
      </c>
      <c r="B844" t="s">
        <v>8533</v>
      </c>
      <c r="C844" t="s">
        <v>2174</v>
      </c>
      <c r="D844" t="s">
        <v>5911</v>
      </c>
      <c r="E844" t="s">
        <v>569</v>
      </c>
    </row>
    <row r="845" spans="1:5">
      <c r="A845" t="s">
        <v>5918</v>
      </c>
      <c r="B845" t="s">
        <v>8997</v>
      </c>
      <c r="C845" t="s">
        <v>2175</v>
      </c>
      <c r="D845" t="s">
        <v>5917</v>
      </c>
      <c r="E845" t="s">
        <v>571</v>
      </c>
    </row>
    <row r="846" spans="1:5">
      <c r="A846" t="s">
        <v>5924</v>
      </c>
      <c r="B846" t="s">
        <v>8533</v>
      </c>
      <c r="C846" t="s">
        <v>4895</v>
      </c>
      <c r="D846" t="s">
        <v>5923</v>
      </c>
      <c r="E846" t="s">
        <v>573</v>
      </c>
    </row>
    <row r="847" spans="1:5">
      <c r="A847" t="s">
        <v>5933</v>
      </c>
      <c r="B847" t="s">
        <v>8997</v>
      </c>
      <c r="C847" t="s">
        <v>2176</v>
      </c>
      <c r="D847" t="s">
        <v>5932</v>
      </c>
      <c r="E847" t="s">
        <v>576</v>
      </c>
    </row>
    <row r="848" spans="1:5">
      <c r="A848" t="s">
        <v>5936</v>
      </c>
      <c r="B848" t="s">
        <v>9547</v>
      </c>
      <c r="C848" t="s">
        <v>9624</v>
      </c>
      <c r="D848" t="s">
        <v>5935</v>
      </c>
      <c r="E848" t="s">
        <v>577</v>
      </c>
    </row>
    <row r="849" spans="1:5">
      <c r="A849" t="s">
        <v>5939</v>
      </c>
      <c r="B849" t="s">
        <v>8533</v>
      </c>
      <c r="C849" t="s">
        <v>5225</v>
      </c>
      <c r="D849" t="s">
        <v>5938</v>
      </c>
      <c r="E849" t="s">
        <v>578</v>
      </c>
    </row>
    <row r="850" spans="1:5">
      <c r="A850" t="s">
        <v>5953</v>
      </c>
      <c r="B850" t="s">
        <v>8533</v>
      </c>
      <c r="C850" t="s">
        <v>5401</v>
      </c>
      <c r="D850" t="s">
        <v>5950</v>
      </c>
      <c r="E850" t="s">
        <v>582</v>
      </c>
    </row>
    <row r="851" spans="1:5">
      <c r="A851" t="s">
        <v>5953</v>
      </c>
      <c r="B851" t="s">
        <v>8533</v>
      </c>
      <c r="C851" t="s">
        <v>5419</v>
      </c>
      <c r="D851" t="s">
        <v>5950</v>
      </c>
      <c r="E851" t="s">
        <v>582</v>
      </c>
    </row>
    <row r="852" spans="1:5">
      <c r="A852" t="s">
        <v>5958</v>
      </c>
      <c r="B852" t="s">
        <v>8533</v>
      </c>
      <c r="C852" t="s">
        <v>5398</v>
      </c>
      <c r="D852" t="s">
        <v>5955</v>
      </c>
      <c r="E852" t="s">
        <v>583</v>
      </c>
    </row>
    <row r="853" spans="1:5">
      <c r="A853" t="s">
        <v>5958</v>
      </c>
      <c r="B853" t="s">
        <v>8533</v>
      </c>
      <c r="C853" t="s">
        <v>5424</v>
      </c>
      <c r="D853" t="s">
        <v>5955</v>
      </c>
      <c r="E853" t="s">
        <v>583</v>
      </c>
    </row>
    <row r="854" spans="1:5">
      <c r="A854" t="s">
        <v>5964</v>
      </c>
      <c r="B854" t="s">
        <v>8533</v>
      </c>
      <c r="C854" t="s">
        <v>5546</v>
      </c>
      <c r="D854" t="s">
        <v>5963</v>
      </c>
      <c r="E854" t="s">
        <v>585</v>
      </c>
    </row>
    <row r="855" spans="1:5">
      <c r="A855" t="s">
        <v>5967</v>
      </c>
      <c r="B855" t="s">
        <v>8533</v>
      </c>
      <c r="C855" t="s">
        <v>5545</v>
      </c>
      <c r="D855" t="s">
        <v>5966</v>
      </c>
      <c r="E855" t="s">
        <v>586</v>
      </c>
    </row>
    <row r="856" spans="1:5">
      <c r="A856" t="s">
        <v>5970</v>
      </c>
      <c r="B856" t="s">
        <v>8533</v>
      </c>
      <c r="C856" t="s">
        <v>5547</v>
      </c>
      <c r="D856" t="s">
        <v>5969</v>
      </c>
      <c r="E856" t="s">
        <v>587</v>
      </c>
    </row>
    <row r="857" spans="1:5">
      <c r="A857" t="s">
        <v>5972</v>
      </c>
      <c r="B857" t="s">
        <v>8533</v>
      </c>
      <c r="C857" t="s">
        <v>2177</v>
      </c>
      <c r="D857" t="s">
        <v>5969</v>
      </c>
      <c r="E857" t="s">
        <v>587</v>
      </c>
    </row>
    <row r="858" spans="1:5">
      <c r="A858" t="s">
        <v>5975</v>
      </c>
      <c r="B858" t="s">
        <v>8533</v>
      </c>
      <c r="C858" t="s">
        <v>4885</v>
      </c>
      <c r="D858" t="s">
        <v>5974</v>
      </c>
      <c r="E858" t="s">
        <v>588</v>
      </c>
    </row>
    <row r="859" spans="1:5">
      <c r="A859" t="s">
        <v>5978</v>
      </c>
      <c r="B859" t="s">
        <v>8533</v>
      </c>
      <c r="C859" t="s">
        <v>2178</v>
      </c>
      <c r="D859" t="s">
        <v>5977</v>
      </c>
      <c r="E859" t="s">
        <v>589</v>
      </c>
    </row>
    <row r="860" spans="1:5">
      <c r="A860" t="s">
        <v>5981</v>
      </c>
      <c r="B860" t="s">
        <v>8533</v>
      </c>
      <c r="C860" t="s">
        <v>5217</v>
      </c>
      <c r="D860" t="s">
        <v>5980</v>
      </c>
      <c r="E860" t="s">
        <v>590</v>
      </c>
    </row>
    <row r="861" spans="1:5">
      <c r="A861" t="s">
        <v>5984</v>
      </c>
      <c r="B861" t="s">
        <v>8946</v>
      </c>
      <c r="C861" t="s">
        <v>2179</v>
      </c>
      <c r="D861" t="s">
        <v>5983</v>
      </c>
      <c r="E861" t="s">
        <v>591</v>
      </c>
    </row>
    <row r="862" spans="1:5">
      <c r="A862" t="s">
        <v>5987</v>
      </c>
      <c r="B862" t="s">
        <v>8946</v>
      </c>
      <c r="C862" t="s">
        <v>2180</v>
      </c>
      <c r="D862" t="s">
        <v>5986</v>
      </c>
      <c r="E862" t="s">
        <v>592</v>
      </c>
    </row>
    <row r="863" spans="1:5">
      <c r="A863" t="s">
        <v>5990</v>
      </c>
      <c r="B863" t="s">
        <v>9158</v>
      </c>
      <c r="C863" t="s">
        <v>2181</v>
      </c>
      <c r="D863" t="s">
        <v>5989</v>
      </c>
      <c r="E863" t="s">
        <v>593</v>
      </c>
    </row>
    <row r="864" spans="1:5">
      <c r="A864" t="s">
        <v>5993</v>
      </c>
      <c r="B864" t="s">
        <v>8533</v>
      </c>
      <c r="C864" t="s">
        <v>5209</v>
      </c>
      <c r="D864" t="s">
        <v>5992</v>
      </c>
      <c r="E864" t="s">
        <v>594</v>
      </c>
    </row>
    <row r="865" spans="1:5">
      <c r="A865" t="s">
        <v>5996</v>
      </c>
      <c r="B865" t="s">
        <v>8533</v>
      </c>
      <c r="C865" t="s">
        <v>5216</v>
      </c>
      <c r="D865" t="s">
        <v>5995</v>
      </c>
      <c r="E865" t="s">
        <v>595</v>
      </c>
    </row>
    <row r="866" spans="1:5">
      <c r="A866" t="s">
        <v>5999</v>
      </c>
      <c r="B866" t="s">
        <v>8533</v>
      </c>
      <c r="C866" t="s">
        <v>5205</v>
      </c>
      <c r="D866" t="s">
        <v>5998</v>
      </c>
      <c r="E866" t="s">
        <v>5998</v>
      </c>
    </row>
    <row r="867" spans="1:5">
      <c r="A867" t="s">
        <v>6002</v>
      </c>
      <c r="B867" t="s">
        <v>8529</v>
      </c>
      <c r="C867" t="s">
        <v>2182</v>
      </c>
      <c r="D867" t="s">
        <v>6001</v>
      </c>
      <c r="E867" t="s">
        <v>596</v>
      </c>
    </row>
    <row r="868" spans="1:5">
      <c r="A868" t="s">
        <v>6005</v>
      </c>
      <c r="B868" t="s">
        <v>8533</v>
      </c>
      <c r="C868" t="s">
        <v>5259</v>
      </c>
      <c r="D868" t="s">
        <v>6004</v>
      </c>
      <c r="E868" t="s">
        <v>597</v>
      </c>
    </row>
    <row r="869" spans="1:5">
      <c r="A869" t="s">
        <v>6011</v>
      </c>
      <c r="B869" t="s">
        <v>8533</v>
      </c>
      <c r="C869" t="s">
        <v>5249</v>
      </c>
      <c r="D869" t="s">
        <v>6010</v>
      </c>
      <c r="E869" t="s">
        <v>599</v>
      </c>
    </row>
    <row r="870" spans="1:5">
      <c r="A870" t="s">
        <v>6014</v>
      </c>
      <c r="B870" t="s">
        <v>8533</v>
      </c>
      <c r="C870" t="s">
        <v>5250</v>
      </c>
      <c r="D870" t="s">
        <v>6013</v>
      </c>
      <c r="E870" t="s">
        <v>600</v>
      </c>
    </row>
    <row r="871" spans="1:5">
      <c r="A871" t="s">
        <v>6017</v>
      </c>
      <c r="B871" t="s">
        <v>8533</v>
      </c>
      <c r="C871" t="s">
        <v>5251</v>
      </c>
      <c r="D871" t="s">
        <v>6016</v>
      </c>
      <c r="E871" t="s">
        <v>601</v>
      </c>
    </row>
    <row r="872" spans="1:5">
      <c r="A872" t="s">
        <v>6020</v>
      </c>
      <c r="B872" t="s">
        <v>8533</v>
      </c>
      <c r="C872" t="s">
        <v>2183</v>
      </c>
      <c r="D872" t="s">
        <v>6019</v>
      </c>
      <c r="E872" t="s">
        <v>602</v>
      </c>
    </row>
    <row r="873" spans="1:5">
      <c r="A873" t="s">
        <v>6023</v>
      </c>
      <c r="B873" t="s">
        <v>8533</v>
      </c>
      <c r="C873" t="s">
        <v>2184</v>
      </c>
      <c r="D873" t="s">
        <v>6022</v>
      </c>
      <c r="E873" t="s">
        <v>603</v>
      </c>
    </row>
    <row r="874" spans="1:5">
      <c r="A874" t="s">
        <v>6026</v>
      </c>
      <c r="B874" t="s">
        <v>8533</v>
      </c>
      <c r="C874" t="s">
        <v>2185</v>
      </c>
      <c r="D874" t="s">
        <v>6025</v>
      </c>
      <c r="E874" t="s">
        <v>604</v>
      </c>
    </row>
    <row r="875" spans="1:5">
      <c r="A875" t="s">
        <v>6029</v>
      </c>
      <c r="B875" t="s">
        <v>8533</v>
      </c>
      <c r="C875" t="s">
        <v>2186</v>
      </c>
      <c r="D875" t="s">
        <v>6028</v>
      </c>
      <c r="E875" t="s">
        <v>605</v>
      </c>
    </row>
    <row r="876" spans="1:5">
      <c r="A876" t="s">
        <v>6032</v>
      </c>
      <c r="B876" t="s">
        <v>8533</v>
      </c>
      <c r="C876" t="s">
        <v>2187</v>
      </c>
      <c r="D876" t="s">
        <v>6031</v>
      </c>
      <c r="E876" t="s">
        <v>606</v>
      </c>
    </row>
    <row r="877" spans="1:5">
      <c r="A877" t="s">
        <v>6038</v>
      </c>
      <c r="B877" t="s">
        <v>8533</v>
      </c>
      <c r="C877" t="s">
        <v>2188</v>
      </c>
      <c r="D877" t="s">
        <v>6037</v>
      </c>
      <c r="E877" t="s">
        <v>608</v>
      </c>
    </row>
    <row r="878" spans="1:5">
      <c r="A878" t="s">
        <v>6041</v>
      </c>
      <c r="B878" t="s">
        <v>8533</v>
      </c>
      <c r="C878" t="s">
        <v>2189</v>
      </c>
      <c r="D878" t="s">
        <v>6040</v>
      </c>
      <c r="E878" t="s">
        <v>609</v>
      </c>
    </row>
    <row r="879" spans="1:5">
      <c r="A879" t="s">
        <v>6044</v>
      </c>
      <c r="B879" t="s">
        <v>8533</v>
      </c>
      <c r="C879" t="s">
        <v>2190</v>
      </c>
      <c r="D879" t="s">
        <v>6043</v>
      </c>
      <c r="E879" t="s">
        <v>610</v>
      </c>
    </row>
    <row r="880" spans="1:5">
      <c r="A880" t="s">
        <v>6047</v>
      </c>
      <c r="B880" t="s">
        <v>8533</v>
      </c>
      <c r="C880" t="s">
        <v>2191</v>
      </c>
      <c r="D880" t="s">
        <v>6046</v>
      </c>
      <c r="E880" t="s">
        <v>611</v>
      </c>
    </row>
    <row r="881" spans="1:5">
      <c r="A881" t="s">
        <v>6050</v>
      </c>
      <c r="B881" t="s">
        <v>8533</v>
      </c>
      <c r="C881" t="s">
        <v>2192</v>
      </c>
      <c r="D881" t="s">
        <v>6049</v>
      </c>
      <c r="E881" t="s">
        <v>612</v>
      </c>
    </row>
    <row r="882" spans="1:5">
      <c r="A882" t="s">
        <v>6053</v>
      </c>
      <c r="B882" t="s">
        <v>8533</v>
      </c>
      <c r="C882" t="s">
        <v>2193</v>
      </c>
      <c r="D882" t="s">
        <v>6052</v>
      </c>
      <c r="E882" t="s">
        <v>613</v>
      </c>
    </row>
    <row r="883" spans="1:5">
      <c r="A883" t="s">
        <v>6056</v>
      </c>
      <c r="B883" t="s">
        <v>8533</v>
      </c>
      <c r="C883" t="s">
        <v>2194</v>
      </c>
      <c r="D883" t="s">
        <v>6055</v>
      </c>
      <c r="E883" t="s">
        <v>614</v>
      </c>
    </row>
    <row r="884" spans="1:5">
      <c r="A884" t="s">
        <v>6065</v>
      </c>
      <c r="B884" t="s">
        <v>9158</v>
      </c>
      <c r="C884" t="s">
        <v>2195</v>
      </c>
      <c r="D884" t="s">
        <v>6064</v>
      </c>
      <c r="E884" t="s">
        <v>617</v>
      </c>
    </row>
    <row r="885" spans="1:5">
      <c r="A885" t="s">
        <v>6067</v>
      </c>
      <c r="B885" t="s">
        <v>9158</v>
      </c>
      <c r="C885" t="s">
        <v>2196</v>
      </c>
      <c r="D885" t="s">
        <v>6064</v>
      </c>
      <c r="E885" t="s">
        <v>617</v>
      </c>
    </row>
    <row r="886" spans="1:5">
      <c r="A886" t="s">
        <v>6069</v>
      </c>
      <c r="B886" t="s">
        <v>9158</v>
      </c>
      <c r="C886" t="s">
        <v>2197</v>
      </c>
      <c r="D886" t="s">
        <v>6064</v>
      </c>
      <c r="E886" t="s">
        <v>617</v>
      </c>
    </row>
    <row r="887" spans="1:5">
      <c r="A887" t="s">
        <v>6072</v>
      </c>
      <c r="B887" t="s">
        <v>8533</v>
      </c>
      <c r="C887" t="s">
        <v>2198</v>
      </c>
      <c r="D887" t="s">
        <v>6071</v>
      </c>
      <c r="E887" t="s">
        <v>618</v>
      </c>
    </row>
    <row r="888" spans="1:5">
      <c r="A888" t="s">
        <v>6075</v>
      </c>
      <c r="B888" t="s">
        <v>8533</v>
      </c>
      <c r="C888" t="s">
        <v>2199</v>
      </c>
      <c r="D888" t="s">
        <v>6074</v>
      </c>
      <c r="E888" t="s">
        <v>619</v>
      </c>
    </row>
    <row r="889" spans="1:5">
      <c r="A889" t="s">
        <v>6078</v>
      </c>
      <c r="B889" t="s">
        <v>8533</v>
      </c>
      <c r="C889" t="s">
        <v>2200</v>
      </c>
      <c r="D889" t="s">
        <v>6077</v>
      </c>
      <c r="E889" t="s">
        <v>620</v>
      </c>
    </row>
    <row r="890" spans="1:5">
      <c r="A890" s="1" t="s">
        <v>6081</v>
      </c>
      <c r="B890" s="1" t="s">
        <v>8533</v>
      </c>
      <c r="C890" s="1" t="s">
        <v>5629</v>
      </c>
      <c r="D890" s="1" t="s">
        <v>6080</v>
      </c>
      <c r="E890" t="s">
        <v>621</v>
      </c>
    </row>
    <row r="891" spans="1:5">
      <c r="A891" t="s">
        <v>6084</v>
      </c>
      <c r="B891" t="s">
        <v>8533</v>
      </c>
      <c r="C891" t="s">
        <v>2113</v>
      </c>
      <c r="D891" t="s">
        <v>6083</v>
      </c>
      <c r="E891" t="s">
        <v>622</v>
      </c>
    </row>
    <row r="892" spans="1:5">
      <c r="A892" t="s">
        <v>6084</v>
      </c>
      <c r="B892" t="s">
        <v>8533</v>
      </c>
      <c r="C892" t="s">
        <v>5517</v>
      </c>
      <c r="D892" t="s">
        <v>6083</v>
      </c>
      <c r="E892" t="s">
        <v>622</v>
      </c>
    </row>
    <row r="893" spans="1:5">
      <c r="A893" t="s">
        <v>6087</v>
      </c>
      <c r="B893" t="s">
        <v>8533</v>
      </c>
      <c r="C893" t="s">
        <v>2201</v>
      </c>
      <c r="D893" t="s">
        <v>6086</v>
      </c>
      <c r="E893" t="s">
        <v>623</v>
      </c>
    </row>
    <row r="894" spans="1:5">
      <c r="A894" t="s">
        <v>6090</v>
      </c>
      <c r="B894" t="s">
        <v>8533</v>
      </c>
      <c r="C894" t="s">
        <v>5247</v>
      </c>
      <c r="D894" t="s">
        <v>6089</v>
      </c>
      <c r="E894" t="s">
        <v>624</v>
      </c>
    </row>
    <row r="895" spans="1:5">
      <c r="A895" t="s">
        <v>6093</v>
      </c>
      <c r="B895" t="s">
        <v>8533</v>
      </c>
      <c r="C895" t="s">
        <v>2202</v>
      </c>
      <c r="D895" t="s">
        <v>6092</v>
      </c>
      <c r="E895" t="s">
        <v>625</v>
      </c>
    </row>
    <row r="896" spans="1:5">
      <c r="A896" t="s">
        <v>6096</v>
      </c>
      <c r="B896" t="s">
        <v>8533</v>
      </c>
      <c r="C896" t="s">
        <v>2203</v>
      </c>
      <c r="D896" t="s">
        <v>6095</v>
      </c>
      <c r="E896" t="s">
        <v>626</v>
      </c>
    </row>
    <row r="897" spans="1:5">
      <c r="A897" t="s">
        <v>6099</v>
      </c>
      <c r="B897" t="s">
        <v>8533</v>
      </c>
      <c r="C897" t="s">
        <v>5248</v>
      </c>
      <c r="D897" t="s">
        <v>6098</v>
      </c>
      <c r="E897" t="s">
        <v>627</v>
      </c>
    </row>
    <row r="898" spans="1:5">
      <c r="A898" t="s">
        <v>6102</v>
      </c>
      <c r="B898" t="s">
        <v>8533</v>
      </c>
      <c r="C898" t="s">
        <v>5275</v>
      </c>
      <c r="D898" t="s">
        <v>6101</v>
      </c>
      <c r="E898" t="s">
        <v>628</v>
      </c>
    </row>
    <row r="899" spans="1:5">
      <c r="A899" t="s">
        <v>6105</v>
      </c>
      <c r="B899" t="s">
        <v>8533</v>
      </c>
      <c r="C899" t="s">
        <v>5256</v>
      </c>
      <c r="D899" t="s">
        <v>6104</v>
      </c>
      <c r="E899" t="s">
        <v>629</v>
      </c>
    </row>
    <row r="900" spans="1:5">
      <c r="A900" t="s">
        <v>6108</v>
      </c>
      <c r="B900" t="s">
        <v>8533</v>
      </c>
      <c r="C900" t="s">
        <v>5257</v>
      </c>
      <c r="D900" t="s">
        <v>6107</v>
      </c>
      <c r="E900" t="s">
        <v>630</v>
      </c>
    </row>
    <row r="901" spans="1:5">
      <c r="A901" t="s">
        <v>6111</v>
      </c>
      <c r="B901" t="s">
        <v>8533</v>
      </c>
      <c r="C901" t="s">
        <v>5253</v>
      </c>
      <c r="D901" t="s">
        <v>6110</v>
      </c>
      <c r="E901" t="s">
        <v>631</v>
      </c>
    </row>
    <row r="902" spans="1:5">
      <c r="A902" t="s">
        <v>6114</v>
      </c>
      <c r="B902" t="s">
        <v>8533</v>
      </c>
      <c r="C902" t="s">
        <v>4896</v>
      </c>
      <c r="D902" t="s">
        <v>6113</v>
      </c>
      <c r="E902" t="s">
        <v>632</v>
      </c>
    </row>
    <row r="903" spans="1:5">
      <c r="A903" t="s">
        <v>6126</v>
      </c>
      <c r="B903" t="s">
        <v>8533</v>
      </c>
      <c r="C903" t="s">
        <v>2204</v>
      </c>
      <c r="D903" t="s">
        <v>6125</v>
      </c>
      <c r="E903" t="s">
        <v>636</v>
      </c>
    </row>
    <row r="904" spans="1:5">
      <c r="A904" t="s">
        <v>6129</v>
      </c>
      <c r="B904" t="s">
        <v>8533</v>
      </c>
      <c r="C904" t="s">
        <v>4862</v>
      </c>
      <c r="D904" t="s">
        <v>6128</v>
      </c>
      <c r="E904" t="s">
        <v>637</v>
      </c>
    </row>
    <row r="905" spans="1:5">
      <c r="A905" t="s">
        <v>6132</v>
      </c>
      <c r="B905" t="s">
        <v>8533</v>
      </c>
      <c r="C905" t="s">
        <v>4864</v>
      </c>
      <c r="D905" t="s">
        <v>6131</v>
      </c>
      <c r="E905" t="s">
        <v>638</v>
      </c>
    </row>
    <row r="906" spans="1:5">
      <c r="A906" t="s">
        <v>6135</v>
      </c>
      <c r="B906" t="s">
        <v>8533</v>
      </c>
      <c r="C906" t="s">
        <v>4866</v>
      </c>
      <c r="D906" t="s">
        <v>6134</v>
      </c>
      <c r="E906" t="s">
        <v>639</v>
      </c>
    </row>
    <row r="907" spans="1:5">
      <c r="A907" t="s">
        <v>6138</v>
      </c>
      <c r="B907" t="s">
        <v>8533</v>
      </c>
      <c r="C907" t="s">
        <v>2205</v>
      </c>
      <c r="D907" t="s">
        <v>6137</v>
      </c>
      <c r="E907" t="s">
        <v>640</v>
      </c>
    </row>
    <row r="908" spans="1:5">
      <c r="A908" t="s">
        <v>6147</v>
      </c>
      <c r="B908" t="s">
        <v>8533</v>
      </c>
      <c r="C908" t="s">
        <v>2206</v>
      </c>
      <c r="D908" t="s">
        <v>6146</v>
      </c>
      <c r="E908" t="s">
        <v>643</v>
      </c>
    </row>
    <row r="909" spans="1:5">
      <c r="A909" t="s">
        <v>6153</v>
      </c>
      <c r="B909" t="s">
        <v>8533</v>
      </c>
      <c r="C909" t="s">
        <v>5647</v>
      </c>
      <c r="D909" t="s">
        <v>6152</v>
      </c>
      <c r="E909" t="s">
        <v>645</v>
      </c>
    </row>
    <row r="910" spans="1:5">
      <c r="A910" t="s">
        <v>6159</v>
      </c>
      <c r="B910" t="s">
        <v>9158</v>
      </c>
      <c r="C910" t="s">
        <v>2207</v>
      </c>
      <c r="D910" t="s">
        <v>6158</v>
      </c>
      <c r="E910" t="s">
        <v>647</v>
      </c>
    </row>
    <row r="911" spans="1:5">
      <c r="A911" t="s">
        <v>6161</v>
      </c>
      <c r="B911" t="s">
        <v>9158</v>
      </c>
      <c r="C911" t="s">
        <v>2208</v>
      </c>
      <c r="D911" t="s">
        <v>6158</v>
      </c>
      <c r="E911" t="s">
        <v>647</v>
      </c>
    </row>
    <row r="912" spans="1:5">
      <c r="A912" t="s">
        <v>6163</v>
      </c>
      <c r="B912" t="s">
        <v>9158</v>
      </c>
      <c r="C912" t="s">
        <v>2209</v>
      </c>
      <c r="D912" t="s">
        <v>6158</v>
      </c>
      <c r="E912" t="s">
        <v>647</v>
      </c>
    </row>
    <row r="913" spans="1:5">
      <c r="A913" t="s">
        <v>6169</v>
      </c>
      <c r="B913" t="s">
        <v>8533</v>
      </c>
      <c r="C913" t="s">
        <v>5228</v>
      </c>
      <c r="D913" t="s">
        <v>6168</v>
      </c>
      <c r="E913" t="s">
        <v>649</v>
      </c>
    </row>
    <row r="914" spans="1:5">
      <c r="A914" t="s">
        <v>6187</v>
      </c>
      <c r="B914" t="s">
        <v>8533</v>
      </c>
      <c r="C914" t="s">
        <v>2210</v>
      </c>
      <c r="D914" t="s">
        <v>6186</v>
      </c>
      <c r="E914" t="s">
        <v>655</v>
      </c>
    </row>
    <row r="915" spans="1:5">
      <c r="A915" t="s">
        <v>6190</v>
      </c>
      <c r="B915" t="s">
        <v>8533</v>
      </c>
      <c r="C915" t="s">
        <v>2211</v>
      </c>
      <c r="D915" t="s">
        <v>6189</v>
      </c>
      <c r="E915" t="s">
        <v>656</v>
      </c>
    </row>
    <row r="916" spans="1:5">
      <c r="A916" t="s">
        <v>6193</v>
      </c>
      <c r="B916" t="s">
        <v>8533</v>
      </c>
      <c r="C916" t="s">
        <v>2212</v>
      </c>
      <c r="D916" t="s">
        <v>6192</v>
      </c>
      <c r="E916" t="s">
        <v>657</v>
      </c>
    </row>
    <row r="917" spans="1:5">
      <c r="A917" t="s">
        <v>6196</v>
      </c>
      <c r="B917" t="s">
        <v>8533</v>
      </c>
      <c r="C917" t="s">
        <v>5564</v>
      </c>
      <c r="D917" t="s">
        <v>6195</v>
      </c>
      <c r="E917" t="s">
        <v>658</v>
      </c>
    </row>
    <row r="918" spans="1:5">
      <c r="A918" t="s">
        <v>6205</v>
      </c>
      <c r="B918" t="s">
        <v>8533</v>
      </c>
      <c r="C918" t="s">
        <v>5572</v>
      </c>
      <c r="D918" t="s">
        <v>6204</v>
      </c>
      <c r="E918" t="s">
        <v>661</v>
      </c>
    </row>
    <row r="919" spans="1:5">
      <c r="A919" t="s">
        <v>6208</v>
      </c>
      <c r="B919" t="s">
        <v>8533</v>
      </c>
      <c r="C919" t="s">
        <v>5582</v>
      </c>
      <c r="D919" t="s">
        <v>6207</v>
      </c>
      <c r="E919" t="s">
        <v>662</v>
      </c>
    </row>
    <row r="920" spans="1:5">
      <c r="A920" t="s">
        <v>6231</v>
      </c>
      <c r="B920" t="s">
        <v>8946</v>
      </c>
      <c r="C920" t="s">
        <v>2213</v>
      </c>
      <c r="D920" t="s">
        <v>6230</v>
      </c>
      <c r="E920" t="s">
        <v>669</v>
      </c>
    </row>
    <row r="921" spans="1:5">
      <c r="A921" t="s">
        <v>6231</v>
      </c>
      <c r="B921" t="s">
        <v>8946</v>
      </c>
      <c r="C921" t="s">
        <v>2213</v>
      </c>
      <c r="D921" t="s">
        <v>6230</v>
      </c>
      <c r="E921" t="s">
        <v>669</v>
      </c>
    </row>
    <row r="922" spans="1:5">
      <c r="A922" t="s">
        <v>6234</v>
      </c>
      <c r="B922" t="s">
        <v>8533</v>
      </c>
      <c r="C922" t="s">
        <v>2214</v>
      </c>
      <c r="D922" t="s">
        <v>6233</v>
      </c>
      <c r="E922" t="s">
        <v>670</v>
      </c>
    </row>
    <row r="923" spans="1:5">
      <c r="A923" t="s">
        <v>6237</v>
      </c>
      <c r="B923" t="s">
        <v>8533</v>
      </c>
      <c r="C923" t="s">
        <v>2215</v>
      </c>
      <c r="D923" t="s">
        <v>6236</v>
      </c>
      <c r="E923" t="s">
        <v>671</v>
      </c>
    </row>
    <row r="924" spans="1:5">
      <c r="A924" t="s">
        <v>6240</v>
      </c>
      <c r="B924" t="s">
        <v>8946</v>
      </c>
      <c r="C924" t="s">
        <v>2216</v>
      </c>
      <c r="D924" t="s">
        <v>6239</v>
      </c>
      <c r="E924" t="s">
        <v>672</v>
      </c>
    </row>
    <row r="925" spans="1:5">
      <c r="A925" t="s">
        <v>6246</v>
      </c>
      <c r="B925" t="s">
        <v>8533</v>
      </c>
      <c r="C925" t="s">
        <v>4900</v>
      </c>
      <c r="D925" t="s">
        <v>6245</v>
      </c>
      <c r="E925" t="s">
        <v>674</v>
      </c>
    </row>
    <row r="926" spans="1:5">
      <c r="A926" t="s">
        <v>6249</v>
      </c>
      <c r="B926" t="s">
        <v>8533</v>
      </c>
      <c r="C926" t="s">
        <v>5211</v>
      </c>
      <c r="D926" t="s">
        <v>6248</v>
      </c>
      <c r="E926" t="s">
        <v>675</v>
      </c>
    </row>
    <row r="927" spans="1:5">
      <c r="A927" t="s">
        <v>6255</v>
      </c>
      <c r="B927" t="s">
        <v>8533</v>
      </c>
      <c r="C927" t="s">
        <v>5487</v>
      </c>
      <c r="D927" t="s">
        <v>6254</v>
      </c>
      <c r="E927" t="s">
        <v>677</v>
      </c>
    </row>
    <row r="928" spans="1:5">
      <c r="A928" t="s">
        <v>6257</v>
      </c>
      <c r="B928" t="s">
        <v>8533</v>
      </c>
      <c r="C928" t="s">
        <v>5518</v>
      </c>
      <c r="D928" t="s">
        <v>6254</v>
      </c>
      <c r="E928" t="s">
        <v>677</v>
      </c>
    </row>
    <row r="929" spans="1:5">
      <c r="A929" t="s">
        <v>6260</v>
      </c>
      <c r="B929" t="s">
        <v>8533</v>
      </c>
      <c r="C929" t="s">
        <v>2217</v>
      </c>
      <c r="D929" t="s">
        <v>6259</v>
      </c>
      <c r="E929" t="s">
        <v>678</v>
      </c>
    </row>
    <row r="930" spans="1:5">
      <c r="A930" t="s">
        <v>6262</v>
      </c>
      <c r="B930" t="s">
        <v>8533</v>
      </c>
      <c r="C930" t="s">
        <v>5315</v>
      </c>
      <c r="D930" t="s">
        <v>6259</v>
      </c>
      <c r="E930" t="s">
        <v>678</v>
      </c>
    </row>
    <row r="931" spans="1:5">
      <c r="A931" t="s">
        <v>6265</v>
      </c>
      <c r="B931" t="s">
        <v>8533</v>
      </c>
      <c r="C931" t="s">
        <v>1618</v>
      </c>
      <c r="D931" t="s">
        <v>6264</v>
      </c>
      <c r="E931" t="s">
        <v>679</v>
      </c>
    </row>
    <row r="932" spans="1:5">
      <c r="A932" t="s">
        <v>6267</v>
      </c>
      <c r="B932" t="s">
        <v>8533</v>
      </c>
      <c r="C932" t="s">
        <v>5316</v>
      </c>
      <c r="D932" t="s">
        <v>6264</v>
      </c>
      <c r="E932" t="s">
        <v>679</v>
      </c>
    </row>
    <row r="933" spans="1:5">
      <c r="A933" t="s">
        <v>6270</v>
      </c>
      <c r="B933" t="s">
        <v>8533</v>
      </c>
      <c r="C933" t="s">
        <v>5309</v>
      </c>
      <c r="D933" t="s">
        <v>6269</v>
      </c>
      <c r="E933" t="s">
        <v>680</v>
      </c>
    </row>
    <row r="934" spans="1:5">
      <c r="A934" t="s">
        <v>6272</v>
      </c>
      <c r="B934" t="s">
        <v>8533</v>
      </c>
      <c r="C934" t="s">
        <v>5327</v>
      </c>
      <c r="D934" t="s">
        <v>6269</v>
      </c>
      <c r="E934" t="s">
        <v>680</v>
      </c>
    </row>
    <row r="935" spans="1:5">
      <c r="A935" t="s">
        <v>6275</v>
      </c>
      <c r="B935" t="s">
        <v>8533</v>
      </c>
      <c r="C935" t="s">
        <v>5308</v>
      </c>
      <c r="D935" t="s">
        <v>6274</v>
      </c>
      <c r="E935" t="s">
        <v>681</v>
      </c>
    </row>
    <row r="936" spans="1:5">
      <c r="A936" t="s">
        <v>6277</v>
      </c>
      <c r="B936" t="s">
        <v>8533</v>
      </c>
      <c r="C936" t="s">
        <v>5328</v>
      </c>
      <c r="D936" t="s">
        <v>6274</v>
      </c>
      <c r="E936" t="s">
        <v>681</v>
      </c>
    </row>
    <row r="937" spans="1:5">
      <c r="A937" t="s">
        <v>6280</v>
      </c>
      <c r="B937" t="s">
        <v>8533</v>
      </c>
      <c r="C937" t="s">
        <v>1620</v>
      </c>
      <c r="D937" t="s">
        <v>6279</v>
      </c>
      <c r="E937" t="s">
        <v>682</v>
      </c>
    </row>
    <row r="938" spans="1:5">
      <c r="A938" t="s">
        <v>6282</v>
      </c>
      <c r="B938" t="s">
        <v>8533</v>
      </c>
      <c r="C938" t="s">
        <v>5317</v>
      </c>
      <c r="D938" t="s">
        <v>6279</v>
      </c>
      <c r="E938" t="s">
        <v>682</v>
      </c>
    </row>
    <row r="939" spans="1:5">
      <c r="A939" t="s">
        <v>6285</v>
      </c>
      <c r="B939" t="s">
        <v>8533</v>
      </c>
      <c r="C939" t="s">
        <v>2218</v>
      </c>
      <c r="D939" t="s">
        <v>6284</v>
      </c>
      <c r="E939" t="s">
        <v>683</v>
      </c>
    </row>
    <row r="940" spans="1:5">
      <c r="A940" t="s">
        <v>6287</v>
      </c>
      <c r="B940" t="s">
        <v>8533</v>
      </c>
      <c r="C940" t="s">
        <v>5311</v>
      </c>
      <c r="D940" t="s">
        <v>6284</v>
      </c>
      <c r="E940" t="s">
        <v>683</v>
      </c>
    </row>
    <row r="941" spans="1:5">
      <c r="A941" t="s">
        <v>6290</v>
      </c>
      <c r="B941" t="s">
        <v>8533</v>
      </c>
      <c r="C941" t="s">
        <v>2219</v>
      </c>
      <c r="D941" t="s">
        <v>6289</v>
      </c>
      <c r="E941" t="s">
        <v>684</v>
      </c>
    </row>
    <row r="942" spans="1:5">
      <c r="A942" t="s">
        <v>6292</v>
      </c>
      <c r="B942" t="s">
        <v>8533</v>
      </c>
      <c r="C942" t="s">
        <v>5318</v>
      </c>
      <c r="D942" t="s">
        <v>6289</v>
      </c>
      <c r="E942" t="s">
        <v>684</v>
      </c>
    </row>
    <row r="943" spans="1:5">
      <c r="A943" t="s">
        <v>6298</v>
      </c>
      <c r="B943" t="s">
        <v>8570</v>
      </c>
      <c r="C943" t="s">
        <v>2220</v>
      </c>
      <c r="D943" t="s">
        <v>6297</v>
      </c>
      <c r="E943" t="s">
        <v>686</v>
      </c>
    </row>
    <row r="944" spans="1:5">
      <c r="A944" t="s">
        <v>6301</v>
      </c>
      <c r="B944" t="s">
        <v>8533</v>
      </c>
      <c r="C944" t="s">
        <v>5288</v>
      </c>
      <c r="D944" t="s">
        <v>6300</v>
      </c>
      <c r="E944" t="s">
        <v>687</v>
      </c>
    </row>
    <row r="945" spans="1:5">
      <c r="A945" t="s">
        <v>6304</v>
      </c>
      <c r="B945" t="s">
        <v>8533</v>
      </c>
      <c r="C945" t="s">
        <v>5636</v>
      </c>
      <c r="D945" t="s">
        <v>6303</v>
      </c>
      <c r="E945" t="s">
        <v>688</v>
      </c>
    </row>
    <row r="946" spans="1:5">
      <c r="A946" t="s">
        <v>6307</v>
      </c>
      <c r="B946" t="s">
        <v>8997</v>
      </c>
      <c r="C946" t="s">
        <v>2221</v>
      </c>
      <c r="D946" t="s">
        <v>6306</v>
      </c>
      <c r="E946" t="s">
        <v>689</v>
      </c>
    </row>
    <row r="947" spans="1:5">
      <c r="A947" t="s">
        <v>6310</v>
      </c>
      <c r="B947" t="s">
        <v>8997</v>
      </c>
      <c r="C947" t="s">
        <v>2222</v>
      </c>
      <c r="D947" t="s">
        <v>6309</v>
      </c>
      <c r="E947" t="s">
        <v>690</v>
      </c>
    </row>
    <row r="948" spans="1:5">
      <c r="A948" t="s">
        <v>6313</v>
      </c>
      <c r="B948" t="s">
        <v>8533</v>
      </c>
      <c r="C948" t="s">
        <v>2223</v>
      </c>
      <c r="D948" t="s">
        <v>6312</v>
      </c>
      <c r="E948" t="s">
        <v>691</v>
      </c>
    </row>
    <row r="949" spans="1:5">
      <c r="A949" t="s">
        <v>6316</v>
      </c>
      <c r="B949" t="s">
        <v>8946</v>
      </c>
      <c r="C949" t="s">
        <v>2224</v>
      </c>
      <c r="D949" t="s">
        <v>6315</v>
      </c>
      <c r="E949" t="s">
        <v>692</v>
      </c>
    </row>
    <row r="950" spans="1:5">
      <c r="A950" t="s">
        <v>6322</v>
      </c>
      <c r="B950" t="s">
        <v>8997</v>
      </c>
      <c r="C950" t="s">
        <v>2225</v>
      </c>
      <c r="D950" t="s">
        <v>6321</v>
      </c>
      <c r="E950" t="s">
        <v>694</v>
      </c>
    </row>
    <row r="951" spans="1:5">
      <c r="A951" t="s">
        <v>6325</v>
      </c>
      <c r="B951" t="s">
        <v>8946</v>
      </c>
      <c r="C951" t="s">
        <v>2226</v>
      </c>
      <c r="D951" t="s">
        <v>6324</v>
      </c>
      <c r="E951" t="s">
        <v>695</v>
      </c>
    </row>
    <row r="952" spans="1:5">
      <c r="A952" t="s">
        <v>6331</v>
      </c>
      <c r="B952" t="s">
        <v>8946</v>
      </c>
      <c r="C952" t="s">
        <v>2227</v>
      </c>
      <c r="D952" t="s">
        <v>6330</v>
      </c>
      <c r="E952" t="s">
        <v>697</v>
      </c>
    </row>
    <row r="953" spans="1:5">
      <c r="A953" t="s">
        <v>6331</v>
      </c>
      <c r="B953" t="s">
        <v>8946</v>
      </c>
      <c r="C953" t="s">
        <v>2227</v>
      </c>
      <c r="D953" t="s">
        <v>6330</v>
      </c>
      <c r="E953" t="s">
        <v>697</v>
      </c>
    </row>
    <row r="954" spans="1:5">
      <c r="A954" t="s">
        <v>6334</v>
      </c>
      <c r="B954" t="s">
        <v>8963</v>
      </c>
      <c r="C954" t="s">
        <v>2228</v>
      </c>
      <c r="D954" t="s">
        <v>6333</v>
      </c>
      <c r="E954" t="s">
        <v>698</v>
      </c>
    </row>
    <row r="955" spans="1:5">
      <c r="A955" t="s">
        <v>6342</v>
      </c>
      <c r="B955" t="s">
        <v>8533</v>
      </c>
      <c r="C955" t="s">
        <v>5390</v>
      </c>
      <c r="D955" t="s">
        <v>6341</v>
      </c>
      <c r="E955" t="s">
        <v>700</v>
      </c>
    </row>
    <row r="956" spans="1:5">
      <c r="A956" t="s">
        <v>6345</v>
      </c>
      <c r="B956" t="s">
        <v>8956</v>
      </c>
      <c r="C956" t="s">
        <v>2229</v>
      </c>
      <c r="D956" t="s">
        <v>6344</v>
      </c>
      <c r="E956" t="s">
        <v>701</v>
      </c>
    </row>
    <row r="957" spans="1:5">
      <c r="A957" t="s">
        <v>6347</v>
      </c>
      <c r="B957" t="s">
        <v>8956</v>
      </c>
      <c r="C957" t="s">
        <v>2230</v>
      </c>
      <c r="D957" t="s">
        <v>6344</v>
      </c>
      <c r="E957" t="s">
        <v>701</v>
      </c>
    </row>
    <row r="958" spans="1:5">
      <c r="A958" t="s">
        <v>6350</v>
      </c>
      <c r="B958" t="s">
        <v>8946</v>
      </c>
      <c r="C958" t="s">
        <v>2231</v>
      </c>
      <c r="D958" t="s">
        <v>6349</v>
      </c>
      <c r="E958" t="s">
        <v>702</v>
      </c>
    </row>
    <row r="959" spans="1:5">
      <c r="A959" t="s">
        <v>6355</v>
      </c>
      <c r="B959" t="s">
        <v>8533</v>
      </c>
      <c r="C959" t="s">
        <v>5399</v>
      </c>
      <c r="D959" t="s">
        <v>6352</v>
      </c>
      <c r="E959" t="s">
        <v>703</v>
      </c>
    </row>
    <row r="960" spans="1:5">
      <c r="A960" t="s">
        <v>6355</v>
      </c>
      <c r="B960" t="s">
        <v>8533</v>
      </c>
      <c r="C960" t="s">
        <v>5425</v>
      </c>
      <c r="D960" t="s">
        <v>6352</v>
      </c>
      <c r="E960" t="s">
        <v>703</v>
      </c>
    </row>
    <row r="961" spans="1:5">
      <c r="A961" t="s">
        <v>6360</v>
      </c>
      <c r="B961" t="s">
        <v>8533</v>
      </c>
      <c r="C961" t="s">
        <v>5400</v>
      </c>
      <c r="D961" t="s">
        <v>6357</v>
      </c>
      <c r="E961" t="s">
        <v>704</v>
      </c>
    </row>
    <row r="962" spans="1:5">
      <c r="A962" t="s">
        <v>6360</v>
      </c>
      <c r="B962" t="s">
        <v>8533</v>
      </c>
      <c r="C962" t="s">
        <v>5417</v>
      </c>
      <c r="D962" t="s">
        <v>6357</v>
      </c>
      <c r="E962" t="s">
        <v>704</v>
      </c>
    </row>
    <row r="963" spans="1:5">
      <c r="A963" t="s">
        <v>6363</v>
      </c>
      <c r="B963" t="s">
        <v>8533</v>
      </c>
      <c r="C963" t="s">
        <v>5403</v>
      </c>
      <c r="D963" t="s">
        <v>6362</v>
      </c>
      <c r="E963" t="s">
        <v>705</v>
      </c>
    </row>
    <row r="964" spans="1:5">
      <c r="A964" t="s">
        <v>6365</v>
      </c>
      <c r="B964" t="s">
        <v>8533</v>
      </c>
      <c r="C964" t="s">
        <v>5408</v>
      </c>
      <c r="D964" t="s">
        <v>6362</v>
      </c>
      <c r="E964" t="s">
        <v>705</v>
      </c>
    </row>
    <row r="965" spans="1:5">
      <c r="A965" t="s">
        <v>6368</v>
      </c>
      <c r="B965" t="s">
        <v>8946</v>
      </c>
      <c r="C965" t="s">
        <v>2232</v>
      </c>
      <c r="D965" t="s">
        <v>6367</v>
      </c>
      <c r="E965" t="s">
        <v>706</v>
      </c>
    </row>
    <row r="966" spans="1:5">
      <c r="A966" t="s">
        <v>6371</v>
      </c>
      <c r="B966" t="s">
        <v>8946</v>
      </c>
      <c r="C966" t="s">
        <v>2233</v>
      </c>
      <c r="D966" t="s">
        <v>6370</v>
      </c>
      <c r="E966" t="s">
        <v>707</v>
      </c>
    </row>
    <row r="967" spans="1:5">
      <c r="A967" t="s">
        <v>6382</v>
      </c>
      <c r="B967" t="s">
        <v>8533</v>
      </c>
      <c r="C967" t="s">
        <v>4883</v>
      </c>
      <c r="D967" t="s">
        <v>6381</v>
      </c>
      <c r="E967" t="s">
        <v>710</v>
      </c>
    </row>
    <row r="968" spans="1:5">
      <c r="A968" t="s">
        <v>6385</v>
      </c>
      <c r="B968" t="s">
        <v>8533</v>
      </c>
      <c r="C968" t="s">
        <v>5387</v>
      </c>
      <c r="D968" t="s">
        <v>6384</v>
      </c>
      <c r="E968" t="s">
        <v>711</v>
      </c>
    </row>
    <row r="969" spans="1:5">
      <c r="A969" t="s">
        <v>6388</v>
      </c>
      <c r="B969" t="s">
        <v>8533</v>
      </c>
      <c r="C969" t="s">
        <v>2234</v>
      </c>
      <c r="D969" t="s">
        <v>6387</v>
      </c>
      <c r="E969" t="s">
        <v>712</v>
      </c>
    </row>
    <row r="970" spans="1:5">
      <c r="A970" t="s">
        <v>6394</v>
      </c>
      <c r="B970" t="s">
        <v>8956</v>
      </c>
      <c r="C970" t="s">
        <v>2235</v>
      </c>
      <c r="D970" t="s">
        <v>6393</v>
      </c>
      <c r="E970" t="s">
        <v>714</v>
      </c>
    </row>
    <row r="971" spans="1:5">
      <c r="A971" t="s">
        <v>6400</v>
      </c>
      <c r="B971" t="s">
        <v>8533</v>
      </c>
      <c r="C971" t="s">
        <v>2236</v>
      </c>
      <c r="D971" t="s">
        <v>6399</v>
      </c>
      <c r="E971" t="s">
        <v>716</v>
      </c>
    </row>
    <row r="972" spans="1:5">
      <c r="A972" t="s">
        <v>6403</v>
      </c>
      <c r="B972" t="s">
        <v>8533</v>
      </c>
      <c r="C972" t="s">
        <v>5200</v>
      </c>
      <c r="D972" t="s">
        <v>6402</v>
      </c>
      <c r="E972" t="s">
        <v>717</v>
      </c>
    </row>
    <row r="973" spans="1:5">
      <c r="A973" t="s">
        <v>6406</v>
      </c>
      <c r="B973" t="s">
        <v>8533</v>
      </c>
      <c r="C973" t="s">
        <v>5199</v>
      </c>
      <c r="D973" t="s">
        <v>6405</v>
      </c>
      <c r="E973" t="s">
        <v>718</v>
      </c>
    </row>
    <row r="974" spans="1:5">
      <c r="A974" t="s">
        <v>6415</v>
      </c>
      <c r="B974" t="s">
        <v>8533</v>
      </c>
      <c r="C974" t="s">
        <v>5207</v>
      </c>
      <c r="D974" t="s">
        <v>6414</v>
      </c>
      <c r="E974" t="s">
        <v>721</v>
      </c>
    </row>
    <row r="975" spans="1:5">
      <c r="A975" t="s">
        <v>6418</v>
      </c>
      <c r="B975" t="s">
        <v>8533</v>
      </c>
      <c r="C975" t="s">
        <v>5219</v>
      </c>
      <c r="D975" t="s">
        <v>6417</v>
      </c>
      <c r="E975" t="s">
        <v>722</v>
      </c>
    </row>
    <row r="976" spans="1:5">
      <c r="A976" t="s">
        <v>6421</v>
      </c>
      <c r="B976" t="s">
        <v>8533</v>
      </c>
      <c r="C976" t="s">
        <v>5220</v>
      </c>
      <c r="D976" t="s">
        <v>6420</v>
      </c>
      <c r="E976" t="s">
        <v>723</v>
      </c>
    </row>
    <row r="977" spans="1:5">
      <c r="A977" t="s">
        <v>6424</v>
      </c>
      <c r="B977" t="s">
        <v>8533</v>
      </c>
      <c r="C977" t="s">
        <v>5218</v>
      </c>
      <c r="D977" t="s">
        <v>6423</v>
      </c>
      <c r="E977" t="s">
        <v>724</v>
      </c>
    </row>
    <row r="978" spans="1:5">
      <c r="A978" t="s">
        <v>6427</v>
      </c>
      <c r="B978" t="s">
        <v>8533</v>
      </c>
      <c r="C978" t="s">
        <v>5635</v>
      </c>
      <c r="D978" t="s">
        <v>6426</v>
      </c>
      <c r="E978" t="s">
        <v>725</v>
      </c>
    </row>
    <row r="979" spans="1:5">
      <c r="A979" t="s">
        <v>6430</v>
      </c>
      <c r="B979" t="s">
        <v>8533</v>
      </c>
      <c r="C979" t="s">
        <v>2237</v>
      </c>
      <c r="D979" t="s">
        <v>6429</v>
      </c>
      <c r="E979" t="s">
        <v>726</v>
      </c>
    </row>
    <row r="980" spans="1:5">
      <c r="A980" t="s">
        <v>6433</v>
      </c>
      <c r="B980" t="s">
        <v>8533</v>
      </c>
      <c r="C980" t="s">
        <v>4893</v>
      </c>
      <c r="D980" t="s">
        <v>6432</v>
      </c>
      <c r="E980" t="s">
        <v>727</v>
      </c>
    </row>
    <row r="981" spans="1:5">
      <c r="A981" t="s">
        <v>6436</v>
      </c>
      <c r="B981" t="s">
        <v>8533</v>
      </c>
      <c r="C981" t="s">
        <v>4892</v>
      </c>
      <c r="D981" t="s">
        <v>6435</v>
      </c>
      <c r="E981" t="s">
        <v>728</v>
      </c>
    </row>
    <row r="982" spans="1:5">
      <c r="A982" t="s">
        <v>6442</v>
      </c>
      <c r="B982" t="s">
        <v>8533</v>
      </c>
      <c r="C982" t="s">
        <v>4891</v>
      </c>
      <c r="D982" t="s">
        <v>6441</v>
      </c>
      <c r="E982" t="s">
        <v>730</v>
      </c>
    </row>
    <row r="983" spans="1:5">
      <c r="A983" t="s">
        <v>6445</v>
      </c>
      <c r="B983" t="s">
        <v>8533</v>
      </c>
      <c r="C983" t="s">
        <v>5645</v>
      </c>
      <c r="D983" t="s">
        <v>6444</v>
      </c>
      <c r="E983" t="s">
        <v>731</v>
      </c>
    </row>
    <row r="984" spans="1:5">
      <c r="A984" t="s">
        <v>6448</v>
      </c>
      <c r="B984" t="s">
        <v>8533</v>
      </c>
      <c r="C984" t="s">
        <v>2238</v>
      </c>
      <c r="D984" t="s">
        <v>6447</v>
      </c>
      <c r="E984" t="s">
        <v>732</v>
      </c>
    </row>
    <row r="985" spans="1:5">
      <c r="A985" t="s">
        <v>6451</v>
      </c>
      <c r="B985" t="s">
        <v>8533</v>
      </c>
      <c r="C985" t="s">
        <v>2239</v>
      </c>
      <c r="D985" t="s">
        <v>6450</v>
      </c>
      <c r="E985" t="s">
        <v>733</v>
      </c>
    </row>
    <row r="986" spans="1:5">
      <c r="A986" t="s">
        <v>6460</v>
      </c>
      <c r="B986" t="s">
        <v>8533</v>
      </c>
      <c r="C986" t="s">
        <v>5600</v>
      </c>
      <c r="D986" t="s">
        <v>6459</v>
      </c>
      <c r="E986" t="s">
        <v>736</v>
      </c>
    </row>
    <row r="987" spans="1:5">
      <c r="A987" t="s">
        <v>6466</v>
      </c>
      <c r="B987" t="s">
        <v>8533</v>
      </c>
      <c r="C987" t="s">
        <v>2240</v>
      </c>
      <c r="D987" t="s">
        <v>6465</v>
      </c>
      <c r="E987" t="s">
        <v>738</v>
      </c>
    </row>
    <row r="988" spans="1:5">
      <c r="A988" t="s">
        <v>6477</v>
      </c>
      <c r="B988" t="s">
        <v>8533</v>
      </c>
      <c r="C988" t="s">
        <v>5456</v>
      </c>
      <c r="D988" t="s">
        <v>6474</v>
      </c>
      <c r="E988" t="s">
        <v>741</v>
      </c>
    </row>
    <row r="989" spans="1:5">
      <c r="A989" t="s">
        <v>6480</v>
      </c>
      <c r="B989" t="s">
        <v>8533</v>
      </c>
      <c r="C989" t="s">
        <v>2241</v>
      </c>
      <c r="D989" t="s">
        <v>6479</v>
      </c>
      <c r="E989" t="s">
        <v>742</v>
      </c>
    </row>
    <row r="990" spans="1:5">
      <c r="A990" t="s">
        <v>6480</v>
      </c>
      <c r="B990" t="s">
        <v>8533</v>
      </c>
      <c r="C990" t="s">
        <v>2241</v>
      </c>
      <c r="D990" t="s">
        <v>6479</v>
      </c>
      <c r="E990" t="s">
        <v>742</v>
      </c>
    </row>
    <row r="991" spans="1:5">
      <c r="A991" t="s">
        <v>6487</v>
      </c>
      <c r="B991" t="s">
        <v>6488</v>
      </c>
      <c r="C991" t="s">
        <v>2242</v>
      </c>
      <c r="D991" t="s">
        <v>6486</v>
      </c>
      <c r="E991" t="s">
        <v>743</v>
      </c>
    </row>
    <row r="992" spans="1:5">
      <c r="A992" t="s">
        <v>6491</v>
      </c>
      <c r="B992" t="s">
        <v>8533</v>
      </c>
      <c r="C992" t="s">
        <v>5226</v>
      </c>
      <c r="D992" t="s">
        <v>6490</v>
      </c>
      <c r="E992" t="s">
        <v>744</v>
      </c>
    </row>
    <row r="993" spans="1:5">
      <c r="A993" t="s">
        <v>6494</v>
      </c>
      <c r="B993" t="s">
        <v>8533</v>
      </c>
      <c r="C993" t="s">
        <v>5453</v>
      </c>
      <c r="D993" t="s">
        <v>6493</v>
      </c>
      <c r="E993" t="s">
        <v>745</v>
      </c>
    </row>
    <row r="994" spans="1:5">
      <c r="A994" t="s">
        <v>6502</v>
      </c>
      <c r="B994" t="s">
        <v>8533</v>
      </c>
      <c r="C994" t="s">
        <v>5395</v>
      </c>
      <c r="D994" t="s">
        <v>6499</v>
      </c>
      <c r="E994" t="s">
        <v>747</v>
      </c>
    </row>
    <row r="995" spans="1:5">
      <c r="A995" t="s">
        <v>6502</v>
      </c>
      <c r="B995" t="s">
        <v>8533</v>
      </c>
      <c r="C995" t="s">
        <v>5422</v>
      </c>
      <c r="D995" t="s">
        <v>6499</v>
      </c>
      <c r="E995" t="s">
        <v>747</v>
      </c>
    </row>
    <row r="996" spans="1:5">
      <c r="A996" t="s">
        <v>6507</v>
      </c>
      <c r="B996" t="s">
        <v>8533</v>
      </c>
      <c r="C996" t="s">
        <v>5396</v>
      </c>
      <c r="D996" t="s">
        <v>6504</v>
      </c>
      <c r="E996" t="s">
        <v>748</v>
      </c>
    </row>
    <row r="997" spans="1:5">
      <c r="A997" t="s">
        <v>6507</v>
      </c>
      <c r="B997" t="s">
        <v>8533</v>
      </c>
      <c r="C997" t="s">
        <v>5423</v>
      </c>
      <c r="D997" t="s">
        <v>6504</v>
      </c>
      <c r="E997" t="s">
        <v>748</v>
      </c>
    </row>
    <row r="998" spans="1:5">
      <c r="A998" t="s">
        <v>6515</v>
      </c>
      <c r="B998" t="s">
        <v>8533</v>
      </c>
      <c r="C998" t="s">
        <v>2243</v>
      </c>
      <c r="D998" t="s">
        <v>6512</v>
      </c>
      <c r="E998" t="s">
        <v>750</v>
      </c>
    </row>
    <row r="999" spans="1:5">
      <c r="A999" t="s">
        <v>6515</v>
      </c>
      <c r="B999" t="s">
        <v>8533</v>
      </c>
      <c r="C999" t="s">
        <v>2244</v>
      </c>
      <c r="D999" t="s">
        <v>6512</v>
      </c>
      <c r="E999" t="s">
        <v>750</v>
      </c>
    </row>
    <row r="1000" spans="1:5">
      <c r="A1000" t="s">
        <v>6520</v>
      </c>
      <c r="B1000" t="s">
        <v>8533</v>
      </c>
      <c r="C1000" t="s">
        <v>2245</v>
      </c>
      <c r="D1000" t="s">
        <v>6517</v>
      </c>
      <c r="E1000" t="s">
        <v>751</v>
      </c>
    </row>
    <row r="1001" spans="1:5">
      <c r="A1001" t="s">
        <v>6520</v>
      </c>
      <c r="B1001" t="s">
        <v>8533</v>
      </c>
      <c r="C1001" t="s">
        <v>2246</v>
      </c>
      <c r="D1001" t="s">
        <v>6517</v>
      </c>
      <c r="E1001" t="s">
        <v>751</v>
      </c>
    </row>
    <row r="1002" spans="1:5">
      <c r="A1002" t="s">
        <v>6523</v>
      </c>
      <c r="B1002" t="s">
        <v>8533</v>
      </c>
      <c r="C1002" t="s">
        <v>2247</v>
      </c>
      <c r="D1002" t="s">
        <v>6522</v>
      </c>
      <c r="E1002" t="s">
        <v>752</v>
      </c>
    </row>
    <row r="1003" spans="1:5">
      <c r="A1003" t="s">
        <v>6526</v>
      </c>
      <c r="B1003" t="s">
        <v>8533</v>
      </c>
      <c r="C1003" t="s">
        <v>2248</v>
      </c>
      <c r="D1003" t="s">
        <v>6525</v>
      </c>
      <c r="E1003" t="s">
        <v>753</v>
      </c>
    </row>
    <row r="1004" spans="1:5">
      <c r="A1004" t="s">
        <v>6529</v>
      </c>
      <c r="B1004" t="s">
        <v>8533</v>
      </c>
      <c r="C1004" t="s">
        <v>2249</v>
      </c>
      <c r="D1004" t="s">
        <v>6528</v>
      </c>
      <c r="E1004" t="s">
        <v>754</v>
      </c>
    </row>
    <row r="1005" spans="1:5">
      <c r="A1005" t="s">
        <v>6531</v>
      </c>
      <c r="B1005" t="s">
        <v>8533</v>
      </c>
      <c r="C1005" t="s">
        <v>5319</v>
      </c>
      <c r="D1005" t="s">
        <v>6528</v>
      </c>
      <c r="E1005" t="s">
        <v>754</v>
      </c>
    </row>
    <row r="1006" spans="1:5">
      <c r="A1006" t="s">
        <v>6534</v>
      </c>
      <c r="B1006" t="s">
        <v>8533</v>
      </c>
      <c r="C1006" t="s">
        <v>5552</v>
      </c>
      <c r="D1006" t="s">
        <v>6533</v>
      </c>
      <c r="E1006" t="s">
        <v>755</v>
      </c>
    </row>
    <row r="1007" spans="1:5">
      <c r="A1007" t="s">
        <v>6537</v>
      </c>
      <c r="B1007" t="s">
        <v>8533</v>
      </c>
      <c r="C1007" t="s">
        <v>5534</v>
      </c>
      <c r="D1007" t="s">
        <v>6536</v>
      </c>
      <c r="E1007" t="s">
        <v>756</v>
      </c>
    </row>
    <row r="1008" spans="1:5">
      <c r="A1008" t="s">
        <v>6540</v>
      </c>
      <c r="B1008" t="s">
        <v>8533</v>
      </c>
      <c r="C1008" t="s">
        <v>2250</v>
      </c>
      <c r="D1008" t="s">
        <v>6539</v>
      </c>
      <c r="E1008" t="s">
        <v>757</v>
      </c>
    </row>
    <row r="1009" spans="1:5">
      <c r="A1009" t="s">
        <v>6546</v>
      </c>
      <c r="B1009" t="s">
        <v>8533</v>
      </c>
      <c r="C1009" t="s">
        <v>4901</v>
      </c>
      <c r="D1009" t="s">
        <v>6545</v>
      </c>
      <c r="E1009" t="s">
        <v>759</v>
      </c>
    </row>
    <row r="1010" spans="1:5">
      <c r="A1010" t="s">
        <v>6549</v>
      </c>
      <c r="B1010" t="s">
        <v>8533</v>
      </c>
      <c r="C1010" t="s">
        <v>2251</v>
      </c>
      <c r="D1010" t="s">
        <v>6548</v>
      </c>
      <c r="E1010" t="s">
        <v>760</v>
      </c>
    </row>
    <row r="1011" spans="1:5">
      <c r="A1011" t="s">
        <v>6552</v>
      </c>
      <c r="B1011" t="s">
        <v>8533</v>
      </c>
      <c r="C1011" t="s">
        <v>5242</v>
      </c>
      <c r="D1011" t="s">
        <v>6551</v>
      </c>
      <c r="E1011" t="s">
        <v>761</v>
      </c>
    </row>
    <row r="1012" spans="1:5">
      <c r="A1012" t="s">
        <v>6555</v>
      </c>
      <c r="B1012" t="s">
        <v>8533</v>
      </c>
      <c r="C1012" t="s">
        <v>4868</v>
      </c>
      <c r="D1012" t="s">
        <v>6554</v>
      </c>
      <c r="E1012" t="s">
        <v>762</v>
      </c>
    </row>
    <row r="1013" spans="1:5">
      <c r="A1013" t="s">
        <v>6558</v>
      </c>
      <c r="B1013" t="s">
        <v>8533</v>
      </c>
      <c r="C1013" t="s">
        <v>5286</v>
      </c>
      <c r="D1013" t="s">
        <v>6557</v>
      </c>
      <c r="E1013" t="s">
        <v>763</v>
      </c>
    </row>
    <row r="1014" spans="1:5">
      <c r="A1014" t="s">
        <v>6561</v>
      </c>
      <c r="B1014" t="s">
        <v>8533</v>
      </c>
      <c r="C1014" t="s">
        <v>2252</v>
      </c>
      <c r="D1014" t="s">
        <v>6560</v>
      </c>
      <c r="E1014" t="s">
        <v>764</v>
      </c>
    </row>
    <row r="1015" spans="1:5">
      <c r="A1015" t="s">
        <v>6572</v>
      </c>
      <c r="B1015" t="s">
        <v>8533</v>
      </c>
      <c r="C1015" t="s">
        <v>5587</v>
      </c>
      <c r="D1015" t="s">
        <v>6571</v>
      </c>
      <c r="E1015" t="s">
        <v>767</v>
      </c>
    </row>
    <row r="1016" spans="1:5">
      <c r="A1016" t="s">
        <v>6581</v>
      </c>
      <c r="B1016" t="s">
        <v>8533</v>
      </c>
      <c r="C1016" t="s">
        <v>5454</v>
      </c>
      <c r="D1016" t="s">
        <v>6580</v>
      </c>
      <c r="E1016" t="s">
        <v>770</v>
      </c>
    </row>
    <row r="1017" spans="1:5">
      <c r="A1017" t="s">
        <v>6586</v>
      </c>
      <c r="B1017" t="s">
        <v>8533</v>
      </c>
      <c r="C1017" t="s">
        <v>5393</v>
      </c>
      <c r="D1017" t="s">
        <v>6583</v>
      </c>
      <c r="E1017" t="s">
        <v>771</v>
      </c>
    </row>
    <row r="1018" spans="1:5">
      <c r="A1018" t="s">
        <v>6586</v>
      </c>
      <c r="B1018" t="s">
        <v>8533</v>
      </c>
      <c r="C1018" t="s">
        <v>5405</v>
      </c>
      <c r="D1018" t="s">
        <v>6583</v>
      </c>
      <c r="E1018" t="s">
        <v>771</v>
      </c>
    </row>
    <row r="1019" spans="1:5">
      <c r="A1019" t="s">
        <v>6589</v>
      </c>
      <c r="B1019" t="s">
        <v>8533</v>
      </c>
      <c r="C1019" t="s">
        <v>2253</v>
      </c>
      <c r="D1019" t="s">
        <v>6588</v>
      </c>
      <c r="E1019" t="s">
        <v>772</v>
      </c>
    </row>
    <row r="1020" spans="1:5">
      <c r="A1020" t="s">
        <v>6592</v>
      </c>
      <c r="B1020" t="s">
        <v>8533</v>
      </c>
      <c r="C1020" t="s">
        <v>2254</v>
      </c>
      <c r="D1020" t="s">
        <v>6591</v>
      </c>
      <c r="E1020" t="s">
        <v>773</v>
      </c>
    </row>
    <row r="1021" spans="1:5">
      <c r="A1021" t="s">
        <v>6595</v>
      </c>
      <c r="B1021" t="s">
        <v>8533</v>
      </c>
      <c r="C1021" t="s">
        <v>2255</v>
      </c>
      <c r="D1021" t="s">
        <v>6594</v>
      </c>
      <c r="E1021" t="s">
        <v>774</v>
      </c>
    </row>
    <row r="1022" spans="1:5">
      <c r="A1022" t="s">
        <v>6598</v>
      </c>
      <c r="B1022" t="s">
        <v>8533</v>
      </c>
      <c r="C1022" t="s">
        <v>2256</v>
      </c>
      <c r="D1022" t="s">
        <v>6597</v>
      </c>
      <c r="E1022" t="s">
        <v>775</v>
      </c>
    </row>
    <row r="1023" spans="1:5">
      <c r="A1023" t="s">
        <v>6601</v>
      </c>
      <c r="B1023" t="s">
        <v>8533</v>
      </c>
      <c r="C1023" t="s">
        <v>5443</v>
      </c>
      <c r="D1023" t="s">
        <v>6600</v>
      </c>
      <c r="E1023" t="s">
        <v>776</v>
      </c>
    </row>
    <row r="1024" spans="1:5">
      <c r="A1024" t="s">
        <v>6604</v>
      </c>
      <c r="B1024" t="s">
        <v>8533</v>
      </c>
      <c r="C1024" t="s">
        <v>2257</v>
      </c>
      <c r="D1024" t="s">
        <v>6603</v>
      </c>
      <c r="E1024" t="s">
        <v>777</v>
      </c>
    </row>
    <row r="1025" spans="1:5">
      <c r="A1025" t="s">
        <v>6607</v>
      </c>
      <c r="B1025" t="s">
        <v>8533</v>
      </c>
      <c r="C1025" t="s">
        <v>2258</v>
      </c>
      <c r="D1025" t="s">
        <v>6606</v>
      </c>
      <c r="E1025" t="s">
        <v>778</v>
      </c>
    </row>
    <row r="1026" spans="1:5">
      <c r="A1026" t="s">
        <v>6610</v>
      </c>
      <c r="B1026" t="s">
        <v>8533</v>
      </c>
      <c r="C1026" t="s">
        <v>5500</v>
      </c>
      <c r="D1026" t="s">
        <v>6609</v>
      </c>
      <c r="E1026" t="s">
        <v>779</v>
      </c>
    </row>
    <row r="1027" spans="1:5">
      <c r="A1027" t="s">
        <v>6613</v>
      </c>
      <c r="B1027" t="s">
        <v>8533</v>
      </c>
      <c r="C1027" t="s">
        <v>2259</v>
      </c>
      <c r="D1027" t="s">
        <v>6612</v>
      </c>
      <c r="E1027" t="s">
        <v>780</v>
      </c>
    </row>
    <row r="1028" spans="1:5">
      <c r="A1028" t="s">
        <v>6616</v>
      </c>
      <c r="B1028" t="s">
        <v>8533</v>
      </c>
      <c r="C1028" t="s">
        <v>2260</v>
      </c>
      <c r="D1028" t="s">
        <v>6615</v>
      </c>
      <c r="E1028" t="s">
        <v>781</v>
      </c>
    </row>
    <row r="1029" spans="1:5">
      <c r="A1029" t="s">
        <v>6619</v>
      </c>
      <c r="B1029" t="s">
        <v>8533</v>
      </c>
      <c r="C1029" t="s">
        <v>4786</v>
      </c>
      <c r="D1029" t="s">
        <v>6618</v>
      </c>
      <c r="E1029" t="s">
        <v>782</v>
      </c>
    </row>
    <row r="1030" spans="1:5">
      <c r="A1030" t="s">
        <v>6622</v>
      </c>
      <c r="B1030" t="s">
        <v>8533</v>
      </c>
      <c r="C1030" t="s">
        <v>4787</v>
      </c>
      <c r="D1030" t="s">
        <v>6621</v>
      </c>
      <c r="E1030" t="s">
        <v>783</v>
      </c>
    </row>
    <row r="1031" spans="1:5">
      <c r="A1031" t="s">
        <v>6625</v>
      </c>
      <c r="B1031" t="s">
        <v>8533</v>
      </c>
      <c r="C1031" t="s">
        <v>4788</v>
      </c>
      <c r="D1031" t="s">
        <v>6624</v>
      </c>
      <c r="E1031" t="s">
        <v>784</v>
      </c>
    </row>
    <row r="1032" spans="1:5">
      <c r="A1032" t="s">
        <v>6628</v>
      </c>
      <c r="B1032" t="s">
        <v>8533</v>
      </c>
      <c r="C1032" t="s">
        <v>4819</v>
      </c>
      <c r="D1032" t="s">
        <v>6627</v>
      </c>
      <c r="E1032" t="s">
        <v>785</v>
      </c>
    </row>
    <row r="1033" spans="1:5">
      <c r="A1033" t="s">
        <v>6631</v>
      </c>
      <c r="B1033" t="s">
        <v>8533</v>
      </c>
      <c r="C1033" t="s">
        <v>4823</v>
      </c>
      <c r="D1033" t="s">
        <v>6630</v>
      </c>
      <c r="E1033" t="s">
        <v>786</v>
      </c>
    </row>
    <row r="1034" spans="1:5">
      <c r="A1034" t="s">
        <v>6634</v>
      </c>
      <c r="B1034" t="s">
        <v>8533</v>
      </c>
      <c r="C1034" t="s">
        <v>4789</v>
      </c>
      <c r="D1034" t="s">
        <v>6633</v>
      </c>
      <c r="E1034" t="s">
        <v>787</v>
      </c>
    </row>
    <row r="1035" spans="1:5">
      <c r="A1035" t="s">
        <v>6637</v>
      </c>
      <c r="B1035" t="s">
        <v>8533</v>
      </c>
      <c r="C1035" t="s">
        <v>4790</v>
      </c>
      <c r="D1035" t="s">
        <v>6636</v>
      </c>
      <c r="E1035" t="s">
        <v>788</v>
      </c>
    </row>
    <row r="1036" spans="1:5">
      <c r="A1036" t="s">
        <v>6640</v>
      </c>
      <c r="B1036" t="s">
        <v>8533</v>
      </c>
      <c r="C1036" t="s">
        <v>4791</v>
      </c>
      <c r="D1036" t="s">
        <v>6639</v>
      </c>
      <c r="E1036" t="s">
        <v>789</v>
      </c>
    </row>
    <row r="1037" spans="1:5">
      <c r="A1037" t="s">
        <v>6643</v>
      </c>
      <c r="B1037" t="s">
        <v>8533</v>
      </c>
      <c r="C1037" t="s">
        <v>4792</v>
      </c>
      <c r="D1037" t="s">
        <v>6642</v>
      </c>
      <c r="E1037" t="s">
        <v>790</v>
      </c>
    </row>
    <row r="1038" spans="1:5">
      <c r="A1038" t="s">
        <v>6646</v>
      </c>
      <c r="B1038" t="s">
        <v>8533</v>
      </c>
      <c r="C1038" t="s">
        <v>4773</v>
      </c>
      <c r="D1038" t="s">
        <v>6645</v>
      </c>
      <c r="E1038" t="s">
        <v>791</v>
      </c>
    </row>
    <row r="1039" spans="1:5">
      <c r="A1039" t="s">
        <v>6649</v>
      </c>
      <c r="B1039" t="s">
        <v>8533</v>
      </c>
      <c r="C1039" t="s">
        <v>4814</v>
      </c>
      <c r="D1039" t="s">
        <v>6648</v>
      </c>
      <c r="E1039" t="s">
        <v>792</v>
      </c>
    </row>
    <row r="1040" spans="1:5">
      <c r="A1040" t="s">
        <v>6652</v>
      </c>
      <c r="B1040" t="s">
        <v>8533</v>
      </c>
      <c r="C1040" t="s">
        <v>4815</v>
      </c>
      <c r="D1040" t="s">
        <v>6651</v>
      </c>
      <c r="E1040" t="s">
        <v>793</v>
      </c>
    </row>
    <row r="1041" spans="1:5">
      <c r="A1041" t="s">
        <v>6655</v>
      </c>
      <c r="B1041" t="s">
        <v>8533</v>
      </c>
      <c r="C1041" t="s">
        <v>4793</v>
      </c>
      <c r="D1041" t="s">
        <v>6654</v>
      </c>
      <c r="E1041" t="s">
        <v>794</v>
      </c>
    </row>
    <row r="1042" spans="1:5">
      <c r="A1042" t="s">
        <v>6658</v>
      </c>
      <c r="B1042" t="s">
        <v>8533</v>
      </c>
      <c r="C1042" t="s">
        <v>4796</v>
      </c>
      <c r="D1042" t="s">
        <v>6657</v>
      </c>
      <c r="E1042" t="s">
        <v>795</v>
      </c>
    </row>
    <row r="1043" spans="1:5">
      <c r="A1043" t="s">
        <v>6661</v>
      </c>
      <c r="B1043" t="s">
        <v>8533</v>
      </c>
      <c r="C1043" t="s">
        <v>4794</v>
      </c>
      <c r="D1043" t="s">
        <v>6660</v>
      </c>
      <c r="E1043" t="s">
        <v>796</v>
      </c>
    </row>
    <row r="1044" spans="1:5">
      <c r="A1044" t="s">
        <v>6664</v>
      </c>
      <c r="B1044" t="s">
        <v>8533</v>
      </c>
      <c r="C1044" t="s">
        <v>4795</v>
      </c>
      <c r="D1044" t="s">
        <v>6663</v>
      </c>
      <c r="E1044" t="s">
        <v>797</v>
      </c>
    </row>
    <row r="1045" spans="1:5">
      <c r="A1045" t="s">
        <v>6667</v>
      </c>
      <c r="B1045" t="s">
        <v>8533</v>
      </c>
      <c r="C1045" t="s">
        <v>4778</v>
      </c>
      <c r="D1045" t="s">
        <v>6666</v>
      </c>
      <c r="E1045" t="s">
        <v>798</v>
      </c>
    </row>
    <row r="1046" spans="1:5">
      <c r="A1046" t="s">
        <v>6670</v>
      </c>
      <c r="B1046" t="s">
        <v>8533</v>
      </c>
      <c r="C1046" t="s">
        <v>4781</v>
      </c>
      <c r="D1046" t="s">
        <v>6669</v>
      </c>
      <c r="E1046" t="s">
        <v>799</v>
      </c>
    </row>
    <row r="1047" spans="1:5">
      <c r="A1047" t="s">
        <v>6673</v>
      </c>
      <c r="B1047" t="s">
        <v>8533</v>
      </c>
      <c r="C1047" t="s">
        <v>4774</v>
      </c>
      <c r="D1047" t="s">
        <v>6672</v>
      </c>
      <c r="E1047" t="s">
        <v>800</v>
      </c>
    </row>
    <row r="1048" spans="1:5">
      <c r="A1048" t="s">
        <v>6676</v>
      </c>
      <c r="B1048" t="s">
        <v>8533</v>
      </c>
      <c r="C1048" t="s">
        <v>4775</v>
      </c>
      <c r="D1048" t="s">
        <v>6675</v>
      </c>
      <c r="E1048" t="s">
        <v>801</v>
      </c>
    </row>
    <row r="1049" spans="1:5">
      <c r="A1049" t="s">
        <v>6679</v>
      </c>
      <c r="B1049" t="s">
        <v>8533</v>
      </c>
      <c r="C1049" t="s">
        <v>4776</v>
      </c>
      <c r="D1049" t="s">
        <v>6678</v>
      </c>
      <c r="E1049" t="s">
        <v>802</v>
      </c>
    </row>
    <row r="1050" spans="1:5">
      <c r="A1050" t="s">
        <v>6682</v>
      </c>
      <c r="B1050" t="s">
        <v>8533</v>
      </c>
      <c r="C1050" t="s">
        <v>4777</v>
      </c>
      <c r="D1050" t="s">
        <v>6681</v>
      </c>
      <c r="E1050" t="s">
        <v>803</v>
      </c>
    </row>
    <row r="1051" spans="1:5">
      <c r="A1051" t="s">
        <v>6685</v>
      </c>
      <c r="B1051" t="s">
        <v>8533</v>
      </c>
      <c r="C1051" t="s">
        <v>4810</v>
      </c>
      <c r="D1051" t="s">
        <v>6684</v>
      </c>
      <c r="E1051" t="s">
        <v>804</v>
      </c>
    </row>
    <row r="1052" spans="1:5">
      <c r="A1052" t="s">
        <v>6688</v>
      </c>
      <c r="B1052" t="s">
        <v>8533</v>
      </c>
      <c r="C1052" t="s">
        <v>4811</v>
      </c>
      <c r="D1052" t="s">
        <v>6687</v>
      </c>
      <c r="E1052" t="s">
        <v>805</v>
      </c>
    </row>
    <row r="1053" spans="1:5">
      <c r="A1053" t="s">
        <v>6691</v>
      </c>
      <c r="B1053" t="s">
        <v>8533</v>
      </c>
      <c r="C1053" t="s">
        <v>4799</v>
      </c>
      <c r="D1053" t="s">
        <v>6690</v>
      </c>
      <c r="E1053" t="s">
        <v>806</v>
      </c>
    </row>
    <row r="1054" spans="1:5">
      <c r="A1054" t="s">
        <v>6694</v>
      </c>
      <c r="B1054" t="s">
        <v>8533</v>
      </c>
      <c r="C1054" t="s">
        <v>4798</v>
      </c>
      <c r="D1054" t="s">
        <v>6693</v>
      </c>
      <c r="E1054" t="s">
        <v>807</v>
      </c>
    </row>
    <row r="1055" spans="1:5">
      <c r="A1055" t="s">
        <v>6700</v>
      </c>
      <c r="B1055" t="s">
        <v>8533</v>
      </c>
      <c r="C1055" t="s">
        <v>4800</v>
      </c>
      <c r="D1055" t="s">
        <v>6699</v>
      </c>
      <c r="E1055" t="s">
        <v>809</v>
      </c>
    </row>
    <row r="1056" spans="1:5">
      <c r="A1056" t="s">
        <v>6703</v>
      </c>
      <c r="B1056" t="s">
        <v>8533</v>
      </c>
      <c r="C1056" t="s">
        <v>4802</v>
      </c>
      <c r="D1056" t="s">
        <v>6702</v>
      </c>
      <c r="E1056" t="s">
        <v>810</v>
      </c>
    </row>
    <row r="1057" spans="1:5">
      <c r="A1057" t="s">
        <v>6706</v>
      </c>
      <c r="B1057" t="s">
        <v>8533</v>
      </c>
      <c r="C1057" t="s">
        <v>4804</v>
      </c>
      <c r="D1057" t="s">
        <v>6705</v>
      </c>
      <c r="E1057" t="s">
        <v>811</v>
      </c>
    </row>
    <row r="1058" spans="1:5">
      <c r="A1058" t="s">
        <v>6709</v>
      </c>
      <c r="B1058" t="s">
        <v>8533</v>
      </c>
      <c r="C1058" t="s">
        <v>4801</v>
      </c>
      <c r="D1058" t="s">
        <v>6708</v>
      </c>
      <c r="E1058" t="s">
        <v>812</v>
      </c>
    </row>
    <row r="1059" spans="1:5">
      <c r="A1059" t="s">
        <v>6712</v>
      </c>
      <c r="B1059" t="s">
        <v>8533</v>
      </c>
      <c r="C1059" t="s">
        <v>4803</v>
      </c>
      <c r="D1059" t="s">
        <v>6711</v>
      </c>
      <c r="E1059" t="s">
        <v>813</v>
      </c>
    </row>
    <row r="1060" spans="1:5">
      <c r="A1060" t="s">
        <v>6715</v>
      </c>
      <c r="B1060" t="s">
        <v>8533</v>
      </c>
      <c r="C1060" t="s">
        <v>4783</v>
      </c>
      <c r="D1060" t="s">
        <v>6714</v>
      </c>
      <c r="E1060" t="s">
        <v>814</v>
      </c>
    </row>
    <row r="1061" spans="1:5">
      <c r="A1061" t="s">
        <v>6718</v>
      </c>
      <c r="B1061" t="s">
        <v>8533</v>
      </c>
      <c r="C1061" t="s">
        <v>4805</v>
      </c>
      <c r="D1061" t="s">
        <v>6717</v>
      </c>
      <c r="E1061" t="s">
        <v>815</v>
      </c>
    </row>
    <row r="1062" spans="1:5">
      <c r="A1062" t="s">
        <v>6721</v>
      </c>
      <c r="B1062" t="s">
        <v>8533</v>
      </c>
      <c r="C1062" t="s">
        <v>4806</v>
      </c>
      <c r="D1062" t="s">
        <v>6720</v>
      </c>
      <c r="E1062" t="s">
        <v>816</v>
      </c>
    </row>
    <row r="1063" spans="1:5">
      <c r="A1063" t="s">
        <v>6724</v>
      </c>
      <c r="B1063" t="s">
        <v>8533</v>
      </c>
      <c r="C1063" t="s">
        <v>4807</v>
      </c>
      <c r="D1063" t="s">
        <v>6723</v>
      </c>
      <c r="E1063" t="s">
        <v>817</v>
      </c>
    </row>
    <row r="1064" spans="1:5">
      <c r="A1064" t="s">
        <v>6727</v>
      </c>
      <c r="B1064" t="s">
        <v>8533</v>
      </c>
      <c r="C1064" t="s">
        <v>4808</v>
      </c>
      <c r="D1064" t="s">
        <v>6726</v>
      </c>
      <c r="E1064" t="s">
        <v>818</v>
      </c>
    </row>
    <row r="1065" spans="1:5">
      <c r="A1065" t="s">
        <v>6730</v>
      </c>
      <c r="B1065" t="s">
        <v>8533</v>
      </c>
      <c r="C1065" t="s">
        <v>4809</v>
      </c>
      <c r="D1065" t="s">
        <v>6729</v>
      </c>
      <c r="E1065" t="s">
        <v>819</v>
      </c>
    </row>
    <row r="1066" spans="1:5">
      <c r="A1066" t="s">
        <v>6733</v>
      </c>
      <c r="B1066" t="s">
        <v>8533</v>
      </c>
      <c r="C1066" t="s">
        <v>4840</v>
      </c>
      <c r="D1066" t="s">
        <v>6732</v>
      </c>
      <c r="E1066" t="s">
        <v>820</v>
      </c>
    </row>
    <row r="1067" spans="1:5">
      <c r="A1067" t="s">
        <v>6736</v>
      </c>
      <c r="B1067" t="s">
        <v>8533</v>
      </c>
      <c r="C1067" t="s">
        <v>4841</v>
      </c>
      <c r="D1067" t="s">
        <v>6735</v>
      </c>
      <c r="E1067" t="s">
        <v>821</v>
      </c>
    </row>
    <row r="1068" spans="1:5">
      <c r="A1068" t="s">
        <v>6739</v>
      </c>
      <c r="B1068" t="s">
        <v>8533</v>
      </c>
      <c r="C1068" t="s">
        <v>4784</v>
      </c>
      <c r="D1068" t="s">
        <v>6738</v>
      </c>
      <c r="E1068" t="s">
        <v>822</v>
      </c>
    </row>
    <row r="1069" spans="1:5">
      <c r="A1069" t="s">
        <v>6742</v>
      </c>
      <c r="B1069" t="s">
        <v>8533</v>
      </c>
      <c r="C1069" t="s">
        <v>4816</v>
      </c>
      <c r="D1069" t="s">
        <v>6741</v>
      </c>
      <c r="E1069" t="s">
        <v>823</v>
      </c>
    </row>
    <row r="1070" spans="1:5">
      <c r="A1070" t="s">
        <v>6745</v>
      </c>
      <c r="B1070" t="s">
        <v>8533</v>
      </c>
      <c r="C1070" t="s">
        <v>4817</v>
      </c>
      <c r="D1070" t="s">
        <v>6744</v>
      </c>
      <c r="E1070" t="s">
        <v>824</v>
      </c>
    </row>
    <row r="1071" spans="1:5">
      <c r="A1071" t="s">
        <v>6748</v>
      </c>
      <c r="B1071" t="s">
        <v>8533</v>
      </c>
      <c r="C1071" t="s">
        <v>4772</v>
      </c>
      <c r="D1071" t="s">
        <v>6747</v>
      </c>
      <c r="E1071" t="s">
        <v>825</v>
      </c>
    </row>
    <row r="1072" spans="1:5">
      <c r="A1072" t="s">
        <v>6751</v>
      </c>
      <c r="B1072" t="s">
        <v>8533</v>
      </c>
      <c r="C1072" t="s">
        <v>4833</v>
      </c>
      <c r="D1072" t="s">
        <v>6750</v>
      </c>
      <c r="E1072" t="s">
        <v>826</v>
      </c>
    </row>
    <row r="1073" spans="1:5">
      <c r="A1073" t="s">
        <v>6754</v>
      </c>
      <c r="B1073" t="s">
        <v>8533</v>
      </c>
      <c r="C1073" t="s">
        <v>4818</v>
      </c>
      <c r="D1073" t="s">
        <v>6753</v>
      </c>
      <c r="E1073" t="s">
        <v>827</v>
      </c>
    </row>
    <row r="1074" spans="1:5">
      <c r="A1074" t="s">
        <v>6757</v>
      </c>
      <c r="B1074" t="s">
        <v>8533</v>
      </c>
      <c r="C1074" t="s">
        <v>4820</v>
      </c>
      <c r="D1074" t="s">
        <v>6756</v>
      </c>
      <c r="E1074" t="s">
        <v>828</v>
      </c>
    </row>
    <row r="1075" spans="1:5">
      <c r="A1075" t="s">
        <v>6760</v>
      </c>
      <c r="B1075" t="s">
        <v>8533</v>
      </c>
      <c r="C1075" t="s">
        <v>4821</v>
      </c>
      <c r="D1075" t="s">
        <v>6759</v>
      </c>
      <c r="E1075" t="s">
        <v>829</v>
      </c>
    </row>
    <row r="1076" spans="1:5">
      <c r="A1076" t="s">
        <v>6763</v>
      </c>
      <c r="B1076" t="s">
        <v>8533</v>
      </c>
      <c r="C1076" t="s">
        <v>4822</v>
      </c>
      <c r="D1076" t="s">
        <v>6762</v>
      </c>
      <c r="E1076" t="s">
        <v>830</v>
      </c>
    </row>
    <row r="1077" spans="1:5">
      <c r="A1077" t="s">
        <v>6766</v>
      </c>
      <c r="B1077" t="s">
        <v>8533</v>
      </c>
      <c r="C1077" t="s">
        <v>4825</v>
      </c>
      <c r="D1077" t="s">
        <v>6765</v>
      </c>
      <c r="E1077" t="s">
        <v>831</v>
      </c>
    </row>
    <row r="1078" spans="1:5">
      <c r="A1078" t="s">
        <v>6769</v>
      </c>
      <c r="B1078" t="s">
        <v>8533</v>
      </c>
      <c r="C1078" t="s">
        <v>4826</v>
      </c>
      <c r="D1078" t="s">
        <v>6768</v>
      </c>
      <c r="E1078" t="s">
        <v>832</v>
      </c>
    </row>
    <row r="1079" spans="1:5">
      <c r="A1079" t="s">
        <v>6772</v>
      </c>
      <c r="B1079" t="s">
        <v>8533</v>
      </c>
      <c r="C1079" t="s">
        <v>4785</v>
      </c>
      <c r="D1079" t="s">
        <v>6771</v>
      </c>
      <c r="E1079" t="s">
        <v>833</v>
      </c>
    </row>
    <row r="1080" spans="1:5">
      <c r="A1080" t="s">
        <v>6775</v>
      </c>
      <c r="B1080" t="s">
        <v>8533</v>
      </c>
      <c r="C1080" t="s">
        <v>4824</v>
      </c>
      <c r="D1080" t="s">
        <v>6774</v>
      </c>
      <c r="E1080" t="s">
        <v>834</v>
      </c>
    </row>
    <row r="1081" spans="1:5">
      <c r="A1081" t="s">
        <v>6778</v>
      </c>
      <c r="B1081" t="s">
        <v>8533</v>
      </c>
      <c r="C1081" t="s">
        <v>4827</v>
      </c>
      <c r="D1081" t="s">
        <v>6777</v>
      </c>
      <c r="E1081" t="s">
        <v>835</v>
      </c>
    </row>
    <row r="1082" spans="1:5">
      <c r="A1082" t="s">
        <v>6781</v>
      </c>
      <c r="B1082" t="s">
        <v>8533</v>
      </c>
      <c r="C1082" t="s">
        <v>4828</v>
      </c>
      <c r="D1082" t="s">
        <v>6780</v>
      </c>
      <c r="E1082" t="s">
        <v>836</v>
      </c>
    </row>
    <row r="1083" spans="1:5">
      <c r="A1083" t="s">
        <v>6784</v>
      </c>
      <c r="B1083" t="s">
        <v>8533</v>
      </c>
      <c r="C1083" t="s">
        <v>4829</v>
      </c>
      <c r="D1083" t="s">
        <v>6783</v>
      </c>
      <c r="E1083" t="s">
        <v>837</v>
      </c>
    </row>
    <row r="1084" spans="1:5">
      <c r="A1084" t="s">
        <v>6787</v>
      </c>
      <c r="B1084" t="s">
        <v>8533</v>
      </c>
      <c r="C1084" t="s">
        <v>4830</v>
      </c>
      <c r="D1084" t="s">
        <v>6786</v>
      </c>
      <c r="E1084" t="s">
        <v>838</v>
      </c>
    </row>
    <row r="1085" spans="1:5">
      <c r="A1085" t="s">
        <v>6790</v>
      </c>
      <c r="B1085" t="s">
        <v>8533</v>
      </c>
      <c r="C1085" t="s">
        <v>4839</v>
      </c>
      <c r="D1085" t="s">
        <v>6789</v>
      </c>
      <c r="E1085" t="s">
        <v>839</v>
      </c>
    </row>
    <row r="1086" spans="1:5">
      <c r="A1086" t="s">
        <v>6793</v>
      </c>
      <c r="B1086" t="s">
        <v>8533</v>
      </c>
      <c r="C1086" t="s">
        <v>4831</v>
      </c>
      <c r="D1086" t="s">
        <v>6792</v>
      </c>
      <c r="E1086" t="s">
        <v>840</v>
      </c>
    </row>
    <row r="1087" spans="1:5">
      <c r="A1087" t="s">
        <v>6796</v>
      </c>
      <c r="B1087" t="s">
        <v>8533</v>
      </c>
      <c r="C1087" t="s">
        <v>4832</v>
      </c>
      <c r="D1087" t="s">
        <v>6795</v>
      </c>
      <c r="E1087" t="s">
        <v>841</v>
      </c>
    </row>
    <row r="1088" spans="1:5">
      <c r="A1088" t="s">
        <v>6799</v>
      </c>
      <c r="B1088" t="s">
        <v>8533</v>
      </c>
      <c r="C1088" t="s">
        <v>4779</v>
      </c>
      <c r="D1088" t="s">
        <v>6798</v>
      </c>
      <c r="E1088" t="s">
        <v>842</v>
      </c>
    </row>
    <row r="1089" spans="1:5">
      <c r="A1089" t="s">
        <v>6802</v>
      </c>
      <c r="B1089" t="s">
        <v>8533</v>
      </c>
      <c r="C1089" t="s">
        <v>4780</v>
      </c>
      <c r="D1089" t="s">
        <v>6801</v>
      </c>
      <c r="E1089" t="s">
        <v>843</v>
      </c>
    </row>
    <row r="1090" spans="1:5">
      <c r="A1090" t="s">
        <v>6805</v>
      </c>
      <c r="B1090" t="s">
        <v>8533</v>
      </c>
      <c r="C1090" t="s">
        <v>4837</v>
      </c>
      <c r="D1090" t="s">
        <v>6804</v>
      </c>
      <c r="E1090" t="s">
        <v>844</v>
      </c>
    </row>
    <row r="1091" spans="1:5">
      <c r="A1091" t="s">
        <v>6808</v>
      </c>
      <c r="B1091" t="s">
        <v>8533</v>
      </c>
      <c r="C1091" t="s">
        <v>4834</v>
      </c>
      <c r="D1091" t="s">
        <v>6807</v>
      </c>
      <c r="E1091" t="s">
        <v>845</v>
      </c>
    </row>
    <row r="1092" spans="1:5">
      <c r="A1092" t="s">
        <v>6811</v>
      </c>
      <c r="B1092" t="s">
        <v>8533</v>
      </c>
      <c r="C1092" t="s">
        <v>4782</v>
      </c>
      <c r="D1092" t="s">
        <v>6810</v>
      </c>
      <c r="E1092" t="s">
        <v>846</v>
      </c>
    </row>
    <row r="1093" spans="1:5">
      <c r="A1093" t="s">
        <v>6814</v>
      </c>
      <c r="B1093" t="s">
        <v>8533</v>
      </c>
      <c r="C1093" t="s">
        <v>4835</v>
      </c>
      <c r="D1093" t="s">
        <v>6813</v>
      </c>
      <c r="E1093" t="s">
        <v>847</v>
      </c>
    </row>
    <row r="1094" spans="1:5">
      <c r="A1094" t="s">
        <v>6817</v>
      </c>
      <c r="B1094" t="s">
        <v>8533</v>
      </c>
      <c r="C1094" t="s">
        <v>4812</v>
      </c>
      <c r="D1094" t="s">
        <v>6816</v>
      </c>
      <c r="E1094" t="s">
        <v>848</v>
      </c>
    </row>
    <row r="1095" spans="1:5">
      <c r="A1095" t="s">
        <v>6820</v>
      </c>
      <c r="B1095" t="s">
        <v>8533</v>
      </c>
      <c r="C1095" t="s">
        <v>4813</v>
      </c>
      <c r="D1095" t="s">
        <v>6819</v>
      </c>
      <c r="E1095" t="s">
        <v>849</v>
      </c>
    </row>
    <row r="1096" spans="1:5">
      <c r="A1096" t="s">
        <v>6823</v>
      </c>
      <c r="B1096" t="s">
        <v>8533</v>
      </c>
      <c r="C1096" t="s">
        <v>4838</v>
      </c>
      <c r="D1096" t="s">
        <v>6822</v>
      </c>
      <c r="E1096" t="s">
        <v>850</v>
      </c>
    </row>
    <row r="1097" spans="1:5">
      <c r="A1097" t="s">
        <v>6826</v>
      </c>
      <c r="B1097" t="s">
        <v>8533</v>
      </c>
      <c r="C1097" t="s">
        <v>4797</v>
      </c>
      <c r="D1097" t="s">
        <v>6825</v>
      </c>
      <c r="E1097" t="s">
        <v>851</v>
      </c>
    </row>
    <row r="1098" spans="1:5">
      <c r="A1098" t="s">
        <v>6829</v>
      </c>
      <c r="B1098" t="s">
        <v>8533</v>
      </c>
      <c r="C1098" t="s">
        <v>4836</v>
      </c>
      <c r="D1098" t="s">
        <v>6828</v>
      </c>
      <c r="E1098" t="s">
        <v>852</v>
      </c>
    </row>
    <row r="1099" spans="1:5">
      <c r="A1099" t="s">
        <v>6832</v>
      </c>
      <c r="B1099" t="s">
        <v>8533</v>
      </c>
      <c r="C1099" t="s">
        <v>4842</v>
      </c>
      <c r="D1099" t="s">
        <v>6831</v>
      </c>
      <c r="E1099" t="s">
        <v>853</v>
      </c>
    </row>
    <row r="1100" spans="1:5">
      <c r="A1100" t="s">
        <v>6835</v>
      </c>
      <c r="B1100" t="s">
        <v>8533</v>
      </c>
      <c r="C1100" t="s">
        <v>2261</v>
      </c>
      <c r="D1100" t="s">
        <v>6834</v>
      </c>
      <c r="E1100" t="s">
        <v>854</v>
      </c>
    </row>
    <row r="1101" spans="1:5">
      <c r="A1101" t="s">
        <v>6838</v>
      </c>
      <c r="B1101" t="s">
        <v>8946</v>
      </c>
      <c r="C1101" t="s">
        <v>2262</v>
      </c>
      <c r="D1101" t="s">
        <v>6837</v>
      </c>
      <c r="E1101" t="s">
        <v>855</v>
      </c>
    </row>
    <row r="1102" spans="1:5">
      <c r="A1102" t="s">
        <v>6841</v>
      </c>
      <c r="B1102" t="s">
        <v>8533</v>
      </c>
      <c r="C1102" t="s">
        <v>2263</v>
      </c>
      <c r="D1102" t="s">
        <v>6840</v>
      </c>
      <c r="E1102" t="s">
        <v>887</v>
      </c>
    </row>
    <row r="1103" spans="1:5">
      <c r="A1103" t="s">
        <v>6847</v>
      </c>
      <c r="B1103" t="s">
        <v>8533</v>
      </c>
      <c r="C1103" t="s">
        <v>2264</v>
      </c>
      <c r="D1103" t="s">
        <v>6846</v>
      </c>
      <c r="E1103" t="s">
        <v>857</v>
      </c>
    </row>
    <row r="1104" spans="1:5">
      <c r="A1104" t="s">
        <v>6850</v>
      </c>
      <c r="B1104" t="s">
        <v>8533</v>
      </c>
      <c r="C1104" t="s">
        <v>2265</v>
      </c>
      <c r="D1104" t="s">
        <v>6849</v>
      </c>
      <c r="E1104" t="s">
        <v>858</v>
      </c>
    </row>
    <row r="1105" spans="1:5">
      <c r="A1105" t="s">
        <v>6853</v>
      </c>
      <c r="B1105" t="s">
        <v>8533</v>
      </c>
      <c r="C1105" t="s">
        <v>5565</v>
      </c>
      <c r="D1105" t="s">
        <v>6852</v>
      </c>
      <c r="E1105" t="s">
        <v>859</v>
      </c>
    </row>
    <row r="1106" spans="1:5">
      <c r="A1106" t="s">
        <v>6856</v>
      </c>
      <c r="B1106" t="s">
        <v>8533</v>
      </c>
      <c r="C1106" t="s">
        <v>5575</v>
      </c>
      <c r="D1106" t="s">
        <v>6855</v>
      </c>
      <c r="E1106" t="s">
        <v>860</v>
      </c>
    </row>
    <row r="1107" spans="1:5">
      <c r="A1107" t="s">
        <v>6859</v>
      </c>
      <c r="B1107" t="s">
        <v>8533</v>
      </c>
      <c r="C1107" t="s">
        <v>4888</v>
      </c>
      <c r="D1107" t="s">
        <v>6858</v>
      </c>
      <c r="E1107" t="s">
        <v>861</v>
      </c>
    </row>
    <row r="1108" spans="1:5">
      <c r="A1108" t="s">
        <v>6862</v>
      </c>
      <c r="B1108" t="s">
        <v>8533</v>
      </c>
      <c r="C1108" t="s">
        <v>4872</v>
      </c>
      <c r="D1108" t="s">
        <v>6861</v>
      </c>
      <c r="E1108" t="s">
        <v>862</v>
      </c>
    </row>
    <row r="1109" spans="1:5">
      <c r="A1109" t="s">
        <v>6865</v>
      </c>
      <c r="B1109" t="s">
        <v>8533</v>
      </c>
      <c r="C1109" t="s">
        <v>2266</v>
      </c>
      <c r="D1109" t="s">
        <v>6864</v>
      </c>
      <c r="E1109" t="s">
        <v>863</v>
      </c>
    </row>
    <row r="1110" spans="1:5">
      <c r="A1110" t="s">
        <v>6868</v>
      </c>
      <c r="B1110" t="s">
        <v>8533</v>
      </c>
      <c r="C1110" t="s">
        <v>2267</v>
      </c>
      <c r="D1110" t="s">
        <v>6867</v>
      </c>
      <c r="E1110" t="s">
        <v>864</v>
      </c>
    </row>
    <row r="1111" spans="1:5">
      <c r="A1111" t="s">
        <v>6871</v>
      </c>
      <c r="B1111" t="s">
        <v>8533</v>
      </c>
      <c r="C1111" t="s">
        <v>5571</v>
      </c>
      <c r="D1111" t="s">
        <v>6870</v>
      </c>
      <c r="E1111" t="s">
        <v>865</v>
      </c>
    </row>
    <row r="1112" spans="1:5">
      <c r="A1112" t="s">
        <v>6874</v>
      </c>
      <c r="B1112" t="s">
        <v>8533</v>
      </c>
      <c r="C1112" t="s">
        <v>5563</v>
      </c>
      <c r="D1112" t="s">
        <v>6873</v>
      </c>
      <c r="E1112" t="s">
        <v>866</v>
      </c>
    </row>
    <row r="1113" spans="1:5">
      <c r="A1113" t="s">
        <v>6880</v>
      </c>
      <c r="B1113" t="s">
        <v>8533</v>
      </c>
      <c r="C1113" t="s">
        <v>2268</v>
      </c>
      <c r="D1113" t="s">
        <v>6879</v>
      </c>
      <c r="E1113" t="s">
        <v>0</v>
      </c>
    </row>
    <row r="1114" spans="1:5">
      <c r="A1114" t="s">
        <v>6883</v>
      </c>
      <c r="B1114" t="s">
        <v>8533</v>
      </c>
      <c r="C1114" t="s">
        <v>2269</v>
      </c>
      <c r="D1114" t="s">
        <v>6882</v>
      </c>
      <c r="E1114" t="s">
        <v>1</v>
      </c>
    </row>
    <row r="1115" spans="1:5">
      <c r="A1115" t="s">
        <v>6886</v>
      </c>
      <c r="B1115" t="s">
        <v>8533</v>
      </c>
      <c r="C1115" t="s">
        <v>5630</v>
      </c>
      <c r="D1115" t="s">
        <v>6885</v>
      </c>
      <c r="E1115" t="s">
        <v>2</v>
      </c>
    </row>
    <row r="1116" spans="1:5">
      <c r="A1116" t="s">
        <v>6889</v>
      </c>
      <c r="B1116" t="s">
        <v>8533</v>
      </c>
      <c r="C1116" t="s">
        <v>2270</v>
      </c>
      <c r="D1116" t="s">
        <v>6888</v>
      </c>
      <c r="E1116" t="s">
        <v>3</v>
      </c>
    </row>
    <row r="1117" spans="1:5">
      <c r="A1117" t="s">
        <v>6892</v>
      </c>
      <c r="B1117" t="s">
        <v>8533</v>
      </c>
      <c r="C1117" t="s">
        <v>2271</v>
      </c>
      <c r="D1117" t="s">
        <v>6891</v>
      </c>
      <c r="E1117" t="s">
        <v>4</v>
      </c>
    </row>
    <row r="1118" spans="1:5">
      <c r="A1118" t="s">
        <v>6895</v>
      </c>
      <c r="B1118" t="s">
        <v>8533</v>
      </c>
      <c r="C1118" t="s">
        <v>2272</v>
      </c>
      <c r="D1118" t="s">
        <v>6894</v>
      </c>
      <c r="E1118" t="s">
        <v>5</v>
      </c>
    </row>
    <row r="1119" spans="1:5">
      <c r="A1119" t="s">
        <v>6898</v>
      </c>
      <c r="B1119" t="s">
        <v>8533</v>
      </c>
      <c r="C1119" t="s">
        <v>2273</v>
      </c>
      <c r="D1119" t="s">
        <v>6897</v>
      </c>
      <c r="E1119" t="s">
        <v>6</v>
      </c>
    </row>
    <row r="1120" spans="1:5">
      <c r="A1120" t="s">
        <v>6901</v>
      </c>
      <c r="B1120" t="s">
        <v>8533</v>
      </c>
      <c r="C1120" t="s">
        <v>2274</v>
      </c>
      <c r="D1120" t="s">
        <v>6900</v>
      </c>
      <c r="E1120" t="s">
        <v>7</v>
      </c>
    </row>
    <row r="1121" spans="1:5">
      <c r="A1121" t="s">
        <v>6904</v>
      </c>
      <c r="B1121" t="s">
        <v>8533</v>
      </c>
      <c r="C1121" t="s">
        <v>5197</v>
      </c>
      <c r="D1121" t="s">
        <v>6903</v>
      </c>
      <c r="E1121" t="s">
        <v>8</v>
      </c>
    </row>
    <row r="1122" spans="1:5">
      <c r="A1122" t="s">
        <v>6907</v>
      </c>
      <c r="B1122" t="s">
        <v>8533</v>
      </c>
      <c r="C1122" t="s">
        <v>5628</v>
      </c>
      <c r="D1122" t="s">
        <v>6906</v>
      </c>
      <c r="E1122" t="s">
        <v>9</v>
      </c>
    </row>
    <row r="1123" spans="1:5">
      <c r="A1123" t="s">
        <v>6910</v>
      </c>
      <c r="B1123" t="s">
        <v>8533</v>
      </c>
      <c r="C1123" t="s">
        <v>2275</v>
      </c>
      <c r="D1123" t="s">
        <v>6909</v>
      </c>
      <c r="E1123" t="s">
        <v>10</v>
      </c>
    </row>
    <row r="1124" spans="1:5">
      <c r="A1124" t="s">
        <v>6913</v>
      </c>
      <c r="B1124" t="s">
        <v>8533</v>
      </c>
      <c r="C1124" t="s">
        <v>5409</v>
      </c>
      <c r="D1124" t="s">
        <v>6912</v>
      </c>
      <c r="E1124" t="s">
        <v>11</v>
      </c>
    </row>
    <row r="1125" spans="1:5">
      <c r="A1125" t="s">
        <v>6919</v>
      </c>
      <c r="B1125" t="s">
        <v>8533</v>
      </c>
      <c r="C1125" t="s">
        <v>5210</v>
      </c>
      <c r="D1125" t="s">
        <v>6918</v>
      </c>
      <c r="E1125" t="s">
        <v>13</v>
      </c>
    </row>
    <row r="1126" spans="1:5">
      <c r="A1126" t="s">
        <v>6922</v>
      </c>
      <c r="B1126" t="s">
        <v>9077</v>
      </c>
      <c r="C1126" t="s">
        <v>2276</v>
      </c>
      <c r="D1126" t="s">
        <v>6921</v>
      </c>
      <c r="E1126" t="s">
        <v>14</v>
      </c>
    </row>
    <row r="1127" spans="1:5">
      <c r="A1127" t="s">
        <v>6937</v>
      </c>
      <c r="B1127" t="s">
        <v>8533</v>
      </c>
      <c r="C1127" t="s">
        <v>2277</v>
      </c>
      <c r="D1127" t="s">
        <v>6936</v>
      </c>
      <c r="E1127" t="s">
        <v>19</v>
      </c>
    </row>
    <row r="1128" spans="1:5">
      <c r="A1128" t="s">
        <v>6939</v>
      </c>
      <c r="B1128" t="s">
        <v>8533</v>
      </c>
      <c r="C1128" t="s">
        <v>5320</v>
      </c>
      <c r="D1128" t="s">
        <v>6936</v>
      </c>
      <c r="E1128" t="s">
        <v>19</v>
      </c>
    </row>
    <row r="1129" spans="1:5">
      <c r="A1129" t="s">
        <v>6942</v>
      </c>
      <c r="B1129" t="s">
        <v>8533</v>
      </c>
      <c r="C1129" t="s">
        <v>5531</v>
      </c>
      <c r="D1129" t="s">
        <v>6941</v>
      </c>
      <c r="E1129" t="s">
        <v>20</v>
      </c>
    </row>
    <row r="1130" spans="1:5">
      <c r="A1130" t="s">
        <v>6945</v>
      </c>
      <c r="B1130" t="s">
        <v>8533</v>
      </c>
      <c r="C1130" t="s">
        <v>5532</v>
      </c>
      <c r="D1130" t="s">
        <v>6944</v>
      </c>
      <c r="E1130" t="s">
        <v>21</v>
      </c>
    </row>
    <row r="1131" spans="1:5">
      <c r="A1131" t="s">
        <v>6948</v>
      </c>
      <c r="B1131" t="s">
        <v>8533</v>
      </c>
      <c r="C1131" t="s">
        <v>5350</v>
      </c>
      <c r="D1131" t="s">
        <v>6947</v>
      </c>
      <c r="E1131" t="s">
        <v>22</v>
      </c>
    </row>
    <row r="1132" spans="1:5">
      <c r="A1132" t="s">
        <v>6951</v>
      </c>
      <c r="B1132" t="s">
        <v>8533</v>
      </c>
      <c r="C1132" t="s">
        <v>5351</v>
      </c>
      <c r="D1132" t="s">
        <v>6950</v>
      </c>
      <c r="E1132" t="s">
        <v>23</v>
      </c>
    </row>
    <row r="1133" spans="1:5">
      <c r="A1133" t="s">
        <v>6963</v>
      </c>
      <c r="B1133" t="s">
        <v>8533</v>
      </c>
      <c r="C1133" t="s">
        <v>5448</v>
      </c>
      <c r="D1133" t="s">
        <v>6962</v>
      </c>
      <c r="E1133" t="s">
        <v>27</v>
      </c>
    </row>
    <row r="1134" spans="1:5">
      <c r="A1134" t="s">
        <v>6963</v>
      </c>
      <c r="B1134" t="s">
        <v>8533</v>
      </c>
      <c r="C1134" t="s">
        <v>5448</v>
      </c>
      <c r="D1134" t="s">
        <v>6962</v>
      </c>
      <c r="E1134" t="s">
        <v>27</v>
      </c>
    </row>
    <row r="1135" spans="1:5">
      <c r="A1135" t="s">
        <v>6966</v>
      </c>
      <c r="B1135" t="s">
        <v>8533</v>
      </c>
      <c r="C1135" t="s">
        <v>2278</v>
      </c>
      <c r="D1135" t="s">
        <v>6965</v>
      </c>
      <c r="E1135" t="s">
        <v>28</v>
      </c>
    </row>
    <row r="1136" spans="1:5">
      <c r="A1136" t="s">
        <v>6972</v>
      </c>
      <c r="B1136" t="s">
        <v>8533</v>
      </c>
      <c r="C1136" t="s">
        <v>2279</v>
      </c>
      <c r="D1136" t="s">
        <v>6971</v>
      </c>
      <c r="E1136" t="s">
        <v>30</v>
      </c>
    </row>
    <row r="1137" spans="1:5">
      <c r="A1137" t="s">
        <v>6975</v>
      </c>
      <c r="B1137" t="s">
        <v>8533</v>
      </c>
      <c r="C1137" t="s">
        <v>2280</v>
      </c>
      <c r="D1137" t="s">
        <v>6974</v>
      </c>
      <c r="E1137" t="s">
        <v>31</v>
      </c>
    </row>
    <row r="1138" spans="1:5">
      <c r="A1138" t="s">
        <v>6978</v>
      </c>
      <c r="B1138" t="s">
        <v>8533</v>
      </c>
      <c r="C1138" t="s">
        <v>2281</v>
      </c>
      <c r="D1138" t="s">
        <v>6977</v>
      </c>
      <c r="E1138" t="s">
        <v>32</v>
      </c>
    </row>
    <row r="1139" spans="1:5">
      <c r="A1139" t="s">
        <v>6978</v>
      </c>
      <c r="B1139" t="s">
        <v>8533</v>
      </c>
      <c r="C1139" t="s">
        <v>2281</v>
      </c>
      <c r="D1139" t="s">
        <v>6977</v>
      </c>
      <c r="E1139" t="s">
        <v>32</v>
      </c>
    </row>
    <row r="1140" spans="1:5">
      <c r="A1140" t="s">
        <v>6983</v>
      </c>
      <c r="B1140" t="s">
        <v>9077</v>
      </c>
      <c r="C1140" t="s">
        <v>2282</v>
      </c>
      <c r="D1140" t="s">
        <v>6980</v>
      </c>
      <c r="E1140" t="s">
        <v>33</v>
      </c>
    </row>
    <row r="1141" spans="1:5">
      <c r="A1141" t="s">
        <v>6985</v>
      </c>
      <c r="B1141" t="s">
        <v>9077</v>
      </c>
      <c r="C1141" t="s">
        <v>2283</v>
      </c>
      <c r="D1141" t="s">
        <v>6980</v>
      </c>
      <c r="E1141" t="s">
        <v>33</v>
      </c>
    </row>
    <row r="1142" spans="1:5">
      <c r="A1142" t="s">
        <v>6996</v>
      </c>
      <c r="B1142" t="s">
        <v>8533</v>
      </c>
      <c r="C1142" t="s">
        <v>5568</v>
      </c>
      <c r="D1142" t="s">
        <v>6995</v>
      </c>
      <c r="E1142" t="s">
        <v>36</v>
      </c>
    </row>
    <row r="1143" spans="1:5">
      <c r="A1143" t="s">
        <v>6999</v>
      </c>
      <c r="B1143" t="s">
        <v>8533</v>
      </c>
      <c r="C1143" t="s">
        <v>2284</v>
      </c>
      <c r="D1143" t="s">
        <v>6998</v>
      </c>
      <c r="E1143" t="s">
        <v>37</v>
      </c>
    </row>
    <row r="1144" spans="1:5">
      <c r="A1144" t="s">
        <v>7021</v>
      </c>
      <c r="B1144" t="s">
        <v>8533</v>
      </c>
      <c r="C1144" t="s">
        <v>2285</v>
      </c>
      <c r="D1144" t="s">
        <v>7020</v>
      </c>
      <c r="E1144" t="s">
        <v>43</v>
      </c>
    </row>
    <row r="1145" spans="1:5">
      <c r="A1145" t="s">
        <v>7024</v>
      </c>
      <c r="B1145" t="s">
        <v>8533</v>
      </c>
      <c r="C1145" t="s">
        <v>2286</v>
      </c>
      <c r="D1145" t="s">
        <v>7023</v>
      </c>
      <c r="E1145" t="s">
        <v>44</v>
      </c>
    </row>
    <row r="1146" spans="1:5">
      <c r="A1146" t="s">
        <v>7026</v>
      </c>
      <c r="B1146" t="s">
        <v>8533</v>
      </c>
      <c r="C1146" t="s">
        <v>5321</v>
      </c>
      <c r="D1146" t="s">
        <v>7023</v>
      </c>
      <c r="E1146" t="s">
        <v>44</v>
      </c>
    </row>
    <row r="1147" spans="1:5">
      <c r="A1147" t="s">
        <v>7029</v>
      </c>
      <c r="B1147" t="s">
        <v>8946</v>
      </c>
      <c r="C1147" t="s">
        <v>2287</v>
      </c>
      <c r="D1147" t="s">
        <v>7028</v>
      </c>
      <c r="E1147" t="s">
        <v>45</v>
      </c>
    </row>
    <row r="1148" spans="1:5">
      <c r="A1148" t="s">
        <v>3750</v>
      </c>
      <c r="B1148" t="s">
        <v>8533</v>
      </c>
      <c r="C1148" t="s">
        <v>5198</v>
      </c>
      <c r="D1148" t="s">
        <v>3749</v>
      </c>
      <c r="E1148" t="s">
        <v>47</v>
      </c>
    </row>
    <row r="1149" spans="1:5">
      <c r="A1149" t="s">
        <v>3753</v>
      </c>
      <c r="B1149" t="s">
        <v>8533</v>
      </c>
      <c r="C1149" t="s">
        <v>5596</v>
      </c>
      <c r="D1149" t="s">
        <v>3752</v>
      </c>
      <c r="E1149" t="s">
        <v>48</v>
      </c>
    </row>
    <row r="1150" spans="1:5">
      <c r="A1150" t="s">
        <v>3763</v>
      </c>
      <c r="B1150" t="s">
        <v>8533</v>
      </c>
      <c r="C1150" t="s">
        <v>2288</v>
      </c>
      <c r="D1150" t="s">
        <v>3758</v>
      </c>
      <c r="E1150" t="s">
        <v>50</v>
      </c>
    </row>
    <row r="1151" spans="1:5">
      <c r="A1151" t="s">
        <v>3773</v>
      </c>
      <c r="B1151" t="s">
        <v>8533</v>
      </c>
      <c r="C1151" t="s">
        <v>4899</v>
      </c>
      <c r="D1151" t="s">
        <v>3772</v>
      </c>
      <c r="E1151" t="s">
        <v>52</v>
      </c>
    </row>
    <row r="1152" spans="1:5">
      <c r="A1152" t="s">
        <v>3776</v>
      </c>
      <c r="B1152" t="s">
        <v>8533</v>
      </c>
      <c r="C1152" t="s">
        <v>4898</v>
      </c>
      <c r="D1152" t="s">
        <v>3775</v>
      </c>
      <c r="E1152" t="s">
        <v>53</v>
      </c>
    </row>
    <row r="1153" spans="1:5">
      <c r="A1153" t="s">
        <v>3779</v>
      </c>
      <c r="B1153" t="s">
        <v>8533</v>
      </c>
      <c r="C1153" t="s">
        <v>4897</v>
      </c>
      <c r="D1153" t="s">
        <v>3778</v>
      </c>
      <c r="E1153" t="s">
        <v>54</v>
      </c>
    </row>
    <row r="1154" spans="1:5">
      <c r="A1154" s="1" t="s">
        <v>3785</v>
      </c>
      <c r="B1154" s="1" t="s">
        <v>8533</v>
      </c>
      <c r="C1154" s="1" t="s">
        <v>5206</v>
      </c>
      <c r="D1154" s="1" t="s">
        <v>3784</v>
      </c>
      <c r="E1154" t="s">
        <v>56</v>
      </c>
    </row>
    <row r="1155" spans="1:5">
      <c r="A1155" t="s">
        <v>3788</v>
      </c>
      <c r="B1155" t="s">
        <v>9158</v>
      </c>
      <c r="C1155" t="s">
        <v>2289</v>
      </c>
      <c r="D1155" t="s">
        <v>3787</v>
      </c>
      <c r="E1155" t="s">
        <v>57</v>
      </c>
    </row>
    <row r="1156" spans="1:5">
      <c r="A1156" t="s">
        <v>3791</v>
      </c>
      <c r="B1156" t="s">
        <v>8533</v>
      </c>
      <c r="C1156" t="s">
        <v>5215</v>
      </c>
      <c r="D1156" t="s">
        <v>3790</v>
      </c>
      <c r="E1156" t="s">
        <v>58</v>
      </c>
    </row>
    <row r="1157" spans="1:5">
      <c r="A1157" t="s">
        <v>3794</v>
      </c>
      <c r="B1157" t="s">
        <v>8533</v>
      </c>
      <c r="C1157" t="s">
        <v>5244</v>
      </c>
      <c r="D1157" t="s">
        <v>3793</v>
      </c>
      <c r="E1157" t="s">
        <v>59</v>
      </c>
    </row>
    <row r="1158" spans="1:5">
      <c r="A1158" t="s">
        <v>3812</v>
      </c>
      <c r="B1158" t="s">
        <v>8533</v>
      </c>
      <c r="C1158" t="s">
        <v>2290</v>
      </c>
      <c r="D1158" t="s">
        <v>3811</v>
      </c>
      <c r="E1158" t="s">
        <v>65</v>
      </c>
    </row>
    <row r="1159" spans="1:5">
      <c r="A1159" t="s">
        <v>3815</v>
      </c>
      <c r="B1159" t="s">
        <v>8533</v>
      </c>
      <c r="C1159" t="s">
        <v>5370</v>
      </c>
      <c r="D1159" t="s">
        <v>3814</v>
      </c>
      <c r="E1159" t="s">
        <v>66</v>
      </c>
    </row>
    <row r="1160" spans="1:5">
      <c r="A1160" t="s">
        <v>3818</v>
      </c>
      <c r="B1160" t="s">
        <v>8533</v>
      </c>
      <c r="C1160" t="s">
        <v>2291</v>
      </c>
      <c r="D1160" t="s">
        <v>3817</v>
      </c>
      <c r="E1160" t="s">
        <v>67</v>
      </c>
    </row>
    <row r="1161" spans="1:5">
      <c r="A1161" t="s">
        <v>3826</v>
      </c>
      <c r="B1161" t="s">
        <v>8533</v>
      </c>
      <c r="C1161" t="s">
        <v>2292</v>
      </c>
      <c r="D1161" t="s">
        <v>3823</v>
      </c>
      <c r="E1161" t="s">
        <v>69</v>
      </c>
    </row>
    <row r="1162" spans="1:5">
      <c r="A1162" t="s">
        <v>3829</v>
      </c>
      <c r="B1162" t="s">
        <v>8533</v>
      </c>
      <c r="C1162" t="s">
        <v>2293</v>
      </c>
      <c r="D1162" t="s">
        <v>3828</v>
      </c>
      <c r="E1162" t="s">
        <v>70</v>
      </c>
    </row>
    <row r="1163" spans="1:5">
      <c r="A1163" t="s">
        <v>3832</v>
      </c>
      <c r="B1163" t="s">
        <v>8533</v>
      </c>
      <c r="C1163" t="s">
        <v>2294</v>
      </c>
      <c r="D1163" t="s">
        <v>3831</v>
      </c>
      <c r="E1163" t="s">
        <v>71</v>
      </c>
    </row>
    <row r="1164" spans="1:5">
      <c r="A1164" t="s">
        <v>3835</v>
      </c>
      <c r="B1164" t="s">
        <v>8533</v>
      </c>
      <c r="C1164" t="s">
        <v>2295</v>
      </c>
      <c r="D1164" t="s">
        <v>3834</v>
      </c>
      <c r="E1164" t="s">
        <v>72</v>
      </c>
    </row>
    <row r="1165" spans="1:5">
      <c r="A1165" t="s">
        <v>3838</v>
      </c>
      <c r="B1165" t="s">
        <v>8533</v>
      </c>
      <c r="C1165" t="s">
        <v>2296</v>
      </c>
      <c r="D1165" t="s">
        <v>3837</v>
      </c>
      <c r="E1165" t="s">
        <v>73</v>
      </c>
    </row>
    <row r="1166" spans="1:5">
      <c r="A1166" t="s">
        <v>3841</v>
      </c>
      <c r="B1166" t="s">
        <v>8533</v>
      </c>
      <c r="C1166" t="s">
        <v>5489</v>
      </c>
      <c r="D1166" t="s">
        <v>3840</v>
      </c>
      <c r="E1166" t="s">
        <v>74</v>
      </c>
    </row>
    <row r="1167" spans="1:5">
      <c r="A1167" t="s">
        <v>3844</v>
      </c>
      <c r="B1167" t="s">
        <v>8533</v>
      </c>
      <c r="C1167" t="s">
        <v>2297</v>
      </c>
      <c r="D1167" t="s">
        <v>3843</v>
      </c>
      <c r="E1167" t="s">
        <v>75</v>
      </c>
    </row>
    <row r="1168" spans="1:5">
      <c r="A1168" t="s">
        <v>3847</v>
      </c>
      <c r="B1168" t="s">
        <v>8533</v>
      </c>
      <c r="C1168" t="s">
        <v>2298</v>
      </c>
      <c r="D1168" t="s">
        <v>3846</v>
      </c>
      <c r="E1168" t="s">
        <v>76</v>
      </c>
    </row>
    <row r="1169" spans="1:5">
      <c r="A1169" t="s">
        <v>3850</v>
      </c>
      <c r="B1169" t="s">
        <v>8533</v>
      </c>
      <c r="C1169" t="s">
        <v>2299</v>
      </c>
      <c r="D1169" t="s">
        <v>3849</v>
      </c>
      <c r="E1169" t="s">
        <v>77</v>
      </c>
    </row>
    <row r="1170" spans="1:5">
      <c r="A1170" t="s">
        <v>3853</v>
      </c>
      <c r="B1170" t="s">
        <v>8533</v>
      </c>
      <c r="C1170" t="s">
        <v>2300</v>
      </c>
      <c r="D1170" t="s">
        <v>3852</v>
      </c>
      <c r="E1170" t="s">
        <v>78</v>
      </c>
    </row>
    <row r="1171" spans="1:5">
      <c r="A1171" t="s">
        <v>3856</v>
      </c>
      <c r="B1171" t="s">
        <v>8533</v>
      </c>
      <c r="C1171" t="s">
        <v>2301</v>
      </c>
      <c r="D1171" t="s">
        <v>3855</v>
      </c>
      <c r="E1171" t="s">
        <v>79</v>
      </c>
    </row>
    <row r="1172" spans="1:5">
      <c r="A1172" t="s">
        <v>3859</v>
      </c>
      <c r="B1172" t="s">
        <v>8997</v>
      </c>
      <c r="C1172" t="s">
        <v>2302</v>
      </c>
      <c r="D1172" t="s">
        <v>3858</v>
      </c>
      <c r="E1172" t="s">
        <v>80</v>
      </c>
    </row>
    <row r="1173" spans="1:5">
      <c r="A1173" t="s">
        <v>3862</v>
      </c>
      <c r="B1173" t="s">
        <v>8533</v>
      </c>
      <c r="C1173" t="s">
        <v>5631</v>
      </c>
      <c r="D1173" t="s">
        <v>3861</v>
      </c>
      <c r="E1173" t="s">
        <v>81</v>
      </c>
    </row>
    <row r="1174" spans="1:5">
      <c r="A1174" t="s">
        <v>3865</v>
      </c>
      <c r="B1174" t="s">
        <v>8533</v>
      </c>
      <c r="C1174" t="s">
        <v>2303</v>
      </c>
      <c r="D1174" t="s">
        <v>3864</v>
      </c>
      <c r="E1174" t="s">
        <v>82</v>
      </c>
    </row>
    <row r="1175" spans="1:5">
      <c r="A1175" t="s">
        <v>3868</v>
      </c>
      <c r="B1175" t="s">
        <v>8963</v>
      </c>
      <c r="C1175" t="s">
        <v>2304</v>
      </c>
      <c r="D1175" t="s">
        <v>3867</v>
      </c>
      <c r="E1175" t="s">
        <v>83</v>
      </c>
    </row>
    <row r="1176" spans="1:5">
      <c r="A1176" t="s">
        <v>3868</v>
      </c>
      <c r="B1176" t="s">
        <v>8963</v>
      </c>
      <c r="C1176" t="s">
        <v>2304</v>
      </c>
      <c r="D1176" t="s">
        <v>3867</v>
      </c>
      <c r="E1176" t="s">
        <v>83</v>
      </c>
    </row>
    <row r="1177" spans="1:5">
      <c r="A1177" t="s">
        <v>3871</v>
      </c>
      <c r="B1177" t="s">
        <v>8963</v>
      </c>
      <c r="C1177" t="s">
        <v>2305</v>
      </c>
      <c r="D1177" t="s">
        <v>3870</v>
      </c>
      <c r="E1177" t="s">
        <v>84</v>
      </c>
    </row>
    <row r="1178" spans="1:5">
      <c r="A1178" t="s">
        <v>3874</v>
      </c>
      <c r="B1178" t="s">
        <v>8533</v>
      </c>
      <c r="C1178" t="s">
        <v>2306</v>
      </c>
      <c r="D1178" t="s">
        <v>3873</v>
      </c>
      <c r="E1178" t="s">
        <v>85</v>
      </c>
    </row>
    <row r="1179" spans="1:5">
      <c r="A1179" t="s">
        <v>3877</v>
      </c>
      <c r="B1179" t="s">
        <v>8533</v>
      </c>
      <c r="C1179" t="s">
        <v>2307</v>
      </c>
      <c r="D1179" t="s">
        <v>3876</v>
      </c>
      <c r="E1179" t="s">
        <v>86</v>
      </c>
    </row>
    <row r="1180" spans="1:5">
      <c r="A1180" t="s">
        <v>3888</v>
      </c>
      <c r="B1180" t="s">
        <v>8533</v>
      </c>
      <c r="C1180" t="s">
        <v>2308</v>
      </c>
      <c r="D1180" t="s">
        <v>3887</v>
      </c>
      <c r="E1180" t="s">
        <v>89</v>
      </c>
    </row>
    <row r="1181" spans="1:5">
      <c r="A1181" t="s">
        <v>3891</v>
      </c>
      <c r="B1181" t="s">
        <v>8533</v>
      </c>
      <c r="C1181" t="s">
        <v>2309</v>
      </c>
      <c r="D1181" t="s">
        <v>3890</v>
      </c>
      <c r="E1181" t="s">
        <v>90</v>
      </c>
    </row>
    <row r="1182" spans="1:5">
      <c r="A1182" t="s">
        <v>3894</v>
      </c>
      <c r="B1182" t="s">
        <v>8533</v>
      </c>
      <c r="C1182" t="s">
        <v>2310</v>
      </c>
      <c r="D1182" t="s">
        <v>3893</v>
      </c>
      <c r="E1182" t="s">
        <v>91</v>
      </c>
    </row>
    <row r="1183" spans="1:5">
      <c r="A1183" t="s">
        <v>3897</v>
      </c>
      <c r="B1183" t="s">
        <v>8533</v>
      </c>
      <c r="C1183" t="s">
        <v>2311</v>
      </c>
      <c r="D1183" t="s">
        <v>3896</v>
      </c>
      <c r="E1183" t="s">
        <v>92</v>
      </c>
    </row>
    <row r="1184" spans="1:5">
      <c r="A1184" t="s">
        <v>3900</v>
      </c>
      <c r="B1184" t="s">
        <v>8533</v>
      </c>
      <c r="C1184" t="s">
        <v>2312</v>
      </c>
      <c r="D1184" t="s">
        <v>3899</v>
      </c>
      <c r="E1184" t="s">
        <v>93</v>
      </c>
    </row>
    <row r="1185" spans="1:5">
      <c r="A1185" t="s">
        <v>3903</v>
      </c>
      <c r="B1185" t="s">
        <v>8533</v>
      </c>
      <c r="C1185" t="s">
        <v>2313</v>
      </c>
      <c r="D1185" t="s">
        <v>3902</v>
      </c>
      <c r="E1185" t="s">
        <v>94</v>
      </c>
    </row>
    <row r="1186" spans="1:5">
      <c r="A1186" t="s">
        <v>3906</v>
      </c>
      <c r="B1186" t="s">
        <v>8533</v>
      </c>
      <c r="C1186" t="s">
        <v>2314</v>
      </c>
      <c r="D1186" t="s">
        <v>3905</v>
      </c>
      <c r="E1186" t="s">
        <v>95</v>
      </c>
    </row>
    <row r="1187" spans="1:5">
      <c r="A1187" t="s">
        <v>3909</v>
      </c>
      <c r="B1187" t="s">
        <v>8533</v>
      </c>
      <c r="C1187" t="s">
        <v>2315</v>
      </c>
      <c r="D1187" t="s">
        <v>3908</v>
      </c>
      <c r="E1187" t="s">
        <v>96</v>
      </c>
    </row>
    <row r="1188" spans="1:5">
      <c r="A1188" t="s">
        <v>3912</v>
      </c>
      <c r="B1188" t="s">
        <v>8533</v>
      </c>
      <c r="C1188" t="s">
        <v>2316</v>
      </c>
      <c r="D1188" t="s">
        <v>3911</v>
      </c>
      <c r="E1188" t="s">
        <v>97</v>
      </c>
    </row>
    <row r="1189" spans="1:5">
      <c r="A1189" t="s">
        <v>3915</v>
      </c>
      <c r="B1189" t="s">
        <v>8533</v>
      </c>
      <c r="C1189" t="s">
        <v>2317</v>
      </c>
      <c r="D1189" t="s">
        <v>3914</v>
      </c>
      <c r="E1189" t="s">
        <v>98</v>
      </c>
    </row>
    <row r="1190" spans="1:5">
      <c r="A1190" t="s">
        <v>3918</v>
      </c>
      <c r="B1190" t="s">
        <v>8533</v>
      </c>
      <c r="C1190" t="s">
        <v>5413</v>
      </c>
      <c r="D1190" t="s">
        <v>3917</v>
      </c>
      <c r="E1190" t="s">
        <v>99</v>
      </c>
    </row>
    <row r="1191" spans="1:5">
      <c r="A1191" t="s">
        <v>3921</v>
      </c>
      <c r="B1191" t="s">
        <v>8533</v>
      </c>
      <c r="C1191" t="s">
        <v>2318</v>
      </c>
      <c r="D1191" t="s">
        <v>3920</v>
      </c>
      <c r="E1191" t="s">
        <v>100</v>
      </c>
    </row>
    <row r="1192" spans="1:5">
      <c r="A1192" t="s">
        <v>3924</v>
      </c>
      <c r="B1192" t="s">
        <v>8533</v>
      </c>
      <c r="C1192" t="s">
        <v>2319</v>
      </c>
      <c r="D1192" t="s">
        <v>3923</v>
      </c>
      <c r="E1192" t="s">
        <v>101</v>
      </c>
    </row>
    <row r="1193" spans="1:5">
      <c r="A1193" t="s">
        <v>3927</v>
      </c>
      <c r="B1193" t="s">
        <v>8533</v>
      </c>
      <c r="C1193" t="s">
        <v>5554</v>
      </c>
      <c r="D1193" t="s">
        <v>3926</v>
      </c>
      <c r="E1193" t="s">
        <v>102</v>
      </c>
    </row>
    <row r="1194" spans="1:5">
      <c r="A1194" t="s">
        <v>3930</v>
      </c>
      <c r="B1194" t="s">
        <v>8533</v>
      </c>
      <c r="C1194" t="s">
        <v>5514</v>
      </c>
      <c r="D1194" t="s">
        <v>3929</v>
      </c>
      <c r="E1194" t="s">
        <v>103</v>
      </c>
    </row>
    <row r="1195" spans="1:5">
      <c r="A1195" t="s">
        <v>3932</v>
      </c>
      <c r="B1195" t="s">
        <v>8533</v>
      </c>
      <c r="C1195" t="s">
        <v>5510</v>
      </c>
      <c r="D1195" t="s">
        <v>3929</v>
      </c>
      <c r="E1195" t="s">
        <v>103</v>
      </c>
    </row>
    <row r="1196" spans="1:5">
      <c r="A1196" t="s">
        <v>3935</v>
      </c>
      <c r="B1196" t="s">
        <v>8533</v>
      </c>
      <c r="C1196" t="s">
        <v>5513</v>
      </c>
      <c r="D1196" t="s">
        <v>3934</v>
      </c>
      <c r="E1196" t="s">
        <v>104</v>
      </c>
    </row>
    <row r="1197" spans="1:5">
      <c r="A1197" t="s">
        <v>3937</v>
      </c>
      <c r="B1197" t="s">
        <v>8533</v>
      </c>
      <c r="C1197" t="s">
        <v>2320</v>
      </c>
      <c r="D1197" t="s">
        <v>3934</v>
      </c>
      <c r="E1197" t="s">
        <v>104</v>
      </c>
    </row>
    <row r="1198" spans="1:5">
      <c r="A1198" t="s">
        <v>3949</v>
      </c>
      <c r="B1198" t="s">
        <v>8533</v>
      </c>
      <c r="C1198" t="s">
        <v>5227</v>
      </c>
      <c r="D1198" t="s">
        <v>3948</v>
      </c>
      <c r="E1198" t="s">
        <v>108</v>
      </c>
    </row>
    <row r="1199" spans="1:5">
      <c r="A1199" t="s">
        <v>3952</v>
      </c>
      <c r="B1199" t="s">
        <v>8533</v>
      </c>
      <c r="C1199" t="s">
        <v>2321</v>
      </c>
      <c r="D1199" t="s">
        <v>3951</v>
      </c>
      <c r="E1199" t="s">
        <v>109</v>
      </c>
    </row>
    <row r="1200" spans="1:5">
      <c r="A1200" t="s">
        <v>3955</v>
      </c>
      <c r="B1200" t="s">
        <v>8533</v>
      </c>
      <c r="C1200" t="s">
        <v>4867</v>
      </c>
      <c r="D1200" t="s">
        <v>3954</v>
      </c>
      <c r="E1200" t="s">
        <v>110</v>
      </c>
    </row>
    <row r="1201" spans="1:5">
      <c r="A1201" t="s">
        <v>3963</v>
      </c>
      <c r="B1201" t="s">
        <v>8533</v>
      </c>
      <c r="C1201" t="s">
        <v>2322</v>
      </c>
      <c r="D1201" t="s">
        <v>3960</v>
      </c>
      <c r="E1201" t="s">
        <v>112</v>
      </c>
    </row>
    <row r="1202" spans="1:5">
      <c r="A1202" t="s">
        <v>3966</v>
      </c>
      <c r="B1202" t="s">
        <v>8946</v>
      </c>
      <c r="C1202" t="s">
        <v>2323</v>
      </c>
      <c r="D1202" t="s">
        <v>3965</v>
      </c>
      <c r="E1202" t="s">
        <v>113</v>
      </c>
    </row>
    <row r="1203" spans="1:5">
      <c r="A1203" t="s">
        <v>3972</v>
      </c>
      <c r="B1203" t="s">
        <v>8533</v>
      </c>
      <c r="C1203" t="s">
        <v>2324</v>
      </c>
      <c r="D1203" t="s">
        <v>3971</v>
      </c>
      <c r="E1203" t="s">
        <v>115</v>
      </c>
    </row>
    <row r="1204" spans="1:5">
      <c r="A1204" t="s">
        <v>3972</v>
      </c>
      <c r="B1204" t="s">
        <v>8533</v>
      </c>
      <c r="C1204" t="s">
        <v>2325</v>
      </c>
      <c r="D1204" t="s">
        <v>3971</v>
      </c>
      <c r="E1204" t="s">
        <v>115</v>
      </c>
    </row>
    <row r="1205" spans="1:5">
      <c r="A1205" t="s">
        <v>3975</v>
      </c>
      <c r="B1205" t="s">
        <v>8533</v>
      </c>
      <c r="C1205" t="s">
        <v>5239</v>
      </c>
      <c r="D1205" t="s">
        <v>3974</v>
      </c>
      <c r="E1205" t="s">
        <v>116</v>
      </c>
    </row>
    <row r="1206" spans="1:5">
      <c r="A1206" t="s">
        <v>3981</v>
      </c>
      <c r="B1206" t="s">
        <v>8533</v>
      </c>
      <c r="C1206" t="s">
        <v>2326</v>
      </c>
      <c r="D1206" t="s">
        <v>3980</v>
      </c>
      <c r="E1206" t="s">
        <v>117</v>
      </c>
    </row>
    <row r="1207" spans="1:5">
      <c r="A1207" t="s">
        <v>3983</v>
      </c>
      <c r="B1207" t="s">
        <v>8533</v>
      </c>
      <c r="C1207" t="s">
        <v>5322</v>
      </c>
      <c r="D1207" t="s">
        <v>3980</v>
      </c>
      <c r="E1207" t="s">
        <v>117</v>
      </c>
    </row>
    <row r="1208" spans="1:5">
      <c r="A1208" t="s">
        <v>3986</v>
      </c>
      <c r="B1208" t="s">
        <v>8533</v>
      </c>
      <c r="C1208" t="s">
        <v>5468</v>
      </c>
      <c r="D1208" t="s">
        <v>3985</v>
      </c>
      <c r="E1208" t="s">
        <v>118</v>
      </c>
    </row>
    <row r="1209" spans="1:5">
      <c r="A1209" t="s">
        <v>3986</v>
      </c>
      <c r="B1209" t="s">
        <v>8533</v>
      </c>
      <c r="C1209" t="s">
        <v>5468</v>
      </c>
      <c r="D1209" t="s">
        <v>3985</v>
      </c>
      <c r="E1209" t="s">
        <v>118</v>
      </c>
    </row>
    <row r="1210" spans="1:5">
      <c r="A1210" t="s">
        <v>4005</v>
      </c>
      <c r="B1210" t="s">
        <v>8533</v>
      </c>
      <c r="C1210" t="s">
        <v>5304</v>
      </c>
      <c r="D1210" t="s">
        <v>4004</v>
      </c>
      <c r="E1210" t="s">
        <v>123</v>
      </c>
    </row>
    <row r="1211" spans="1:5">
      <c r="A1211" t="s">
        <v>4007</v>
      </c>
      <c r="B1211" t="s">
        <v>8533</v>
      </c>
      <c r="C1211" t="s">
        <v>5323</v>
      </c>
      <c r="D1211" t="s">
        <v>4004</v>
      </c>
      <c r="E1211" t="s">
        <v>123</v>
      </c>
    </row>
    <row r="1212" spans="1:5">
      <c r="A1212" t="s">
        <v>4013</v>
      </c>
      <c r="B1212" t="s">
        <v>8563</v>
      </c>
      <c r="C1212" t="s">
        <v>2327</v>
      </c>
      <c r="D1212" t="s">
        <v>4012</v>
      </c>
      <c r="E1212" t="s">
        <v>125</v>
      </c>
    </row>
    <row r="1213" spans="1:5">
      <c r="A1213" t="s">
        <v>4013</v>
      </c>
      <c r="B1213" t="s">
        <v>8563</v>
      </c>
      <c r="C1213" t="s">
        <v>2327</v>
      </c>
      <c r="D1213" t="s">
        <v>4012</v>
      </c>
      <c r="E1213" t="s">
        <v>125</v>
      </c>
    </row>
    <row r="1214" spans="1:5">
      <c r="A1214" t="s">
        <v>4016</v>
      </c>
      <c r="B1214" t="s">
        <v>8533</v>
      </c>
      <c r="C1214" t="s">
        <v>5271</v>
      </c>
      <c r="D1214" t="s">
        <v>4015</v>
      </c>
      <c r="E1214" t="s">
        <v>126</v>
      </c>
    </row>
    <row r="1215" spans="1:5">
      <c r="A1215" t="s">
        <v>4019</v>
      </c>
      <c r="B1215" t="s">
        <v>8533</v>
      </c>
      <c r="C1215" t="s">
        <v>5632</v>
      </c>
      <c r="D1215" t="s">
        <v>4018</v>
      </c>
      <c r="E1215" t="s">
        <v>127</v>
      </c>
    </row>
    <row r="1216" spans="1:5">
      <c r="A1216" t="s">
        <v>4022</v>
      </c>
      <c r="B1216" t="s">
        <v>8533</v>
      </c>
      <c r="C1216" t="s">
        <v>5305</v>
      </c>
      <c r="D1216" t="s">
        <v>4021</v>
      </c>
      <c r="E1216" t="s">
        <v>128</v>
      </c>
    </row>
    <row r="1217" spans="1:5">
      <c r="A1217" t="s">
        <v>4024</v>
      </c>
      <c r="B1217" t="s">
        <v>8533</v>
      </c>
      <c r="C1217" t="s">
        <v>5324</v>
      </c>
      <c r="D1217" t="s">
        <v>4021</v>
      </c>
      <c r="E1217" t="s">
        <v>128</v>
      </c>
    </row>
    <row r="1218" spans="1:5">
      <c r="A1218" t="s">
        <v>4026</v>
      </c>
      <c r="B1218" t="s">
        <v>8533</v>
      </c>
      <c r="C1218" t="s">
        <v>2328</v>
      </c>
      <c r="D1218" t="s">
        <v>4021</v>
      </c>
      <c r="E1218" t="s">
        <v>128</v>
      </c>
    </row>
    <row r="1219" spans="1:5">
      <c r="A1219" t="s">
        <v>4028</v>
      </c>
      <c r="B1219" t="s">
        <v>8533</v>
      </c>
      <c r="C1219" t="s">
        <v>5326</v>
      </c>
      <c r="D1219" t="s">
        <v>4021</v>
      </c>
      <c r="E1219" t="s">
        <v>128</v>
      </c>
    </row>
    <row r="1220" spans="1:5">
      <c r="A1220" t="s">
        <v>4034</v>
      </c>
      <c r="B1220" t="s">
        <v>8946</v>
      </c>
      <c r="C1220" t="s">
        <v>2329</v>
      </c>
      <c r="D1220" t="s">
        <v>4033</v>
      </c>
      <c r="E1220" t="s">
        <v>130</v>
      </c>
    </row>
    <row r="1221" spans="1:5">
      <c r="A1221" t="s">
        <v>4048</v>
      </c>
      <c r="B1221" t="s">
        <v>9077</v>
      </c>
      <c r="C1221" t="s">
        <v>2330</v>
      </c>
      <c r="D1221" t="s">
        <v>4047</v>
      </c>
      <c r="E1221" t="s">
        <v>134</v>
      </c>
    </row>
    <row r="1222" spans="1:5">
      <c r="A1222" t="s">
        <v>4051</v>
      </c>
      <c r="B1222" t="s">
        <v>9158</v>
      </c>
      <c r="C1222" t="s">
        <v>2331</v>
      </c>
      <c r="D1222" t="s">
        <v>4050</v>
      </c>
      <c r="E1222" t="s">
        <v>135</v>
      </c>
    </row>
    <row r="1223" spans="1:5">
      <c r="A1223" t="s">
        <v>4054</v>
      </c>
      <c r="B1223" t="s">
        <v>9158</v>
      </c>
      <c r="C1223" t="s">
        <v>2332</v>
      </c>
      <c r="D1223" t="s">
        <v>4053</v>
      </c>
      <c r="E1223" t="s">
        <v>136</v>
      </c>
    </row>
    <row r="1224" spans="1:5">
      <c r="A1224" t="s">
        <v>4057</v>
      </c>
      <c r="B1224" t="s">
        <v>8946</v>
      </c>
      <c r="C1224" t="s">
        <v>2333</v>
      </c>
      <c r="D1224" t="s">
        <v>4056</v>
      </c>
      <c r="E1224" t="s">
        <v>137</v>
      </c>
    </row>
    <row r="1225" spans="1:5">
      <c r="A1225" t="s">
        <v>4060</v>
      </c>
      <c r="B1225" t="s">
        <v>9158</v>
      </c>
      <c r="C1225" t="s">
        <v>2334</v>
      </c>
      <c r="D1225" t="s">
        <v>4059</v>
      </c>
      <c r="E1225" t="s">
        <v>138</v>
      </c>
    </row>
    <row r="1226" spans="1:5">
      <c r="A1226" t="s">
        <v>4065</v>
      </c>
      <c r="B1226" t="s">
        <v>8533</v>
      </c>
      <c r="C1226" t="s">
        <v>5650</v>
      </c>
      <c r="D1226" t="s">
        <v>4062</v>
      </c>
      <c r="E1226" t="s">
        <v>139</v>
      </c>
    </row>
    <row r="1227" spans="1:5">
      <c r="A1227" t="s">
        <v>4068</v>
      </c>
      <c r="B1227" t="s">
        <v>9158</v>
      </c>
      <c r="C1227" t="s">
        <v>2335</v>
      </c>
      <c r="D1227" t="s">
        <v>4067</v>
      </c>
      <c r="E1227" t="s">
        <v>140</v>
      </c>
    </row>
    <row r="1228" spans="1:5">
      <c r="A1228" t="s">
        <v>4073</v>
      </c>
      <c r="B1228" t="s">
        <v>8533</v>
      </c>
      <c r="C1228" t="s">
        <v>5651</v>
      </c>
      <c r="D1228" t="s">
        <v>4070</v>
      </c>
      <c r="E1228" t="s">
        <v>141</v>
      </c>
    </row>
    <row r="1229" spans="1:5">
      <c r="A1229" t="s">
        <v>4076</v>
      </c>
      <c r="B1229" t="s">
        <v>8533</v>
      </c>
      <c r="C1229" t="s">
        <v>5332</v>
      </c>
      <c r="D1229" t="s">
        <v>4075</v>
      </c>
      <c r="E1229" t="s">
        <v>142</v>
      </c>
    </row>
    <row r="1230" spans="1:5">
      <c r="A1230" t="s">
        <v>4088</v>
      </c>
      <c r="B1230" t="s">
        <v>8946</v>
      </c>
      <c r="C1230" t="s">
        <v>2336</v>
      </c>
      <c r="D1230" t="s">
        <v>4087</v>
      </c>
      <c r="E1230" t="s">
        <v>146</v>
      </c>
    </row>
    <row r="1231" spans="1:5">
      <c r="A1231" t="s">
        <v>4091</v>
      </c>
      <c r="B1231" t="s">
        <v>8533</v>
      </c>
      <c r="C1231" t="s">
        <v>2337</v>
      </c>
      <c r="D1231" t="s">
        <v>4090</v>
      </c>
      <c r="E1231" t="s">
        <v>147</v>
      </c>
    </row>
    <row r="1232" spans="1:5">
      <c r="A1232" t="s">
        <v>4094</v>
      </c>
      <c r="B1232" t="s">
        <v>8956</v>
      </c>
      <c r="C1232" t="s">
        <v>9594</v>
      </c>
      <c r="D1232" t="s">
        <v>4093</v>
      </c>
      <c r="E1232" t="s">
        <v>148</v>
      </c>
    </row>
    <row r="1233" spans="1:5">
      <c r="A1233" t="s">
        <v>4096</v>
      </c>
      <c r="B1233" t="s">
        <v>8956</v>
      </c>
      <c r="C1233" t="s">
        <v>8258</v>
      </c>
      <c r="D1233" t="s">
        <v>4093</v>
      </c>
      <c r="E1233" t="s">
        <v>148</v>
      </c>
    </row>
    <row r="1234" spans="1:5">
      <c r="A1234" t="s">
        <v>4114</v>
      </c>
      <c r="B1234" t="s">
        <v>8956</v>
      </c>
      <c r="C1234" t="s">
        <v>4147</v>
      </c>
      <c r="D1234" t="s">
        <v>4113</v>
      </c>
      <c r="E1234" t="s">
        <v>154</v>
      </c>
    </row>
    <row r="1235" spans="1:5">
      <c r="A1235" t="s">
        <v>4116</v>
      </c>
      <c r="B1235" t="s">
        <v>8956</v>
      </c>
      <c r="C1235" t="s">
        <v>8444</v>
      </c>
      <c r="D1235" t="s">
        <v>4113</v>
      </c>
      <c r="E1235" t="s">
        <v>154</v>
      </c>
    </row>
    <row r="1236" spans="1:5">
      <c r="A1236" t="s">
        <v>4119</v>
      </c>
      <c r="B1236" t="s">
        <v>8946</v>
      </c>
      <c r="C1236" t="s">
        <v>2338</v>
      </c>
      <c r="D1236" t="s">
        <v>4118</v>
      </c>
      <c r="E1236" t="s">
        <v>155</v>
      </c>
    </row>
    <row r="1237" spans="1:5">
      <c r="A1237" t="s">
        <v>4122</v>
      </c>
      <c r="B1237" t="s">
        <v>8946</v>
      </c>
      <c r="C1237" t="s">
        <v>2339</v>
      </c>
      <c r="D1237" t="s">
        <v>4121</v>
      </c>
      <c r="E1237" t="s">
        <v>156</v>
      </c>
    </row>
    <row r="1238" spans="1:5">
      <c r="A1238" t="s">
        <v>4125</v>
      </c>
      <c r="B1238" t="s">
        <v>8946</v>
      </c>
      <c r="C1238" t="s">
        <v>2340</v>
      </c>
      <c r="D1238" t="s">
        <v>4124</v>
      </c>
      <c r="E1238" t="s">
        <v>157</v>
      </c>
    </row>
    <row r="1239" spans="1:5">
      <c r="A1239" t="s">
        <v>4128</v>
      </c>
      <c r="B1239" t="s">
        <v>8533</v>
      </c>
      <c r="C1239" t="s">
        <v>5221</v>
      </c>
      <c r="D1239" t="s">
        <v>4127</v>
      </c>
      <c r="E1239" t="s">
        <v>158</v>
      </c>
    </row>
    <row r="1240" spans="1:5">
      <c r="A1240" t="s">
        <v>4131</v>
      </c>
      <c r="B1240" t="s">
        <v>8946</v>
      </c>
      <c r="C1240" t="s">
        <v>2341</v>
      </c>
      <c r="D1240" t="s">
        <v>4130</v>
      </c>
      <c r="E1240" t="s">
        <v>159</v>
      </c>
    </row>
    <row r="1241" spans="1:5">
      <c r="A1241" t="s">
        <v>4134</v>
      </c>
      <c r="B1241" t="s">
        <v>8946</v>
      </c>
      <c r="C1241" t="s">
        <v>2342</v>
      </c>
      <c r="D1241" t="s">
        <v>4133</v>
      </c>
      <c r="E1241" t="s">
        <v>160</v>
      </c>
    </row>
    <row r="1242" spans="1:5">
      <c r="A1242" t="s">
        <v>4137</v>
      </c>
      <c r="B1242" t="s">
        <v>8946</v>
      </c>
      <c r="C1242" t="s">
        <v>2343</v>
      </c>
      <c r="D1242" t="s">
        <v>4136</v>
      </c>
      <c r="E1242" t="s">
        <v>161</v>
      </c>
    </row>
    <row r="1243" spans="1:5">
      <c r="A1243" t="s">
        <v>4143</v>
      </c>
      <c r="B1243" t="s">
        <v>8533</v>
      </c>
      <c r="C1243" t="s">
        <v>2344</v>
      </c>
      <c r="D1243" t="s">
        <v>4142</v>
      </c>
      <c r="E1243" t="s">
        <v>163</v>
      </c>
    </row>
    <row r="1244" spans="1:5">
      <c r="A1244" t="s">
        <v>4146</v>
      </c>
      <c r="B1244" t="s">
        <v>8533</v>
      </c>
      <c r="C1244" t="s">
        <v>2345</v>
      </c>
      <c r="D1244" t="s">
        <v>4145</v>
      </c>
      <c r="E1244" t="s">
        <v>164</v>
      </c>
    </row>
    <row r="1245" spans="1:5">
      <c r="A1245" t="s">
        <v>4149</v>
      </c>
      <c r="B1245" t="s">
        <v>8533</v>
      </c>
      <c r="C1245" t="s">
        <v>5233</v>
      </c>
      <c r="D1245" t="s">
        <v>4148</v>
      </c>
      <c r="E1245" t="s">
        <v>165</v>
      </c>
    </row>
    <row r="1246" spans="1:5">
      <c r="A1246" t="s">
        <v>4152</v>
      </c>
      <c r="B1246" t="s">
        <v>8533</v>
      </c>
      <c r="C1246" t="s">
        <v>5234</v>
      </c>
      <c r="D1246" t="s">
        <v>4151</v>
      </c>
      <c r="E1246" t="s">
        <v>166</v>
      </c>
    </row>
    <row r="1247" spans="1:5">
      <c r="A1247" t="s">
        <v>4155</v>
      </c>
      <c r="B1247" t="s">
        <v>8997</v>
      </c>
      <c r="C1247" t="s">
        <v>2346</v>
      </c>
      <c r="D1247" t="s">
        <v>4154</v>
      </c>
      <c r="E1247" t="s">
        <v>167</v>
      </c>
    </row>
    <row r="1248" spans="1:5">
      <c r="A1248" t="s">
        <v>4158</v>
      </c>
      <c r="B1248" t="s">
        <v>8533</v>
      </c>
      <c r="C1248" t="s">
        <v>2347</v>
      </c>
      <c r="D1248" t="s">
        <v>4157</v>
      </c>
      <c r="E1248" t="s">
        <v>168</v>
      </c>
    </row>
    <row r="1249" spans="1:5">
      <c r="A1249" t="s">
        <v>4161</v>
      </c>
      <c r="B1249" t="s">
        <v>8533</v>
      </c>
      <c r="C1249" t="s">
        <v>4884</v>
      </c>
      <c r="D1249" t="s">
        <v>4160</v>
      </c>
      <c r="E1249" t="s">
        <v>169</v>
      </c>
    </row>
    <row r="1250" spans="1:5">
      <c r="A1250" t="s">
        <v>4172</v>
      </c>
      <c r="B1250" t="s">
        <v>8946</v>
      </c>
      <c r="C1250" t="s">
        <v>2348</v>
      </c>
      <c r="D1250" t="s">
        <v>4171</v>
      </c>
      <c r="E1250" t="s">
        <v>172</v>
      </c>
    </row>
    <row r="1251" spans="1:5">
      <c r="A1251" t="s">
        <v>4177</v>
      </c>
      <c r="B1251" t="s">
        <v>8533</v>
      </c>
      <c r="C1251" t="s">
        <v>1600</v>
      </c>
      <c r="D1251" t="s">
        <v>4174</v>
      </c>
      <c r="E1251" t="s">
        <v>173</v>
      </c>
    </row>
    <row r="1252" spans="1:5">
      <c r="A1252" t="s">
        <v>4180</v>
      </c>
      <c r="B1252" t="s">
        <v>8533</v>
      </c>
      <c r="C1252" t="s">
        <v>2349</v>
      </c>
      <c r="D1252" t="s">
        <v>4179</v>
      </c>
      <c r="E1252" t="s">
        <v>174</v>
      </c>
    </row>
    <row r="1253" spans="1:5">
      <c r="A1253" t="s">
        <v>4180</v>
      </c>
      <c r="B1253" t="s">
        <v>8533</v>
      </c>
      <c r="C1253" t="s">
        <v>2349</v>
      </c>
      <c r="D1253" t="s">
        <v>4179</v>
      </c>
      <c r="E1253" t="s">
        <v>174</v>
      </c>
    </row>
    <row r="1254" spans="1:5">
      <c r="A1254" t="s">
        <v>4183</v>
      </c>
      <c r="B1254" t="s">
        <v>8533</v>
      </c>
      <c r="C1254" t="s">
        <v>2350</v>
      </c>
      <c r="D1254" t="s">
        <v>4182</v>
      </c>
      <c r="E1254" t="s">
        <v>175</v>
      </c>
    </row>
    <row r="1255" spans="1:5">
      <c r="A1255" t="s">
        <v>4183</v>
      </c>
      <c r="B1255" t="s">
        <v>8533</v>
      </c>
      <c r="C1255" t="s">
        <v>2350</v>
      </c>
      <c r="D1255" t="s">
        <v>4182</v>
      </c>
      <c r="E1255" t="s">
        <v>175</v>
      </c>
    </row>
    <row r="1256" spans="1:5">
      <c r="A1256" t="s">
        <v>4186</v>
      </c>
      <c r="B1256" t="s">
        <v>8533</v>
      </c>
      <c r="C1256" t="s">
        <v>5383</v>
      </c>
      <c r="D1256" t="s">
        <v>4185</v>
      </c>
      <c r="E1256" t="s">
        <v>176</v>
      </c>
    </row>
    <row r="1257" spans="1:5">
      <c r="A1257" t="s">
        <v>4195</v>
      </c>
      <c r="B1257" t="s">
        <v>8533</v>
      </c>
      <c r="C1257" t="s">
        <v>5380</v>
      </c>
      <c r="D1257" t="s">
        <v>4194</v>
      </c>
      <c r="E1257" t="s">
        <v>179</v>
      </c>
    </row>
    <row r="1258" spans="1:5">
      <c r="A1258" t="s">
        <v>4198</v>
      </c>
      <c r="B1258" t="s">
        <v>8533</v>
      </c>
      <c r="C1258" t="s">
        <v>5379</v>
      </c>
      <c r="D1258" t="s">
        <v>4197</v>
      </c>
      <c r="E1258" t="s">
        <v>180</v>
      </c>
    </row>
    <row r="1259" spans="1:5">
      <c r="A1259" t="s">
        <v>4204</v>
      </c>
      <c r="B1259" t="s">
        <v>8533</v>
      </c>
      <c r="C1259" t="s">
        <v>5382</v>
      </c>
      <c r="D1259" t="s">
        <v>4203</v>
      </c>
      <c r="E1259" t="s">
        <v>182</v>
      </c>
    </row>
    <row r="1260" spans="1:5">
      <c r="A1260" t="s">
        <v>4207</v>
      </c>
      <c r="B1260" t="s">
        <v>8533</v>
      </c>
      <c r="C1260" t="s">
        <v>5491</v>
      </c>
      <c r="D1260" t="s">
        <v>4206</v>
      </c>
      <c r="E1260" t="s">
        <v>183</v>
      </c>
    </row>
    <row r="1261" spans="1:5">
      <c r="A1261" t="s">
        <v>4209</v>
      </c>
      <c r="B1261" t="s">
        <v>8533</v>
      </c>
      <c r="C1261" t="s">
        <v>5512</v>
      </c>
      <c r="D1261" t="s">
        <v>4206</v>
      </c>
      <c r="E1261" t="s">
        <v>183</v>
      </c>
    </row>
    <row r="1262" spans="1:5">
      <c r="A1262" t="s">
        <v>4223</v>
      </c>
      <c r="B1262" t="s">
        <v>8533</v>
      </c>
      <c r="C1262" t="s">
        <v>2351</v>
      </c>
      <c r="D1262" t="s">
        <v>4218</v>
      </c>
      <c r="E1262" t="s">
        <v>185</v>
      </c>
    </row>
    <row r="1263" spans="1:5">
      <c r="A1263" t="s">
        <v>4226</v>
      </c>
      <c r="B1263" t="s">
        <v>8533</v>
      </c>
      <c r="C1263" t="s">
        <v>2352</v>
      </c>
      <c r="D1263" t="s">
        <v>4225</v>
      </c>
      <c r="E1263" t="s">
        <v>186</v>
      </c>
    </row>
    <row r="1264" spans="1:5">
      <c r="A1264" t="s">
        <v>4229</v>
      </c>
      <c r="B1264" t="s">
        <v>8533</v>
      </c>
      <c r="C1264" t="s">
        <v>5255</v>
      </c>
      <c r="D1264" t="s">
        <v>4228</v>
      </c>
      <c r="E1264" t="s">
        <v>187</v>
      </c>
    </row>
    <row r="1265" spans="1:5">
      <c r="A1265" t="s">
        <v>4232</v>
      </c>
      <c r="B1265" t="s">
        <v>8533</v>
      </c>
      <c r="C1265" t="s">
        <v>5553</v>
      </c>
      <c r="D1265" t="s">
        <v>4231</v>
      </c>
      <c r="E1265" t="s">
        <v>188</v>
      </c>
    </row>
    <row r="1266" spans="1:5">
      <c r="A1266" t="s">
        <v>4238</v>
      </c>
      <c r="B1266" t="s">
        <v>8533</v>
      </c>
      <c r="C1266" t="s">
        <v>2353</v>
      </c>
      <c r="D1266" t="s">
        <v>4237</v>
      </c>
      <c r="E1266" t="s">
        <v>190</v>
      </c>
    </row>
    <row r="1267" spans="1:5">
      <c r="A1267" t="s">
        <v>4238</v>
      </c>
      <c r="B1267" t="s">
        <v>8533</v>
      </c>
      <c r="C1267" t="s">
        <v>2353</v>
      </c>
      <c r="D1267" t="s">
        <v>4237</v>
      </c>
      <c r="E1267" t="s">
        <v>190</v>
      </c>
    </row>
    <row r="1268" spans="1:5">
      <c r="A1268" t="s">
        <v>4244</v>
      </c>
      <c r="B1268" t="s">
        <v>8533</v>
      </c>
      <c r="C1268" t="s">
        <v>5595</v>
      </c>
      <c r="D1268" t="s">
        <v>4243</v>
      </c>
      <c r="E1268" t="s">
        <v>192</v>
      </c>
    </row>
    <row r="1269" spans="1:5">
      <c r="A1269" t="s">
        <v>4247</v>
      </c>
      <c r="B1269" t="s">
        <v>8533</v>
      </c>
      <c r="C1269" t="s">
        <v>5478</v>
      </c>
      <c r="D1269" t="s">
        <v>4246</v>
      </c>
      <c r="E1269" t="s">
        <v>193</v>
      </c>
    </row>
    <row r="1270" spans="1:5">
      <c r="A1270" t="s">
        <v>4250</v>
      </c>
      <c r="B1270" t="s">
        <v>8533</v>
      </c>
      <c r="C1270" t="s">
        <v>2354</v>
      </c>
      <c r="D1270" t="s">
        <v>4249</v>
      </c>
      <c r="E1270" t="s">
        <v>194</v>
      </c>
    </row>
    <row r="1271" spans="1:5">
      <c r="A1271" t="s">
        <v>4250</v>
      </c>
      <c r="B1271" t="s">
        <v>8533</v>
      </c>
      <c r="C1271" t="s">
        <v>2354</v>
      </c>
      <c r="D1271" t="s">
        <v>4249</v>
      </c>
      <c r="E1271" t="s">
        <v>194</v>
      </c>
    </row>
    <row r="1272" spans="1:5">
      <c r="A1272" t="s">
        <v>4259</v>
      </c>
      <c r="B1272" t="s">
        <v>8533</v>
      </c>
      <c r="C1272" t="s">
        <v>4869</v>
      </c>
      <c r="D1272" t="s">
        <v>4258</v>
      </c>
      <c r="E1272" t="s">
        <v>197</v>
      </c>
    </row>
    <row r="1273" spans="1:5">
      <c r="A1273" t="s">
        <v>4268</v>
      </c>
      <c r="B1273" t="s">
        <v>8533</v>
      </c>
      <c r="C1273" t="s">
        <v>4870</v>
      </c>
      <c r="D1273" t="s">
        <v>4267</v>
      </c>
      <c r="E1273" t="s">
        <v>200</v>
      </c>
    </row>
    <row r="1274" spans="1:5">
      <c r="A1274" t="s">
        <v>4274</v>
      </c>
      <c r="B1274" t="s">
        <v>8533</v>
      </c>
      <c r="C1274" t="s">
        <v>2355</v>
      </c>
      <c r="D1274" t="s">
        <v>4273</v>
      </c>
      <c r="E1274" t="s">
        <v>202</v>
      </c>
    </row>
    <row r="1275" spans="1:5">
      <c r="A1275" t="s">
        <v>4274</v>
      </c>
      <c r="B1275" t="s">
        <v>8533</v>
      </c>
      <c r="C1275" t="s">
        <v>2355</v>
      </c>
      <c r="D1275" t="s">
        <v>4273</v>
      </c>
      <c r="E1275" t="s">
        <v>202</v>
      </c>
    </row>
    <row r="1276" spans="1:5">
      <c r="A1276" t="s">
        <v>4277</v>
      </c>
      <c r="B1276" t="s">
        <v>8946</v>
      </c>
      <c r="C1276" t="s">
        <v>2356</v>
      </c>
      <c r="D1276" t="s">
        <v>4276</v>
      </c>
      <c r="E1276" t="s">
        <v>203</v>
      </c>
    </row>
    <row r="1277" spans="1:5">
      <c r="A1277" t="s">
        <v>4280</v>
      </c>
      <c r="B1277" t="s">
        <v>8533</v>
      </c>
      <c r="C1277" t="s">
        <v>2357</v>
      </c>
      <c r="D1277" t="s">
        <v>4279</v>
      </c>
      <c r="E1277" t="s">
        <v>204</v>
      </c>
    </row>
    <row r="1278" spans="1:5">
      <c r="A1278" t="s">
        <v>4280</v>
      </c>
      <c r="B1278" t="s">
        <v>8533</v>
      </c>
      <c r="C1278" t="s">
        <v>2357</v>
      </c>
      <c r="D1278" t="s">
        <v>4279</v>
      </c>
      <c r="E1278" t="s">
        <v>204</v>
      </c>
    </row>
    <row r="1279" spans="1:5">
      <c r="A1279" t="s">
        <v>4283</v>
      </c>
      <c r="B1279" t="s">
        <v>8533</v>
      </c>
      <c r="C1279" t="s">
        <v>2358</v>
      </c>
      <c r="D1279" t="s">
        <v>4282</v>
      </c>
      <c r="E1279" t="s">
        <v>205</v>
      </c>
    </row>
    <row r="1280" spans="1:5">
      <c r="A1280" t="s">
        <v>4283</v>
      </c>
      <c r="B1280" t="s">
        <v>8533</v>
      </c>
      <c r="C1280" t="s">
        <v>2358</v>
      </c>
      <c r="D1280" t="s">
        <v>4282</v>
      </c>
      <c r="E1280" t="s">
        <v>205</v>
      </c>
    </row>
    <row r="1281" spans="1:5">
      <c r="A1281" t="s">
        <v>4286</v>
      </c>
      <c r="B1281" t="s">
        <v>8570</v>
      </c>
      <c r="C1281" t="s">
        <v>2359</v>
      </c>
      <c r="D1281" t="s">
        <v>4285</v>
      </c>
      <c r="E1281" t="s">
        <v>206</v>
      </c>
    </row>
    <row r="1282" spans="1:5">
      <c r="A1282" t="s">
        <v>4289</v>
      </c>
      <c r="B1282" t="s">
        <v>8533</v>
      </c>
      <c r="C1282" t="s">
        <v>2360</v>
      </c>
      <c r="D1282" t="s">
        <v>4288</v>
      </c>
      <c r="E1282" t="s">
        <v>207</v>
      </c>
    </row>
    <row r="1283" spans="1:5">
      <c r="A1283" t="s">
        <v>4289</v>
      </c>
      <c r="B1283" t="s">
        <v>8533</v>
      </c>
      <c r="C1283" t="s">
        <v>2360</v>
      </c>
      <c r="D1283" t="s">
        <v>4288</v>
      </c>
      <c r="E1283" t="s">
        <v>207</v>
      </c>
    </row>
    <row r="1284" spans="1:5">
      <c r="A1284" t="s">
        <v>4292</v>
      </c>
      <c r="B1284" t="s">
        <v>8997</v>
      </c>
      <c r="C1284" t="s">
        <v>2361</v>
      </c>
      <c r="D1284" t="s">
        <v>4291</v>
      </c>
      <c r="E1284" t="s">
        <v>208</v>
      </c>
    </row>
    <row r="1285" spans="1:5">
      <c r="A1285" t="s">
        <v>4295</v>
      </c>
      <c r="B1285" t="s">
        <v>8533</v>
      </c>
      <c r="C1285" t="s">
        <v>2362</v>
      </c>
      <c r="D1285" t="s">
        <v>4294</v>
      </c>
      <c r="E1285" t="s">
        <v>209</v>
      </c>
    </row>
    <row r="1286" spans="1:5">
      <c r="A1286" t="s">
        <v>4301</v>
      </c>
      <c r="B1286" t="s">
        <v>8946</v>
      </c>
      <c r="C1286" t="s">
        <v>2363</v>
      </c>
      <c r="D1286" t="s">
        <v>4300</v>
      </c>
      <c r="E1286" t="s">
        <v>211</v>
      </c>
    </row>
    <row r="1287" spans="1:5">
      <c r="A1287" t="s">
        <v>4304</v>
      </c>
      <c r="B1287" t="s">
        <v>8946</v>
      </c>
      <c r="C1287" t="s">
        <v>2364</v>
      </c>
      <c r="D1287" t="s">
        <v>4303</v>
      </c>
      <c r="E1287" t="s">
        <v>212</v>
      </c>
    </row>
    <row r="1288" spans="1:5">
      <c r="A1288" t="s">
        <v>4307</v>
      </c>
      <c r="B1288" t="s">
        <v>8963</v>
      </c>
      <c r="C1288" t="s">
        <v>2365</v>
      </c>
      <c r="D1288" t="s">
        <v>4306</v>
      </c>
      <c r="E1288" t="s">
        <v>213</v>
      </c>
    </row>
    <row r="1289" spans="1:5">
      <c r="A1289" t="s">
        <v>4310</v>
      </c>
      <c r="B1289" t="s">
        <v>8963</v>
      </c>
      <c r="C1289" t="s">
        <v>2366</v>
      </c>
      <c r="D1289" t="s">
        <v>4309</v>
      </c>
      <c r="E1289" t="s">
        <v>214</v>
      </c>
    </row>
    <row r="1290" spans="1:5">
      <c r="A1290" t="s">
        <v>4312</v>
      </c>
      <c r="B1290" t="s">
        <v>8963</v>
      </c>
      <c r="C1290" t="s">
        <v>2367</v>
      </c>
      <c r="D1290" t="s">
        <v>4309</v>
      </c>
      <c r="E1290" t="s">
        <v>214</v>
      </c>
    </row>
    <row r="1291" spans="1:5">
      <c r="A1291" t="s">
        <v>4314</v>
      </c>
      <c r="B1291" t="s">
        <v>8963</v>
      </c>
      <c r="C1291" t="s">
        <v>2368</v>
      </c>
      <c r="D1291" t="s">
        <v>4309</v>
      </c>
      <c r="E1291" t="s">
        <v>214</v>
      </c>
    </row>
    <row r="1292" spans="1:5">
      <c r="A1292" t="s">
        <v>4319</v>
      </c>
      <c r="B1292" t="s">
        <v>8533</v>
      </c>
      <c r="C1292" t="s">
        <v>2369</v>
      </c>
      <c r="D1292" t="s">
        <v>4316</v>
      </c>
      <c r="E1292" t="s">
        <v>215</v>
      </c>
    </row>
    <row r="1293" spans="1:5">
      <c r="A1293" t="s">
        <v>4324</v>
      </c>
      <c r="B1293" t="s">
        <v>8533</v>
      </c>
      <c r="C1293" t="s">
        <v>5653</v>
      </c>
      <c r="D1293" t="s">
        <v>4321</v>
      </c>
      <c r="E1293" t="s">
        <v>216</v>
      </c>
    </row>
    <row r="1294" spans="1:5">
      <c r="A1294" t="s">
        <v>4332</v>
      </c>
      <c r="B1294" t="s">
        <v>8533</v>
      </c>
      <c r="C1294" t="s">
        <v>2370</v>
      </c>
      <c r="D1294" t="s">
        <v>4331</v>
      </c>
      <c r="E1294" t="s">
        <v>218</v>
      </c>
    </row>
    <row r="1295" spans="1:5">
      <c r="B1295" t="s">
        <v>7479</v>
      </c>
      <c r="C1295" t="s">
        <v>6416</v>
      </c>
      <c r="D1295" t="s">
        <v>1628</v>
      </c>
    </row>
    <row r="1296" spans="1:5">
      <c r="B1296" t="s">
        <v>1631</v>
      </c>
      <c r="C1296" t="s">
        <v>2371</v>
      </c>
      <c r="D1296" t="s">
        <v>1630</v>
      </c>
    </row>
  </sheetData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1395"/>
  <sheetViews>
    <sheetView topLeftCell="A181" zoomScale="75" zoomScaleNormal="75" workbookViewId="0">
      <selection activeCell="D25" sqref="D25"/>
    </sheetView>
  </sheetViews>
  <sheetFormatPr baseColWidth="10" defaultColWidth="11.42578125" defaultRowHeight="15"/>
  <cols>
    <col min="4" max="4" width="78.85546875" bestFit="1" customWidth="1"/>
  </cols>
  <sheetData>
    <row r="1" spans="1:5">
      <c r="A1" t="s">
        <v>1637</v>
      </c>
    </row>
    <row r="3" spans="1:5">
      <c r="C3" t="s">
        <v>8524</v>
      </c>
      <c r="D3" t="s">
        <v>8525</v>
      </c>
    </row>
    <row r="5" spans="1:5">
      <c r="A5" t="s">
        <v>8528</v>
      </c>
      <c r="B5" t="s">
        <v>8529</v>
      </c>
      <c r="C5" t="s">
        <v>4536</v>
      </c>
      <c r="D5" t="s">
        <v>8527</v>
      </c>
      <c r="E5" t="s">
        <v>1013</v>
      </c>
    </row>
    <row r="6" spans="1:5">
      <c r="A6" t="s">
        <v>8532</v>
      </c>
      <c r="B6" t="s">
        <v>8533</v>
      </c>
      <c r="C6" t="s">
        <v>4875</v>
      </c>
      <c r="D6" t="s">
        <v>8531</v>
      </c>
      <c r="E6" t="s">
        <v>1014</v>
      </c>
    </row>
    <row r="7" spans="1:5">
      <c r="A7" t="s">
        <v>8539</v>
      </c>
      <c r="B7" t="s">
        <v>8533</v>
      </c>
      <c r="C7" t="s">
        <v>4938</v>
      </c>
      <c r="D7" t="s">
        <v>8538</v>
      </c>
      <c r="E7" t="s">
        <v>1016</v>
      </c>
    </row>
    <row r="8" spans="1:5">
      <c r="A8" t="s">
        <v>8553</v>
      </c>
      <c r="B8" t="s">
        <v>8533</v>
      </c>
      <c r="C8" t="s">
        <v>4948</v>
      </c>
      <c r="D8" t="s">
        <v>8552</v>
      </c>
      <c r="E8" t="s">
        <v>1020</v>
      </c>
    </row>
    <row r="9" spans="1:5">
      <c r="A9" t="s">
        <v>8556</v>
      </c>
      <c r="B9" t="s">
        <v>8533</v>
      </c>
      <c r="C9" t="s">
        <v>4955</v>
      </c>
      <c r="D9" t="s">
        <v>8555</v>
      </c>
      <c r="E9" t="s">
        <v>1021</v>
      </c>
    </row>
    <row r="10" spans="1:5">
      <c r="A10" t="s">
        <v>8559</v>
      </c>
      <c r="B10" t="s">
        <v>8533</v>
      </c>
      <c r="C10" t="s">
        <v>5222</v>
      </c>
      <c r="D10" t="s">
        <v>8558</v>
      </c>
      <c r="E10" t="s">
        <v>1022</v>
      </c>
    </row>
    <row r="11" spans="1:5">
      <c r="A11" t="s">
        <v>8566</v>
      </c>
      <c r="B11" t="s">
        <v>8529</v>
      </c>
      <c r="C11" t="s">
        <v>4537</v>
      </c>
      <c r="D11" t="s">
        <v>8565</v>
      </c>
      <c r="E11" t="s">
        <v>1024</v>
      </c>
    </row>
    <row r="12" spans="1:5">
      <c r="A12" t="s">
        <v>8569</v>
      </c>
      <c r="B12" t="s">
        <v>8570</v>
      </c>
      <c r="C12" t="s">
        <v>5000</v>
      </c>
      <c r="D12" t="s">
        <v>8568</v>
      </c>
      <c r="E12" t="s">
        <v>1025</v>
      </c>
    </row>
    <row r="13" spans="1:5">
      <c r="A13" t="s">
        <v>8573</v>
      </c>
      <c r="B13" t="s">
        <v>8533</v>
      </c>
      <c r="C13" t="s">
        <v>4877</v>
      </c>
      <c r="D13" t="s">
        <v>8572</v>
      </c>
      <c r="E13" t="s">
        <v>1026</v>
      </c>
    </row>
    <row r="14" spans="1:5">
      <c r="A14" t="s">
        <v>8576</v>
      </c>
      <c r="B14" t="s">
        <v>8533</v>
      </c>
      <c r="C14" t="s">
        <v>4876</v>
      </c>
      <c r="D14" t="s">
        <v>8575</v>
      </c>
      <c r="E14" t="s">
        <v>1027</v>
      </c>
    </row>
    <row r="15" spans="1:5">
      <c r="A15" t="s">
        <v>8579</v>
      </c>
      <c r="B15" t="s">
        <v>8533</v>
      </c>
      <c r="C15" t="s">
        <v>4893</v>
      </c>
      <c r="D15" t="s">
        <v>8578</v>
      </c>
      <c r="E15" t="s">
        <v>1028</v>
      </c>
    </row>
    <row r="16" spans="1:5">
      <c r="A16" t="s">
        <v>8582</v>
      </c>
      <c r="B16" t="s">
        <v>8533</v>
      </c>
      <c r="C16" t="s">
        <v>4906</v>
      </c>
      <c r="D16" t="s">
        <v>8581</v>
      </c>
      <c r="E16" t="s">
        <v>1029</v>
      </c>
    </row>
    <row r="17" spans="1:5">
      <c r="A17" t="s">
        <v>8585</v>
      </c>
      <c r="B17" t="s">
        <v>8533</v>
      </c>
      <c r="C17" t="s">
        <v>4915</v>
      </c>
      <c r="D17" t="s">
        <v>8584</v>
      </c>
      <c r="E17" t="s">
        <v>1030</v>
      </c>
    </row>
    <row r="18" spans="1:5">
      <c r="A18" t="s">
        <v>8636</v>
      </c>
      <c r="B18" t="s">
        <v>8533</v>
      </c>
      <c r="C18" t="s">
        <v>4957</v>
      </c>
      <c r="D18" t="s">
        <v>8635</v>
      </c>
      <c r="E18" t="s">
        <v>1047</v>
      </c>
    </row>
    <row r="19" spans="1:5">
      <c r="A19" t="s">
        <v>8804</v>
      </c>
      <c r="B19" t="s">
        <v>8533</v>
      </c>
      <c r="C19" t="s">
        <v>5376</v>
      </c>
      <c r="D19" t="s">
        <v>8803</v>
      </c>
      <c r="E19" t="s">
        <v>1103</v>
      </c>
    </row>
    <row r="20" spans="1:5">
      <c r="A20" t="s">
        <v>8810</v>
      </c>
      <c r="B20" t="s">
        <v>8533</v>
      </c>
      <c r="C20" t="s">
        <v>5627</v>
      </c>
      <c r="D20" t="s">
        <v>8809</v>
      </c>
      <c r="E20" t="s">
        <v>1105</v>
      </c>
    </row>
    <row r="21" spans="1:5">
      <c r="A21" t="s">
        <v>8816</v>
      </c>
      <c r="B21" t="s">
        <v>8533</v>
      </c>
      <c r="C21" t="s">
        <v>5652</v>
      </c>
      <c r="D21" t="s">
        <v>8815</v>
      </c>
      <c r="E21" t="s">
        <v>1107</v>
      </c>
    </row>
    <row r="22" spans="1:5">
      <c r="A22" t="s">
        <v>8822</v>
      </c>
      <c r="B22" t="s">
        <v>8533</v>
      </c>
      <c r="C22" t="s">
        <v>5538</v>
      </c>
      <c r="D22" t="s">
        <v>8821</v>
      </c>
      <c r="E22" t="s">
        <v>1109</v>
      </c>
    </row>
    <row r="23" spans="1:5">
      <c r="A23" t="s">
        <v>8825</v>
      </c>
      <c r="B23" t="s">
        <v>8533</v>
      </c>
      <c r="C23" t="s">
        <v>5368</v>
      </c>
      <c r="D23" t="s">
        <v>8824</v>
      </c>
      <c r="E23" t="s">
        <v>1110</v>
      </c>
    </row>
    <row r="24" spans="1:5">
      <c r="A24" t="s">
        <v>8828</v>
      </c>
      <c r="B24" t="s">
        <v>8533</v>
      </c>
      <c r="C24" t="s">
        <v>5623</v>
      </c>
      <c r="D24" t="s">
        <v>8827</v>
      </c>
      <c r="E24" t="s">
        <v>1111</v>
      </c>
    </row>
    <row r="25" spans="1:5">
      <c r="A25" t="s">
        <v>8833</v>
      </c>
      <c r="B25" t="s">
        <v>8533</v>
      </c>
      <c r="C25" t="s">
        <v>5516</v>
      </c>
      <c r="D25" t="s">
        <v>8830</v>
      </c>
      <c r="E25" t="s">
        <v>1112</v>
      </c>
    </row>
    <row r="26" spans="1:5">
      <c r="A26" t="s">
        <v>8835</v>
      </c>
      <c r="B26" t="s">
        <v>8533</v>
      </c>
      <c r="C26" t="s">
        <v>5485</v>
      </c>
      <c r="D26" t="s">
        <v>8830</v>
      </c>
      <c r="E26" t="s">
        <v>1112</v>
      </c>
    </row>
    <row r="27" spans="1:5">
      <c r="A27" t="s">
        <v>8837</v>
      </c>
      <c r="B27" t="s">
        <v>8533</v>
      </c>
      <c r="C27" t="s">
        <v>5496</v>
      </c>
      <c r="D27" t="s">
        <v>8830</v>
      </c>
      <c r="E27" t="s">
        <v>1112</v>
      </c>
    </row>
    <row r="28" spans="1:5">
      <c r="A28" t="s">
        <v>8845</v>
      </c>
      <c r="B28" t="s">
        <v>8533</v>
      </c>
      <c r="C28" t="s">
        <v>5517</v>
      </c>
      <c r="D28" t="s">
        <v>8842</v>
      </c>
      <c r="E28" t="s">
        <v>1114</v>
      </c>
    </row>
    <row r="29" spans="1:5">
      <c r="A29" t="s">
        <v>8847</v>
      </c>
      <c r="B29" t="s">
        <v>8533</v>
      </c>
      <c r="C29" t="s">
        <v>5484</v>
      </c>
      <c r="D29" t="s">
        <v>8842</v>
      </c>
      <c r="E29" t="s">
        <v>1114</v>
      </c>
    </row>
    <row r="30" spans="1:5">
      <c r="A30" t="s">
        <v>8852</v>
      </c>
      <c r="B30" t="s">
        <v>8533</v>
      </c>
      <c r="C30" t="s">
        <v>5214</v>
      </c>
      <c r="D30" t="s">
        <v>8851</v>
      </c>
      <c r="E30" t="s">
        <v>1115</v>
      </c>
    </row>
    <row r="31" spans="1:5">
      <c r="A31" t="s">
        <v>8855</v>
      </c>
      <c r="B31" t="s">
        <v>8533</v>
      </c>
      <c r="C31" t="s">
        <v>5461</v>
      </c>
      <c r="D31" t="s">
        <v>8854</v>
      </c>
      <c r="E31" t="s">
        <v>1116</v>
      </c>
    </row>
    <row r="32" spans="1:5">
      <c r="A32" t="s">
        <v>8867</v>
      </c>
      <c r="B32" t="s">
        <v>8533</v>
      </c>
      <c r="C32" t="s">
        <v>5489</v>
      </c>
      <c r="D32" t="s">
        <v>8862</v>
      </c>
      <c r="E32" t="s">
        <v>1118</v>
      </c>
    </row>
    <row r="33" spans="1:5">
      <c r="A33" t="s">
        <v>8875</v>
      </c>
      <c r="B33" t="s">
        <v>8533</v>
      </c>
      <c r="C33" t="s">
        <v>5438</v>
      </c>
      <c r="D33" t="s">
        <v>8874</v>
      </c>
      <c r="E33" t="s">
        <v>1120</v>
      </c>
    </row>
    <row r="34" spans="1:5">
      <c r="A34" t="s">
        <v>8885</v>
      </c>
      <c r="B34" t="s">
        <v>8533</v>
      </c>
      <c r="C34" t="s">
        <v>5497</v>
      </c>
      <c r="D34" t="s">
        <v>8884</v>
      </c>
      <c r="E34" t="s">
        <v>1122</v>
      </c>
    </row>
    <row r="35" spans="1:5">
      <c r="A35" t="s">
        <v>8891</v>
      </c>
      <c r="B35" t="s">
        <v>8533</v>
      </c>
      <c r="C35" t="s">
        <v>5261</v>
      </c>
      <c r="D35" t="s">
        <v>8890</v>
      </c>
      <c r="E35" t="s">
        <v>1124</v>
      </c>
    </row>
    <row r="36" spans="1:5">
      <c r="A36" t="s">
        <v>8894</v>
      </c>
      <c r="B36" t="s">
        <v>8533</v>
      </c>
      <c r="C36" t="s">
        <v>5369</v>
      </c>
      <c r="D36" t="s">
        <v>8893</v>
      </c>
      <c r="E36" t="s">
        <v>1125</v>
      </c>
    </row>
    <row r="37" spans="1:5">
      <c r="A37" t="s">
        <v>8900</v>
      </c>
      <c r="B37" t="s">
        <v>8533</v>
      </c>
      <c r="C37" t="s">
        <v>5365</v>
      </c>
      <c r="D37" t="s">
        <v>8899</v>
      </c>
      <c r="E37" t="s">
        <v>1127</v>
      </c>
    </row>
    <row r="38" spans="1:5">
      <c r="A38" t="s">
        <v>8903</v>
      </c>
      <c r="B38" t="s">
        <v>8533</v>
      </c>
      <c r="C38" t="s">
        <v>5371</v>
      </c>
      <c r="D38" t="s">
        <v>8902</v>
      </c>
      <c r="E38" t="s">
        <v>1128</v>
      </c>
    </row>
    <row r="39" spans="1:5">
      <c r="A39" t="s">
        <v>8906</v>
      </c>
      <c r="B39" t="s">
        <v>8533</v>
      </c>
      <c r="C39" t="s">
        <v>5372</v>
      </c>
      <c r="D39" t="s">
        <v>8905</v>
      </c>
      <c r="E39" t="s">
        <v>1129</v>
      </c>
    </row>
    <row r="40" spans="1:5">
      <c r="A40" t="s">
        <v>8912</v>
      </c>
      <c r="B40" t="s">
        <v>8533</v>
      </c>
      <c r="C40" t="s">
        <v>5643</v>
      </c>
      <c r="D40" t="s">
        <v>8911</v>
      </c>
      <c r="E40" t="s">
        <v>1131</v>
      </c>
    </row>
    <row r="41" spans="1:5">
      <c r="A41" t="s">
        <v>8915</v>
      </c>
      <c r="B41" t="s">
        <v>8533</v>
      </c>
      <c r="C41" t="s">
        <v>5291</v>
      </c>
      <c r="D41" t="s">
        <v>8914</v>
      </c>
      <c r="E41" t="s">
        <v>1132</v>
      </c>
    </row>
    <row r="42" spans="1:5">
      <c r="A42" t="s">
        <v>8927</v>
      </c>
      <c r="B42" t="s">
        <v>8533</v>
      </c>
      <c r="C42" t="s">
        <v>5363</v>
      </c>
      <c r="D42" t="s">
        <v>8926</v>
      </c>
      <c r="E42" t="s">
        <v>1136</v>
      </c>
    </row>
    <row r="43" spans="1:5">
      <c r="A43" t="s">
        <v>8930</v>
      </c>
      <c r="B43" t="s">
        <v>8533</v>
      </c>
      <c r="C43" t="s">
        <v>5373</v>
      </c>
      <c r="D43" t="s">
        <v>8929</v>
      </c>
      <c r="E43" t="s">
        <v>1137</v>
      </c>
    </row>
    <row r="44" spans="1:5">
      <c r="A44" t="s">
        <v>8933</v>
      </c>
      <c r="B44" t="s">
        <v>8533</v>
      </c>
      <c r="C44" t="s">
        <v>5302</v>
      </c>
      <c r="D44" t="s">
        <v>8932</v>
      </c>
      <c r="E44" t="s">
        <v>1138</v>
      </c>
    </row>
    <row r="45" spans="1:5">
      <c r="A45" t="s">
        <v>8936</v>
      </c>
      <c r="B45" t="s">
        <v>8533</v>
      </c>
      <c r="C45" t="s">
        <v>5223</v>
      </c>
      <c r="D45" t="s">
        <v>8935</v>
      </c>
      <c r="E45" t="s">
        <v>1139</v>
      </c>
    </row>
    <row r="46" spans="1:5">
      <c r="A46" t="s">
        <v>8939</v>
      </c>
      <c r="B46" t="s">
        <v>8533</v>
      </c>
      <c r="C46" t="s">
        <v>4943</v>
      </c>
      <c r="D46" t="s">
        <v>8938</v>
      </c>
      <c r="E46" t="s">
        <v>1140</v>
      </c>
    </row>
    <row r="47" spans="1:5">
      <c r="A47" t="s">
        <v>8942</v>
      </c>
      <c r="B47" t="s">
        <v>8533</v>
      </c>
      <c r="C47" t="s">
        <v>4944</v>
      </c>
      <c r="D47" t="s">
        <v>8941</v>
      </c>
      <c r="E47" t="s">
        <v>1141</v>
      </c>
    </row>
    <row r="48" spans="1:5">
      <c r="A48" t="s">
        <v>8945</v>
      </c>
      <c r="B48" t="s">
        <v>8946</v>
      </c>
      <c r="C48" t="s">
        <v>5149</v>
      </c>
      <c r="D48" t="s">
        <v>8944</v>
      </c>
      <c r="E48" t="s">
        <v>1142</v>
      </c>
    </row>
    <row r="49" spans="1:5">
      <c r="A49" t="s">
        <v>8949</v>
      </c>
      <c r="B49" t="s">
        <v>8533</v>
      </c>
      <c r="C49" t="s">
        <v>5374</v>
      </c>
      <c r="D49" t="s">
        <v>8948</v>
      </c>
      <c r="E49" t="s">
        <v>1143</v>
      </c>
    </row>
    <row r="50" spans="1:5">
      <c r="A50" t="s">
        <v>8952</v>
      </c>
      <c r="B50" t="s">
        <v>8533</v>
      </c>
      <c r="C50" t="s">
        <v>5375</v>
      </c>
      <c r="D50" t="s">
        <v>8951</v>
      </c>
      <c r="E50" t="s">
        <v>1144</v>
      </c>
    </row>
    <row r="51" spans="1:5">
      <c r="A51" t="s">
        <v>8955</v>
      </c>
      <c r="B51" t="s">
        <v>8956</v>
      </c>
      <c r="C51" t="s">
        <v>4450</v>
      </c>
      <c r="D51" t="s">
        <v>8954</v>
      </c>
      <c r="E51" t="s">
        <v>8954</v>
      </c>
    </row>
    <row r="52" spans="1:5">
      <c r="A52" t="s">
        <v>8959</v>
      </c>
      <c r="B52" t="s">
        <v>8533</v>
      </c>
      <c r="C52" t="s">
        <v>5606</v>
      </c>
      <c r="D52" t="s">
        <v>8958</v>
      </c>
      <c r="E52" t="s">
        <v>1145</v>
      </c>
    </row>
    <row r="53" spans="1:5">
      <c r="A53" t="s">
        <v>8962</v>
      </c>
      <c r="B53" t="s">
        <v>8963</v>
      </c>
      <c r="C53" t="s">
        <v>4551</v>
      </c>
      <c r="D53" t="s">
        <v>8961</v>
      </c>
      <c r="E53" t="s">
        <v>1146</v>
      </c>
    </row>
    <row r="54" spans="1:5">
      <c r="A54" t="s">
        <v>8966</v>
      </c>
      <c r="B54" t="s">
        <v>8533</v>
      </c>
      <c r="C54" t="s">
        <v>5613</v>
      </c>
      <c r="D54" t="s">
        <v>8965</v>
      </c>
      <c r="E54" t="s">
        <v>1147</v>
      </c>
    </row>
    <row r="55" spans="1:5">
      <c r="A55" t="s">
        <v>8969</v>
      </c>
      <c r="B55" t="s">
        <v>8533</v>
      </c>
      <c r="C55" t="s">
        <v>5615</v>
      </c>
      <c r="D55" t="s">
        <v>8968</v>
      </c>
      <c r="E55" t="s">
        <v>1148</v>
      </c>
    </row>
    <row r="56" spans="1:5">
      <c r="A56" t="s">
        <v>8972</v>
      </c>
      <c r="B56" t="s">
        <v>8533</v>
      </c>
      <c r="C56" t="s">
        <v>5581</v>
      </c>
      <c r="D56" t="s">
        <v>8971</v>
      </c>
      <c r="E56" t="s">
        <v>1149</v>
      </c>
    </row>
    <row r="57" spans="1:5">
      <c r="A57" t="s">
        <v>8981</v>
      </c>
      <c r="B57" t="s">
        <v>8963</v>
      </c>
      <c r="C57" t="s">
        <v>4555</v>
      </c>
      <c r="D57" t="s">
        <v>8980</v>
      </c>
      <c r="E57" t="s">
        <v>1152</v>
      </c>
    </row>
    <row r="58" spans="1:5">
      <c r="A58" t="s">
        <v>8984</v>
      </c>
      <c r="B58" t="s">
        <v>8963</v>
      </c>
      <c r="C58" t="s">
        <v>4552</v>
      </c>
      <c r="D58" t="s">
        <v>8983</v>
      </c>
      <c r="E58" t="s">
        <v>1153</v>
      </c>
    </row>
    <row r="59" spans="1:5">
      <c r="A59" t="s">
        <v>8990</v>
      </c>
      <c r="B59" t="s">
        <v>8533</v>
      </c>
      <c r="C59" t="s">
        <v>5224</v>
      </c>
      <c r="D59" t="s">
        <v>8989</v>
      </c>
      <c r="E59" t="s">
        <v>1155</v>
      </c>
    </row>
    <row r="60" spans="1:5">
      <c r="A60" t="s">
        <v>8993</v>
      </c>
      <c r="B60" t="s">
        <v>8533</v>
      </c>
      <c r="C60" t="s">
        <v>5356</v>
      </c>
      <c r="D60" t="s">
        <v>8992</v>
      </c>
      <c r="E60" t="s">
        <v>1156</v>
      </c>
    </row>
    <row r="61" spans="1:5">
      <c r="A61" t="s">
        <v>8996</v>
      </c>
      <c r="B61" t="s">
        <v>8997</v>
      </c>
      <c r="C61" t="s">
        <v>5089</v>
      </c>
      <c r="D61" t="s">
        <v>8995</v>
      </c>
      <c r="E61" t="s">
        <v>1157</v>
      </c>
    </row>
    <row r="62" spans="1:5">
      <c r="A62" t="s">
        <v>9000</v>
      </c>
      <c r="B62" t="s">
        <v>8533</v>
      </c>
      <c r="C62" t="s">
        <v>5247</v>
      </c>
      <c r="D62" t="s">
        <v>8999</v>
      </c>
      <c r="E62" t="s">
        <v>1158</v>
      </c>
    </row>
    <row r="63" spans="1:5">
      <c r="A63" t="s">
        <v>9003</v>
      </c>
      <c r="B63" t="s">
        <v>8533</v>
      </c>
      <c r="C63" t="s">
        <v>5248</v>
      </c>
      <c r="D63" t="s">
        <v>9002</v>
      </c>
      <c r="E63" t="s">
        <v>1159</v>
      </c>
    </row>
    <row r="64" spans="1:5">
      <c r="A64" t="s">
        <v>9006</v>
      </c>
      <c r="B64" t="s">
        <v>8997</v>
      </c>
      <c r="C64" t="s">
        <v>5092</v>
      </c>
      <c r="D64" t="s">
        <v>9005</v>
      </c>
      <c r="E64" t="s">
        <v>1160</v>
      </c>
    </row>
    <row r="65" spans="1:5">
      <c r="A65" t="s">
        <v>9009</v>
      </c>
      <c r="B65" t="s">
        <v>8956</v>
      </c>
      <c r="C65" t="s">
        <v>8850</v>
      </c>
      <c r="D65" t="s">
        <v>9008</v>
      </c>
      <c r="E65" t="s">
        <v>1161</v>
      </c>
    </row>
    <row r="66" spans="1:5">
      <c r="A66" t="s">
        <v>9011</v>
      </c>
      <c r="B66" t="s">
        <v>8956</v>
      </c>
      <c r="C66" t="s">
        <v>6437</v>
      </c>
      <c r="D66" t="s">
        <v>9008</v>
      </c>
      <c r="E66" t="s">
        <v>1161</v>
      </c>
    </row>
    <row r="67" spans="1:5">
      <c r="A67" t="s">
        <v>9014</v>
      </c>
      <c r="B67" t="s">
        <v>8956</v>
      </c>
      <c r="C67" t="s">
        <v>8200</v>
      </c>
      <c r="D67" t="s">
        <v>9013</v>
      </c>
      <c r="E67" t="s">
        <v>1162</v>
      </c>
    </row>
    <row r="68" spans="1:5">
      <c r="A68" t="s">
        <v>9016</v>
      </c>
      <c r="B68" t="s">
        <v>8956</v>
      </c>
      <c r="C68" t="s">
        <v>4991</v>
      </c>
      <c r="D68" t="s">
        <v>9013</v>
      </c>
      <c r="E68" t="s">
        <v>1162</v>
      </c>
    </row>
    <row r="69" spans="1:5">
      <c r="A69" t="s">
        <v>9019</v>
      </c>
      <c r="B69" t="s">
        <v>8956</v>
      </c>
      <c r="C69" t="s">
        <v>9348</v>
      </c>
      <c r="D69" t="s">
        <v>9018</v>
      </c>
      <c r="E69" t="s">
        <v>1163</v>
      </c>
    </row>
    <row r="70" spans="1:5">
      <c r="A70" t="s">
        <v>9021</v>
      </c>
      <c r="B70" t="s">
        <v>8956</v>
      </c>
      <c r="C70" t="s">
        <v>4064</v>
      </c>
      <c r="D70" t="s">
        <v>9018</v>
      </c>
      <c r="E70" t="s">
        <v>1163</v>
      </c>
    </row>
    <row r="71" spans="1:5">
      <c r="A71" t="s">
        <v>9024</v>
      </c>
      <c r="B71" t="s">
        <v>9025</v>
      </c>
      <c r="C71" t="s">
        <v>6057</v>
      </c>
      <c r="D71" t="s">
        <v>9023</v>
      </c>
      <c r="E71" t="s">
        <v>1164</v>
      </c>
    </row>
    <row r="72" spans="1:5">
      <c r="A72" t="s">
        <v>9024</v>
      </c>
      <c r="B72" t="s">
        <v>9025</v>
      </c>
      <c r="C72" t="s">
        <v>6057</v>
      </c>
      <c r="D72" t="s">
        <v>9023</v>
      </c>
      <c r="E72" t="s">
        <v>1164</v>
      </c>
    </row>
    <row r="73" spans="1:5">
      <c r="A73" t="s">
        <v>9027</v>
      </c>
      <c r="B73" t="s">
        <v>9025</v>
      </c>
      <c r="C73" t="s">
        <v>6452</v>
      </c>
      <c r="D73" t="s">
        <v>9023</v>
      </c>
      <c r="E73" t="s">
        <v>1164</v>
      </c>
    </row>
    <row r="74" spans="1:5">
      <c r="A74" t="s">
        <v>9027</v>
      </c>
      <c r="B74" t="s">
        <v>9025</v>
      </c>
      <c r="C74" t="s">
        <v>6452</v>
      </c>
      <c r="D74" t="s">
        <v>9023</v>
      </c>
      <c r="E74" t="s">
        <v>1164</v>
      </c>
    </row>
    <row r="75" spans="1:5">
      <c r="A75" t="s">
        <v>9047</v>
      </c>
      <c r="B75" t="s">
        <v>8946</v>
      </c>
      <c r="C75" t="s">
        <v>5183</v>
      </c>
      <c r="D75" t="s">
        <v>9046</v>
      </c>
      <c r="E75" t="s">
        <v>1168</v>
      </c>
    </row>
    <row r="76" spans="1:5">
      <c r="A76" t="s">
        <v>9049</v>
      </c>
      <c r="B76" t="s">
        <v>8946</v>
      </c>
      <c r="C76" t="s">
        <v>4473</v>
      </c>
      <c r="D76" t="s">
        <v>9046</v>
      </c>
      <c r="E76" t="s">
        <v>1168</v>
      </c>
    </row>
    <row r="77" spans="1:5">
      <c r="A77" t="s">
        <v>9049</v>
      </c>
      <c r="B77" t="s">
        <v>8946</v>
      </c>
      <c r="C77" t="s">
        <v>4473</v>
      </c>
      <c r="D77" t="s">
        <v>9046</v>
      </c>
      <c r="E77" t="s">
        <v>1168</v>
      </c>
    </row>
    <row r="78" spans="1:5">
      <c r="A78" t="s">
        <v>9051</v>
      </c>
      <c r="B78" t="s">
        <v>8946</v>
      </c>
      <c r="C78" t="s">
        <v>5184</v>
      </c>
      <c r="D78" t="s">
        <v>9046</v>
      </c>
      <c r="E78" t="s">
        <v>1168</v>
      </c>
    </row>
    <row r="79" spans="1:5">
      <c r="A79" t="s">
        <v>9061</v>
      </c>
      <c r="B79" t="s">
        <v>8533</v>
      </c>
      <c r="C79" t="s">
        <v>5521</v>
      </c>
      <c r="D79" t="s">
        <v>9060</v>
      </c>
      <c r="E79" t="s">
        <v>1170</v>
      </c>
    </row>
    <row r="80" spans="1:5">
      <c r="A80" t="s">
        <v>9064</v>
      </c>
      <c r="B80" t="s">
        <v>8533</v>
      </c>
      <c r="C80" t="s">
        <v>5520</v>
      </c>
      <c r="D80" t="s">
        <v>9063</v>
      </c>
      <c r="E80" t="s">
        <v>1171</v>
      </c>
    </row>
    <row r="81" spans="1:5">
      <c r="A81" t="s">
        <v>9067</v>
      </c>
      <c r="B81" t="s">
        <v>8533</v>
      </c>
      <c r="C81" t="s">
        <v>5196</v>
      </c>
      <c r="D81" t="s">
        <v>9066</v>
      </c>
      <c r="E81" t="s">
        <v>1172</v>
      </c>
    </row>
    <row r="82" spans="1:5">
      <c r="A82" t="s">
        <v>9070</v>
      </c>
      <c r="B82" t="s">
        <v>8533</v>
      </c>
      <c r="C82" t="s">
        <v>5260</v>
      </c>
      <c r="D82" t="s">
        <v>9069</v>
      </c>
      <c r="E82" t="s">
        <v>1173</v>
      </c>
    </row>
    <row r="83" spans="1:5">
      <c r="A83" t="s">
        <v>9073</v>
      </c>
      <c r="B83" t="s">
        <v>8533</v>
      </c>
      <c r="C83" t="s">
        <v>5258</v>
      </c>
      <c r="D83" t="s">
        <v>9072</v>
      </c>
      <c r="E83" t="s">
        <v>1174</v>
      </c>
    </row>
    <row r="84" spans="1:5">
      <c r="A84" t="s">
        <v>9089</v>
      </c>
      <c r="B84" t="s">
        <v>8533</v>
      </c>
      <c r="C84" t="s">
        <v>5512</v>
      </c>
      <c r="D84" t="s">
        <v>9088</v>
      </c>
      <c r="E84" t="s">
        <v>1179</v>
      </c>
    </row>
    <row r="85" spans="1:5">
      <c r="A85" t="s">
        <v>9091</v>
      </c>
      <c r="B85" t="s">
        <v>8533</v>
      </c>
      <c r="C85" t="s">
        <v>5530</v>
      </c>
      <c r="D85" t="s">
        <v>9088</v>
      </c>
      <c r="E85" t="s">
        <v>1179</v>
      </c>
    </row>
    <row r="86" spans="1:5">
      <c r="A86" t="s">
        <v>9094</v>
      </c>
      <c r="B86" t="s">
        <v>9077</v>
      </c>
      <c r="C86" t="s">
        <v>5122</v>
      </c>
      <c r="D86" t="s">
        <v>9093</v>
      </c>
      <c r="E86" t="s">
        <v>1180</v>
      </c>
    </row>
    <row r="87" spans="1:5">
      <c r="A87" t="s">
        <v>9100</v>
      </c>
      <c r="B87" t="s">
        <v>8533</v>
      </c>
      <c r="C87" t="s">
        <v>5539</v>
      </c>
      <c r="D87" t="s">
        <v>9099</v>
      </c>
      <c r="E87" t="s">
        <v>1182</v>
      </c>
    </row>
    <row r="88" spans="1:5">
      <c r="A88" t="s">
        <v>9102</v>
      </c>
      <c r="B88" t="s">
        <v>8533</v>
      </c>
      <c r="C88" t="s">
        <v>5574</v>
      </c>
      <c r="D88" t="s">
        <v>9099</v>
      </c>
      <c r="E88" t="s">
        <v>1182</v>
      </c>
    </row>
    <row r="89" spans="1:5">
      <c r="A89" t="s">
        <v>9105</v>
      </c>
      <c r="B89" t="s">
        <v>8533</v>
      </c>
      <c r="C89" t="s">
        <v>5542</v>
      </c>
      <c r="D89" t="s">
        <v>9104</v>
      </c>
      <c r="E89" t="s">
        <v>1183</v>
      </c>
    </row>
    <row r="90" spans="1:5">
      <c r="A90" t="s">
        <v>9107</v>
      </c>
      <c r="B90" t="s">
        <v>8533</v>
      </c>
      <c r="C90" t="s">
        <v>5568</v>
      </c>
      <c r="D90" t="s">
        <v>9104</v>
      </c>
      <c r="E90" t="s">
        <v>1183</v>
      </c>
    </row>
    <row r="91" spans="1:5">
      <c r="A91" t="s">
        <v>9110</v>
      </c>
      <c r="B91" t="s">
        <v>8533</v>
      </c>
      <c r="C91" t="s">
        <v>5541</v>
      </c>
      <c r="D91" t="s">
        <v>9109</v>
      </c>
      <c r="E91" t="s">
        <v>1184</v>
      </c>
    </row>
    <row r="92" spans="1:5">
      <c r="A92" t="s">
        <v>9112</v>
      </c>
      <c r="B92" t="s">
        <v>8533</v>
      </c>
      <c r="C92" t="s">
        <v>5567</v>
      </c>
      <c r="D92" t="s">
        <v>9109</v>
      </c>
      <c r="E92" t="s">
        <v>1184</v>
      </c>
    </row>
    <row r="93" spans="1:5">
      <c r="A93" t="s">
        <v>9115</v>
      </c>
      <c r="B93" t="s">
        <v>8533</v>
      </c>
      <c r="C93" t="s">
        <v>4946</v>
      </c>
      <c r="D93" t="s">
        <v>9114</v>
      </c>
      <c r="E93" t="s">
        <v>1185</v>
      </c>
    </row>
    <row r="94" spans="1:5">
      <c r="A94" t="s">
        <v>9121</v>
      </c>
      <c r="B94" t="s">
        <v>8533</v>
      </c>
      <c r="C94" t="s">
        <v>5510</v>
      </c>
      <c r="D94" t="s">
        <v>9120</v>
      </c>
      <c r="E94" t="s">
        <v>1187</v>
      </c>
    </row>
    <row r="95" spans="1:5">
      <c r="A95" t="s">
        <v>9126</v>
      </c>
      <c r="B95" t="s">
        <v>8533</v>
      </c>
      <c r="C95" t="s">
        <v>5433</v>
      </c>
      <c r="D95" t="s">
        <v>9125</v>
      </c>
      <c r="E95" t="s">
        <v>1188</v>
      </c>
    </row>
    <row r="96" spans="1:5">
      <c r="A96" t="s">
        <v>9129</v>
      </c>
      <c r="B96" t="s">
        <v>8533</v>
      </c>
      <c r="C96" t="s">
        <v>5624</v>
      </c>
      <c r="D96" t="s">
        <v>9128</v>
      </c>
      <c r="E96" t="s">
        <v>1189</v>
      </c>
    </row>
    <row r="97" spans="1:5">
      <c r="A97" t="s">
        <v>9135</v>
      </c>
      <c r="B97" t="s">
        <v>8533</v>
      </c>
      <c r="C97" t="s">
        <v>5462</v>
      </c>
      <c r="D97" t="s">
        <v>9134</v>
      </c>
      <c r="E97" t="s">
        <v>1191</v>
      </c>
    </row>
    <row r="98" spans="1:5">
      <c r="A98" t="s">
        <v>9138</v>
      </c>
      <c r="B98" t="s">
        <v>8533</v>
      </c>
      <c r="C98" t="s">
        <v>5463</v>
      </c>
      <c r="D98" t="s">
        <v>9137</v>
      </c>
      <c r="E98" t="s">
        <v>1192</v>
      </c>
    </row>
    <row r="99" spans="1:5">
      <c r="A99" t="s">
        <v>9141</v>
      </c>
      <c r="B99" t="s">
        <v>8946</v>
      </c>
      <c r="C99" t="s">
        <v>5137</v>
      </c>
      <c r="D99" t="s">
        <v>9140</v>
      </c>
      <c r="E99" t="s">
        <v>1193</v>
      </c>
    </row>
    <row r="100" spans="1:5">
      <c r="A100" t="s">
        <v>9144</v>
      </c>
      <c r="B100" t="s">
        <v>8946</v>
      </c>
      <c r="C100" t="s">
        <v>5138</v>
      </c>
      <c r="D100" t="s">
        <v>9143</v>
      </c>
      <c r="E100" t="s">
        <v>1194</v>
      </c>
    </row>
    <row r="101" spans="1:5">
      <c r="A101" t="s">
        <v>9147</v>
      </c>
      <c r="B101" t="s">
        <v>9077</v>
      </c>
      <c r="C101" t="s">
        <v>5158</v>
      </c>
      <c r="D101" t="s">
        <v>9146</v>
      </c>
      <c r="E101" t="s">
        <v>1195</v>
      </c>
    </row>
    <row r="102" spans="1:5">
      <c r="A102" t="s">
        <v>9149</v>
      </c>
      <c r="B102" t="s">
        <v>8533</v>
      </c>
      <c r="C102" t="s">
        <v>5445</v>
      </c>
    </row>
    <row r="103" spans="1:5">
      <c r="A103" t="s">
        <v>9152</v>
      </c>
      <c r="B103" t="s">
        <v>9077</v>
      </c>
      <c r="C103" t="s">
        <v>5163</v>
      </c>
      <c r="D103" t="s">
        <v>9151</v>
      </c>
      <c r="E103" t="s">
        <v>1196</v>
      </c>
    </row>
    <row r="104" spans="1:5">
      <c r="A104" t="s">
        <v>9154</v>
      </c>
      <c r="B104" t="s">
        <v>9077</v>
      </c>
      <c r="C104" t="s">
        <v>5160</v>
      </c>
      <c r="D104" t="s">
        <v>9151</v>
      </c>
      <c r="E104" t="s">
        <v>1196</v>
      </c>
    </row>
    <row r="105" spans="1:5">
      <c r="A105" t="s">
        <v>9157</v>
      </c>
      <c r="B105" t="s">
        <v>9158</v>
      </c>
      <c r="C105" t="s">
        <v>5141</v>
      </c>
      <c r="D105" t="s">
        <v>9156</v>
      </c>
      <c r="E105" t="s">
        <v>1197</v>
      </c>
    </row>
    <row r="106" spans="1:5">
      <c r="A106" t="s">
        <v>9161</v>
      </c>
      <c r="B106" t="s">
        <v>9077</v>
      </c>
      <c r="C106" t="s">
        <v>5159</v>
      </c>
      <c r="D106" t="s">
        <v>9160</v>
      </c>
      <c r="E106" t="s">
        <v>1198</v>
      </c>
    </row>
    <row r="107" spans="1:5">
      <c r="A107" t="s">
        <v>9164</v>
      </c>
      <c r="B107" t="s">
        <v>8533</v>
      </c>
      <c r="C107" t="s">
        <v>5451</v>
      </c>
      <c r="D107" t="s">
        <v>9163</v>
      </c>
      <c r="E107" t="s">
        <v>1199</v>
      </c>
    </row>
    <row r="108" spans="1:5">
      <c r="A108" t="s">
        <v>9166</v>
      </c>
      <c r="B108" t="s">
        <v>8533</v>
      </c>
      <c r="C108" t="s">
        <v>5457</v>
      </c>
      <c r="D108" t="s">
        <v>9163</v>
      </c>
      <c r="E108" t="s">
        <v>1199</v>
      </c>
    </row>
    <row r="109" spans="1:5">
      <c r="A109" t="s">
        <v>9169</v>
      </c>
      <c r="B109" t="s">
        <v>8533</v>
      </c>
      <c r="C109" t="s">
        <v>5430</v>
      </c>
      <c r="D109" t="s">
        <v>9168</v>
      </c>
      <c r="E109" t="s">
        <v>1200</v>
      </c>
    </row>
    <row r="110" spans="1:5">
      <c r="A110" t="s">
        <v>9172</v>
      </c>
      <c r="B110" t="s">
        <v>8533</v>
      </c>
      <c r="C110" t="s">
        <v>5259</v>
      </c>
      <c r="D110" t="s">
        <v>9171</v>
      </c>
      <c r="E110" t="s">
        <v>1201</v>
      </c>
    </row>
    <row r="111" spans="1:5">
      <c r="A111" t="s">
        <v>9175</v>
      </c>
      <c r="B111" t="s">
        <v>8533</v>
      </c>
      <c r="C111" t="s">
        <v>5262</v>
      </c>
      <c r="D111" t="s">
        <v>9174</v>
      </c>
      <c r="E111" t="s">
        <v>1202</v>
      </c>
    </row>
    <row r="112" spans="1:5">
      <c r="A112" t="s">
        <v>9178</v>
      </c>
      <c r="B112" t="s">
        <v>8533</v>
      </c>
      <c r="C112" t="s">
        <v>5412</v>
      </c>
      <c r="D112" t="s">
        <v>9177</v>
      </c>
      <c r="E112" t="s">
        <v>1203</v>
      </c>
    </row>
    <row r="113" spans="1:5">
      <c r="A113" t="s">
        <v>9181</v>
      </c>
      <c r="B113" t="s">
        <v>8533</v>
      </c>
      <c r="C113" t="s">
        <v>5257</v>
      </c>
      <c r="D113" t="s">
        <v>9180</v>
      </c>
      <c r="E113" t="s">
        <v>1204</v>
      </c>
    </row>
    <row r="114" spans="1:5">
      <c r="A114" t="s">
        <v>9184</v>
      </c>
      <c r="B114" t="s">
        <v>8533</v>
      </c>
      <c r="C114" t="s">
        <v>5524</v>
      </c>
      <c r="D114" t="s">
        <v>9183</v>
      </c>
      <c r="E114" t="s">
        <v>1205</v>
      </c>
    </row>
    <row r="115" spans="1:5">
      <c r="A115" t="s">
        <v>9186</v>
      </c>
      <c r="B115" t="s">
        <v>8533</v>
      </c>
      <c r="C115" t="s">
        <v>5531</v>
      </c>
      <c r="D115" t="s">
        <v>9183</v>
      </c>
      <c r="E115" t="s">
        <v>1205</v>
      </c>
    </row>
    <row r="116" spans="1:5">
      <c r="A116" t="s">
        <v>9189</v>
      </c>
      <c r="B116" t="s">
        <v>8997</v>
      </c>
      <c r="C116" t="s">
        <v>5152</v>
      </c>
      <c r="D116" t="s">
        <v>9188</v>
      </c>
      <c r="E116" t="s">
        <v>1206</v>
      </c>
    </row>
    <row r="117" spans="1:5">
      <c r="A117" t="s">
        <v>9195</v>
      </c>
      <c r="B117" t="s">
        <v>8533</v>
      </c>
      <c r="C117" t="s">
        <v>5443</v>
      </c>
      <c r="D117" t="s">
        <v>9194</v>
      </c>
      <c r="E117" t="s">
        <v>1208</v>
      </c>
    </row>
    <row r="118" spans="1:5">
      <c r="A118" t="s">
        <v>9198</v>
      </c>
      <c r="B118" t="s">
        <v>8533</v>
      </c>
      <c r="C118" t="s">
        <v>4947</v>
      </c>
      <c r="D118" t="s">
        <v>9197</v>
      </c>
      <c r="E118" t="s">
        <v>1209</v>
      </c>
    </row>
    <row r="119" spans="1:5">
      <c r="A119" t="s">
        <v>9201</v>
      </c>
      <c r="B119" t="s">
        <v>8533</v>
      </c>
      <c r="C119" t="s">
        <v>4959</v>
      </c>
      <c r="D119" t="s">
        <v>9200</v>
      </c>
      <c r="E119" t="s">
        <v>1210</v>
      </c>
    </row>
    <row r="120" spans="1:5">
      <c r="A120" t="s">
        <v>9204</v>
      </c>
      <c r="B120" t="s">
        <v>8563</v>
      </c>
      <c r="C120" t="s">
        <v>5120</v>
      </c>
      <c r="D120" t="s">
        <v>9203</v>
      </c>
      <c r="E120" t="s">
        <v>1211</v>
      </c>
    </row>
    <row r="121" spans="1:5">
      <c r="A121" t="s">
        <v>9204</v>
      </c>
      <c r="B121" t="s">
        <v>8563</v>
      </c>
      <c r="C121" t="s">
        <v>5120</v>
      </c>
      <c r="D121" t="s">
        <v>9203</v>
      </c>
      <c r="E121" t="s">
        <v>1211</v>
      </c>
    </row>
    <row r="122" spans="1:5">
      <c r="A122" t="s">
        <v>9207</v>
      </c>
      <c r="B122" t="s">
        <v>8533</v>
      </c>
      <c r="C122" t="s">
        <v>4945</v>
      </c>
      <c r="D122" t="s">
        <v>9206</v>
      </c>
      <c r="E122" t="s">
        <v>1212</v>
      </c>
    </row>
    <row r="123" spans="1:5">
      <c r="A123" t="s">
        <v>9210</v>
      </c>
      <c r="B123" t="s">
        <v>8533</v>
      </c>
      <c r="C123" t="s">
        <v>5361</v>
      </c>
      <c r="D123" t="s">
        <v>9209</v>
      </c>
      <c r="E123" t="s">
        <v>1213</v>
      </c>
    </row>
    <row r="124" spans="1:5">
      <c r="A124" t="s">
        <v>9213</v>
      </c>
      <c r="B124" t="s">
        <v>8533</v>
      </c>
      <c r="C124" t="s">
        <v>5591</v>
      </c>
      <c r="D124" t="s">
        <v>9212</v>
      </c>
      <c r="E124" t="s">
        <v>1214</v>
      </c>
    </row>
    <row r="125" spans="1:5">
      <c r="A125" t="s">
        <v>9216</v>
      </c>
      <c r="B125" t="s">
        <v>8956</v>
      </c>
      <c r="C125" t="s">
        <v>5816</v>
      </c>
      <c r="D125" t="s">
        <v>9215</v>
      </c>
      <c r="E125" t="s">
        <v>1215</v>
      </c>
    </row>
    <row r="126" spans="1:5">
      <c r="A126" t="s">
        <v>9218</v>
      </c>
      <c r="B126" t="s">
        <v>8956</v>
      </c>
      <c r="C126" t="s">
        <v>8225</v>
      </c>
      <c r="D126" t="s">
        <v>9215</v>
      </c>
      <c r="E126" t="s">
        <v>1215</v>
      </c>
    </row>
    <row r="127" spans="1:5">
      <c r="A127" t="s">
        <v>9221</v>
      </c>
      <c r="B127" t="s">
        <v>8533</v>
      </c>
      <c r="C127" t="s">
        <v>5312</v>
      </c>
      <c r="D127" t="s">
        <v>9220</v>
      </c>
      <c r="E127" t="s">
        <v>1216</v>
      </c>
    </row>
    <row r="128" spans="1:5">
      <c r="A128" t="s">
        <v>9223</v>
      </c>
      <c r="B128" t="s">
        <v>8533</v>
      </c>
      <c r="C128" t="s">
        <v>5329</v>
      </c>
      <c r="D128" t="s">
        <v>9220</v>
      </c>
      <c r="E128" t="s">
        <v>1216</v>
      </c>
    </row>
    <row r="129" spans="1:5">
      <c r="A129" t="s">
        <v>9235</v>
      </c>
      <c r="B129" t="s">
        <v>8997</v>
      </c>
      <c r="C129" t="s">
        <v>4447</v>
      </c>
      <c r="D129" t="s">
        <v>9234</v>
      </c>
      <c r="E129" t="s">
        <v>1220</v>
      </c>
    </row>
    <row r="130" spans="1:5">
      <c r="A130" t="s">
        <v>9238</v>
      </c>
      <c r="B130" t="s">
        <v>8533</v>
      </c>
      <c r="C130" t="s">
        <v>5626</v>
      </c>
      <c r="D130" t="s">
        <v>9237</v>
      </c>
      <c r="E130" t="s">
        <v>1221</v>
      </c>
    </row>
    <row r="131" spans="1:5">
      <c r="A131" t="s">
        <v>9241</v>
      </c>
      <c r="B131" t="s">
        <v>8533</v>
      </c>
      <c r="C131" t="s">
        <v>5544</v>
      </c>
      <c r="D131" t="s">
        <v>9240</v>
      </c>
      <c r="E131" t="s">
        <v>1222</v>
      </c>
    </row>
    <row r="132" spans="1:5">
      <c r="A132" t="s">
        <v>9243</v>
      </c>
      <c r="B132" t="s">
        <v>8533</v>
      </c>
      <c r="C132" t="s">
        <v>5570</v>
      </c>
      <c r="D132" t="s">
        <v>9240</v>
      </c>
      <c r="E132" t="s">
        <v>1222</v>
      </c>
    </row>
    <row r="133" spans="1:5">
      <c r="A133" t="s">
        <v>9249</v>
      </c>
      <c r="B133" t="s">
        <v>8533</v>
      </c>
      <c r="C133" t="s">
        <v>5583</v>
      </c>
      <c r="D133" t="s">
        <v>9248</v>
      </c>
      <c r="E133" t="s">
        <v>1224</v>
      </c>
    </row>
    <row r="134" spans="1:5">
      <c r="A134" t="s">
        <v>9252</v>
      </c>
      <c r="B134" t="s">
        <v>8533</v>
      </c>
      <c r="C134" t="s">
        <v>4963</v>
      </c>
      <c r="D134" t="s">
        <v>9251</v>
      </c>
      <c r="E134" t="s">
        <v>1225</v>
      </c>
    </row>
    <row r="135" spans="1:5">
      <c r="A135" t="s">
        <v>9255</v>
      </c>
      <c r="B135" t="s">
        <v>8533</v>
      </c>
      <c r="C135" t="s">
        <v>4964</v>
      </c>
      <c r="D135" t="s">
        <v>9254</v>
      </c>
      <c r="E135" t="s">
        <v>1226</v>
      </c>
    </row>
    <row r="136" spans="1:5">
      <c r="A136" t="s">
        <v>9258</v>
      </c>
      <c r="B136" t="s">
        <v>8533</v>
      </c>
      <c r="C136" t="s">
        <v>5419</v>
      </c>
      <c r="D136" t="s">
        <v>9257</v>
      </c>
      <c r="E136" t="s">
        <v>1227</v>
      </c>
    </row>
    <row r="137" spans="1:5">
      <c r="A137" t="s">
        <v>9260</v>
      </c>
      <c r="B137" t="s">
        <v>8533</v>
      </c>
      <c r="C137" t="s">
        <v>5473</v>
      </c>
      <c r="D137" t="s">
        <v>9257</v>
      </c>
      <c r="E137" t="s">
        <v>1227</v>
      </c>
    </row>
    <row r="138" spans="1:5">
      <c r="A138" t="s">
        <v>9263</v>
      </c>
      <c r="B138" t="s">
        <v>8533</v>
      </c>
      <c r="C138" t="s">
        <v>4974</v>
      </c>
      <c r="D138" t="s">
        <v>9262</v>
      </c>
      <c r="E138" t="s">
        <v>1228</v>
      </c>
    </row>
    <row r="139" spans="1:5">
      <c r="A139" t="s">
        <v>9266</v>
      </c>
      <c r="B139" t="s">
        <v>8533</v>
      </c>
      <c r="C139" t="s">
        <v>5540</v>
      </c>
      <c r="D139" t="s">
        <v>9265</v>
      </c>
      <c r="E139" t="s">
        <v>1229</v>
      </c>
    </row>
    <row r="140" spans="1:5">
      <c r="A140" t="s">
        <v>9268</v>
      </c>
      <c r="B140" t="s">
        <v>8533</v>
      </c>
      <c r="C140" t="s">
        <v>5566</v>
      </c>
      <c r="D140" t="s">
        <v>9265</v>
      </c>
      <c r="E140" t="s">
        <v>1229</v>
      </c>
    </row>
    <row r="141" spans="1:5">
      <c r="A141" t="s">
        <v>9271</v>
      </c>
      <c r="B141" t="s">
        <v>8533</v>
      </c>
      <c r="C141" t="s">
        <v>5548</v>
      </c>
      <c r="D141" t="s">
        <v>9270</v>
      </c>
      <c r="E141" t="s">
        <v>1230</v>
      </c>
    </row>
    <row r="142" spans="1:5">
      <c r="A142" t="s">
        <v>9274</v>
      </c>
      <c r="B142" t="s">
        <v>8533</v>
      </c>
      <c r="C142" t="s">
        <v>5549</v>
      </c>
      <c r="D142" t="s">
        <v>9273</v>
      </c>
      <c r="E142" t="s">
        <v>1231</v>
      </c>
    </row>
    <row r="143" spans="1:5">
      <c r="A143" t="s">
        <v>9277</v>
      </c>
      <c r="B143" t="s">
        <v>8533</v>
      </c>
      <c r="C143" t="s">
        <v>4899</v>
      </c>
      <c r="D143" t="s">
        <v>9276</v>
      </c>
      <c r="E143" t="s">
        <v>1232</v>
      </c>
    </row>
    <row r="144" spans="1:5">
      <c r="A144" t="s">
        <v>9280</v>
      </c>
      <c r="B144" t="s">
        <v>8533</v>
      </c>
      <c r="C144" t="s">
        <v>4898</v>
      </c>
      <c r="D144" t="s">
        <v>9279</v>
      </c>
      <c r="E144" t="s">
        <v>1233</v>
      </c>
    </row>
    <row r="145" spans="1:5">
      <c r="A145" t="s">
        <v>9283</v>
      </c>
      <c r="B145" t="s">
        <v>8533</v>
      </c>
      <c r="C145" t="s">
        <v>5393</v>
      </c>
      <c r="D145" t="s">
        <v>9282</v>
      </c>
      <c r="E145" t="s">
        <v>1234</v>
      </c>
    </row>
    <row r="146" spans="1:5">
      <c r="A146" t="s">
        <v>9286</v>
      </c>
      <c r="B146" t="s">
        <v>8533</v>
      </c>
      <c r="C146" t="s">
        <v>5391</v>
      </c>
      <c r="D146" t="s">
        <v>9285</v>
      </c>
      <c r="E146" t="s">
        <v>1235</v>
      </c>
    </row>
    <row r="147" spans="1:5">
      <c r="A147" t="s">
        <v>9289</v>
      </c>
      <c r="B147" t="s">
        <v>8533</v>
      </c>
      <c r="C147" t="s">
        <v>5394</v>
      </c>
      <c r="D147" t="s">
        <v>9288</v>
      </c>
      <c r="E147" t="s">
        <v>1236</v>
      </c>
    </row>
    <row r="148" spans="1:5">
      <c r="A148" t="s">
        <v>9292</v>
      </c>
      <c r="B148" t="s">
        <v>8533</v>
      </c>
      <c r="C148" t="s">
        <v>5392</v>
      </c>
      <c r="D148" t="s">
        <v>9291</v>
      </c>
      <c r="E148" t="s">
        <v>1237</v>
      </c>
    </row>
    <row r="149" spans="1:5">
      <c r="A149" t="s">
        <v>9295</v>
      </c>
      <c r="B149" t="s">
        <v>8533</v>
      </c>
      <c r="C149" t="s">
        <v>5607</v>
      </c>
      <c r="D149" t="s">
        <v>9294</v>
      </c>
      <c r="E149" t="s">
        <v>1238</v>
      </c>
    </row>
    <row r="150" spans="1:5">
      <c r="A150" t="s">
        <v>9303</v>
      </c>
      <c r="B150" t="s">
        <v>8533</v>
      </c>
      <c r="C150" t="s">
        <v>5586</v>
      </c>
      <c r="D150" t="s">
        <v>9302</v>
      </c>
      <c r="E150" t="s">
        <v>1240</v>
      </c>
    </row>
    <row r="151" spans="1:5">
      <c r="A151" t="s">
        <v>9309</v>
      </c>
      <c r="B151" t="s">
        <v>8533</v>
      </c>
      <c r="C151" t="s">
        <v>5301</v>
      </c>
      <c r="D151" t="s">
        <v>9308</v>
      </c>
      <c r="E151" t="s">
        <v>1242</v>
      </c>
    </row>
    <row r="152" spans="1:5">
      <c r="A152" t="s">
        <v>9318</v>
      </c>
      <c r="B152" t="s">
        <v>8533</v>
      </c>
      <c r="C152" t="s">
        <v>5300</v>
      </c>
      <c r="D152" t="s">
        <v>9317</v>
      </c>
      <c r="E152" t="s">
        <v>1245</v>
      </c>
    </row>
    <row r="153" spans="1:5">
      <c r="A153" t="s">
        <v>9324</v>
      </c>
      <c r="B153" t="s">
        <v>8533</v>
      </c>
      <c r="C153" t="s">
        <v>5514</v>
      </c>
      <c r="D153" t="s">
        <v>9323</v>
      </c>
      <c r="E153" t="s">
        <v>1247</v>
      </c>
    </row>
    <row r="154" spans="1:5">
      <c r="A154" t="s">
        <v>9327</v>
      </c>
      <c r="B154" t="s">
        <v>8533</v>
      </c>
      <c r="C154" t="s">
        <v>5579</v>
      </c>
      <c r="D154" t="s">
        <v>9326</v>
      </c>
      <c r="E154" t="s">
        <v>1248</v>
      </c>
    </row>
    <row r="155" spans="1:5">
      <c r="A155" t="s">
        <v>9330</v>
      </c>
      <c r="B155" t="s">
        <v>8533</v>
      </c>
      <c r="C155" t="s">
        <v>1608</v>
      </c>
      <c r="D155" t="s">
        <v>9329</v>
      </c>
      <c r="E155" t="s">
        <v>1249</v>
      </c>
    </row>
    <row r="156" spans="1:5">
      <c r="A156" t="s">
        <v>9330</v>
      </c>
      <c r="B156" t="s">
        <v>8533</v>
      </c>
      <c r="C156" t="s">
        <v>1620</v>
      </c>
      <c r="D156" t="s">
        <v>9329</v>
      </c>
      <c r="E156" t="s">
        <v>1249</v>
      </c>
    </row>
    <row r="157" spans="1:5">
      <c r="A157" t="s">
        <v>9335</v>
      </c>
      <c r="B157" t="s">
        <v>8533</v>
      </c>
      <c r="C157" t="s">
        <v>5294</v>
      </c>
      <c r="D157" t="s">
        <v>9334</v>
      </c>
      <c r="E157" t="s">
        <v>1250</v>
      </c>
    </row>
    <row r="158" spans="1:5">
      <c r="A158" t="s">
        <v>9338</v>
      </c>
      <c r="B158" t="s">
        <v>8533</v>
      </c>
      <c r="C158" t="s">
        <v>5295</v>
      </c>
      <c r="D158" t="s">
        <v>9337</v>
      </c>
      <c r="E158" t="s">
        <v>1251</v>
      </c>
    </row>
    <row r="159" spans="1:5">
      <c r="A159" t="s">
        <v>9341</v>
      </c>
      <c r="B159" t="s">
        <v>8533</v>
      </c>
      <c r="C159" t="s">
        <v>5292</v>
      </c>
      <c r="D159" t="s">
        <v>9340</v>
      </c>
      <c r="E159" t="s">
        <v>1252</v>
      </c>
    </row>
    <row r="160" spans="1:5">
      <c r="A160" t="s">
        <v>9344</v>
      </c>
      <c r="B160" t="s">
        <v>8533</v>
      </c>
      <c r="C160" t="s">
        <v>5293</v>
      </c>
      <c r="D160" t="s">
        <v>9343</v>
      </c>
      <c r="E160" t="s">
        <v>1253</v>
      </c>
    </row>
    <row r="161" spans="1:5">
      <c r="A161" t="s">
        <v>9347</v>
      </c>
      <c r="B161" t="s">
        <v>8533</v>
      </c>
      <c r="C161" t="s">
        <v>5644</v>
      </c>
      <c r="D161" t="s">
        <v>9346</v>
      </c>
      <c r="E161" t="s">
        <v>1254</v>
      </c>
    </row>
    <row r="162" spans="1:5">
      <c r="A162" t="s">
        <v>9356</v>
      </c>
      <c r="B162" t="s">
        <v>8963</v>
      </c>
      <c r="C162" t="s">
        <v>4982</v>
      </c>
      <c r="D162" t="s">
        <v>9355</v>
      </c>
      <c r="E162" t="s">
        <v>1257</v>
      </c>
    </row>
    <row r="163" spans="1:5">
      <c r="A163" t="s">
        <v>9359</v>
      </c>
      <c r="B163" t="s">
        <v>8963</v>
      </c>
      <c r="C163" t="s">
        <v>4983</v>
      </c>
      <c r="D163" t="s">
        <v>9358</v>
      </c>
      <c r="E163" t="s">
        <v>1258</v>
      </c>
    </row>
    <row r="164" spans="1:5">
      <c r="A164" t="s">
        <v>9362</v>
      </c>
      <c r="B164" t="s">
        <v>8963</v>
      </c>
      <c r="C164" t="s">
        <v>4984</v>
      </c>
      <c r="D164" t="s">
        <v>9361</v>
      </c>
      <c r="E164" t="s">
        <v>1259</v>
      </c>
    </row>
    <row r="165" spans="1:5">
      <c r="A165" t="s">
        <v>9365</v>
      </c>
      <c r="B165" t="s">
        <v>8963</v>
      </c>
      <c r="C165" t="s">
        <v>4985</v>
      </c>
      <c r="D165" t="s">
        <v>9364</v>
      </c>
      <c r="E165" t="s">
        <v>1260</v>
      </c>
    </row>
    <row r="166" spans="1:5">
      <c r="A166" t="s">
        <v>9368</v>
      </c>
      <c r="B166" t="s">
        <v>8963</v>
      </c>
      <c r="C166" t="s">
        <v>4986</v>
      </c>
      <c r="D166" t="s">
        <v>9367</v>
      </c>
      <c r="E166" t="s">
        <v>1261</v>
      </c>
    </row>
    <row r="167" spans="1:5">
      <c r="A167" t="s">
        <v>9371</v>
      </c>
      <c r="B167" t="s">
        <v>8963</v>
      </c>
      <c r="C167" t="s">
        <v>4987</v>
      </c>
      <c r="D167" t="s">
        <v>9370</v>
      </c>
      <c r="E167" t="s">
        <v>1262</v>
      </c>
    </row>
    <row r="168" spans="1:5">
      <c r="A168" t="s">
        <v>9374</v>
      </c>
      <c r="B168" t="s">
        <v>8963</v>
      </c>
      <c r="C168" t="s">
        <v>4975</v>
      </c>
      <c r="D168" t="s">
        <v>9373</v>
      </c>
      <c r="E168" t="s">
        <v>1263</v>
      </c>
    </row>
    <row r="169" spans="1:5">
      <c r="A169" t="s">
        <v>9377</v>
      </c>
      <c r="B169" t="s">
        <v>8963</v>
      </c>
      <c r="C169" t="s">
        <v>4976</v>
      </c>
      <c r="D169" t="s">
        <v>9376</v>
      </c>
      <c r="E169" t="s">
        <v>1264</v>
      </c>
    </row>
    <row r="170" spans="1:5">
      <c r="A170" t="s">
        <v>9380</v>
      </c>
      <c r="B170" t="s">
        <v>8963</v>
      </c>
      <c r="C170" t="s">
        <v>4977</v>
      </c>
      <c r="D170" t="s">
        <v>9379</v>
      </c>
      <c r="E170" t="s">
        <v>1265</v>
      </c>
    </row>
    <row r="171" spans="1:5">
      <c r="A171" t="s">
        <v>9383</v>
      </c>
      <c r="B171" t="s">
        <v>8963</v>
      </c>
      <c r="C171" t="s">
        <v>4978</v>
      </c>
      <c r="D171" t="s">
        <v>9382</v>
      </c>
      <c r="E171" t="s">
        <v>1266</v>
      </c>
    </row>
    <row r="172" spans="1:5">
      <c r="A172" t="s">
        <v>9386</v>
      </c>
      <c r="B172" t="s">
        <v>8963</v>
      </c>
      <c r="C172" t="s">
        <v>4979</v>
      </c>
      <c r="D172" t="s">
        <v>9385</v>
      </c>
      <c r="E172" t="s">
        <v>1267</v>
      </c>
    </row>
    <row r="173" spans="1:5">
      <c r="A173" t="s">
        <v>9389</v>
      </c>
      <c r="B173" t="s">
        <v>8963</v>
      </c>
      <c r="C173" t="s">
        <v>4980</v>
      </c>
      <c r="D173" t="s">
        <v>9388</v>
      </c>
      <c r="E173" t="s">
        <v>1268</v>
      </c>
    </row>
    <row r="174" spans="1:5">
      <c r="A174" t="s">
        <v>9392</v>
      </c>
      <c r="B174" t="s">
        <v>8963</v>
      </c>
      <c r="C174" t="s">
        <v>4988</v>
      </c>
      <c r="D174" t="s">
        <v>9391</v>
      </c>
      <c r="E174" t="s">
        <v>1269</v>
      </c>
    </row>
    <row r="175" spans="1:5">
      <c r="A175" t="s">
        <v>9395</v>
      </c>
      <c r="B175" t="s">
        <v>8963</v>
      </c>
      <c r="C175" t="s">
        <v>4981</v>
      </c>
      <c r="D175" t="s">
        <v>9394</v>
      </c>
      <c r="E175" t="s">
        <v>1270</v>
      </c>
    </row>
    <row r="176" spans="1:5">
      <c r="A176" t="s">
        <v>9401</v>
      </c>
      <c r="B176" t="s">
        <v>8946</v>
      </c>
      <c r="C176" t="s">
        <v>5020</v>
      </c>
      <c r="D176" t="s">
        <v>9400</v>
      </c>
      <c r="E176" t="s">
        <v>1272</v>
      </c>
    </row>
    <row r="177" spans="1:5">
      <c r="A177" t="s">
        <v>9404</v>
      </c>
      <c r="B177" t="s">
        <v>8533</v>
      </c>
      <c r="C177" t="s">
        <v>5313</v>
      </c>
      <c r="D177" t="s">
        <v>9403</v>
      </c>
      <c r="E177" t="s">
        <v>1273</v>
      </c>
    </row>
    <row r="178" spans="1:5">
      <c r="A178" t="s">
        <v>9406</v>
      </c>
      <c r="B178" t="s">
        <v>8533</v>
      </c>
      <c r="C178" t="s">
        <v>5330</v>
      </c>
      <c r="D178" t="s">
        <v>9403</v>
      </c>
      <c r="E178" t="s">
        <v>1273</v>
      </c>
    </row>
    <row r="179" spans="1:5">
      <c r="A179" t="s">
        <v>9409</v>
      </c>
      <c r="B179" t="s">
        <v>8533</v>
      </c>
      <c r="C179" t="s">
        <v>5543</v>
      </c>
      <c r="D179" t="s">
        <v>9408</v>
      </c>
      <c r="E179" t="s">
        <v>1274</v>
      </c>
    </row>
    <row r="180" spans="1:5">
      <c r="A180" t="s">
        <v>9411</v>
      </c>
      <c r="B180" t="s">
        <v>8533</v>
      </c>
      <c r="C180" t="s">
        <v>5569</v>
      </c>
      <c r="D180" t="s">
        <v>9408</v>
      </c>
      <c r="E180" t="s">
        <v>1274</v>
      </c>
    </row>
    <row r="181" spans="1:5">
      <c r="A181" t="s">
        <v>9414</v>
      </c>
      <c r="B181" t="s">
        <v>9077</v>
      </c>
      <c r="C181" t="s">
        <v>4558</v>
      </c>
      <c r="D181" t="s">
        <v>9413</v>
      </c>
      <c r="E181" t="s">
        <v>1275</v>
      </c>
    </row>
    <row r="182" spans="1:5">
      <c r="A182" t="s">
        <v>9416</v>
      </c>
      <c r="B182" t="s">
        <v>9077</v>
      </c>
      <c r="C182" t="s">
        <v>4559</v>
      </c>
      <c r="D182" t="s">
        <v>9413</v>
      </c>
      <c r="E182" t="s">
        <v>1275</v>
      </c>
    </row>
    <row r="183" spans="1:5">
      <c r="A183" t="s">
        <v>9419</v>
      </c>
      <c r="B183" t="s">
        <v>8963</v>
      </c>
      <c r="C183" t="s">
        <v>5086</v>
      </c>
      <c r="D183" t="s">
        <v>9418</v>
      </c>
      <c r="E183" t="s">
        <v>1276</v>
      </c>
    </row>
    <row r="184" spans="1:5">
      <c r="A184" t="s">
        <v>9422</v>
      </c>
      <c r="B184" t="s">
        <v>8963</v>
      </c>
      <c r="C184" t="s">
        <v>5072</v>
      </c>
      <c r="D184" t="s">
        <v>9421</v>
      </c>
      <c r="E184" t="s">
        <v>1277</v>
      </c>
    </row>
    <row r="185" spans="1:5">
      <c r="A185" t="s">
        <v>9425</v>
      </c>
      <c r="B185" t="s">
        <v>8963</v>
      </c>
      <c r="C185" t="s">
        <v>5087</v>
      </c>
      <c r="D185" t="s">
        <v>9424</v>
      </c>
      <c r="E185" t="s">
        <v>1278</v>
      </c>
    </row>
    <row r="186" spans="1:5">
      <c r="A186" t="s">
        <v>9428</v>
      </c>
      <c r="B186" t="s">
        <v>8533</v>
      </c>
      <c r="C186" t="s">
        <v>5608</v>
      </c>
      <c r="D186" t="s">
        <v>9427</v>
      </c>
      <c r="E186" t="s">
        <v>1279</v>
      </c>
    </row>
    <row r="187" spans="1:5">
      <c r="A187" t="s">
        <v>9431</v>
      </c>
      <c r="B187" t="s">
        <v>8946</v>
      </c>
      <c r="C187" t="s">
        <v>4550</v>
      </c>
      <c r="D187" t="s">
        <v>9430</v>
      </c>
      <c r="E187" t="s">
        <v>1280</v>
      </c>
    </row>
    <row r="188" spans="1:5">
      <c r="A188" t="s">
        <v>9434</v>
      </c>
      <c r="B188" t="s">
        <v>8946</v>
      </c>
      <c r="C188" t="s">
        <v>5146</v>
      </c>
      <c r="D188" t="s">
        <v>9433</v>
      </c>
      <c r="E188" t="s">
        <v>1281</v>
      </c>
    </row>
    <row r="189" spans="1:5">
      <c r="A189" t="s">
        <v>9437</v>
      </c>
      <c r="B189" t="s">
        <v>8956</v>
      </c>
      <c r="C189" t="s">
        <v>5189</v>
      </c>
      <c r="D189" t="s">
        <v>9436</v>
      </c>
      <c r="E189" t="s">
        <v>9436</v>
      </c>
    </row>
    <row r="190" spans="1:5">
      <c r="A190" t="s">
        <v>9440</v>
      </c>
      <c r="B190" t="s">
        <v>8533</v>
      </c>
      <c r="C190" t="s">
        <v>5349</v>
      </c>
      <c r="D190" t="s">
        <v>9439</v>
      </c>
      <c r="E190" t="s">
        <v>1282</v>
      </c>
    </row>
    <row r="191" spans="1:5">
      <c r="A191" t="s">
        <v>9443</v>
      </c>
      <c r="B191" t="s">
        <v>8533</v>
      </c>
      <c r="C191" t="s">
        <v>5348</v>
      </c>
      <c r="D191" t="s">
        <v>9442</v>
      </c>
      <c r="E191" t="s">
        <v>1283</v>
      </c>
    </row>
    <row r="192" spans="1:5">
      <c r="A192" t="s">
        <v>9446</v>
      </c>
      <c r="B192" t="s">
        <v>8963</v>
      </c>
      <c r="C192" t="s">
        <v>5075</v>
      </c>
      <c r="D192" t="s">
        <v>9445</v>
      </c>
      <c r="E192" t="s">
        <v>1284</v>
      </c>
    </row>
    <row r="193" spans="1:5">
      <c r="A193" t="s">
        <v>9449</v>
      </c>
      <c r="B193" t="s">
        <v>8963</v>
      </c>
      <c r="C193" t="s">
        <v>5076</v>
      </c>
      <c r="D193" t="s">
        <v>9448</v>
      </c>
      <c r="E193" t="s">
        <v>1285</v>
      </c>
    </row>
    <row r="194" spans="1:5">
      <c r="A194" t="s">
        <v>9452</v>
      </c>
      <c r="B194" t="s">
        <v>8963</v>
      </c>
      <c r="C194" t="s">
        <v>5074</v>
      </c>
      <c r="D194" t="s">
        <v>9451</v>
      </c>
      <c r="E194" t="s">
        <v>1286</v>
      </c>
    </row>
    <row r="195" spans="1:5">
      <c r="A195" t="s">
        <v>9455</v>
      </c>
      <c r="B195" t="s">
        <v>8963</v>
      </c>
      <c r="C195" t="s">
        <v>5088</v>
      </c>
      <c r="D195" t="s">
        <v>9454</v>
      </c>
      <c r="E195" t="s">
        <v>1287</v>
      </c>
    </row>
    <row r="196" spans="1:5">
      <c r="A196" t="s">
        <v>9458</v>
      </c>
      <c r="B196" t="s">
        <v>8963</v>
      </c>
      <c r="C196" t="s">
        <v>5077</v>
      </c>
      <c r="D196" t="s">
        <v>9457</v>
      </c>
      <c r="E196" t="s">
        <v>1288</v>
      </c>
    </row>
    <row r="197" spans="1:5">
      <c r="A197" t="s">
        <v>9461</v>
      </c>
      <c r="B197" t="s">
        <v>8963</v>
      </c>
      <c r="C197" t="s">
        <v>5078</v>
      </c>
      <c r="D197" t="s">
        <v>9460</v>
      </c>
      <c r="E197" t="s">
        <v>1289</v>
      </c>
    </row>
    <row r="198" spans="1:5">
      <c r="A198" t="s">
        <v>9464</v>
      </c>
      <c r="B198" t="s">
        <v>8533</v>
      </c>
      <c r="C198" t="s">
        <v>5350</v>
      </c>
      <c r="D198" t="s">
        <v>9463</v>
      </c>
      <c r="E198" t="s">
        <v>1290</v>
      </c>
    </row>
    <row r="199" spans="1:5">
      <c r="A199" t="s">
        <v>9467</v>
      </c>
      <c r="B199" t="s">
        <v>8963</v>
      </c>
      <c r="C199" t="s">
        <v>5083</v>
      </c>
      <c r="D199" t="s">
        <v>9466</v>
      </c>
      <c r="E199" t="s">
        <v>1291</v>
      </c>
    </row>
    <row r="200" spans="1:5">
      <c r="A200" t="s">
        <v>9470</v>
      </c>
      <c r="B200" t="s">
        <v>8533</v>
      </c>
      <c r="C200" t="s">
        <v>5232</v>
      </c>
      <c r="D200" t="s">
        <v>9469</v>
      </c>
      <c r="E200" t="s">
        <v>1292</v>
      </c>
    </row>
    <row r="201" spans="1:5">
      <c r="A201" t="s">
        <v>9473</v>
      </c>
      <c r="B201" t="s">
        <v>8533</v>
      </c>
      <c r="C201" t="s">
        <v>5231</v>
      </c>
      <c r="D201" t="s">
        <v>9472</v>
      </c>
      <c r="E201" t="s">
        <v>1293</v>
      </c>
    </row>
    <row r="202" spans="1:5">
      <c r="A202" t="s">
        <v>9476</v>
      </c>
      <c r="B202" t="s">
        <v>8533</v>
      </c>
      <c r="C202" t="s">
        <v>5500</v>
      </c>
      <c r="D202" t="s">
        <v>9475</v>
      </c>
      <c r="E202" t="s">
        <v>1294</v>
      </c>
    </row>
    <row r="203" spans="1:5">
      <c r="A203" t="s">
        <v>9479</v>
      </c>
      <c r="B203" t="s">
        <v>8533</v>
      </c>
      <c r="C203" t="s">
        <v>5501</v>
      </c>
      <c r="D203" t="s">
        <v>9478</v>
      </c>
      <c r="E203" t="s">
        <v>1295</v>
      </c>
    </row>
    <row r="204" spans="1:5">
      <c r="A204" t="s">
        <v>9482</v>
      </c>
      <c r="B204" t="s">
        <v>8533</v>
      </c>
      <c r="C204" t="s">
        <v>5612</v>
      </c>
      <c r="D204" t="s">
        <v>9481</v>
      </c>
      <c r="E204" t="s">
        <v>1296</v>
      </c>
    </row>
    <row r="205" spans="1:5">
      <c r="A205" t="s">
        <v>9485</v>
      </c>
      <c r="B205" t="s">
        <v>8533</v>
      </c>
      <c r="C205" t="s">
        <v>5614</v>
      </c>
      <c r="D205" t="s">
        <v>9484</v>
      </c>
      <c r="E205" t="s">
        <v>1297</v>
      </c>
    </row>
    <row r="206" spans="1:5">
      <c r="A206" t="s">
        <v>9488</v>
      </c>
      <c r="B206" t="s">
        <v>8533</v>
      </c>
      <c r="C206" t="s">
        <v>5616</v>
      </c>
      <c r="D206" t="s">
        <v>9487</v>
      </c>
      <c r="E206" t="s">
        <v>1298</v>
      </c>
    </row>
    <row r="207" spans="1:5">
      <c r="A207" t="s">
        <v>9497</v>
      </c>
      <c r="B207" t="s">
        <v>8963</v>
      </c>
      <c r="C207" t="s">
        <v>4546</v>
      </c>
      <c r="D207" t="s">
        <v>9496</v>
      </c>
      <c r="E207" t="s">
        <v>1301</v>
      </c>
    </row>
    <row r="208" spans="1:5">
      <c r="A208" t="s">
        <v>9500</v>
      </c>
      <c r="B208" t="s">
        <v>8963</v>
      </c>
      <c r="C208" t="s">
        <v>4554</v>
      </c>
      <c r="D208" t="s">
        <v>9499</v>
      </c>
      <c r="E208" t="s">
        <v>1302</v>
      </c>
    </row>
    <row r="209" spans="1:5">
      <c r="A209" t="s">
        <v>9503</v>
      </c>
      <c r="B209" t="s">
        <v>8963</v>
      </c>
      <c r="C209" t="s">
        <v>4553</v>
      </c>
      <c r="D209" t="s">
        <v>9502</v>
      </c>
      <c r="E209" t="s">
        <v>1303</v>
      </c>
    </row>
    <row r="210" spans="1:5">
      <c r="A210" t="s">
        <v>9506</v>
      </c>
      <c r="B210" t="s">
        <v>8533</v>
      </c>
      <c r="C210" t="s">
        <v>5610</v>
      </c>
      <c r="D210" t="s">
        <v>9505</v>
      </c>
      <c r="E210" t="s">
        <v>1304</v>
      </c>
    </row>
    <row r="211" spans="1:5">
      <c r="A211" t="s">
        <v>9509</v>
      </c>
      <c r="B211" t="s">
        <v>8533</v>
      </c>
      <c r="C211" t="s">
        <v>5611</v>
      </c>
      <c r="D211" t="s">
        <v>9508</v>
      </c>
      <c r="E211" t="s">
        <v>1305</v>
      </c>
    </row>
    <row r="212" spans="1:5">
      <c r="A212" t="s">
        <v>9512</v>
      </c>
      <c r="B212" t="s">
        <v>9513</v>
      </c>
      <c r="C212" t="s">
        <v>4480</v>
      </c>
      <c r="D212" t="s">
        <v>9511</v>
      </c>
      <c r="E212" t="s">
        <v>1306</v>
      </c>
    </row>
    <row r="213" spans="1:5">
      <c r="A213" t="s">
        <v>9519</v>
      </c>
      <c r="B213" t="s">
        <v>8533</v>
      </c>
      <c r="C213" t="s">
        <v>5274</v>
      </c>
      <c r="D213" t="s">
        <v>9518</v>
      </c>
      <c r="E213" t="s">
        <v>1308</v>
      </c>
    </row>
    <row r="214" spans="1:5">
      <c r="A214" t="s">
        <v>9522</v>
      </c>
      <c r="B214" t="s">
        <v>8533</v>
      </c>
      <c r="C214" t="s">
        <v>5273</v>
      </c>
      <c r="D214" t="s">
        <v>9521</v>
      </c>
      <c r="E214" t="s">
        <v>1309</v>
      </c>
    </row>
    <row r="215" spans="1:5">
      <c r="A215" t="s">
        <v>9525</v>
      </c>
      <c r="B215" t="s">
        <v>8533</v>
      </c>
      <c r="C215" t="s">
        <v>5367</v>
      </c>
      <c r="D215" t="s">
        <v>9524</v>
      </c>
      <c r="E215" t="s">
        <v>1310</v>
      </c>
    </row>
    <row r="216" spans="1:5">
      <c r="A216" t="s">
        <v>9531</v>
      </c>
      <c r="B216" t="s">
        <v>9077</v>
      </c>
      <c r="C216" t="s">
        <v>5024</v>
      </c>
      <c r="D216" t="s">
        <v>9530</v>
      </c>
      <c r="E216" t="s">
        <v>9530</v>
      </c>
    </row>
    <row r="217" spans="1:5">
      <c r="A217" t="s">
        <v>9546</v>
      </c>
      <c r="B217" t="s">
        <v>9547</v>
      </c>
      <c r="C217" t="s">
        <v>4539</v>
      </c>
      <c r="D217" t="s">
        <v>9545</v>
      </c>
      <c r="E217" t="s">
        <v>1316</v>
      </c>
    </row>
    <row r="218" spans="1:5">
      <c r="A218" t="s">
        <v>9550</v>
      </c>
      <c r="B218" t="s">
        <v>8529</v>
      </c>
      <c r="C218" t="s">
        <v>9510</v>
      </c>
      <c r="D218" t="s">
        <v>9549</v>
      </c>
      <c r="E218" t="s">
        <v>1317</v>
      </c>
    </row>
    <row r="219" spans="1:5">
      <c r="A219" t="s">
        <v>9553</v>
      </c>
      <c r="B219" t="s">
        <v>8533</v>
      </c>
      <c r="C219" t="s">
        <v>5235</v>
      </c>
      <c r="D219" t="s">
        <v>9552</v>
      </c>
      <c r="E219" t="s">
        <v>1318</v>
      </c>
    </row>
    <row r="220" spans="1:5">
      <c r="A220" t="s">
        <v>9556</v>
      </c>
      <c r="B220" t="s">
        <v>8533</v>
      </c>
      <c r="C220" t="s">
        <v>5236</v>
      </c>
      <c r="D220" t="s">
        <v>9555</v>
      </c>
      <c r="E220" t="s">
        <v>1319</v>
      </c>
    </row>
    <row r="221" spans="1:5">
      <c r="A221" t="s">
        <v>9559</v>
      </c>
      <c r="B221" t="s">
        <v>8946</v>
      </c>
      <c r="C221" t="s">
        <v>5147</v>
      </c>
      <c r="D221" t="s">
        <v>9558</v>
      </c>
      <c r="E221" t="s">
        <v>1320</v>
      </c>
    </row>
    <row r="222" spans="1:5">
      <c r="A222" t="s">
        <v>9562</v>
      </c>
      <c r="B222" t="s">
        <v>8533</v>
      </c>
      <c r="C222" t="s">
        <v>5237</v>
      </c>
      <c r="D222" t="s">
        <v>9561</v>
      </c>
      <c r="E222" t="s">
        <v>1321</v>
      </c>
    </row>
    <row r="223" spans="1:5">
      <c r="A223" t="s">
        <v>9565</v>
      </c>
      <c r="B223" t="s">
        <v>8570</v>
      </c>
      <c r="C223" t="s">
        <v>5010</v>
      </c>
      <c r="D223" t="s">
        <v>9564</v>
      </c>
      <c r="E223" t="s">
        <v>1322</v>
      </c>
    </row>
    <row r="224" spans="1:5">
      <c r="A224" t="s">
        <v>9568</v>
      </c>
      <c r="B224" t="s">
        <v>8533</v>
      </c>
      <c r="C224" t="s">
        <v>5238</v>
      </c>
      <c r="D224" t="s">
        <v>9567</v>
      </c>
      <c r="E224" t="s">
        <v>1323</v>
      </c>
    </row>
    <row r="225" spans="1:5">
      <c r="A225" t="s">
        <v>9571</v>
      </c>
      <c r="B225" t="s">
        <v>8533</v>
      </c>
      <c r="C225" t="s">
        <v>5240</v>
      </c>
      <c r="D225" t="s">
        <v>9570</v>
      </c>
      <c r="E225" t="s">
        <v>1324</v>
      </c>
    </row>
    <row r="226" spans="1:5">
      <c r="A226" t="s">
        <v>9574</v>
      </c>
      <c r="B226" t="s">
        <v>8533</v>
      </c>
      <c r="C226" t="s">
        <v>5325</v>
      </c>
      <c r="D226" t="s">
        <v>9573</v>
      </c>
      <c r="E226" t="s">
        <v>1325</v>
      </c>
    </row>
    <row r="227" spans="1:5">
      <c r="A227" t="s">
        <v>9576</v>
      </c>
      <c r="B227" t="s">
        <v>8533</v>
      </c>
      <c r="C227" t="s">
        <v>5343</v>
      </c>
      <c r="D227" t="s">
        <v>9573</v>
      </c>
      <c r="E227" t="s">
        <v>1325</v>
      </c>
    </row>
    <row r="228" spans="1:5">
      <c r="A228" t="s">
        <v>9579</v>
      </c>
      <c r="B228" t="s">
        <v>8946</v>
      </c>
      <c r="C228" t="s">
        <v>5167</v>
      </c>
      <c r="D228" t="s">
        <v>9578</v>
      </c>
      <c r="E228" t="s">
        <v>1326</v>
      </c>
    </row>
    <row r="229" spans="1:5">
      <c r="A229" t="s">
        <v>9581</v>
      </c>
      <c r="B229" t="s">
        <v>9158</v>
      </c>
      <c r="C229" t="s">
        <v>4472</v>
      </c>
      <c r="D229" t="s">
        <v>9578</v>
      </c>
      <c r="E229" t="s">
        <v>1326</v>
      </c>
    </row>
    <row r="230" spans="1:5">
      <c r="A230" t="s">
        <v>9584</v>
      </c>
      <c r="B230" t="s">
        <v>8946</v>
      </c>
      <c r="C230" t="s">
        <v>4471</v>
      </c>
      <c r="D230" t="s">
        <v>9583</v>
      </c>
      <c r="E230" t="s">
        <v>1327</v>
      </c>
    </row>
    <row r="231" spans="1:5">
      <c r="A231" t="s">
        <v>9584</v>
      </c>
      <c r="B231" t="s">
        <v>8946</v>
      </c>
      <c r="C231" t="s">
        <v>4471</v>
      </c>
      <c r="D231" t="s">
        <v>9583</v>
      </c>
      <c r="E231" t="s">
        <v>1327</v>
      </c>
    </row>
    <row r="232" spans="1:5">
      <c r="A232" t="s">
        <v>9587</v>
      </c>
      <c r="B232" t="s">
        <v>8533</v>
      </c>
      <c r="C232" t="s">
        <v>1617</v>
      </c>
      <c r="D232" t="s">
        <v>9586</v>
      </c>
      <c r="E232" t="s">
        <v>1328</v>
      </c>
    </row>
    <row r="233" spans="1:5">
      <c r="A233" t="s">
        <v>9593</v>
      </c>
      <c r="B233" t="s">
        <v>8533</v>
      </c>
      <c r="C233" t="s">
        <v>4438</v>
      </c>
      <c r="D233" t="s">
        <v>4439</v>
      </c>
      <c r="E233" t="s">
        <v>4439</v>
      </c>
    </row>
    <row r="234" spans="1:5">
      <c r="A234" t="s">
        <v>9596</v>
      </c>
      <c r="B234" t="s">
        <v>8533</v>
      </c>
      <c r="C234" t="s">
        <v>5243</v>
      </c>
      <c r="D234" t="s">
        <v>9595</v>
      </c>
      <c r="E234" t="s">
        <v>1331</v>
      </c>
    </row>
    <row r="235" spans="1:5">
      <c r="A235" t="s">
        <v>9602</v>
      </c>
      <c r="B235" t="s">
        <v>8533</v>
      </c>
      <c r="C235" t="s">
        <v>5246</v>
      </c>
      <c r="D235" t="s">
        <v>9601</v>
      </c>
      <c r="E235" t="s">
        <v>1333</v>
      </c>
    </row>
    <row r="236" spans="1:5">
      <c r="A236" t="s">
        <v>9605</v>
      </c>
      <c r="B236" t="s">
        <v>8946</v>
      </c>
      <c r="C236" t="s">
        <v>5040</v>
      </c>
      <c r="D236" t="s">
        <v>5041</v>
      </c>
      <c r="E236" t="s">
        <v>5041</v>
      </c>
    </row>
    <row r="237" spans="1:5">
      <c r="A237" t="s">
        <v>9608</v>
      </c>
      <c r="B237" t="s">
        <v>8946</v>
      </c>
      <c r="C237" t="s">
        <v>7505</v>
      </c>
      <c r="D237" t="s">
        <v>5036</v>
      </c>
      <c r="E237" t="s">
        <v>5036</v>
      </c>
    </row>
    <row r="238" spans="1:5">
      <c r="A238" t="s">
        <v>9617</v>
      </c>
      <c r="B238" t="s">
        <v>9077</v>
      </c>
      <c r="C238" t="s">
        <v>4999</v>
      </c>
      <c r="D238" t="s">
        <v>9616</v>
      </c>
      <c r="E238" t="s">
        <v>1337</v>
      </c>
    </row>
    <row r="239" spans="1:5">
      <c r="A239" t="s">
        <v>9620</v>
      </c>
      <c r="B239" t="s">
        <v>8529</v>
      </c>
      <c r="C239" t="s">
        <v>5034</v>
      </c>
      <c r="D239" t="s">
        <v>9619</v>
      </c>
      <c r="E239" t="s">
        <v>1338</v>
      </c>
    </row>
    <row r="240" spans="1:5">
      <c r="A240" t="s">
        <v>9623</v>
      </c>
      <c r="B240" t="s">
        <v>9077</v>
      </c>
      <c r="C240" t="s">
        <v>5001</v>
      </c>
      <c r="D240" t="s">
        <v>9622</v>
      </c>
      <c r="E240" t="s">
        <v>1339</v>
      </c>
    </row>
    <row r="241" spans="1:5">
      <c r="A241" t="s">
        <v>9626</v>
      </c>
      <c r="B241" t="s">
        <v>9077</v>
      </c>
      <c r="C241" t="s">
        <v>5003</v>
      </c>
      <c r="D241" t="s">
        <v>9625</v>
      </c>
      <c r="E241" t="s">
        <v>1340</v>
      </c>
    </row>
    <row r="242" spans="1:5">
      <c r="A242" t="s">
        <v>9629</v>
      </c>
      <c r="B242" t="s">
        <v>9547</v>
      </c>
      <c r="C242" t="s">
        <v>5042</v>
      </c>
      <c r="D242" t="s">
        <v>9628</v>
      </c>
      <c r="E242" t="s">
        <v>1341</v>
      </c>
    </row>
    <row r="243" spans="1:5">
      <c r="A243" t="s">
        <v>9629</v>
      </c>
      <c r="B243" t="s">
        <v>9547</v>
      </c>
      <c r="C243" t="s">
        <v>5042</v>
      </c>
      <c r="D243" t="s">
        <v>9628</v>
      </c>
      <c r="E243" t="s">
        <v>1341</v>
      </c>
    </row>
    <row r="244" spans="1:5">
      <c r="A244" t="s">
        <v>9631</v>
      </c>
      <c r="B244" t="s">
        <v>9547</v>
      </c>
      <c r="C244" t="s">
        <v>5043</v>
      </c>
      <c r="D244" t="s">
        <v>9628</v>
      </c>
      <c r="E244" t="s">
        <v>1341</v>
      </c>
    </row>
    <row r="245" spans="1:5">
      <c r="A245" t="s">
        <v>9650</v>
      </c>
      <c r="B245" t="s">
        <v>8533</v>
      </c>
      <c r="C245" t="s">
        <v>4663</v>
      </c>
      <c r="D245" t="s">
        <v>9649</v>
      </c>
      <c r="E245" t="s">
        <v>1346</v>
      </c>
    </row>
    <row r="246" spans="1:5">
      <c r="A246" t="s">
        <v>9653</v>
      </c>
      <c r="B246" t="s">
        <v>8533</v>
      </c>
      <c r="C246" t="s">
        <v>4664</v>
      </c>
      <c r="D246" t="s">
        <v>9652</v>
      </c>
      <c r="E246" t="s">
        <v>1347</v>
      </c>
    </row>
    <row r="247" spans="1:5">
      <c r="A247" t="s">
        <v>9656</v>
      </c>
      <c r="B247" t="s">
        <v>8533</v>
      </c>
      <c r="C247" t="s">
        <v>4665</v>
      </c>
      <c r="D247" t="s">
        <v>9655</v>
      </c>
      <c r="E247" t="s">
        <v>1348</v>
      </c>
    </row>
    <row r="248" spans="1:5">
      <c r="A248" t="s">
        <v>9659</v>
      </c>
      <c r="B248" t="s">
        <v>8533</v>
      </c>
      <c r="C248" t="s">
        <v>4696</v>
      </c>
      <c r="D248" t="s">
        <v>9658</v>
      </c>
      <c r="E248" t="s">
        <v>1349</v>
      </c>
    </row>
    <row r="249" spans="1:5">
      <c r="A249" t="s">
        <v>9662</v>
      </c>
      <c r="B249" t="s">
        <v>8533</v>
      </c>
      <c r="C249" t="s">
        <v>4700</v>
      </c>
      <c r="D249" t="s">
        <v>9661</v>
      </c>
      <c r="E249" t="s">
        <v>1350</v>
      </c>
    </row>
    <row r="250" spans="1:5">
      <c r="A250" t="s">
        <v>9665</v>
      </c>
      <c r="B250" t="s">
        <v>8533</v>
      </c>
      <c r="C250" t="s">
        <v>4666</v>
      </c>
      <c r="D250" t="s">
        <v>9664</v>
      </c>
      <c r="E250" t="s">
        <v>1351</v>
      </c>
    </row>
    <row r="251" spans="1:5">
      <c r="A251" t="s">
        <v>9668</v>
      </c>
      <c r="B251" t="s">
        <v>8533</v>
      </c>
      <c r="C251" t="s">
        <v>4667</v>
      </c>
      <c r="D251" t="s">
        <v>9667</v>
      </c>
      <c r="E251" t="s">
        <v>1352</v>
      </c>
    </row>
    <row r="252" spans="1:5">
      <c r="A252" t="s">
        <v>9671</v>
      </c>
      <c r="B252" t="s">
        <v>8533</v>
      </c>
      <c r="C252" t="s">
        <v>4668</v>
      </c>
      <c r="D252" t="s">
        <v>9670</v>
      </c>
      <c r="E252" t="s">
        <v>1353</v>
      </c>
    </row>
    <row r="253" spans="1:5">
      <c r="A253" t="s">
        <v>9674</v>
      </c>
      <c r="B253" t="s">
        <v>8533</v>
      </c>
      <c r="C253" t="s">
        <v>4669</v>
      </c>
      <c r="D253" t="s">
        <v>9673</v>
      </c>
      <c r="E253" t="s">
        <v>1354</v>
      </c>
    </row>
    <row r="254" spans="1:5">
      <c r="A254" t="s">
        <v>9677</v>
      </c>
      <c r="B254" t="s">
        <v>8533</v>
      </c>
      <c r="C254" t="s">
        <v>4650</v>
      </c>
      <c r="D254" t="s">
        <v>9676</v>
      </c>
      <c r="E254" t="s">
        <v>1355</v>
      </c>
    </row>
    <row r="255" spans="1:5">
      <c r="A255" t="s">
        <v>9680</v>
      </c>
      <c r="B255" t="s">
        <v>8533</v>
      </c>
      <c r="C255" t="s">
        <v>4691</v>
      </c>
      <c r="D255" t="s">
        <v>9679</v>
      </c>
      <c r="E255" t="s">
        <v>1356</v>
      </c>
    </row>
    <row r="256" spans="1:5">
      <c r="A256" t="s">
        <v>9683</v>
      </c>
      <c r="B256" t="s">
        <v>8533</v>
      </c>
      <c r="C256" t="s">
        <v>4692</v>
      </c>
      <c r="D256" t="s">
        <v>9682</v>
      </c>
      <c r="E256" t="s">
        <v>1357</v>
      </c>
    </row>
    <row r="257" spans="1:5">
      <c r="A257" t="s">
        <v>9686</v>
      </c>
      <c r="B257" t="s">
        <v>8533</v>
      </c>
      <c r="C257" t="s">
        <v>4670</v>
      </c>
      <c r="D257" t="s">
        <v>9685</v>
      </c>
      <c r="E257" t="s">
        <v>1358</v>
      </c>
    </row>
    <row r="258" spans="1:5">
      <c r="A258" t="s">
        <v>9689</v>
      </c>
      <c r="B258" t="s">
        <v>8533</v>
      </c>
      <c r="C258" t="s">
        <v>4673</v>
      </c>
      <c r="D258" t="s">
        <v>9688</v>
      </c>
      <c r="E258" t="s">
        <v>1359</v>
      </c>
    </row>
    <row r="259" spans="1:5">
      <c r="A259" t="s">
        <v>9692</v>
      </c>
      <c r="B259" t="s">
        <v>8533</v>
      </c>
      <c r="C259" t="s">
        <v>4671</v>
      </c>
      <c r="D259" t="s">
        <v>9691</v>
      </c>
      <c r="E259" t="s">
        <v>1360</v>
      </c>
    </row>
    <row r="260" spans="1:5">
      <c r="A260" t="s">
        <v>9695</v>
      </c>
      <c r="B260" t="s">
        <v>8533</v>
      </c>
      <c r="C260" t="s">
        <v>4672</v>
      </c>
      <c r="D260" t="s">
        <v>9694</v>
      </c>
      <c r="E260" t="s">
        <v>1361</v>
      </c>
    </row>
    <row r="261" spans="1:5">
      <c r="A261" t="s">
        <v>9698</v>
      </c>
      <c r="B261" t="s">
        <v>8533</v>
      </c>
      <c r="C261" t="s">
        <v>4655</v>
      </c>
      <c r="D261" t="s">
        <v>9697</v>
      </c>
      <c r="E261" t="s">
        <v>1362</v>
      </c>
    </row>
    <row r="262" spans="1:5">
      <c r="A262" t="s">
        <v>9701</v>
      </c>
      <c r="B262" t="s">
        <v>8533</v>
      </c>
      <c r="C262" t="s">
        <v>4658</v>
      </c>
      <c r="D262" t="s">
        <v>9700</v>
      </c>
      <c r="E262" t="s">
        <v>1363</v>
      </c>
    </row>
    <row r="263" spans="1:5">
      <c r="A263" t="s">
        <v>9704</v>
      </c>
      <c r="B263" t="s">
        <v>8533</v>
      </c>
      <c r="C263" t="s">
        <v>4651</v>
      </c>
      <c r="D263" t="s">
        <v>9703</v>
      </c>
      <c r="E263" t="s">
        <v>1364</v>
      </c>
    </row>
    <row r="264" spans="1:5">
      <c r="A264" t="s">
        <v>9707</v>
      </c>
      <c r="B264" t="s">
        <v>8533</v>
      </c>
      <c r="C264" t="s">
        <v>4652</v>
      </c>
      <c r="D264" t="s">
        <v>9706</v>
      </c>
      <c r="E264" t="s">
        <v>1365</v>
      </c>
    </row>
    <row r="265" spans="1:5">
      <c r="A265" t="s">
        <v>9710</v>
      </c>
      <c r="B265" t="s">
        <v>8533</v>
      </c>
      <c r="C265" t="s">
        <v>4653</v>
      </c>
      <c r="D265" t="s">
        <v>9709</v>
      </c>
      <c r="E265" t="s">
        <v>1366</v>
      </c>
    </row>
    <row r="266" spans="1:5">
      <c r="A266" t="s">
        <v>9713</v>
      </c>
      <c r="B266" t="s">
        <v>8533</v>
      </c>
      <c r="C266" t="s">
        <v>4654</v>
      </c>
      <c r="D266" t="s">
        <v>9712</v>
      </c>
      <c r="E266" t="s">
        <v>1367</v>
      </c>
    </row>
    <row r="267" spans="1:5">
      <c r="A267" t="s">
        <v>9716</v>
      </c>
      <c r="B267" t="s">
        <v>8533</v>
      </c>
      <c r="C267" t="s">
        <v>4687</v>
      </c>
      <c r="D267" t="s">
        <v>9715</v>
      </c>
      <c r="E267" t="s">
        <v>1368</v>
      </c>
    </row>
    <row r="268" spans="1:5">
      <c r="A268" t="s">
        <v>9719</v>
      </c>
      <c r="B268" t="s">
        <v>8533</v>
      </c>
      <c r="C268" t="s">
        <v>4688</v>
      </c>
      <c r="D268" t="s">
        <v>9718</v>
      </c>
      <c r="E268" t="s">
        <v>1369</v>
      </c>
    </row>
    <row r="269" spans="1:5">
      <c r="A269" t="s">
        <v>9722</v>
      </c>
      <c r="B269" t="s">
        <v>8533</v>
      </c>
      <c r="C269" t="s">
        <v>4676</v>
      </c>
      <c r="D269" t="s">
        <v>9721</v>
      </c>
      <c r="E269" t="s">
        <v>1370</v>
      </c>
    </row>
    <row r="270" spans="1:5">
      <c r="A270" t="s">
        <v>9725</v>
      </c>
      <c r="B270" t="s">
        <v>8533</v>
      </c>
      <c r="C270" t="s">
        <v>4675</v>
      </c>
      <c r="D270" t="s">
        <v>9724</v>
      </c>
      <c r="E270" t="s">
        <v>1371</v>
      </c>
    </row>
    <row r="271" spans="1:5">
      <c r="A271" t="s">
        <v>9728</v>
      </c>
      <c r="B271" t="s">
        <v>8533</v>
      </c>
      <c r="C271" t="s">
        <v>4677</v>
      </c>
      <c r="D271" t="s">
        <v>9727</v>
      </c>
      <c r="E271" t="s">
        <v>1372</v>
      </c>
    </row>
    <row r="272" spans="1:5">
      <c r="A272" t="s">
        <v>9731</v>
      </c>
      <c r="B272" t="s">
        <v>8533</v>
      </c>
      <c r="C272" t="s">
        <v>4679</v>
      </c>
      <c r="D272" t="s">
        <v>9730</v>
      </c>
      <c r="E272" t="s">
        <v>1373</v>
      </c>
    </row>
    <row r="273" spans="1:5">
      <c r="A273" t="s">
        <v>9734</v>
      </c>
      <c r="B273" t="s">
        <v>8533</v>
      </c>
      <c r="C273" t="s">
        <v>4681</v>
      </c>
      <c r="D273" t="s">
        <v>9733</v>
      </c>
      <c r="E273" t="s">
        <v>1374</v>
      </c>
    </row>
    <row r="274" spans="1:5">
      <c r="A274" t="s">
        <v>9737</v>
      </c>
      <c r="B274" t="s">
        <v>8533</v>
      </c>
      <c r="C274" t="s">
        <v>4678</v>
      </c>
      <c r="D274" t="s">
        <v>9736</v>
      </c>
      <c r="E274" t="s">
        <v>1375</v>
      </c>
    </row>
    <row r="275" spans="1:5">
      <c r="A275" t="s">
        <v>9740</v>
      </c>
      <c r="B275" t="s">
        <v>8533</v>
      </c>
      <c r="C275" t="s">
        <v>4680</v>
      </c>
      <c r="D275" t="s">
        <v>9739</v>
      </c>
      <c r="E275" t="s">
        <v>1376</v>
      </c>
    </row>
    <row r="276" spans="1:5">
      <c r="A276" t="s">
        <v>9743</v>
      </c>
      <c r="B276" t="s">
        <v>8533</v>
      </c>
      <c r="C276" t="s">
        <v>4660</v>
      </c>
      <c r="D276" t="s">
        <v>9742</v>
      </c>
      <c r="E276" t="s">
        <v>1377</v>
      </c>
    </row>
    <row r="277" spans="1:5">
      <c r="A277" t="s">
        <v>9746</v>
      </c>
      <c r="B277" t="s">
        <v>8533</v>
      </c>
      <c r="C277" t="s">
        <v>4682</v>
      </c>
      <c r="D277" t="s">
        <v>9745</v>
      </c>
      <c r="E277" t="s">
        <v>1378</v>
      </c>
    </row>
    <row r="278" spans="1:5">
      <c r="A278" t="s">
        <v>9749</v>
      </c>
      <c r="B278" t="s">
        <v>8533</v>
      </c>
      <c r="C278" t="s">
        <v>4683</v>
      </c>
      <c r="D278" t="s">
        <v>9748</v>
      </c>
      <c r="E278" t="s">
        <v>1379</v>
      </c>
    </row>
    <row r="279" spans="1:5">
      <c r="A279" t="s">
        <v>9752</v>
      </c>
      <c r="B279" t="s">
        <v>8533</v>
      </c>
      <c r="C279" t="s">
        <v>4684</v>
      </c>
      <c r="D279" t="s">
        <v>9751</v>
      </c>
      <c r="E279" t="s">
        <v>1380</v>
      </c>
    </row>
    <row r="280" spans="1:5">
      <c r="A280" t="s">
        <v>9755</v>
      </c>
      <c r="B280" t="s">
        <v>8533</v>
      </c>
      <c r="C280" t="s">
        <v>4685</v>
      </c>
      <c r="D280" t="s">
        <v>9754</v>
      </c>
      <c r="E280" t="s">
        <v>1381</v>
      </c>
    </row>
    <row r="281" spans="1:5">
      <c r="A281" t="s">
        <v>9758</v>
      </c>
      <c r="B281" t="s">
        <v>8533</v>
      </c>
      <c r="C281" t="s">
        <v>4686</v>
      </c>
      <c r="D281" t="s">
        <v>9757</v>
      </c>
      <c r="E281" t="s">
        <v>1382</v>
      </c>
    </row>
    <row r="282" spans="1:5">
      <c r="A282" t="s">
        <v>9761</v>
      </c>
      <c r="B282" t="s">
        <v>8533</v>
      </c>
      <c r="C282" t="s">
        <v>4717</v>
      </c>
      <c r="D282" t="s">
        <v>9760</v>
      </c>
      <c r="E282" t="s">
        <v>1383</v>
      </c>
    </row>
    <row r="283" spans="1:5">
      <c r="A283" t="s">
        <v>9764</v>
      </c>
      <c r="B283" t="s">
        <v>8533</v>
      </c>
      <c r="C283" t="s">
        <v>4718</v>
      </c>
      <c r="D283" t="s">
        <v>9763</v>
      </c>
      <c r="E283" t="s">
        <v>1384</v>
      </c>
    </row>
    <row r="284" spans="1:5">
      <c r="A284" t="s">
        <v>9767</v>
      </c>
      <c r="B284" t="s">
        <v>8533</v>
      </c>
      <c r="C284" t="s">
        <v>4661</v>
      </c>
      <c r="D284" t="s">
        <v>9766</v>
      </c>
      <c r="E284" t="s">
        <v>1385</v>
      </c>
    </row>
    <row r="285" spans="1:5">
      <c r="A285" t="s">
        <v>9770</v>
      </c>
      <c r="B285" t="s">
        <v>8533</v>
      </c>
      <c r="C285" t="s">
        <v>4693</v>
      </c>
      <c r="D285" t="s">
        <v>9769</v>
      </c>
      <c r="E285" t="s">
        <v>1386</v>
      </c>
    </row>
    <row r="286" spans="1:5">
      <c r="A286" t="s">
        <v>9773</v>
      </c>
      <c r="B286" t="s">
        <v>8533</v>
      </c>
      <c r="C286" t="s">
        <v>4694</v>
      </c>
      <c r="D286" t="s">
        <v>9772</v>
      </c>
      <c r="E286" t="s">
        <v>1387</v>
      </c>
    </row>
    <row r="287" spans="1:5">
      <c r="A287" t="s">
        <v>9776</v>
      </c>
      <c r="B287" t="s">
        <v>8533</v>
      </c>
      <c r="C287" t="s">
        <v>4649</v>
      </c>
      <c r="D287" t="s">
        <v>9775</v>
      </c>
      <c r="E287" t="s">
        <v>1388</v>
      </c>
    </row>
    <row r="288" spans="1:5">
      <c r="A288" t="s">
        <v>9779</v>
      </c>
      <c r="B288" t="s">
        <v>8533</v>
      </c>
      <c r="C288" t="s">
        <v>4710</v>
      </c>
      <c r="D288" t="s">
        <v>9778</v>
      </c>
      <c r="E288" t="s">
        <v>1389</v>
      </c>
    </row>
    <row r="289" spans="1:5">
      <c r="A289" t="s">
        <v>9782</v>
      </c>
      <c r="B289" t="s">
        <v>8533</v>
      </c>
      <c r="C289" t="s">
        <v>4695</v>
      </c>
      <c r="D289" t="s">
        <v>9781</v>
      </c>
      <c r="E289" t="s">
        <v>1390</v>
      </c>
    </row>
    <row r="290" spans="1:5">
      <c r="A290" t="s">
        <v>9785</v>
      </c>
      <c r="B290" t="s">
        <v>8533</v>
      </c>
      <c r="C290" t="s">
        <v>4697</v>
      </c>
      <c r="D290" t="s">
        <v>9784</v>
      </c>
      <c r="E290" t="s">
        <v>1391</v>
      </c>
    </row>
    <row r="291" spans="1:5">
      <c r="A291" t="s">
        <v>9788</v>
      </c>
      <c r="B291" t="s">
        <v>8533</v>
      </c>
      <c r="C291" t="s">
        <v>4698</v>
      </c>
      <c r="D291" t="s">
        <v>9787</v>
      </c>
      <c r="E291" t="s">
        <v>1392</v>
      </c>
    </row>
    <row r="292" spans="1:5">
      <c r="A292" t="s">
        <v>9791</v>
      </c>
      <c r="B292" t="s">
        <v>8533</v>
      </c>
      <c r="C292" t="s">
        <v>4699</v>
      </c>
      <c r="D292" t="s">
        <v>9790</v>
      </c>
      <c r="E292" t="s">
        <v>1393</v>
      </c>
    </row>
    <row r="293" spans="1:5">
      <c r="A293" t="s">
        <v>9794</v>
      </c>
      <c r="B293" t="s">
        <v>8533</v>
      </c>
      <c r="C293" t="s">
        <v>4702</v>
      </c>
      <c r="D293" t="s">
        <v>9793</v>
      </c>
      <c r="E293" t="s">
        <v>1394</v>
      </c>
    </row>
    <row r="294" spans="1:5">
      <c r="A294" t="s">
        <v>9797</v>
      </c>
      <c r="B294" t="s">
        <v>8533</v>
      </c>
      <c r="C294" t="s">
        <v>4703</v>
      </c>
      <c r="D294" t="s">
        <v>9796</v>
      </c>
      <c r="E294" t="s">
        <v>1395</v>
      </c>
    </row>
    <row r="295" spans="1:5">
      <c r="A295" t="s">
        <v>9800</v>
      </c>
      <c r="B295" t="s">
        <v>8533</v>
      </c>
      <c r="C295" t="s">
        <v>4662</v>
      </c>
      <c r="D295" t="s">
        <v>9799</v>
      </c>
      <c r="E295" t="s">
        <v>1396</v>
      </c>
    </row>
    <row r="296" spans="1:5">
      <c r="A296" t="s">
        <v>9803</v>
      </c>
      <c r="B296" t="s">
        <v>8533</v>
      </c>
      <c r="C296" t="s">
        <v>4701</v>
      </c>
      <c r="D296" t="s">
        <v>9802</v>
      </c>
      <c r="E296" t="s">
        <v>1397</v>
      </c>
    </row>
    <row r="297" spans="1:5">
      <c r="A297" t="s">
        <v>9806</v>
      </c>
      <c r="B297" t="s">
        <v>8533</v>
      </c>
      <c r="C297" t="s">
        <v>4704</v>
      </c>
      <c r="D297" t="s">
        <v>9805</v>
      </c>
      <c r="E297" t="s">
        <v>1398</v>
      </c>
    </row>
    <row r="298" spans="1:5">
      <c r="A298" t="s">
        <v>9809</v>
      </c>
      <c r="B298" t="s">
        <v>8533</v>
      </c>
      <c r="C298" t="s">
        <v>4705</v>
      </c>
      <c r="D298" t="s">
        <v>9808</v>
      </c>
      <c r="E298" t="s">
        <v>1399</v>
      </c>
    </row>
    <row r="299" spans="1:5">
      <c r="A299" t="s">
        <v>9812</v>
      </c>
      <c r="B299" t="s">
        <v>8533</v>
      </c>
      <c r="C299" t="s">
        <v>4706</v>
      </c>
      <c r="D299" t="s">
        <v>9811</v>
      </c>
      <c r="E299" t="s">
        <v>1400</v>
      </c>
    </row>
    <row r="300" spans="1:5">
      <c r="A300" t="s">
        <v>9815</v>
      </c>
      <c r="B300" t="s">
        <v>8533</v>
      </c>
      <c r="C300" t="s">
        <v>4707</v>
      </c>
      <c r="D300" t="s">
        <v>9814</v>
      </c>
      <c r="E300" t="s">
        <v>1401</v>
      </c>
    </row>
    <row r="301" spans="1:5">
      <c r="A301" t="s">
        <v>9818</v>
      </c>
      <c r="B301" t="s">
        <v>8533</v>
      </c>
      <c r="C301" t="s">
        <v>4716</v>
      </c>
      <c r="D301" t="s">
        <v>9817</v>
      </c>
      <c r="E301" t="s">
        <v>1402</v>
      </c>
    </row>
    <row r="302" spans="1:5">
      <c r="A302" t="s">
        <v>9821</v>
      </c>
      <c r="B302" t="s">
        <v>8533</v>
      </c>
      <c r="C302" t="s">
        <v>4708</v>
      </c>
      <c r="D302" t="s">
        <v>9820</v>
      </c>
      <c r="E302" t="s">
        <v>1403</v>
      </c>
    </row>
    <row r="303" spans="1:5">
      <c r="A303" t="s">
        <v>9824</v>
      </c>
      <c r="B303" t="s">
        <v>8533</v>
      </c>
      <c r="C303" t="s">
        <v>4709</v>
      </c>
      <c r="D303" t="s">
        <v>9823</v>
      </c>
      <c r="E303" t="s">
        <v>1404</v>
      </c>
    </row>
    <row r="304" spans="1:5">
      <c r="A304" t="s">
        <v>9827</v>
      </c>
      <c r="B304" t="s">
        <v>8533</v>
      </c>
      <c r="C304" t="s">
        <v>4656</v>
      </c>
      <c r="D304" t="s">
        <v>9826</v>
      </c>
      <c r="E304" t="s">
        <v>1405</v>
      </c>
    </row>
    <row r="305" spans="1:5">
      <c r="A305" t="s">
        <v>9830</v>
      </c>
      <c r="B305" t="s">
        <v>8533</v>
      </c>
      <c r="C305" t="s">
        <v>4657</v>
      </c>
      <c r="D305" t="s">
        <v>9829</v>
      </c>
      <c r="E305" t="s">
        <v>1406</v>
      </c>
    </row>
    <row r="306" spans="1:5">
      <c r="A306" t="s">
        <v>9833</v>
      </c>
      <c r="B306" t="s">
        <v>8533</v>
      </c>
      <c r="C306" t="s">
        <v>4714</v>
      </c>
      <c r="D306" t="s">
        <v>9832</v>
      </c>
      <c r="E306" t="s">
        <v>1407</v>
      </c>
    </row>
    <row r="307" spans="1:5">
      <c r="A307" t="s">
        <v>9836</v>
      </c>
      <c r="B307" t="s">
        <v>8533</v>
      </c>
      <c r="C307" t="s">
        <v>4711</v>
      </c>
      <c r="D307" t="s">
        <v>9835</v>
      </c>
      <c r="E307" t="s">
        <v>1408</v>
      </c>
    </row>
    <row r="308" spans="1:5">
      <c r="A308" t="s">
        <v>9839</v>
      </c>
      <c r="B308" t="s">
        <v>8533</v>
      </c>
      <c r="C308" t="s">
        <v>4659</v>
      </c>
      <c r="D308" t="s">
        <v>9838</v>
      </c>
      <c r="E308" t="s">
        <v>1409</v>
      </c>
    </row>
    <row r="309" spans="1:5">
      <c r="A309" t="s">
        <v>9842</v>
      </c>
      <c r="B309" t="s">
        <v>8533</v>
      </c>
      <c r="C309" t="s">
        <v>4712</v>
      </c>
      <c r="D309" t="s">
        <v>9841</v>
      </c>
      <c r="E309" t="s">
        <v>1410</v>
      </c>
    </row>
    <row r="310" spans="1:5">
      <c r="A310" t="s">
        <v>9845</v>
      </c>
      <c r="B310" t="s">
        <v>8533</v>
      </c>
      <c r="C310" t="s">
        <v>4689</v>
      </c>
      <c r="D310" t="s">
        <v>9844</v>
      </c>
      <c r="E310" t="s">
        <v>1411</v>
      </c>
    </row>
    <row r="311" spans="1:5">
      <c r="A311" t="s">
        <v>9848</v>
      </c>
      <c r="B311" t="s">
        <v>8533</v>
      </c>
      <c r="C311" t="s">
        <v>4690</v>
      </c>
      <c r="D311" t="s">
        <v>9847</v>
      </c>
      <c r="E311" t="s">
        <v>1412</v>
      </c>
    </row>
    <row r="312" spans="1:5">
      <c r="A312" t="s">
        <v>9851</v>
      </c>
      <c r="B312" t="s">
        <v>8533</v>
      </c>
      <c r="C312" t="s">
        <v>4715</v>
      </c>
      <c r="D312" t="s">
        <v>9850</v>
      </c>
      <c r="E312" t="s">
        <v>1413</v>
      </c>
    </row>
    <row r="313" spans="1:5">
      <c r="A313" t="s">
        <v>9854</v>
      </c>
      <c r="B313" t="s">
        <v>8533</v>
      </c>
      <c r="C313" t="s">
        <v>4674</v>
      </c>
      <c r="D313" t="s">
        <v>9853</v>
      </c>
      <c r="E313" t="s">
        <v>1414</v>
      </c>
    </row>
    <row r="314" spans="1:5">
      <c r="A314" t="s">
        <v>9857</v>
      </c>
      <c r="B314" t="s">
        <v>8533</v>
      </c>
      <c r="C314" t="s">
        <v>4713</v>
      </c>
      <c r="D314" t="s">
        <v>9856</v>
      </c>
      <c r="E314" t="s">
        <v>1415</v>
      </c>
    </row>
    <row r="315" spans="1:5">
      <c r="A315" t="s">
        <v>9860</v>
      </c>
      <c r="B315" t="s">
        <v>8533</v>
      </c>
      <c r="C315" t="s">
        <v>4719</v>
      </c>
      <c r="D315" t="s">
        <v>9859</v>
      </c>
      <c r="E315" t="s">
        <v>1416</v>
      </c>
    </row>
    <row r="316" spans="1:5">
      <c r="A316" t="s">
        <v>9872</v>
      </c>
      <c r="B316" t="s">
        <v>9158</v>
      </c>
      <c r="C316" t="s">
        <v>4466</v>
      </c>
      <c r="D316" t="s">
        <v>9871</v>
      </c>
      <c r="E316" t="s">
        <v>1420</v>
      </c>
    </row>
    <row r="317" spans="1:5">
      <c r="A317" t="s">
        <v>9875</v>
      </c>
      <c r="B317" t="s">
        <v>9158</v>
      </c>
      <c r="C317" t="s">
        <v>4467</v>
      </c>
      <c r="D317" t="s">
        <v>9874</v>
      </c>
      <c r="E317" t="s">
        <v>1421</v>
      </c>
    </row>
    <row r="318" spans="1:5">
      <c r="A318" t="s">
        <v>9881</v>
      </c>
      <c r="B318" t="s">
        <v>9513</v>
      </c>
      <c r="C318" t="s">
        <v>4476</v>
      </c>
      <c r="D318" t="s">
        <v>9880</v>
      </c>
      <c r="E318" t="s">
        <v>1423</v>
      </c>
    </row>
    <row r="319" spans="1:5">
      <c r="A319" t="s">
        <v>9889</v>
      </c>
      <c r="B319" t="s">
        <v>8563</v>
      </c>
      <c r="C319" t="s">
        <v>4484</v>
      </c>
      <c r="D319" t="s">
        <v>9888</v>
      </c>
      <c r="E319" t="s">
        <v>1425</v>
      </c>
    </row>
    <row r="320" spans="1:5">
      <c r="A320" t="s">
        <v>9892</v>
      </c>
      <c r="B320" t="s">
        <v>8570</v>
      </c>
      <c r="C320" t="s">
        <v>4491</v>
      </c>
      <c r="D320" t="s">
        <v>9891</v>
      </c>
      <c r="E320" t="s">
        <v>1426</v>
      </c>
    </row>
    <row r="321" spans="1:5">
      <c r="A321" t="s">
        <v>9895</v>
      </c>
      <c r="B321" t="s">
        <v>8946</v>
      </c>
      <c r="C321" t="s">
        <v>5117</v>
      </c>
      <c r="D321" t="s">
        <v>9894</v>
      </c>
      <c r="E321" t="s">
        <v>1427</v>
      </c>
    </row>
    <row r="322" spans="1:5">
      <c r="A322" t="s">
        <v>9898</v>
      </c>
      <c r="B322" t="s">
        <v>9077</v>
      </c>
      <c r="C322" t="s">
        <v>5118</v>
      </c>
      <c r="D322" t="s">
        <v>9897</v>
      </c>
      <c r="E322" t="s">
        <v>1428</v>
      </c>
    </row>
    <row r="323" spans="1:5">
      <c r="A323" t="s">
        <v>9901</v>
      </c>
      <c r="B323" t="s">
        <v>8946</v>
      </c>
      <c r="C323" t="s">
        <v>5140</v>
      </c>
      <c r="D323" t="s">
        <v>9900</v>
      </c>
      <c r="E323" t="s">
        <v>1429</v>
      </c>
    </row>
    <row r="324" spans="1:5">
      <c r="A324" t="s">
        <v>9904</v>
      </c>
      <c r="B324" t="s">
        <v>8529</v>
      </c>
      <c r="C324" t="s">
        <v>4529</v>
      </c>
      <c r="D324" t="s">
        <v>9903</v>
      </c>
      <c r="E324" t="s">
        <v>1430</v>
      </c>
    </row>
    <row r="325" spans="1:5">
      <c r="A325" t="s">
        <v>7033</v>
      </c>
      <c r="B325" t="s">
        <v>8946</v>
      </c>
      <c r="C325" t="s">
        <v>4526</v>
      </c>
      <c r="D325" t="s">
        <v>7032</v>
      </c>
      <c r="E325" t="s">
        <v>1431</v>
      </c>
    </row>
    <row r="326" spans="1:5">
      <c r="A326" t="s">
        <v>7036</v>
      </c>
      <c r="B326" t="s">
        <v>8533</v>
      </c>
      <c r="C326" t="s">
        <v>4895</v>
      </c>
      <c r="D326" t="s">
        <v>7035</v>
      </c>
      <c r="E326" t="s">
        <v>1432</v>
      </c>
    </row>
    <row r="327" spans="1:5">
      <c r="A327" t="s">
        <v>7039</v>
      </c>
      <c r="B327" t="s">
        <v>8533</v>
      </c>
      <c r="C327" t="s">
        <v>4894</v>
      </c>
      <c r="D327" t="s">
        <v>7038</v>
      </c>
      <c r="E327" t="s">
        <v>1433</v>
      </c>
    </row>
    <row r="328" spans="1:5">
      <c r="A328" t="s">
        <v>7042</v>
      </c>
      <c r="B328" t="s">
        <v>8533</v>
      </c>
      <c r="C328" t="s">
        <v>4905</v>
      </c>
      <c r="D328" t="s">
        <v>7041</v>
      </c>
      <c r="E328" t="s">
        <v>1434</v>
      </c>
    </row>
    <row r="329" spans="1:5">
      <c r="A329" t="s">
        <v>7045</v>
      </c>
      <c r="B329" t="s">
        <v>8533</v>
      </c>
      <c r="C329" t="s">
        <v>5385</v>
      </c>
      <c r="D329" t="s">
        <v>7044</v>
      </c>
      <c r="E329" t="s">
        <v>1435</v>
      </c>
    </row>
    <row r="330" spans="1:5">
      <c r="A330" t="s">
        <v>7048</v>
      </c>
      <c r="B330" t="s">
        <v>8533</v>
      </c>
      <c r="C330" t="s">
        <v>5383</v>
      </c>
      <c r="D330" t="s">
        <v>7047</v>
      </c>
      <c r="E330" t="s">
        <v>1436</v>
      </c>
    </row>
    <row r="331" spans="1:5">
      <c r="A331" t="s">
        <v>7051</v>
      </c>
      <c r="B331" t="s">
        <v>8533</v>
      </c>
      <c r="C331" t="s">
        <v>5386</v>
      </c>
      <c r="D331" t="s">
        <v>7050</v>
      </c>
      <c r="E331" t="s">
        <v>1437</v>
      </c>
    </row>
    <row r="332" spans="1:5">
      <c r="A332" t="s">
        <v>7054</v>
      </c>
      <c r="B332" t="s">
        <v>8533</v>
      </c>
      <c r="C332" t="s">
        <v>5384</v>
      </c>
      <c r="D332" t="s">
        <v>7053</v>
      </c>
      <c r="E332" t="s">
        <v>1438</v>
      </c>
    </row>
    <row r="333" spans="1:5">
      <c r="A333" t="s">
        <v>7057</v>
      </c>
      <c r="B333" t="s">
        <v>8533</v>
      </c>
      <c r="C333" t="s">
        <v>5602</v>
      </c>
      <c r="D333" t="s">
        <v>7056</v>
      </c>
      <c r="E333" t="s">
        <v>1439</v>
      </c>
    </row>
    <row r="334" spans="1:5">
      <c r="A334" t="s">
        <v>7060</v>
      </c>
      <c r="B334" t="s">
        <v>8533</v>
      </c>
      <c r="C334" t="s">
        <v>5382</v>
      </c>
      <c r="D334" t="s">
        <v>7059</v>
      </c>
      <c r="E334" t="s">
        <v>1440</v>
      </c>
    </row>
    <row r="335" spans="1:5">
      <c r="A335" t="s">
        <v>7063</v>
      </c>
      <c r="B335" t="s">
        <v>8533</v>
      </c>
      <c r="C335" t="s">
        <v>5429</v>
      </c>
      <c r="D335" t="s">
        <v>7062</v>
      </c>
      <c r="E335" t="s">
        <v>1441</v>
      </c>
    </row>
    <row r="336" spans="1:5">
      <c r="A336" t="s">
        <v>7066</v>
      </c>
      <c r="B336" t="s">
        <v>8533</v>
      </c>
      <c r="C336" t="s">
        <v>5379</v>
      </c>
      <c r="D336" t="s">
        <v>7065</v>
      </c>
      <c r="E336" t="s">
        <v>1442</v>
      </c>
    </row>
    <row r="337" spans="1:5">
      <c r="A337" t="s">
        <v>7069</v>
      </c>
      <c r="B337" t="s">
        <v>9158</v>
      </c>
      <c r="C337" t="s">
        <v>9450</v>
      </c>
      <c r="D337" t="s">
        <v>7068</v>
      </c>
      <c r="E337" t="s">
        <v>1443</v>
      </c>
    </row>
    <row r="338" spans="1:5">
      <c r="A338" t="s">
        <v>7072</v>
      </c>
      <c r="B338" t="s">
        <v>8533</v>
      </c>
      <c r="C338" t="s">
        <v>5378</v>
      </c>
      <c r="D338" t="s">
        <v>7071</v>
      </c>
      <c r="E338" t="s">
        <v>1444</v>
      </c>
    </row>
    <row r="339" spans="1:5">
      <c r="A339" t="s">
        <v>7075</v>
      </c>
      <c r="B339" t="s">
        <v>8533</v>
      </c>
      <c r="C339" t="s">
        <v>4884</v>
      </c>
      <c r="D339" t="s">
        <v>7074</v>
      </c>
      <c r="E339" t="s">
        <v>1445</v>
      </c>
    </row>
    <row r="340" spans="1:5">
      <c r="A340" t="s">
        <v>7078</v>
      </c>
      <c r="B340" t="s">
        <v>8533</v>
      </c>
      <c r="C340" t="s">
        <v>4883</v>
      </c>
      <c r="D340" t="s">
        <v>7077</v>
      </c>
      <c r="E340" t="s">
        <v>1446</v>
      </c>
    </row>
    <row r="341" spans="1:5">
      <c r="A341" t="s">
        <v>7081</v>
      </c>
      <c r="B341" t="s">
        <v>8997</v>
      </c>
      <c r="C341" t="s">
        <v>5112</v>
      </c>
      <c r="D341" t="s">
        <v>7080</v>
      </c>
      <c r="E341" t="s">
        <v>1447</v>
      </c>
    </row>
    <row r="342" spans="1:5">
      <c r="A342" t="s">
        <v>7087</v>
      </c>
      <c r="B342" t="s">
        <v>8533</v>
      </c>
      <c r="C342" t="s">
        <v>5593</v>
      </c>
      <c r="D342" t="s">
        <v>7086</v>
      </c>
      <c r="E342" t="s">
        <v>1449</v>
      </c>
    </row>
    <row r="343" spans="1:5">
      <c r="A343" t="s">
        <v>7090</v>
      </c>
      <c r="B343" t="s">
        <v>8533</v>
      </c>
      <c r="C343" t="s">
        <v>5594</v>
      </c>
      <c r="D343" t="s">
        <v>7089</v>
      </c>
      <c r="E343" t="s">
        <v>1450</v>
      </c>
    </row>
    <row r="344" spans="1:5">
      <c r="A344" t="s">
        <v>7093</v>
      </c>
      <c r="B344" t="s">
        <v>8533</v>
      </c>
      <c r="C344" t="s">
        <v>5595</v>
      </c>
      <c r="D344" t="s">
        <v>7092</v>
      </c>
      <c r="E344" t="s">
        <v>1451</v>
      </c>
    </row>
    <row r="345" spans="1:5">
      <c r="A345" t="s">
        <v>7096</v>
      </c>
      <c r="B345" t="s">
        <v>8533</v>
      </c>
      <c r="C345" t="s">
        <v>5603</v>
      </c>
      <c r="D345" t="s">
        <v>7095</v>
      </c>
      <c r="E345" t="s">
        <v>1452</v>
      </c>
    </row>
    <row r="346" spans="1:5">
      <c r="A346" t="s">
        <v>7099</v>
      </c>
      <c r="B346" t="s">
        <v>8533</v>
      </c>
      <c r="C346" t="s">
        <v>5561</v>
      </c>
      <c r="D346" t="s">
        <v>7098</v>
      </c>
      <c r="E346" t="s">
        <v>1453</v>
      </c>
    </row>
    <row r="347" spans="1:5">
      <c r="A347" t="s">
        <v>7102</v>
      </c>
      <c r="B347" t="s">
        <v>8533</v>
      </c>
      <c r="C347" t="s">
        <v>5592</v>
      </c>
      <c r="D347" t="s">
        <v>7101</v>
      </c>
      <c r="E347" t="s">
        <v>1454</v>
      </c>
    </row>
    <row r="348" spans="1:5">
      <c r="A348" t="s">
        <v>7105</v>
      </c>
      <c r="B348" t="s">
        <v>8533</v>
      </c>
      <c r="C348" t="s">
        <v>5596</v>
      </c>
      <c r="D348" t="s">
        <v>7104</v>
      </c>
      <c r="E348" t="s">
        <v>1455</v>
      </c>
    </row>
    <row r="349" spans="1:5">
      <c r="A349" t="s">
        <v>7108</v>
      </c>
      <c r="B349" t="s">
        <v>8946</v>
      </c>
      <c r="C349" t="s">
        <v>5018</v>
      </c>
      <c r="D349" t="s">
        <v>7107</v>
      </c>
      <c r="E349" t="s">
        <v>1456</v>
      </c>
    </row>
    <row r="350" spans="1:5">
      <c r="A350" t="s">
        <v>7114</v>
      </c>
      <c r="B350" t="s">
        <v>9158</v>
      </c>
      <c r="C350" t="s">
        <v>4515</v>
      </c>
      <c r="D350" t="s">
        <v>7113</v>
      </c>
      <c r="E350" t="s">
        <v>1458</v>
      </c>
    </row>
    <row r="351" spans="1:5">
      <c r="A351" t="s">
        <v>7117</v>
      </c>
      <c r="B351" t="s">
        <v>8533</v>
      </c>
      <c r="C351" t="s">
        <v>5585</v>
      </c>
      <c r="D351" t="s">
        <v>7116</v>
      </c>
      <c r="E351" t="s">
        <v>1459</v>
      </c>
    </row>
    <row r="352" spans="1:5">
      <c r="A352" t="s">
        <v>7120</v>
      </c>
      <c r="B352" t="s">
        <v>8529</v>
      </c>
      <c r="C352" t="s">
        <v>4541</v>
      </c>
      <c r="D352" t="s">
        <v>7119</v>
      </c>
      <c r="E352" t="s">
        <v>1460</v>
      </c>
    </row>
    <row r="353" spans="1:5">
      <c r="A353" t="s">
        <v>7129</v>
      </c>
      <c r="B353" t="s">
        <v>9547</v>
      </c>
      <c r="C353" t="s">
        <v>4540</v>
      </c>
      <c r="D353" t="s">
        <v>7128</v>
      </c>
      <c r="E353" t="s">
        <v>1463</v>
      </c>
    </row>
    <row r="354" spans="1:5">
      <c r="A354" t="s">
        <v>7132</v>
      </c>
      <c r="B354" t="s">
        <v>8529</v>
      </c>
      <c r="C354" t="s">
        <v>4538</v>
      </c>
      <c r="D354" t="s">
        <v>7131</v>
      </c>
      <c r="E354" t="s">
        <v>1464</v>
      </c>
    </row>
    <row r="355" spans="1:5">
      <c r="A355" t="s">
        <v>7135</v>
      </c>
      <c r="B355" t="s">
        <v>8533</v>
      </c>
      <c r="C355" t="s">
        <v>5664</v>
      </c>
      <c r="D355" t="s">
        <v>7134</v>
      </c>
      <c r="E355" t="s">
        <v>1465</v>
      </c>
    </row>
    <row r="356" spans="1:5">
      <c r="A356" t="s">
        <v>7137</v>
      </c>
      <c r="B356" t="s">
        <v>8533</v>
      </c>
      <c r="C356" t="s">
        <v>1590</v>
      </c>
      <c r="D356" t="s">
        <v>7134</v>
      </c>
      <c r="E356" t="s">
        <v>1465</v>
      </c>
    </row>
    <row r="357" spans="1:5">
      <c r="A357" t="s">
        <v>7153</v>
      </c>
      <c r="B357" t="s">
        <v>9158</v>
      </c>
      <c r="C357" t="s">
        <v>5037</v>
      </c>
      <c r="D357" t="s">
        <v>7152</v>
      </c>
      <c r="E357" t="s">
        <v>1469</v>
      </c>
    </row>
    <row r="358" spans="1:5">
      <c r="A358" t="s">
        <v>7156</v>
      </c>
      <c r="B358" t="s">
        <v>9158</v>
      </c>
      <c r="C358" t="s">
        <v>4528</v>
      </c>
      <c r="D358" t="s">
        <v>7155</v>
      </c>
      <c r="E358" t="s">
        <v>1470</v>
      </c>
    </row>
    <row r="359" spans="1:5">
      <c r="A359" t="s">
        <v>7159</v>
      </c>
      <c r="B359" t="s">
        <v>8529</v>
      </c>
      <c r="C359" t="s">
        <v>4527</v>
      </c>
      <c r="D359" t="s">
        <v>7158</v>
      </c>
      <c r="E359" t="s">
        <v>1471</v>
      </c>
    </row>
    <row r="360" spans="1:5">
      <c r="A360" t="s">
        <v>7159</v>
      </c>
      <c r="B360" t="s">
        <v>8529</v>
      </c>
      <c r="C360" t="s">
        <v>4527</v>
      </c>
      <c r="D360" t="s">
        <v>7158</v>
      </c>
      <c r="E360" t="s">
        <v>1471</v>
      </c>
    </row>
    <row r="361" spans="1:5">
      <c r="A361" t="s">
        <v>7162</v>
      </c>
      <c r="B361" t="s">
        <v>8533</v>
      </c>
      <c r="C361" t="s">
        <v>5560</v>
      </c>
      <c r="D361" t="s">
        <v>7161</v>
      </c>
      <c r="E361" t="s">
        <v>1472</v>
      </c>
    </row>
    <row r="362" spans="1:5">
      <c r="A362" t="s">
        <v>7165</v>
      </c>
      <c r="B362" t="s">
        <v>9547</v>
      </c>
      <c r="C362" t="s">
        <v>4530</v>
      </c>
      <c r="D362" t="s">
        <v>7164</v>
      </c>
      <c r="E362" t="s">
        <v>1473</v>
      </c>
    </row>
    <row r="363" spans="1:5">
      <c r="A363" t="s">
        <v>7168</v>
      </c>
      <c r="B363" t="s">
        <v>8529</v>
      </c>
      <c r="C363" t="s">
        <v>4532</v>
      </c>
      <c r="D363" t="s">
        <v>7167</v>
      </c>
      <c r="E363" t="s">
        <v>1474</v>
      </c>
    </row>
    <row r="364" spans="1:5">
      <c r="A364" t="s">
        <v>7171</v>
      </c>
      <c r="B364" t="s">
        <v>8533</v>
      </c>
      <c r="C364" t="s">
        <v>5357</v>
      </c>
      <c r="D364" t="s">
        <v>7170</v>
      </c>
      <c r="E364" t="s">
        <v>1475</v>
      </c>
    </row>
    <row r="365" spans="1:5">
      <c r="A365" t="s">
        <v>7174</v>
      </c>
      <c r="B365" t="s">
        <v>8533</v>
      </c>
      <c r="C365" t="s">
        <v>5478</v>
      </c>
      <c r="D365" t="s">
        <v>7173</v>
      </c>
      <c r="E365" t="s">
        <v>1476</v>
      </c>
    </row>
    <row r="366" spans="1:5">
      <c r="A366" t="s">
        <v>7176</v>
      </c>
      <c r="B366" t="s">
        <v>8533</v>
      </c>
      <c r="C366" t="s">
        <v>5479</v>
      </c>
      <c r="D366" t="s">
        <v>7173</v>
      </c>
      <c r="E366" t="s">
        <v>1476</v>
      </c>
    </row>
    <row r="367" spans="1:5">
      <c r="A367" t="s">
        <v>7179</v>
      </c>
      <c r="B367" t="s">
        <v>8533</v>
      </c>
      <c r="C367" t="s">
        <v>5455</v>
      </c>
      <c r="D367" t="s">
        <v>7178</v>
      </c>
      <c r="E367" t="s">
        <v>1477</v>
      </c>
    </row>
    <row r="368" spans="1:5">
      <c r="A368" t="s">
        <v>7181</v>
      </c>
      <c r="B368" t="s">
        <v>8533</v>
      </c>
      <c r="C368" t="s">
        <v>5480</v>
      </c>
      <c r="D368" t="s">
        <v>7178</v>
      </c>
      <c r="E368" t="s">
        <v>1477</v>
      </c>
    </row>
    <row r="369" spans="1:5">
      <c r="A369" t="s">
        <v>7184</v>
      </c>
      <c r="B369" t="s">
        <v>8997</v>
      </c>
      <c r="C369" t="s">
        <v>5093</v>
      </c>
      <c r="D369" t="s">
        <v>7183</v>
      </c>
      <c r="E369" t="s">
        <v>1478</v>
      </c>
    </row>
    <row r="370" spans="1:5">
      <c r="A370" t="s">
        <v>7187</v>
      </c>
      <c r="B370" t="s">
        <v>8997</v>
      </c>
      <c r="C370" t="s">
        <v>5094</v>
      </c>
      <c r="D370" t="s">
        <v>7186</v>
      </c>
      <c r="E370" t="s">
        <v>1479</v>
      </c>
    </row>
    <row r="371" spans="1:5">
      <c r="A371" t="s">
        <v>7190</v>
      </c>
      <c r="B371" t="s">
        <v>8533</v>
      </c>
      <c r="C371" t="s">
        <v>5366</v>
      </c>
      <c r="D371" t="s">
        <v>7189</v>
      </c>
      <c r="E371" t="s">
        <v>1480</v>
      </c>
    </row>
    <row r="372" spans="1:5">
      <c r="A372" t="s">
        <v>7193</v>
      </c>
      <c r="B372" t="s">
        <v>8533</v>
      </c>
      <c r="C372" t="s">
        <v>4734</v>
      </c>
      <c r="D372" t="s">
        <v>7192</v>
      </c>
      <c r="E372" t="s">
        <v>1481</v>
      </c>
    </row>
    <row r="373" spans="1:5">
      <c r="A373" t="s">
        <v>7196</v>
      </c>
      <c r="B373" t="s">
        <v>8533</v>
      </c>
      <c r="C373" t="s">
        <v>4735</v>
      </c>
      <c r="D373" t="s">
        <v>7195</v>
      </c>
      <c r="E373" t="s">
        <v>1482</v>
      </c>
    </row>
    <row r="374" spans="1:5">
      <c r="A374" t="s">
        <v>7199</v>
      </c>
      <c r="B374" t="s">
        <v>8533</v>
      </c>
      <c r="C374" t="s">
        <v>4736</v>
      </c>
      <c r="D374" t="s">
        <v>7198</v>
      </c>
      <c r="E374" t="s">
        <v>1483</v>
      </c>
    </row>
    <row r="375" spans="1:5">
      <c r="A375" t="s">
        <v>7202</v>
      </c>
      <c r="B375" t="s">
        <v>8533</v>
      </c>
      <c r="C375" t="s">
        <v>4767</v>
      </c>
      <c r="D375" t="s">
        <v>7201</v>
      </c>
      <c r="E375" t="s">
        <v>1484</v>
      </c>
    </row>
    <row r="376" spans="1:5">
      <c r="A376" t="s">
        <v>7205</v>
      </c>
      <c r="B376" t="s">
        <v>8533</v>
      </c>
      <c r="C376" t="s">
        <v>4771</v>
      </c>
      <c r="D376" t="s">
        <v>7204</v>
      </c>
      <c r="E376" t="s">
        <v>1485</v>
      </c>
    </row>
    <row r="377" spans="1:5">
      <c r="A377" t="s">
        <v>7208</v>
      </c>
      <c r="B377" t="s">
        <v>8533</v>
      </c>
      <c r="C377" t="s">
        <v>4737</v>
      </c>
      <c r="D377" t="s">
        <v>7207</v>
      </c>
      <c r="E377" t="s">
        <v>1486</v>
      </c>
    </row>
    <row r="378" spans="1:5">
      <c r="A378" t="s">
        <v>7211</v>
      </c>
      <c r="B378" t="s">
        <v>8533</v>
      </c>
      <c r="C378" t="s">
        <v>4738</v>
      </c>
      <c r="D378" t="s">
        <v>7210</v>
      </c>
      <c r="E378" t="s">
        <v>1487</v>
      </c>
    </row>
    <row r="379" spans="1:5">
      <c r="A379" t="s">
        <v>7214</v>
      </c>
      <c r="B379" t="s">
        <v>8533</v>
      </c>
      <c r="C379" t="s">
        <v>4739</v>
      </c>
      <c r="D379" t="s">
        <v>7213</v>
      </c>
      <c r="E379" t="s">
        <v>1488</v>
      </c>
    </row>
    <row r="380" spans="1:5">
      <c r="A380" t="s">
        <v>7217</v>
      </c>
      <c r="B380" t="s">
        <v>8533</v>
      </c>
      <c r="C380" t="s">
        <v>4740</v>
      </c>
      <c r="D380" t="s">
        <v>7216</v>
      </c>
      <c r="E380" t="s">
        <v>1489</v>
      </c>
    </row>
    <row r="381" spans="1:5">
      <c r="A381" t="s">
        <v>7220</v>
      </c>
      <c r="B381" t="s">
        <v>8533</v>
      </c>
      <c r="C381" t="s">
        <v>4721</v>
      </c>
      <c r="D381" t="s">
        <v>7219</v>
      </c>
      <c r="E381" t="s">
        <v>1490</v>
      </c>
    </row>
    <row r="382" spans="1:5">
      <c r="A382" t="s">
        <v>7223</v>
      </c>
      <c r="B382" t="s">
        <v>8533</v>
      </c>
      <c r="C382" t="s">
        <v>4762</v>
      </c>
      <c r="D382" t="s">
        <v>7222</v>
      </c>
      <c r="E382" t="s">
        <v>1491</v>
      </c>
    </row>
    <row r="383" spans="1:5">
      <c r="A383" t="s">
        <v>7226</v>
      </c>
      <c r="B383" t="s">
        <v>8533</v>
      </c>
      <c r="C383" t="s">
        <v>4763</v>
      </c>
      <c r="D383" t="s">
        <v>7225</v>
      </c>
      <c r="E383" t="s">
        <v>1492</v>
      </c>
    </row>
    <row r="384" spans="1:5">
      <c r="A384" t="s">
        <v>7229</v>
      </c>
      <c r="B384" t="s">
        <v>8533</v>
      </c>
      <c r="C384" t="s">
        <v>4741</v>
      </c>
      <c r="D384" t="s">
        <v>7228</v>
      </c>
      <c r="E384" t="s">
        <v>1493</v>
      </c>
    </row>
    <row r="385" spans="1:5">
      <c r="A385" t="s">
        <v>7232</v>
      </c>
      <c r="B385" t="s">
        <v>8533</v>
      </c>
      <c r="C385" t="s">
        <v>4744</v>
      </c>
      <c r="D385" t="s">
        <v>7231</v>
      </c>
      <c r="E385" t="s">
        <v>1494</v>
      </c>
    </row>
    <row r="386" spans="1:5">
      <c r="A386" t="s">
        <v>7235</v>
      </c>
      <c r="B386" t="s">
        <v>8533</v>
      </c>
      <c r="C386" t="s">
        <v>4742</v>
      </c>
      <c r="D386" t="s">
        <v>7234</v>
      </c>
      <c r="E386" t="s">
        <v>1495</v>
      </c>
    </row>
    <row r="387" spans="1:5">
      <c r="A387" t="s">
        <v>7238</v>
      </c>
      <c r="B387" t="s">
        <v>8533</v>
      </c>
      <c r="C387" t="s">
        <v>4743</v>
      </c>
      <c r="D387" t="s">
        <v>7237</v>
      </c>
      <c r="E387" t="s">
        <v>1496</v>
      </c>
    </row>
    <row r="388" spans="1:5">
      <c r="A388" t="s">
        <v>7241</v>
      </c>
      <c r="B388" t="s">
        <v>8533</v>
      </c>
      <c r="C388" t="s">
        <v>4726</v>
      </c>
      <c r="D388" t="s">
        <v>7240</v>
      </c>
      <c r="E388" t="s">
        <v>1497</v>
      </c>
    </row>
    <row r="389" spans="1:5">
      <c r="A389" t="s">
        <v>7244</v>
      </c>
      <c r="B389" t="s">
        <v>8533</v>
      </c>
      <c r="C389" t="s">
        <v>4729</v>
      </c>
      <c r="D389" t="s">
        <v>7243</v>
      </c>
      <c r="E389" t="s">
        <v>1498</v>
      </c>
    </row>
    <row r="390" spans="1:5">
      <c r="A390" t="s">
        <v>7247</v>
      </c>
      <c r="B390" t="s">
        <v>8533</v>
      </c>
      <c r="C390" t="s">
        <v>4722</v>
      </c>
      <c r="D390" t="s">
        <v>7246</v>
      </c>
      <c r="E390" t="s">
        <v>1499</v>
      </c>
    </row>
    <row r="391" spans="1:5">
      <c r="A391" t="s">
        <v>7250</v>
      </c>
      <c r="B391" t="s">
        <v>8533</v>
      </c>
      <c r="C391" t="s">
        <v>4723</v>
      </c>
      <c r="D391" t="s">
        <v>7249</v>
      </c>
      <c r="E391" t="s">
        <v>1500</v>
      </c>
    </row>
    <row r="392" spans="1:5">
      <c r="A392" t="s">
        <v>7253</v>
      </c>
      <c r="B392" t="s">
        <v>8533</v>
      </c>
      <c r="C392" t="s">
        <v>4724</v>
      </c>
      <c r="D392" t="s">
        <v>7252</v>
      </c>
      <c r="E392" t="s">
        <v>1501</v>
      </c>
    </row>
    <row r="393" spans="1:5">
      <c r="A393" t="s">
        <v>7256</v>
      </c>
      <c r="B393" t="s">
        <v>8533</v>
      </c>
      <c r="C393" t="s">
        <v>4725</v>
      </c>
      <c r="D393" t="s">
        <v>7255</v>
      </c>
      <c r="E393" t="s">
        <v>1502</v>
      </c>
    </row>
    <row r="394" spans="1:5">
      <c r="A394" t="s">
        <v>7259</v>
      </c>
      <c r="B394" t="s">
        <v>8533</v>
      </c>
      <c r="C394" t="s">
        <v>4758</v>
      </c>
      <c r="D394" t="s">
        <v>7258</v>
      </c>
      <c r="E394" t="s">
        <v>1503</v>
      </c>
    </row>
    <row r="395" spans="1:5">
      <c r="A395" t="s">
        <v>7262</v>
      </c>
      <c r="B395" t="s">
        <v>8533</v>
      </c>
      <c r="C395" t="s">
        <v>4759</v>
      </c>
      <c r="D395" t="s">
        <v>7261</v>
      </c>
      <c r="E395" t="s">
        <v>1504</v>
      </c>
    </row>
    <row r="396" spans="1:5">
      <c r="A396" t="s">
        <v>7265</v>
      </c>
      <c r="B396" t="s">
        <v>8533</v>
      </c>
      <c r="C396" t="s">
        <v>4747</v>
      </c>
      <c r="D396" t="s">
        <v>7264</v>
      </c>
      <c r="E396" t="s">
        <v>1505</v>
      </c>
    </row>
    <row r="397" spans="1:5">
      <c r="A397" t="s">
        <v>7268</v>
      </c>
      <c r="B397" t="s">
        <v>8533</v>
      </c>
      <c r="C397" t="s">
        <v>4746</v>
      </c>
      <c r="D397" t="s">
        <v>7267</v>
      </c>
      <c r="E397" t="s">
        <v>1506</v>
      </c>
    </row>
    <row r="398" spans="1:5">
      <c r="A398" t="s">
        <v>7271</v>
      </c>
      <c r="B398" t="s">
        <v>8533</v>
      </c>
      <c r="C398" t="s">
        <v>4748</v>
      </c>
      <c r="D398" t="s">
        <v>7270</v>
      </c>
      <c r="E398" t="s">
        <v>1507</v>
      </c>
    </row>
    <row r="399" spans="1:5">
      <c r="A399" t="s">
        <v>7274</v>
      </c>
      <c r="B399" t="s">
        <v>8533</v>
      </c>
      <c r="C399" t="s">
        <v>4750</v>
      </c>
      <c r="D399" t="s">
        <v>7273</v>
      </c>
      <c r="E399" t="s">
        <v>1508</v>
      </c>
    </row>
    <row r="400" spans="1:5">
      <c r="A400" t="s">
        <v>7277</v>
      </c>
      <c r="B400" t="s">
        <v>8533</v>
      </c>
      <c r="C400" t="s">
        <v>4752</v>
      </c>
      <c r="D400" t="s">
        <v>7276</v>
      </c>
      <c r="E400" t="s">
        <v>1509</v>
      </c>
    </row>
    <row r="401" spans="1:5">
      <c r="A401" t="s">
        <v>7280</v>
      </c>
      <c r="B401" t="s">
        <v>8533</v>
      </c>
      <c r="C401" t="s">
        <v>4749</v>
      </c>
      <c r="D401" t="s">
        <v>7279</v>
      </c>
      <c r="E401" t="s">
        <v>1510</v>
      </c>
    </row>
    <row r="402" spans="1:5">
      <c r="A402" t="s">
        <v>7283</v>
      </c>
      <c r="B402" t="s">
        <v>8533</v>
      </c>
      <c r="C402" t="s">
        <v>4751</v>
      </c>
      <c r="D402" t="s">
        <v>7282</v>
      </c>
      <c r="E402" t="s">
        <v>1511</v>
      </c>
    </row>
    <row r="403" spans="1:5">
      <c r="A403" t="s">
        <v>7286</v>
      </c>
      <c r="B403" t="s">
        <v>8533</v>
      </c>
      <c r="C403" t="s">
        <v>4731</v>
      </c>
      <c r="D403" t="s">
        <v>7285</v>
      </c>
      <c r="E403" t="s">
        <v>1512</v>
      </c>
    </row>
    <row r="404" spans="1:5">
      <c r="A404" t="s">
        <v>7289</v>
      </c>
      <c r="B404" t="s">
        <v>8533</v>
      </c>
      <c r="C404" t="s">
        <v>4753</v>
      </c>
      <c r="D404" t="s">
        <v>7288</v>
      </c>
      <c r="E404" t="s">
        <v>1513</v>
      </c>
    </row>
    <row r="405" spans="1:5">
      <c r="A405" t="s">
        <v>7292</v>
      </c>
      <c r="B405" t="s">
        <v>8533</v>
      </c>
      <c r="C405" t="s">
        <v>4754</v>
      </c>
      <c r="D405" t="s">
        <v>7291</v>
      </c>
      <c r="E405" t="s">
        <v>1514</v>
      </c>
    </row>
    <row r="406" spans="1:5">
      <c r="A406" t="s">
        <v>7295</v>
      </c>
      <c r="B406" t="s">
        <v>8533</v>
      </c>
      <c r="C406" t="s">
        <v>4755</v>
      </c>
      <c r="D406" t="s">
        <v>7294</v>
      </c>
      <c r="E406" t="s">
        <v>1515</v>
      </c>
    </row>
    <row r="407" spans="1:5">
      <c r="A407" t="s">
        <v>7298</v>
      </c>
      <c r="B407" t="s">
        <v>8533</v>
      </c>
      <c r="C407" t="s">
        <v>4756</v>
      </c>
      <c r="D407" t="s">
        <v>7297</v>
      </c>
      <c r="E407" t="s">
        <v>1516</v>
      </c>
    </row>
    <row r="408" spans="1:5">
      <c r="A408" t="s">
        <v>7301</v>
      </c>
      <c r="B408" t="s">
        <v>8533</v>
      </c>
      <c r="C408" t="s">
        <v>4757</v>
      </c>
      <c r="D408" t="s">
        <v>7300</v>
      </c>
      <c r="E408" t="s">
        <v>1517</v>
      </c>
    </row>
    <row r="409" spans="1:5">
      <c r="A409" t="s">
        <v>7304</v>
      </c>
      <c r="B409" t="s">
        <v>8533</v>
      </c>
      <c r="C409" t="s">
        <v>4788</v>
      </c>
      <c r="D409" t="s">
        <v>7303</v>
      </c>
      <c r="E409" t="s">
        <v>1518</v>
      </c>
    </row>
    <row r="410" spans="1:5">
      <c r="A410" t="s">
        <v>7307</v>
      </c>
      <c r="B410" t="s">
        <v>8533</v>
      </c>
      <c r="C410" t="s">
        <v>4789</v>
      </c>
      <c r="D410" t="s">
        <v>7306</v>
      </c>
      <c r="E410" t="s">
        <v>1519</v>
      </c>
    </row>
    <row r="411" spans="1:5">
      <c r="A411" t="s">
        <v>7310</v>
      </c>
      <c r="B411" t="s">
        <v>8533</v>
      </c>
      <c r="C411" t="s">
        <v>4732</v>
      </c>
      <c r="D411" t="s">
        <v>7309</v>
      </c>
      <c r="E411" t="s">
        <v>1520</v>
      </c>
    </row>
    <row r="412" spans="1:5">
      <c r="A412" t="s">
        <v>7313</v>
      </c>
      <c r="B412" t="s">
        <v>8533</v>
      </c>
      <c r="C412" t="s">
        <v>4764</v>
      </c>
      <c r="D412" t="s">
        <v>7312</v>
      </c>
      <c r="E412" t="s">
        <v>1521</v>
      </c>
    </row>
    <row r="413" spans="1:5">
      <c r="A413" t="s">
        <v>7316</v>
      </c>
      <c r="B413" t="s">
        <v>8533</v>
      </c>
      <c r="C413" t="s">
        <v>4765</v>
      </c>
      <c r="D413" t="s">
        <v>7315</v>
      </c>
      <c r="E413" t="s">
        <v>1522</v>
      </c>
    </row>
    <row r="414" spans="1:5">
      <c r="A414" t="s">
        <v>7319</v>
      </c>
      <c r="B414" t="s">
        <v>8533</v>
      </c>
      <c r="C414" t="s">
        <v>4720</v>
      </c>
      <c r="D414" t="s">
        <v>7318</v>
      </c>
      <c r="E414" t="s">
        <v>1523</v>
      </c>
    </row>
    <row r="415" spans="1:5">
      <c r="A415" t="s">
        <v>7322</v>
      </c>
      <c r="B415" t="s">
        <v>8533</v>
      </c>
      <c r="C415" t="s">
        <v>4781</v>
      </c>
      <c r="D415" t="s">
        <v>7321</v>
      </c>
      <c r="E415" t="s">
        <v>1524</v>
      </c>
    </row>
    <row r="416" spans="1:5">
      <c r="A416" t="s">
        <v>7325</v>
      </c>
      <c r="B416" t="s">
        <v>8533</v>
      </c>
      <c r="C416" t="s">
        <v>4766</v>
      </c>
      <c r="D416" t="s">
        <v>7324</v>
      </c>
      <c r="E416" t="s">
        <v>1525</v>
      </c>
    </row>
    <row r="417" spans="1:5">
      <c r="A417" t="s">
        <v>7328</v>
      </c>
      <c r="B417" t="s">
        <v>8533</v>
      </c>
      <c r="C417" t="s">
        <v>4768</v>
      </c>
      <c r="D417" t="s">
        <v>7327</v>
      </c>
      <c r="E417" t="s">
        <v>1526</v>
      </c>
    </row>
    <row r="418" spans="1:5">
      <c r="A418" t="s">
        <v>7331</v>
      </c>
      <c r="B418" t="s">
        <v>8533</v>
      </c>
      <c r="C418" t="s">
        <v>4769</v>
      </c>
      <c r="D418" t="s">
        <v>7330</v>
      </c>
      <c r="E418" t="s">
        <v>1527</v>
      </c>
    </row>
    <row r="419" spans="1:5">
      <c r="A419" t="s">
        <v>7334</v>
      </c>
      <c r="B419" t="s">
        <v>8533</v>
      </c>
      <c r="C419" t="s">
        <v>4770</v>
      </c>
      <c r="D419" t="s">
        <v>7333</v>
      </c>
      <c r="E419" t="s">
        <v>1528</v>
      </c>
    </row>
    <row r="420" spans="1:5">
      <c r="A420" t="s">
        <v>7337</v>
      </c>
      <c r="B420" t="s">
        <v>8533</v>
      </c>
      <c r="C420" t="s">
        <v>4773</v>
      </c>
      <c r="D420" t="s">
        <v>7336</v>
      </c>
      <c r="E420" t="s">
        <v>1529</v>
      </c>
    </row>
    <row r="421" spans="1:5">
      <c r="A421" t="s">
        <v>7340</v>
      </c>
      <c r="B421" t="s">
        <v>8533</v>
      </c>
      <c r="C421" t="s">
        <v>4774</v>
      </c>
      <c r="D421" t="s">
        <v>7339</v>
      </c>
      <c r="E421" t="s">
        <v>1530</v>
      </c>
    </row>
    <row r="422" spans="1:5">
      <c r="A422" t="s">
        <v>7343</v>
      </c>
      <c r="B422" t="s">
        <v>8533</v>
      </c>
      <c r="C422" t="s">
        <v>4733</v>
      </c>
      <c r="D422" t="s">
        <v>7342</v>
      </c>
      <c r="E422" t="s">
        <v>1531</v>
      </c>
    </row>
    <row r="423" spans="1:5">
      <c r="A423" t="s">
        <v>7346</v>
      </c>
      <c r="B423" t="s">
        <v>8533</v>
      </c>
      <c r="C423" t="s">
        <v>4772</v>
      </c>
      <c r="D423" t="s">
        <v>7345</v>
      </c>
      <c r="E423" t="s">
        <v>1532</v>
      </c>
    </row>
    <row r="424" spans="1:5">
      <c r="A424" t="s">
        <v>7349</v>
      </c>
      <c r="B424" t="s">
        <v>8533</v>
      </c>
      <c r="C424" t="s">
        <v>4775</v>
      </c>
      <c r="D424" t="s">
        <v>7348</v>
      </c>
      <c r="E424" t="s">
        <v>1533</v>
      </c>
    </row>
    <row r="425" spans="1:5">
      <c r="A425" t="s">
        <v>7352</v>
      </c>
      <c r="B425" t="s">
        <v>8533</v>
      </c>
      <c r="C425" t="s">
        <v>4776</v>
      </c>
      <c r="D425" t="s">
        <v>7351</v>
      </c>
      <c r="E425" t="s">
        <v>1534</v>
      </c>
    </row>
    <row r="426" spans="1:5">
      <c r="A426" t="s">
        <v>7355</v>
      </c>
      <c r="B426" t="s">
        <v>8533</v>
      </c>
      <c r="C426" t="s">
        <v>4777</v>
      </c>
      <c r="D426" t="s">
        <v>7354</v>
      </c>
      <c r="E426" t="s">
        <v>1535</v>
      </c>
    </row>
    <row r="427" spans="1:5">
      <c r="A427" t="s">
        <v>7358</v>
      </c>
      <c r="B427" t="s">
        <v>8533</v>
      </c>
      <c r="C427" t="s">
        <v>4778</v>
      </c>
      <c r="D427" t="s">
        <v>7357</v>
      </c>
      <c r="E427" t="s">
        <v>1536</v>
      </c>
    </row>
    <row r="428" spans="1:5">
      <c r="A428" t="s">
        <v>7361</v>
      </c>
      <c r="B428" t="s">
        <v>8533</v>
      </c>
      <c r="C428" t="s">
        <v>4787</v>
      </c>
      <c r="D428" t="s">
        <v>7360</v>
      </c>
      <c r="E428" t="s">
        <v>1537</v>
      </c>
    </row>
    <row r="429" spans="1:5">
      <c r="A429" t="s">
        <v>7364</v>
      </c>
      <c r="B429" t="s">
        <v>8533</v>
      </c>
      <c r="C429" t="s">
        <v>4779</v>
      </c>
      <c r="D429" t="s">
        <v>7363</v>
      </c>
      <c r="E429" t="s">
        <v>1538</v>
      </c>
    </row>
    <row r="430" spans="1:5">
      <c r="A430" t="s">
        <v>7367</v>
      </c>
      <c r="B430" t="s">
        <v>8533</v>
      </c>
      <c r="C430" t="s">
        <v>4780</v>
      </c>
      <c r="D430" t="s">
        <v>7366</v>
      </c>
      <c r="E430" t="s">
        <v>1539</v>
      </c>
    </row>
    <row r="431" spans="1:5">
      <c r="A431" t="s">
        <v>7370</v>
      </c>
      <c r="B431" t="s">
        <v>8533</v>
      </c>
      <c r="C431" t="s">
        <v>4727</v>
      </c>
      <c r="D431" t="s">
        <v>7369</v>
      </c>
      <c r="E431" t="s">
        <v>1540</v>
      </c>
    </row>
    <row r="432" spans="1:5">
      <c r="A432" t="s">
        <v>7373</v>
      </c>
      <c r="B432" t="s">
        <v>8533</v>
      </c>
      <c r="C432" t="s">
        <v>4728</v>
      </c>
      <c r="D432" t="s">
        <v>7372</v>
      </c>
      <c r="E432" t="s">
        <v>1541</v>
      </c>
    </row>
    <row r="433" spans="1:5">
      <c r="A433" t="s">
        <v>7376</v>
      </c>
      <c r="B433" t="s">
        <v>8533</v>
      </c>
      <c r="C433" t="s">
        <v>4785</v>
      </c>
      <c r="D433" t="s">
        <v>7375</v>
      </c>
      <c r="E433" t="s">
        <v>1542</v>
      </c>
    </row>
    <row r="434" spans="1:5">
      <c r="A434" t="s">
        <v>7379</v>
      </c>
      <c r="B434" t="s">
        <v>8533</v>
      </c>
      <c r="C434" t="s">
        <v>4782</v>
      </c>
      <c r="D434" t="s">
        <v>7378</v>
      </c>
      <c r="E434" t="s">
        <v>1543</v>
      </c>
    </row>
    <row r="435" spans="1:5">
      <c r="A435" t="s">
        <v>7382</v>
      </c>
      <c r="B435" t="s">
        <v>8533</v>
      </c>
      <c r="C435" t="s">
        <v>4730</v>
      </c>
      <c r="D435" t="s">
        <v>7381</v>
      </c>
      <c r="E435" t="s">
        <v>1544</v>
      </c>
    </row>
    <row r="436" spans="1:5">
      <c r="A436" t="s">
        <v>7385</v>
      </c>
      <c r="B436" t="s">
        <v>8533</v>
      </c>
      <c r="C436" t="s">
        <v>4783</v>
      </c>
      <c r="D436" t="s">
        <v>7384</v>
      </c>
      <c r="E436" t="s">
        <v>1545</v>
      </c>
    </row>
    <row r="437" spans="1:5">
      <c r="A437" t="s">
        <v>7388</v>
      </c>
      <c r="B437" t="s">
        <v>8533</v>
      </c>
      <c r="C437" t="s">
        <v>4760</v>
      </c>
      <c r="D437" t="s">
        <v>7387</v>
      </c>
      <c r="E437" t="s">
        <v>1546</v>
      </c>
    </row>
    <row r="438" spans="1:5">
      <c r="A438" t="s">
        <v>7391</v>
      </c>
      <c r="B438" t="s">
        <v>8533</v>
      </c>
      <c r="C438" t="s">
        <v>4761</v>
      </c>
      <c r="D438" t="s">
        <v>7390</v>
      </c>
      <c r="E438" t="s">
        <v>1547</v>
      </c>
    </row>
    <row r="439" spans="1:5">
      <c r="A439" t="s">
        <v>7394</v>
      </c>
      <c r="B439" t="s">
        <v>8533</v>
      </c>
      <c r="C439" t="s">
        <v>4786</v>
      </c>
      <c r="D439" t="s">
        <v>7393</v>
      </c>
      <c r="E439" t="s">
        <v>1548</v>
      </c>
    </row>
    <row r="440" spans="1:5">
      <c r="A440" t="s">
        <v>7397</v>
      </c>
      <c r="B440" t="s">
        <v>8533</v>
      </c>
      <c r="C440" t="s">
        <v>4745</v>
      </c>
      <c r="D440" t="s">
        <v>7396</v>
      </c>
      <c r="E440" t="s">
        <v>1549</v>
      </c>
    </row>
    <row r="441" spans="1:5">
      <c r="A441" t="s">
        <v>7400</v>
      </c>
      <c r="B441" t="s">
        <v>8533</v>
      </c>
      <c r="C441" t="s">
        <v>4784</v>
      </c>
      <c r="D441" t="s">
        <v>7399</v>
      </c>
      <c r="E441" t="s">
        <v>1550</v>
      </c>
    </row>
    <row r="442" spans="1:5">
      <c r="A442" t="s">
        <v>7403</v>
      </c>
      <c r="B442" t="s">
        <v>8533</v>
      </c>
      <c r="C442" t="s">
        <v>4790</v>
      </c>
      <c r="D442" t="s">
        <v>7402</v>
      </c>
      <c r="E442" t="s">
        <v>1551</v>
      </c>
    </row>
    <row r="443" spans="1:5">
      <c r="A443" t="s">
        <v>7409</v>
      </c>
      <c r="B443" t="s">
        <v>8533</v>
      </c>
      <c r="C443" t="s">
        <v>4956</v>
      </c>
      <c r="D443" t="s">
        <v>7408</v>
      </c>
      <c r="E443" t="s">
        <v>1553</v>
      </c>
    </row>
    <row r="444" spans="1:5">
      <c r="A444" t="s">
        <v>8522</v>
      </c>
      <c r="B444" t="s">
        <v>8523</v>
      </c>
      <c r="C444" t="s">
        <v>8520</v>
      </c>
      <c r="D444" t="s">
        <v>8521</v>
      </c>
      <c r="E444" t="s">
        <v>219</v>
      </c>
    </row>
    <row r="445" spans="1:5">
      <c r="A445" t="s">
        <v>7412</v>
      </c>
      <c r="B445" t="s">
        <v>8533</v>
      </c>
      <c r="C445" t="s">
        <v>5380</v>
      </c>
      <c r="D445" t="s">
        <v>7411</v>
      </c>
      <c r="E445" t="s">
        <v>1554</v>
      </c>
    </row>
    <row r="446" spans="1:5">
      <c r="A446" t="s">
        <v>7415</v>
      </c>
      <c r="B446" t="s">
        <v>8533</v>
      </c>
      <c r="C446" t="s">
        <v>5381</v>
      </c>
      <c r="D446" t="s">
        <v>7414</v>
      </c>
      <c r="E446" t="s">
        <v>1555</v>
      </c>
    </row>
    <row r="447" spans="1:5">
      <c r="A447" t="s">
        <v>7418</v>
      </c>
      <c r="B447" t="s">
        <v>8533</v>
      </c>
      <c r="C447" t="s">
        <v>5201</v>
      </c>
      <c r="D447" t="s">
        <v>7417</v>
      </c>
      <c r="E447" t="s">
        <v>1556</v>
      </c>
    </row>
    <row r="448" spans="1:5">
      <c r="A448" t="s">
        <v>7421</v>
      </c>
      <c r="B448" t="s">
        <v>8533</v>
      </c>
      <c r="C448" t="s">
        <v>5202</v>
      </c>
      <c r="D448" t="s">
        <v>7420</v>
      </c>
      <c r="E448" t="s">
        <v>1557</v>
      </c>
    </row>
    <row r="449" spans="1:5">
      <c r="A449" t="s">
        <v>7424</v>
      </c>
      <c r="B449" t="s">
        <v>8533</v>
      </c>
      <c r="C449" t="s">
        <v>5208</v>
      </c>
      <c r="D449" t="s">
        <v>7423</v>
      </c>
      <c r="E449" t="s">
        <v>1558</v>
      </c>
    </row>
    <row r="450" spans="1:5">
      <c r="A450" t="s">
        <v>7427</v>
      </c>
      <c r="B450" t="s">
        <v>8533</v>
      </c>
      <c r="C450" t="s">
        <v>5203</v>
      </c>
      <c r="D450" t="s">
        <v>7426</v>
      </c>
      <c r="E450" t="s">
        <v>1559</v>
      </c>
    </row>
    <row r="451" spans="1:5">
      <c r="A451" t="s">
        <v>7430</v>
      </c>
      <c r="B451" t="s">
        <v>8533</v>
      </c>
      <c r="C451" t="s">
        <v>5204</v>
      </c>
      <c r="D451" t="s">
        <v>7429</v>
      </c>
      <c r="E451" t="s">
        <v>1560</v>
      </c>
    </row>
    <row r="452" spans="1:5">
      <c r="A452" t="s">
        <v>7433</v>
      </c>
      <c r="B452" t="s">
        <v>8533</v>
      </c>
      <c r="C452" t="s">
        <v>4863</v>
      </c>
      <c r="D452" t="s">
        <v>7432</v>
      </c>
      <c r="E452" t="s">
        <v>1561</v>
      </c>
    </row>
    <row r="453" spans="1:5">
      <c r="A453" t="s">
        <v>7436</v>
      </c>
      <c r="B453" t="s">
        <v>8533</v>
      </c>
      <c r="C453" t="s">
        <v>5305</v>
      </c>
      <c r="D453" t="s">
        <v>7435</v>
      </c>
      <c r="E453" t="s">
        <v>1562</v>
      </c>
    </row>
    <row r="454" spans="1:5">
      <c r="A454" t="s">
        <v>7439</v>
      </c>
      <c r="B454" t="s">
        <v>8533</v>
      </c>
      <c r="C454" t="s">
        <v>5304</v>
      </c>
      <c r="D454" t="s">
        <v>7438</v>
      </c>
      <c r="E454" t="s">
        <v>1563</v>
      </c>
    </row>
    <row r="455" spans="1:5">
      <c r="A455" t="s">
        <v>7442</v>
      </c>
      <c r="B455" t="s">
        <v>8963</v>
      </c>
      <c r="C455" t="s">
        <v>5063</v>
      </c>
      <c r="D455" t="s">
        <v>7441</v>
      </c>
      <c r="E455" t="s">
        <v>1564</v>
      </c>
    </row>
    <row r="456" spans="1:5">
      <c r="A456" t="s">
        <v>7445</v>
      </c>
      <c r="B456" t="s">
        <v>8963</v>
      </c>
      <c r="C456" t="s">
        <v>5065</v>
      </c>
      <c r="D456" t="s">
        <v>7444</v>
      </c>
      <c r="E456" t="s">
        <v>1565</v>
      </c>
    </row>
    <row r="457" spans="1:5">
      <c r="A457" t="s">
        <v>7448</v>
      </c>
      <c r="B457" t="s">
        <v>8963</v>
      </c>
      <c r="C457" t="s">
        <v>5066</v>
      </c>
      <c r="D457" t="s">
        <v>7447</v>
      </c>
      <c r="E457" t="s">
        <v>1566</v>
      </c>
    </row>
    <row r="458" spans="1:5">
      <c r="A458" t="s">
        <v>7451</v>
      </c>
      <c r="B458" t="s">
        <v>7452</v>
      </c>
      <c r="C458" t="s">
        <v>4534</v>
      </c>
      <c r="D458" t="s">
        <v>7450</v>
      </c>
      <c r="E458" t="s">
        <v>1567</v>
      </c>
    </row>
    <row r="459" spans="1:5">
      <c r="A459" t="s">
        <v>7455</v>
      </c>
      <c r="B459" t="s">
        <v>7456</v>
      </c>
      <c r="C459" t="s">
        <v>4564</v>
      </c>
      <c r="D459" t="s">
        <v>7454</v>
      </c>
      <c r="E459" t="s">
        <v>1568</v>
      </c>
    </row>
    <row r="460" spans="1:5">
      <c r="A460" t="s">
        <v>7458</v>
      </c>
      <c r="B460" t="s">
        <v>7456</v>
      </c>
      <c r="C460" t="s">
        <v>4565</v>
      </c>
      <c r="D460" t="s">
        <v>7454</v>
      </c>
      <c r="E460" t="s">
        <v>1568</v>
      </c>
    </row>
    <row r="461" spans="1:5">
      <c r="A461" t="s">
        <v>7460</v>
      </c>
      <c r="B461" t="s">
        <v>7456</v>
      </c>
      <c r="C461" t="s">
        <v>4566</v>
      </c>
      <c r="D461" t="s">
        <v>7454</v>
      </c>
      <c r="E461" t="s">
        <v>1568</v>
      </c>
    </row>
    <row r="462" spans="1:5">
      <c r="A462" t="s">
        <v>7463</v>
      </c>
      <c r="B462" t="s">
        <v>7464</v>
      </c>
      <c r="C462" t="s">
        <v>5169</v>
      </c>
      <c r="D462" t="s">
        <v>7462</v>
      </c>
      <c r="E462" t="s">
        <v>1569</v>
      </c>
    </row>
    <row r="463" spans="1:5">
      <c r="A463" t="s">
        <v>7466</v>
      </c>
      <c r="B463" t="s">
        <v>7464</v>
      </c>
      <c r="C463" t="s">
        <v>5170</v>
      </c>
      <c r="D463" t="s">
        <v>7462</v>
      </c>
      <c r="E463" t="s">
        <v>1569</v>
      </c>
    </row>
    <row r="464" spans="1:5">
      <c r="A464" t="s">
        <v>7468</v>
      </c>
      <c r="B464" t="s">
        <v>7464</v>
      </c>
      <c r="C464" t="s">
        <v>5168</v>
      </c>
      <c r="D464" t="s">
        <v>7462</v>
      </c>
      <c r="E464" t="s">
        <v>1569</v>
      </c>
    </row>
    <row r="465" spans="1:5">
      <c r="A465" t="s">
        <v>7471</v>
      </c>
      <c r="B465" t="s">
        <v>7464</v>
      </c>
      <c r="C465" t="s">
        <v>5175</v>
      </c>
      <c r="D465" t="s">
        <v>7470</v>
      </c>
      <c r="E465" t="s">
        <v>1570</v>
      </c>
    </row>
    <row r="466" spans="1:5">
      <c r="A466" t="s">
        <v>7473</v>
      </c>
      <c r="B466" t="s">
        <v>7464</v>
      </c>
      <c r="C466" t="s">
        <v>5178</v>
      </c>
      <c r="D466" t="s">
        <v>7470</v>
      </c>
      <c r="E466" t="s">
        <v>1570</v>
      </c>
    </row>
    <row r="467" spans="1:5">
      <c r="A467" t="s">
        <v>7475</v>
      </c>
      <c r="B467" t="s">
        <v>7464</v>
      </c>
      <c r="C467" t="s">
        <v>5177</v>
      </c>
      <c r="D467" t="s">
        <v>7470</v>
      </c>
      <c r="E467" t="s">
        <v>1570</v>
      </c>
    </row>
    <row r="468" spans="1:5">
      <c r="A468" t="s">
        <v>7478</v>
      </c>
      <c r="B468" t="s">
        <v>7479</v>
      </c>
      <c r="C468" t="s">
        <v>5044</v>
      </c>
      <c r="D468" t="s">
        <v>7477</v>
      </c>
      <c r="E468" t="s">
        <v>1571</v>
      </c>
    </row>
    <row r="469" spans="1:5">
      <c r="A469" t="s">
        <v>7482</v>
      </c>
      <c r="B469" t="s">
        <v>7479</v>
      </c>
      <c r="C469" t="s">
        <v>5045</v>
      </c>
      <c r="D469" t="s">
        <v>7481</v>
      </c>
      <c r="E469" t="s">
        <v>1572</v>
      </c>
    </row>
    <row r="470" spans="1:5">
      <c r="A470" t="s">
        <v>7485</v>
      </c>
      <c r="B470" t="s">
        <v>7486</v>
      </c>
      <c r="C470" t="s">
        <v>5154</v>
      </c>
      <c r="D470" t="s">
        <v>7484</v>
      </c>
      <c r="E470" t="s">
        <v>1573</v>
      </c>
    </row>
    <row r="471" spans="1:5">
      <c r="A471" t="s">
        <v>7488</v>
      </c>
      <c r="B471" t="s">
        <v>7486</v>
      </c>
      <c r="C471" t="s">
        <v>5155</v>
      </c>
      <c r="D471" t="s">
        <v>7484</v>
      </c>
      <c r="E471" t="s">
        <v>1573</v>
      </c>
    </row>
    <row r="472" spans="1:5">
      <c r="A472" t="s">
        <v>7490</v>
      </c>
      <c r="B472" t="s">
        <v>7486</v>
      </c>
      <c r="C472" t="s">
        <v>5156</v>
      </c>
      <c r="D472" t="s">
        <v>7484</v>
      </c>
      <c r="E472" t="s">
        <v>1573</v>
      </c>
    </row>
    <row r="473" spans="1:5">
      <c r="A473" t="s">
        <v>7500</v>
      </c>
      <c r="B473" t="s">
        <v>7501</v>
      </c>
      <c r="C473" t="s">
        <v>4556</v>
      </c>
      <c r="D473" t="s">
        <v>7499</v>
      </c>
      <c r="E473" t="s">
        <v>1575</v>
      </c>
    </row>
    <row r="474" spans="1:5">
      <c r="A474" t="s">
        <v>7504</v>
      </c>
      <c r="B474" t="s">
        <v>7464</v>
      </c>
      <c r="C474" t="s">
        <v>4508</v>
      </c>
      <c r="D474" t="s">
        <v>7503</v>
      </c>
      <c r="E474" t="s">
        <v>1576</v>
      </c>
    </row>
    <row r="475" spans="1:5">
      <c r="A475" t="s">
        <v>7515</v>
      </c>
      <c r="B475" t="s">
        <v>7464</v>
      </c>
      <c r="C475" t="s">
        <v>5035</v>
      </c>
      <c r="D475" t="s">
        <v>7514</v>
      </c>
      <c r="E475" t="s">
        <v>1579</v>
      </c>
    </row>
    <row r="476" spans="1:5">
      <c r="A476" t="s">
        <v>7522</v>
      </c>
      <c r="B476" t="s">
        <v>7523</v>
      </c>
      <c r="C476" t="s">
        <v>4520</v>
      </c>
      <c r="D476" t="s">
        <v>7521</v>
      </c>
      <c r="E476" t="s">
        <v>1581</v>
      </c>
    </row>
    <row r="477" spans="1:5">
      <c r="A477" t="s">
        <v>7526</v>
      </c>
      <c r="B477" t="s">
        <v>7527</v>
      </c>
      <c r="C477" t="s">
        <v>4996</v>
      </c>
      <c r="D477" t="s">
        <v>7525</v>
      </c>
      <c r="E477" t="s">
        <v>1582</v>
      </c>
    </row>
    <row r="478" spans="1:5">
      <c r="A478" t="s">
        <v>7529</v>
      </c>
      <c r="B478" t="s">
        <v>7527</v>
      </c>
      <c r="C478" t="s">
        <v>4997</v>
      </c>
      <c r="D478" t="s">
        <v>7525</v>
      </c>
      <c r="E478" t="s">
        <v>1582</v>
      </c>
    </row>
    <row r="479" spans="1:5">
      <c r="A479" t="s">
        <v>7531</v>
      </c>
      <c r="B479" t="s">
        <v>7527</v>
      </c>
      <c r="C479" t="s">
        <v>4998</v>
      </c>
      <c r="D479" t="s">
        <v>7525</v>
      </c>
      <c r="E479" t="s">
        <v>1582</v>
      </c>
    </row>
    <row r="480" spans="1:5">
      <c r="A480" t="s">
        <v>7534</v>
      </c>
      <c r="B480" t="s">
        <v>7535</v>
      </c>
      <c r="C480" t="s">
        <v>5067</v>
      </c>
      <c r="D480" t="s">
        <v>7533</v>
      </c>
      <c r="E480" t="s">
        <v>1583</v>
      </c>
    </row>
    <row r="481" spans="1:5">
      <c r="A481" t="s">
        <v>7534</v>
      </c>
      <c r="B481" t="s">
        <v>7535</v>
      </c>
      <c r="C481" t="s">
        <v>5067</v>
      </c>
      <c r="D481" t="s">
        <v>7533</v>
      </c>
      <c r="E481" t="s">
        <v>1583</v>
      </c>
    </row>
    <row r="482" spans="1:5">
      <c r="A482" t="s">
        <v>7538</v>
      </c>
      <c r="B482" t="s">
        <v>7535</v>
      </c>
      <c r="C482" t="s">
        <v>5068</v>
      </c>
      <c r="D482" t="s">
        <v>7537</v>
      </c>
      <c r="E482" t="s">
        <v>1584</v>
      </c>
    </row>
    <row r="483" spans="1:5">
      <c r="A483" t="s">
        <v>7541</v>
      </c>
      <c r="B483" t="s">
        <v>7535</v>
      </c>
      <c r="C483" t="s">
        <v>5069</v>
      </c>
      <c r="D483" t="s">
        <v>7540</v>
      </c>
      <c r="E483" t="s">
        <v>1585</v>
      </c>
    </row>
    <row r="484" spans="1:5">
      <c r="A484" t="s">
        <v>7544</v>
      </c>
      <c r="B484" t="s">
        <v>7535</v>
      </c>
      <c r="C484" t="s">
        <v>5070</v>
      </c>
      <c r="D484" t="s">
        <v>7543</v>
      </c>
      <c r="E484" t="s">
        <v>1586</v>
      </c>
    </row>
    <row r="485" spans="1:5">
      <c r="A485" t="s">
        <v>7547</v>
      </c>
      <c r="B485" t="s">
        <v>7548</v>
      </c>
      <c r="C485" t="s">
        <v>4451</v>
      </c>
      <c r="D485" t="s">
        <v>7546</v>
      </c>
      <c r="E485" t="s">
        <v>1587</v>
      </c>
    </row>
    <row r="486" spans="1:5">
      <c r="A486" t="s">
        <v>7550</v>
      </c>
      <c r="B486" t="s">
        <v>7548</v>
      </c>
      <c r="C486" t="s">
        <v>4452</v>
      </c>
      <c r="D486" t="s">
        <v>7546</v>
      </c>
      <c r="E486" t="s">
        <v>1587</v>
      </c>
    </row>
    <row r="487" spans="1:5">
      <c r="A487" t="s">
        <v>7553</v>
      </c>
      <c r="B487" t="s">
        <v>7554</v>
      </c>
      <c r="C487" t="s">
        <v>5097</v>
      </c>
      <c r="D487" t="s">
        <v>7552</v>
      </c>
      <c r="E487" t="s">
        <v>228</v>
      </c>
    </row>
    <row r="488" spans="1:5">
      <c r="A488" t="s">
        <v>7553</v>
      </c>
      <c r="B488" t="s">
        <v>7554</v>
      </c>
      <c r="C488" t="s">
        <v>5097</v>
      </c>
      <c r="D488" t="s">
        <v>7552</v>
      </c>
      <c r="E488" t="s">
        <v>228</v>
      </c>
    </row>
    <row r="489" spans="1:5">
      <c r="A489" t="s">
        <v>7557</v>
      </c>
      <c r="B489" t="s">
        <v>7554</v>
      </c>
      <c r="C489" t="s">
        <v>5096</v>
      </c>
      <c r="D489" t="s">
        <v>7556</v>
      </c>
      <c r="E489" t="s">
        <v>229</v>
      </c>
    </row>
    <row r="490" spans="1:5">
      <c r="A490" t="s">
        <v>7560</v>
      </c>
      <c r="B490" t="s">
        <v>7561</v>
      </c>
      <c r="C490" t="s">
        <v>5090</v>
      </c>
      <c r="D490" t="s">
        <v>5091</v>
      </c>
      <c r="E490" t="s">
        <v>5091</v>
      </c>
    </row>
    <row r="491" spans="1:5">
      <c r="A491" t="s">
        <v>7560</v>
      </c>
      <c r="B491" t="s">
        <v>7561</v>
      </c>
      <c r="C491" t="s">
        <v>5090</v>
      </c>
      <c r="D491" t="s">
        <v>5091</v>
      </c>
      <c r="E491" t="s">
        <v>5091</v>
      </c>
    </row>
    <row r="492" spans="1:5">
      <c r="A492" t="s">
        <v>7560</v>
      </c>
      <c r="B492" t="s">
        <v>7561</v>
      </c>
      <c r="C492" t="s">
        <v>5090</v>
      </c>
      <c r="D492" t="s">
        <v>5091</v>
      </c>
      <c r="E492" t="s">
        <v>5091</v>
      </c>
    </row>
    <row r="493" spans="1:5">
      <c r="A493" t="s">
        <v>7560</v>
      </c>
      <c r="B493" t="s">
        <v>7561</v>
      </c>
      <c r="C493" t="s">
        <v>5090</v>
      </c>
      <c r="D493" t="s">
        <v>5091</v>
      </c>
      <c r="E493" t="s">
        <v>5091</v>
      </c>
    </row>
    <row r="494" spans="1:5">
      <c r="A494" t="s">
        <v>7563</v>
      </c>
      <c r="B494" t="s">
        <v>7561</v>
      </c>
      <c r="C494" t="s">
        <v>5102</v>
      </c>
      <c r="D494" t="s">
        <v>5091</v>
      </c>
      <c r="E494" t="s">
        <v>5091</v>
      </c>
    </row>
    <row r="495" spans="1:5">
      <c r="A495" t="s">
        <v>7566</v>
      </c>
      <c r="B495" t="s">
        <v>7567</v>
      </c>
      <c r="C495" t="s">
        <v>5101</v>
      </c>
      <c r="D495" t="s">
        <v>7565</v>
      </c>
      <c r="E495" t="s">
        <v>231</v>
      </c>
    </row>
    <row r="496" spans="1:5">
      <c r="A496" t="s">
        <v>7570</v>
      </c>
      <c r="B496" t="s">
        <v>7554</v>
      </c>
      <c r="C496" t="s">
        <v>5104</v>
      </c>
      <c r="D496" t="s">
        <v>7569</v>
      </c>
      <c r="E496" t="s">
        <v>232</v>
      </c>
    </row>
    <row r="497" spans="1:5">
      <c r="A497" t="s">
        <v>7573</v>
      </c>
      <c r="B497" t="s">
        <v>7561</v>
      </c>
      <c r="C497" t="s">
        <v>5103</v>
      </c>
      <c r="D497" t="s">
        <v>7572</v>
      </c>
      <c r="E497" t="s">
        <v>233</v>
      </c>
    </row>
    <row r="498" spans="1:5">
      <c r="A498" t="s">
        <v>7575</v>
      </c>
      <c r="B498" t="s">
        <v>7561</v>
      </c>
      <c r="C498" t="s">
        <v>5105</v>
      </c>
      <c r="D498" t="s">
        <v>7572</v>
      </c>
      <c r="E498" t="s">
        <v>233</v>
      </c>
    </row>
    <row r="499" spans="1:5">
      <c r="A499" t="s">
        <v>7578</v>
      </c>
      <c r="B499" t="s">
        <v>7567</v>
      </c>
      <c r="C499" t="s">
        <v>5106</v>
      </c>
      <c r="D499" t="s">
        <v>7577</v>
      </c>
      <c r="E499" t="s">
        <v>234</v>
      </c>
    </row>
    <row r="500" spans="1:5">
      <c r="A500" t="s">
        <v>7581</v>
      </c>
      <c r="B500" t="s">
        <v>7554</v>
      </c>
      <c r="C500" t="s">
        <v>5108</v>
      </c>
      <c r="D500" t="s">
        <v>7580</v>
      </c>
      <c r="E500" t="s">
        <v>235</v>
      </c>
    </row>
    <row r="501" spans="1:5">
      <c r="A501" t="s">
        <v>7584</v>
      </c>
      <c r="B501" t="s">
        <v>7508</v>
      </c>
      <c r="C501" t="s">
        <v>4436</v>
      </c>
      <c r="D501" t="s">
        <v>4437</v>
      </c>
      <c r="E501" t="s">
        <v>4437</v>
      </c>
    </row>
    <row r="502" spans="1:5">
      <c r="A502" t="s">
        <v>7584</v>
      </c>
      <c r="B502" t="s">
        <v>7508</v>
      </c>
      <c r="C502" t="s">
        <v>4436</v>
      </c>
      <c r="D502" t="s">
        <v>4437</v>
      </c>
      <c r="E502" t="s">
        <v>4437</v>
      </c>
    </row>
    <row r="503" spans="1:5">
      <c r="A503" t="s">
        <v>7587</v>
      </c>
      <c r="B503" t="s">
        <v>7508</v>
      </c>
      <c r="C503" t="s">
        <v>5055</v>
      </c>
      <c r="D503" t="s">
        <v>7586</v>
      </c>
      <c r="E503" t="s">
        <v>237</v>
      </c>
    </row>
    <row r="504" spans="1:5">
      <c r="A504" t="s">
        <v>7590</v>
      </c>
      <c r="B504" t="s">
        <v>7591</v>
      </c>
      <c r="C504" t="s">
        <v>5109</v>
      </c>
      <c r="D504" t="s">
        <v>7589</v>
      </c>
      <c r="E504" t="s">
        <v>238</v>
      </c>
    </row>
    <row r="505" spans="1:5">
      <c r="A505" t="s">
        <v>7594</v>
      </c>
      <c r="B505" t="s">
        <v>7591</v>
      </c>
      <c r="C505" t="s">
        <v>5110</v>
      </c>
      <c r="D505" t="s">
        <v>7593</v>
      </c>
      <c r="E505" t="s">
        <v>239</v>
      </c>
    </row>
    <row r="506" spans="1:5">
      <c r="A506" t="s">
        <v>7597</v>
      </c>
      <c r="B506" t="s">
        <v>7456</v>
      </c>
      <c r="C506" t="s">
        <v>4477</v>
      </c>
      <c r="D506" t="s">
        <v>7596</v>
      </c>
      <c r="E506" t="s">
        <v>240</v>
      </c>
    </row>
    <row r="507" spans="1:5">
      <c r="A507" t="s">
        <v>7600</v>
      </c>
      <c r="B507" t="s">
        <v>7601</v>
      </c>
      <c r="C507" t="s">
        <v>4474</v>
      </c>
      <c r="D507" t="s">
        <v>7599</v>
      </c>
      <c r="E507" t="s">
        <v>241</v>
      </c>
    </row>
    <row r="508" spans="1:5">
      <c r="A508" t="s">
        <v>7610</v>
      </c>
      <c r="B508" t="s">
        <v>7464</v>
      </c>
      <c r="C508" t="s">
        <v>5028</v>
      </c>
      <c r="D508" t="s">
        <v>7609</v>
      </c>
      <c r="E508" t="s">
        <v>243</v>
      </c>
    </row>
    <row r="509" spans="1:5">
      <c r="A509" t="s">
        <v>7613</v>
      </c>
      <c r="B509" t="s">
        <v>7554</v>
      </c>
      <c r="C509" t="s">
        <v>4485</v>
      </c>
      <c r="D509" t="s">
        <v>7612</v>
      </c>
      <c r="E509" t="s">
        <v>244</v>
      </c>
    </row>
    <row r="510" spans="1:5">
      <c r="A510" t="s">
        <v>7615</v>
      </c>
      <c r="B510" t="s">
        <v>7554</v>
      </c>
      <c r="C510" t="s">
        <v>4486</v>
      </c>
      <c r="D510" t="s">
        <v>7612</v>
      </c>
      <c r="E510" t="s">
        <v>244</v>
      </c>
    </row>
    <row r="511" spans="1:5">
      <c r="A511" t="s">
        <v>7618</v>
      </c>
      <c r="B511" t="s">
        <v>7619</v>
      </c>
      <c r="C511" t="s">
        <v>4495</v>
      </c>
      <c r="D511" t="s">
        <v>7617</v>
      </c>
      <c r="E511" t="s">
        <v>245</v>
      </c>
    </row>
    <row r="512" spans="1:5">
      <c r="A512" t="s">
        <v>7622</v>
      </c>
      <c r="B512" t="s">
        <v>7501</v>
      </c>
      <c r="C512" t="s">
        <v>4488</v>
      </c>
      <c r="D512" t="s">
        <v>7621</v>
      </c>
      <c r="E512" t="s">
        <v>246</v>
      </c>
    </row>
    <row r="513" spans="1:5">
      <c r="A513" t="s">
        <v>7625</v>
      </c>
      <c r="B513" t="s">
        <v>7501</v>
      </c>
      <c r="C513" t="s">
        <v>4489</v>
      </c>
      <c r="D513" t="s">
        <v>7624</v>
      </c>
      <c r="E513" t="s">
        <v>247</v>
      </c>
    </row>
    <row r="514" spans="1:5">
      <c r="A514" t="s">
        <v>7628</v>
      </c>
      <c r="B514" t="s">
        <v>7501</v>
      </c>
      <c r="C514" t="s">
        <v>4490</v>
      </c>
      <c r="D514" t="s">
        <v>7627</v>
      </c>
      <c r="E514" t="s">
        <v>248</v>
      </c>
    </row>
    <row r="515" spans="1:5">
      <c r="A515" t="s">
        <v>7631</v>
      </c>
      <c r="B515" t="s">
        <v>7501</v>
      </c>
      <c r="C515" t="s">
        <v>4492</v>
      </c>
      <c r="D515" t="s">
        <v>7630</v>
      </c>
      <c r="E515" t="s">
        <v>249</v>
      </c>
    </row>
    <row r="516" spans="1:5">
      <c r="A516" t="s">
        <v>7634</v>
      </c>
      <c r="B516" t="s">
        <v>7501</v>
      </c>
      <c r="C516" t="s">
        <v>5057</v>
      </c>
      <c r="D516" t="s">
        <v>7633</v>
      </c>
      <c r="E516" t="s">
        <v>250</v>
      </c>
    </row>
    <row r="517" spans="1:5">
      <c r="A517" t="s">
        <v>7634</v>
      </c>
      <c r="B517" t="s">
        <v>7501</v>
      </c>
      <c r="C517" t="s">
        <v>5054</v>
      </c>
      <c r="D517" t="s">
        <v>7633</v>
      </c>
      <c r="E517" t="s">
        <v>250</v>
      </c>
    </row>
    <row r="518" spans="1:5">
      <c r="A518" t="s">
        <v>7634</v>
      </c>
      <c r="B518" t="s">
        <v>7501</v>
      </c>
      <c r="C518" t="s">
        <v>5054</v>
      </c>
      <c r="D518" t="s">
        <v>7633</v>
      </c>
      <c r="E518" t="s">
        <v>250</v>
      </c>
    </row>
    <row r="519" spans="1:5">
      <c r="A519" t="s">
        <v>7636</v>
      </c>
      <c r="B519" t="s">
        <v>7501</v>
      </c>
      <c r="C519" t="s">
        <v>5058</v>
      </c>
      <c r="D519" t="s">
        <v>7633</v>
      </c>
      <c r="E519" t="s">
        <v>250</v>
      </c>
    </row>
    <row r="520" spans="1:5">
      <c r="A520" t="s">
        <v>7638</v>
      </c>
      <c r="B520" t="s">
        <v>7501</v>
      </c>
      <c r="C520" t="s">
        <v>5059</v>
      </c>
      <c r="D520" t="s">
        <v>7633</v>
      </c>
      <c r="E520" t="s">
        <v>250</v>
      </c>
    </row>
    <row r="521" spans="1:5">
      <c r="A521" t="s">
        <v>7641</v>
      </c>
      <c r="B521" t="s">
        <v>7567</v>
      </c>
      <c r="C521" t="s">
        <v>4507</v>
      </c>
      <c r="D521" t="s">
        <v>7640</v>
      </c>
      <c r="E521" t="s">
        <v>7640</v>
      </c>
    </row>
    <row r="522" spans="1:5">
      <c r="A522" t="s">
        <v>7643</v>
      </c>
      <c r="B522" t="s">
        <v>7567</v>
      </c>
      <c r="C522" t="s">
        <v>4506</v>
      </c>
      <c r="D522" t="s">
        <v>7640</v>
      </c>
      <c r="E522" t="s">
        <v>7640</v>
      </c>
    </row>
    <row r="523" spans="1:5">
      <c r="A523" t="s">
        <v>7645</v>
      </c>
      <c r="B523" t="s">
        <v>7567</v>
      </c>
      <c r="C523" t="s">
        <v>4505</v>
      </c>
      <c r="D523" t="s">
        <v>7640</v>
      </c>
      <c r="E523" t="s">
        <v>7640</v>
      </c>
    </row>
    <row r="524" spans="1:5">
      <c r="A524" t="s">
        <v>7648</v>
      </c>
      <c r="B524" t="s">
        <v>7567</v>
      </c>
      <c r="C524" t="s">
        <v>4504</v>
      </c>
      <c r="D524" t="s">
        <v>7647</v>
      </c>
      <c r="E524" t="s">
        <v>251</v>
      </c>
    </row>
    <row r="525" spans="1:5">
      <c r="A525" t="s">
        <v>7650</v>
      </c>
      <c r="B525" t="s">
        <v>7567</v>
      </c>
      <c r="C525" t="s">
        <v>4503</v>
      </c>
      <c r="D525" t="s">
        <v>7647</v>
      </c>
      <c r="E525" t="s">
        <v>251</v>
      </c>
    </row>
    <row r="526" spans="1:5">
      <c r="A526" t="s">
        <v>7652</v>
      </c>
      <c r="B526" t="s">
        <v>7567</v>
      </c>
      <c r="C526" t="s">
        <v>4502</v>
      </c>
      <c r="D526" t="s">
        <v>7647</v>
      </c>
      <c r="E526" t="s">
        <v>251</v>
      </c>
    </row>
    <row r="527" spans="1:5">
      <c r="A527" t="s">
        <v>7654</v>
      </c>
      <c r="B527" t="s">
        <v>7456</v>
      </c>
      <c r="C527" t="s">
        <v>5162</v>
      </c>
      <c r="D527" t="s">
        <v>9151</v>
      </c>
      <c r="E527" t="s">
        <v>1196</v>
      </c>
    </row>
    <row r="528" spans="1:5">
      <c r="A528" t="s">
        <v>7656</v>
      </c>
      <c r="B528" t="s">
        <v>7456</v>
      </c>
      <c r="C528" t="s">
        <v>5164</v>
      </c>
      <c r="D528" t="s">
        <v>9151</v>
      </c>
      <c r="E528" t="s">
        <v>1196</v>
      </c>
    </row>
    <row r="529" spans="1:5">
      <c r="A529" t="s">
        <v>7659</v>
      </c>
      <c r="B529" t="s">
        <v>7456</v>
      </c>
      <c r="C529" t="s">
        <v>5157</v>
      </c>
      <c r="D529" t="s">
        <v>7658</v>
      </c>
      <c r="E529" t="s">
        <v>252</v>
      </c>
    </row>
    <row r="530" spans="1:5">
      <c r="A530" t="s">
        <v>7662</v>
      </c>
      <c r="B530" t="s">
        <v>7464</v>
      </c>
      <c r="C530" t="s">
        <v>4481</v>
      </c>
      <c r="D530" t="s">
        <v>7661</v>
      </c>
      <c r="E530" t="s">
        <v>253</v>
      </c>
    </row>
    <row r="531" spans="1:5">
      <c r="A531" t="s">
        <v>7665</v>
      </c>
      <c r="B531" t="s">
        <v>7567</v>
      </c>
      <c r="C531" t="s">
        <v>5165</v>
      </c>
      <c r="D531" t="s">
        <v>7664</v>
      </c>
      <c r="E531" t="s">
        <v>254</v>
      </c>
    </row>
    <row r="532" spans="1:5">
      <c r="A532" t="s">
        <v>7668</v>
      </c>
      <c r="B532" t="s">
        <v>7567</v>
      </c>
      <c r="C532" t="s">
        <v>5166</v>
      </c>
      <c r="D532" t="s">
        <v>7667</v>
      </c>
      <c r="E532" t="s">
        <v>255</v>
      </c>
    </row>
    <row r="533" spans="1:5">
      <c r="A533" t="s">
        <v>7671</v>
      </c>
      <c r="B533" t="s">
        <v>7567</v>
      </c>
      <c r="C533" t="s">
        <v>4457</v>
      </c>
      <c r="D533" t="s">
        <v>7670</v>
      </c>
      <c r="E533" t="s">
        <v>256</v>
      </c>
    </row>
    <row r="534" spans="1:5">
      <c r="A534" t="s">
        <v>7673</v>
      </c>
      <c r="B534" t="s">
        <v>7567</v>
      </c>
      <c r="C534" t="s">
        <v>4458</v>
      </c>
      <c r="D534" t="s">
        <v>7670</v>
      </c>
      <c r="E534" t="s">
        <v>256</v>
      </c>
    </row>
    <row r="535" spans="1:5">
      <c r="A535" t="s">
        <v>7675</v>
      </c>
      <c r="B535" t="s">
        <v>7567</v>
      </c>
      <c r="C535" t="s">
        <v>4459</v>
      </c>
      <c r="D535" t="s">
        <v>7670</v>
      </c>
      <c r="E535" t="s">
        <v>256</v>
      </c>
    </row>
    <row r="536" spans="1:5">
      <c r="A536" t="s">
        <v>7678</v>
      </c>
      <c r="B536" t="s">
        <v>7501</v>
      </c>
      <c r="C536" t="s">
        <v>4511</v>
      </c>
      <c r="D536" t="s">
        <v>7677</v>
      </c>
      <c r="E536" t="s">
        <v>257</v>
      </c>
    </row>
    <row r="537" spans="1:5">
      <c r="A537" t="s">
        <v>7681</v>
      </c>
      <c r="B537" t="s">
        <v>7501</v>
      </c>
      <c r="C537" t="s">
        <v>4512</v>
      </c>
      <c r="D537" t="s">
        <v>7680</v>
      </c>
      <c r="E537" t="s">
        <v>258</v>
      </c>
    </row>
    <row r="538" spans="1:5">
      <c r="A538" t="s">
        <v>7684</v>
      </c>
      <c r="B538" t="s">
        <v>7501</v>
      </c>
      <c r="C538" t="s">
        <v>4513</v>
      </c>
      <c r="D538" t="s">
        <v>7683</v>
      </c>
      <c r="E538" t="s">
        <v>259</v>
      </c>
    </row>
    <row r="539" spans="1:5">
      <c r="A539" t="s">
        <v>7687</v>
      </c>
      <c r="B539" t="s">
        <v>7501</v>
      </c>
      <c r="C539" t="s">
        <v>4557</v>
      </c>
      <c r="D539" t="s">
        <v>7686</v>
      </c>
      <c r="E539" t="s">
        <v>260</v>
      </c>
    </row>
    <row r="540" spans="1:5">
      <c r="A540" t="s">
        <v>7690</v>
      </c>
      <c r="B540" t="s">
        <v>7554</v>
      </c>
      <c r="C540" t="s">
        <v>5100</v>
      </c>
      <c r="D540" t="s">
        <v>7689</v>
      </c>
      <c r="E540" t="s">
        <v>261</v>
      </c>
    </row>
    <row r="541" spans="1:5">
      <c r="A541" t="s">
        <v>7690</v>
      </c>
      <c r="B541" t="s">
        <v>7554</v>
      </c>
      <c r="C541" t="s">
        <v>5100</v>
      </c>
      <c r="D541" t="s">
        <v>7689</v>
      </c>
      <c r="E541" t="s">
        <v>261</v>
      </c>
    </row>
    <row r="542" spans="1:5">
      <c r="A542" t="s">
        <v>7693</v>
      </c>
      <c r="B542" t="s">
        <v>7694</v>
      </c>
      <c r="C542" t="s">
        <v>4518</v>
      </c>
      <c r="D542" t="s">
        <v>7692</v>
      </c>
      <c r="E542" t="s">
        <v>262</v>
      </c>
    </row>
    <row r="543" spans="1:5">
      <c r="A543" t="s">
        <v>7697</v>
      </c>
      <c r="B543" t="s">
        <v>7567</v>
      </c>
      <c r="C543" t="s">
        <v>4521</v>
      </c>
      <c r="D543" t="s">
        <v>7696</v>
      </c>
      <c r="E543" t="s">
        <v>263</v>
      </c>
    </row>
    <row r="544" spans="1:5">
      <c r="A544" t="s">
        <v>7699</v>
      </c>
      <c r="B544" t="s">
        <v>7567</v>
      </c>
      <c r="C544" t="s">
        <v>4522</v>
      </c>
      <c r="D544" t="s">
        <v>7696</v>
      </c>
      <c r="E544" t="s">
        <v>263</v>
      </c>
    </row>
    <row r="545" spans="1:5">
      <c r="A545" t="s">
        <v>7702</v>
      </c>
      <c r="B545" t="s">
        <v>7456</v>
      </c>
      <c r="C545" t="s">
        <v>4519</v>
      </c>
      <c r="D545" t="s">
        <v>7701</v>
      </c>
      <c r="E545" t="s">
        <v>264</v>
      </c>
    </row>
    <row r="546" spans="1:5">
      <c r="A546" t="s">
        <v>7705</v>
      </c>
      <c r="B546" t="s">
        <v>7501</v>
      </c>
      <c r="C546" t="s">
        <v>5021</v>
      </c>
      <c r="D546" t="s">
        <v>7704</v>
      </c>
      <c r="E546" t="s">
        <v>265</v>
      </c>
    </row>
    <row r="547" spans="1:5">
      <c r="A547" t="s">
        <v>7707</v>
      </c>
      <c r="B547" t="s">
        <v>7501</v>
      </c>
      <c r="C547" t="s">
        <v>5022</v>
      </c>
      <c r="D547" t="s">
        <v>7704</v>
      </c>
      <c r="E547" t="s">
        <v>265</v>
      </c>
    </row>
    <row r="548" spans="1:5">
      <c r="A548" t="s">
        <v>7709</v>
      </c>
      <c r="B548" t="s">
        <v>7501</v>
      </c>
      <c r="C548" t="s">
        <v>5023</v>
      </c>
      <c r="D548" t="s">
        <v>7704</v>
      </c>
      <c r="E548" t="s">
        <v>265</v>
      </c>
    </row>
    <row r="549" spans="1:5">
      <c r="A549" t="s">
        <v>7712</v>
      </c>
      <c r="B549" t="s">
        <v>7713</v>
      </c>
      <c r="C549" t="s">
        <v>4443</v>
      </c>
      <c r="D549" t="s">
        <v>7711</v>
      </c>
      <c r="E549" t="s">
        <v>266</v>
      </c>
    </row>
    <row r="550" spans="1:5">
      <c r="A550" t="s">
        <v>7715</v>
      </c>
      <c r="B550" t="s">
        <v>7713</v>
      </c>
      <c r="C550" t="s">
        <v>4444</v>
      </c>
      <c r="D550" t="s">
        <v>7711</v>
      </c>
      <c r="E550" t="s">
        <v>266</v>
      </c>
    </row>
    <row r="551" spans="1:5">
      <c r="A551" t="s">
        <v>7717</v>
      </c>
      <c r="B551" t="s">
        <v>7713</v>
      </c>
      <c r="C551" t="s">
        <v>4445</v>
      </c>
      <c r="D551" t="s">
        <v>7711</v>
      </c>
      <c r="E551" t="s">
        <v>266</v>
      </c>
    </row>
    <row r="552" spans="1:5">
      <c r="A552" t="s">
        <v>7720</v>
      </c>
      <c r="B552" t="s">
        <v>7501</v>
      </c>
      <c r="C552" t="s">
        <v>5014</v>
      </c>
      <c r="D552" t="s">
        <v>7719</v>
      </c>
      <c r="E552" t="s">
        <v>267</v>
      </c>
    </row>
    <row r="553" spans="1:5">
      <c r="A553" t="s">
        <v>7722</v>
      </c>
      <c r="B553" t="s">
        <v>7501</v>
      </c>
      <c r="C553" t="s">
        <v>5015</v>
      </c>
      <c r="D553" t="s">
        <v>7719</v>
      </c>
      <c r="E553" t="s">
        <v>267</v>
      </c>
    </row>
    <row r="554" spans="1:5">
      <c r="A554" t="s">
        <v>7725</v>
      </c>
      <c r="B554" t="s">
        <v>7726</v>
      </c>
      <c r="C554" t="s">
        <v>5016</v>
      </c>
      <c r="D554" t="s">
        <v>7724</v>
      </c>
      <c r="E554" t="s">
        <v>268</v>
      </c>
    </row>
    <row r="555" spans="1:5">
      <c r="A555" t="s">
        <v>7728</v>
      </c>
      <c r="B555" t="s">
        <v>7726</v>
      </c>
      <c r="C555" t="s">
        <v>5017</v>
      </c>
      <c r="D555" t="s">
        <v>7724</v>
      </c>
      <c r="E555" t="s">
        <v>268</v>
      </c>
    </row>
    <row r="556" spans="1:5">
      <c r="A556" t="s">
        <v>7731</v>
      </c>
      <c r="B556" t="s">
        <v>7512</v>
      </c>
      <c r="C556" t="s">
        <v>4517</v>
      </c>
      <c r="D556" t="s">
        <v>7730</v>
      </c>
      <c r="E556" t="s">
        <v>269</v>
      </c>
    </row>
    <row r="557" spans="1:5">
      <c r="A557" t="s">
        <v>7734</v>
      </c>
      <c r="B557" t="s">
        <v>7527</v>
      </c>
      <c r="C557" t="s">
        <v>4516</v>
      </c>
      <c r="D557" t="s">
        <v>7733</v>
      </c>
      <c r="E557" t="s">
        <v>270</v>
      </c>
    </row>
    <row r="558" spans="1:5">
      <c r="A558" t="s">
        <v>7737</v>
      </c>
      <c r="B558" t="s">
        <v>7561</v>
      </c>
      <c r="C558" t="s">
        <v>5107</v>
      </c>
      <c r="D558" t="s">
        <v>7736</v>
      </c>
      <c r="E558" t="s">
        <v>271</v>
      </c>
    </row>
    <row r="559" spans="1:5">
      <c r="A559" t="s">
        <v>7740</v>
      </c>
      <c r="B559" t="s">
        <v>7452</v>
      </c>
      <c r="C559" t="s">
        <v>4535</v>
      </c>
      <c r="D559" t="s">
        <v>7739</v>
      </c>
      <c r="E559" t="s">
        <v>272</v>
      </c>
    </row>
    <row r="560" spans="1:5">
      <c r="A560" t="s">
        <v>7743</v>
      </c>
      <c r="B560" t="s">
        <v>7744</v>
      </c>
      <c r="C560" t="s">
        <v>4524</v>
      </c>
      <c r="D560" t="s">
        <v>7742</v>
      </c>
      <c r="E560" t="s">
        <v>273</v>
      </c>
    </row>
    <row r="561" spans="1:5">
      <c r="A561" t="s">
        <v>7746</v>
      </c>
      <c r="B561" t="s">
        <v>7744</v>
      </c>
      <c r="C561" t="s">
        <v>4525</v>
      </c>
      <c r="D561" t="s">
        <v>7742</v>
      </c>
      <c r="E561" t="s">
        <v>273</v>
      </c>
    </row>
    <row r="562" spans="1:5">
      <c r="A562" t="s">
        <v>7749</v>
      </c>
      <c r="B562" t="s">
        <v>7501</v>
      </c>
      <c r="C562" t="s">
        <v>5187</v>
      </c>
      <c r="D562" t="s">
        <v>7748</v>
      </c>
      <c r="E562" t="s">
        <v>274</v>
      </c>
    </row>
    <row r="563" spans="1:5">
      <c r="A563" t="s">
        <v>7752</v>
      </c>
      <c r="B563" t="s">
        <v>7567</v>
      </c>
      <c r="C563" t="s">
        <v>4562</v>
      </c>
      <c r="D563" t="s">
        <v>7751</v>
      </c>
      <c r="E563" t="s">
        <v>275</v>
      </c>
    </row>
    <row r="564" spans="1:5">
      <c r="A564" t="s">
        <v>7754</v>
      </c>
      <c r="B564" t="s">
        <v>7567</v>
      </c>
      <c r="C564" t="s">
        <v>4563</v>
      </c>
      <c r="D564" t="s">
        <v>7751</v>
      </c>
      <c r="E564" t="s">
        <v>275</v>
      </c>
    </row>
    <row r="565" spans="1:5">
      <c r="A565" t="s">
        <v>7756</v>
      </c>
      <c r="B565" t="s">
        <v>7567</v>
      </c>
      <c r="C565" t="s">
        <v>7130</v>
      </c>
      <c r="D565" t="s">
        <v>7751</v>
      </c>
      <c r="E565" t="s">
        <v>275</v>
      </c>
    </row>
    <row r="566" spans="1:5">
      <c r="A566" t="s">
        <v>7759</v>
      </c>
      <c r="B566" t="s">
        <v>7479</v>
      </c>
      <c r="C566" t="s">
        <v>4435</v>
      </c>
      <c r="D566" t="s">
        <v>7758</v>
      </c>
      <c r="E566" t="s">
        <v>276</v>
      </c>
    </row>
    <row r="567" spans="1:5">
      <c r="A567" t="s">
        <v>7759</v>
      </c>
      <c r="B567" t="s">
        <v>7479</v>
      </c>
      <c r="C567" t="s">
        <v>4435</v>
      </c>
      <c r="D567" t="s">
        <v>7758</v>
      </c>
      <c r="E567" t="s">
        <v>276</v>
      </c>
    </row>
    <row r="568" spans="1:5">
      <c r="A568" t="s">
        <v>7762</v>
      </c>
      <c r="B568" t="s">
        <v>7464</v>
      </c>
      <c r="C568" t="s">
        <v>4561</v>
      </c>
      <c r="D568" t="s">
        <v>7761</v>
      </c>
      <c r="E568" t="s">
        <v>277</v>
      </c>
    </row>
    <row r="569" spans="1:5">
      <c r="A569" t="s">
        <v>7764</v>
      </c>
      <c r="B569" t="s">
        <v>7464</v>
      </c>
      <c r="C569" t="s">
        <v>4560</v>
      </c>
      <c r="D569" t="s">
        <v>7761</v>
      </c>
      <c r="E569" t="s">
        <v>277</v>
      </c>
    </row>
    <row r="570" spans="1:5">
      <c r="A570" t="s">
        <v>7767</v>
      </c>
      <c r="B570" t="s">
        <v>7456</v>
      </c>
      <c r="C570" t="s">
        <v>5038</v>
      </c>
      <c r="D570" t="s">
        <v>7766</v>
      </c>
      <c r="E570" t="s">
        <v>278</v>
      </c>
    </row>
    <row r="571" spans="1:5">
      <c r="A571" t="s">
        <v>7770</v>
      </c>
      <c r="B571" t="s">
        <v>7771</v>
      </c>
      <c r="C571" t="s">
        <v>4545</v>
      </c>
      <c r="D571" t="s">
        <v>7769</v>
      </c>
      <c r="E571" t="s">
        <v>279</v>
      </c>
    </row>
    <row r="572" spans="1:5">
      <c r="A572" t="s">
        <v>7774</v>
      </c>
      <c r="B572" t="s">
        <v>7775</v>
      </c>
      <c r="C572" t="s">
        <v>5192</v>
      </c>
      <c r="D572" t="s">
        <v>7773</v>
      </c>
      <c r="E572" t="s">
        <v>280</v>
      </c>
    </row>
    <row r="573" spans="1:5">
      <c r="A573" t="s">
        <v>7774</v>
      </c>
      <c r="B573" t="s">
        <v>7775</v>
      </c>
      <c r="C573" t="s">
        <v>5191</v>
      </c>
      <c r="D573" t="s">
        <v>7773</v>
      </c>
      <c r="E573" t="s">
        <v>280</v>
      </c>
    </row>
    <row r="574" spans="1:5">
      <c r="A574" t="s">
        <v>7789</v>
      </c>
      <c r="B574" t="s">
        <v>7512</v>
      </c>
      <c r="C574" t="s">
        <v>4544</v>
      </c>
      <c r="D574" t="s">
        <v>7788</v>
      </c>
      <c r="E574" t="s">
        <v>284</v>
      </c>
    </row>
    <row r="575" spans="1:5">
      <c r="A575" t="s">
        <v>7792</v>
      </c>
      <c r="B575" t="s">
        <v>7456</v>
      </c>
      <c r="C575" t="s">
        <v>4487</v>
      </c>
      <c r="D575" t="s">
        <v>7791</v>
      </c>
      <c r="E575" t="s">
        <v>285</v>
      </c>
    </row>
    <row r="576" spans="1:5">
      <c r="A576" t="s">
        <v>7799</v>
      </c>
      <c r="B576" t="s">
        <v>7464</v>
      </c>
      <c r="C576" t="s">
        <v>4547</v>
      </c>
      <c r="D576" t="s">
        <v>7798</v>
      </c>
      <c r="E576" t="s">
        <v>286</v>
      </c>
    </row>
    <row r="577" spans="1:5">
      <c r="A577" t="s">
        <v>7801</v>
      </c>
      <c r="B577" t="s">
        <v>7464</v>
      </c>
      <c r="C577" t="s">
        <v>4548</v>
      </c>
      <c r="D577" t="s">
        <v>7798</v>
      </c>
      <c r="E577" t="s">
        <v>286</v>
      </c>
    </row>
    <row r="578" spans="1:5">
      <c r="A578" t="s">
        <v>7807</v>
      </c>
      <c r="B578" t="s">
        <v>7464</v>
      </c>
      <c r="C578" t="s">
        <v>5172</v>
      </c>
      <c r="D578" t="s">
        <v>7806</v>
      </c>
      <c r="E578" t="s">
        <v>288</v>
      </c>
    </row>
    <row r="579" spans="1:5">
      <c r="A579" t="s">
        <v>7809</v>
      </c>
      <c r="B579" t="s">
        <v>7464</v>
      </c>
      <c r="C579" t="s">
        <v>8298</v>
      </c>
      <c r="D579" t="s">
        <v>7806</v>
      </c>
      <c r="E579" t="s">
        <v>288</v>
      </c>
    </row>
    <row r="580" spans="1:5">
      <c r="A580" t="s">
        <v>7811</v>
      </c>
      <c r="B580" t="s">
        <v>7464</v>
      </c>
      <c r="C580" t="s">
        <v>5171</v>
      </c>
      <c r="D580" t="s">
        <v>7806</v>
      </c>
      <c r="E580" t="s">
        <v>288</v>
      </c>
    </row>
    <row r="581" spans="1:5">
      <c r="A581" t="s">
        <v>7814</v>
      </c>
      <c r="B581" t="s">
        <v>7464</v>
      </c>
      <c r="C581" t="s">
        <v>5174</v>
      </c>
      <c r="D581" t="s">
        <v>7813</v>
      </c>
      <c r="E581" t="s">
        <v>289</v>
      </c>
    </row>
    <row r="582" spans="1:5">
      <c r="A582" t="s">
        <v>7816</v>
      </c>
      <c r="B582" t="s">
        <v>7464</v>
      </c>
      <c r="C582" t="s">
        <v>5173</v>
      </c>
      <c r="D582" t="s">
        <v>7813</v>
      </c>
      <c r="E582" t="s">
        <v>289</v>
      </c>
    </row>
    <row r="583" spans="1:5">
      <c r="A583" t="s">
        <v>7818</v>
      </c>
      <c r="B583" t="s">
        <v>7464</v>
      </c>
      <c r="C583" t="s">
        <v>5176</v>
      </c>
      <c r="D583" t="s">
        <v>7813</v>
      </c>
      <c r="E583" t="s">
        <v>289</v>
      </c>
    </row>
    <row r="584" spans="1:5">
      <c r="A584" t="s">
        <v>7821</v>
      </c>
      <c r="B584" t="s">
        <v>7479</v>
      </c>
      <c r="C584" t="s">
        <v>4482</v>
      </c>
      <c r="D584" t="s">
        <v>7820</v>
      </c>
      <c r="E584" t="s">
        <v>290</v>
      </c>
    </row>
    <row r="585" spans="1:5">
      <c r="A585" t="s">
        <v>7821</v>
      </c>
      <c r="B585" t="s">
        <v>7479</v>
      </c>
      <c r="C585" t="s">
        <v>4482</v>
      </c>
      <c r="D585" t="s">
        <v>7820</v>
      </c>
      <c r="E585" t="s">
        <v>290</v>
      </c>
    </row>
    <row r="586" spans="1:5">
      <c r="A586" t="s">
        <v>7823</v>
      </c>
      <c r="B586" t="s">
        <v>7479</v>
      </c>
      <c r="C586" t="s">
        <v>4483</v>
      </c>
      <c r="D586" t="s">
        <v>7820</v>
      </c>
      <c r="E586" t="s">
        <v>290</v>
      </c>
    </row>
    <row r="587" spans="1:5">
      <c r="A587" t="s">
        <v>7826</v>
      </c>
      <c r="B587" t="s">
        <v>7827</v>
      </c>
      <c r="C587" t="s">
        <v>5131</v>
      </c>
      <c r="D587" t="s">
        <v>7825</v>
      </c>
      <c r="E587" t="s">
        <v>291</v>
      </c>
    </row>
    <row r="588" spans="1:5">
      <c r="A588" t="s">
        <v>7826</v>
      </c>
      <c r="B588" t="s">
        <v>7827</v>
      </c>
      <c r="C588" t="s">
        <v>7545</v>
      </c>
      <c r="D588" t="s">
        <v>7825</v>
      </c>
      <c r="E588" t="s">
        <v>291</v>
      </c>
    </row>
    <row r="589" spans="1:5">
      <c r="A589" t="s">
        <v>7826</v>
      </c>
      <c r="B589" t="s">
        <v>7827</v>
      </c>
      <c r="C589" t="s">
        <v>5144</v>
      </c>
      <c r="D589" t="s">
        <v>7825</v>
      </c>
      <c r="E589" t="s">
        <v>291</v>
      </c>
    </row>
    <row r="590" spans="1:5">
      <c r="A590" t="s">
        <v>7826</v>
      </c>
      <c r="B590" t="s">
        <v>7827</v>
      </c>
      <c r="C590" t="s">
        <v>5144</v>
      </c>
      <c r="D590" t="s">
        <v>7825</v>
      </c>
      <c r="E590" t="s">
        <v>291</v>
      </c>
    </row>
    <row r="591" spans="1:5">
      <c r="A591" t="s">
        <v>7830</v>
      </c>
      <c r="B591" t="s">
        <v>7827</v>
      </c>
      <c r="C591" t="s">
        <v>5128</v>
      </c>
      <c r="D591" t="s">
        <v>7829</v>
      </c>
      <c r="E591" t="s">
        <v>292</v>
      </c>
    </row>
    <row r="592" spans="1:5">
      <c r="A592" t="s">
        <v>7830</v>
      </c>
      <c r="B592" t="s">
        <v>7827</v>
      </c>
      <c r="C592" t="s">
        <v>5128</v>
      </c>
      <c r="D592" t="s">
        <v>7829</v>
      </c>
      <c r="E592" t="s">
        <v>292</v>
      </c>
    </row>
    <row r="593" spans="1:5">
      <c r="A593" t="s">
        <v>7833</v>
      </c>
      <c r="B593" t="s">
        <v>7464</v>
      </c>
      <c r="C593" t="s">
        <v>4496</v>
      </c>
      <c r="D593" t="s">
        <v>7832</v>
      </c>
      <c r="E593" t="s">
        <v>293</v>
      </c>
    </row>
    <row r="594" spans="1:5">
      <c r="A594" t="s">
        <v>7835</v>
      </c>
      <c r="B594" t="s">
        <v>7464</v>
      </c>
      <c r="C594" t="s">
        <v>4497</v>
      </c>
      <c r="D594" t="s">
        <v>7832</v>
      </c>
      <c r="E594" t="s">
        <v>293</v>
      </c>
    </row>
    <row r="595" spans="1:5">
      <c r="A595" t="s">
        <v>7837</v>
      </c>
      <c r="B595" t="s">
        <v>7464</v>
      </c>
      <c r="C595" t="s">
        <v>4498</v>
      </c>
      <c r="D595" t="s">
        <v>7832</v>
      </c>
      <c r="E595" t="s">
        <v>293</v>
      </c>
    </row>
    <row r="596" spans="1:5">
      <c r="A596" t="s">
        <v>7840</v>
      </c>
      <c r="B596" t="s">
        <v>7464</v>
      </c>
      <c r="C596" t="s">
        <v>4499</v>
      </c>
      <c r="D596" t="s">
        <v>7839</v>
      </c>
      <c r="E596" t="s">
        <v>294</v>
      </c>
    </row>
    <row r="597" spans="1:5">
      <c r="A597" t="s">
        <v>7842</v>
      </c>
      <c r="B597" t="s">
        <v>7464</v>
      </c>
      <c r="C597" t="s">
        <v>4500</v>
      </c>
      <c r="D597" t="s">
        <v>7839</v>
      </c>
      <c r="E597" t="s">
        <v>294</v>
      </c>
    </row>
    <row r="598" spans="1:5">
      <c r="A598" t="s">
        <v>7844</v>
      </c>
      <c r="B598" t="s">
        <v>7464</v>
      </c>
      <c r="C598" t="s">
        <v>4501</v>
      </c>
      <c r="D598" t="s">
        <v>7839</v>
      </c>
      <c r="E598" t="s">
        <v>294</v>
      </c>
    </row>
    <row r="599" spans="1:5">
      <c r="A599" t="s">
        <v>7847</v>
      </c>
      <c r="B599" t="s">
        <v>7464</v>
      </c>
      <c r="C599" t="s">
        <v>5011</v>
      </c>
      <c r="D599" t="s">
        <v>7846</v>
      </c>
      <c r="E599" t="s">
        <v>295</v>
      </c>
    </row>
    <row r="600" spans="1:5">
      <c r="A600" t="s">
        <v>7850</v>
      </c>
      <c r="B600" t="s">
        <v>7464</v>
      </c>
      <c r="C600" t="s">
        <v>5013</v>
      </c>
      <c r="D600" t="s">
        <v>7849</v>
      </c>
      <c r="E600" t="s">
        <v>296</v>
      </c>
    </row>
    <row r="601" spans="1:5">
      <c r="A601" t="s">
        <v>7853</v>
      </c>
      <c r="B601" t="s">
        <v>7464</v>
      </c>
      <c r="C601" t="s">
        <v>5025</v>
      </c>
      <c r="D601" t="s">
        <v>7852</v>
      </c>
      <c r="E601" t="s">
        <v>297</v>
      </c>
    </row>
    <row r="602" spans="1:5">
      <c r="A602" t="s">
        <v>7856</v>
      </c>
      <c r="B602" t="s">
        <v>7464</v>
      </c>
      <c r="C602" t="s">
        <v>5026</v>
      </c>
      <c r="D602" t="s">
        <v>7855</v>
      </c>
      <c r="E602" t="s">
        <v>298</v>
      </c>
    </row>
    <row r="603" spans="1:5">
      <c r="A603" t="s">
        <v>7859</v>
      </c>
      <c r="B603" t="s">
        <v>7508</v>
      </c>
      <c r="C603" t="s">
        <v>4429</v>
      </c>
      <c r="D603" t="s">
        <v>4430</v>
      </c>
      <c r="E603" t="s">
        <v>4430</v>
      </c>
    </row>
    <row r="604" spans="1:5">
      <c r="A604" t="s">
        <v>7861</v>
      </c>
      <c r="B604" t="s">
        <v>7508</v>
      </c>
      <c r="C604" t="s">
        <v>4431</v>
      </c>
      <c r="D604" t="s">
        <v>4430</v>
      </c>
      <c r="E604" t="s">
        <v>4430</v>
      </c>
    </row>
    <row r="605" spans="1:5">
      <c r="A605" t="s">
        <v>7863</v>
      </c>
      <c r="B605" t="s">
        <v>7508</v>
      </c>
      <c r="C605" t="s">
        <v>4434</v>
      </c>
      <c r="D605" t="s">
        <v>4430</v>
      </c>
      <c r="E605" t="s">
        <v>4430</v>
      </c>
    </row>
    <row r="606" spans="1:5">
      <c r="A606" t="s">
        <v>7866</v>
      </c>
      <c r="B606" t="s">
        <v>7567</v>
      </c>
      <c r="C606" t="s">
        <v>4453</v>
      </c>
      <c r="D606" t="s">
        <v>7865</v>
      </c>
      <c r="E606" t="s">
        <v>300</v>
      </c>
    </row>
    <row r="607" spans="1:5">
      <c r="A607" t="s">
        <v>7869</v>
      </c>
      <c r="B607" t="s">
        <v>7870</v>
      </c>
      <c r="C607" t="s">
        <v>4993</v>
      </c>
      <c r="D607" t="s">
        <v>7868</v>
      </c>
      <c r="E607" t="s">
        <v>301</v>
      </c>
    </row>
    <row r="608" spans="1:5">
      <c r="A608" t="s">
        <v>7873</v>
      </c>
      <c r="B608" t="s">
        <v>7567</v>
      </c>
      <c r="C608" t="s">
        <v>5185</v>
      </c>
      <c r="D608" t="s">
        <v>5186</v>
      </c>
      <c r="E608" t="s">
        <v>220</v>
      </c>
    </row>
    <row r="609" spans="1:5">
      <c r="A609" t="s">
        <v>7873</v>
      </c>
      <c r="B609" t="s">
        <v>7567</v>
      </c>
      <c r="C609" t="s">
        <v>5185</v>
      </c>
      <c r="D609" t="s">
        <v>5186</v>
      </c>
      <c r="E609" t="s">
        <v>220</v>
      </c>
    </row>
    <row r="610" spans="1:5">
      <c r="A610" t="s">
        <v>7876</v>
      </c>
      <c r="B610" t="s">
        <v>7501</v>
      </c>
      <c r="C610" t="s">
        <v>5188</v>
      </c>
      <c r="D610" t="s">
        <v>7875</v>
      </c>
      <c r="E610" t="s">
        <v>302</v>
      </c>
    </row>
    <row r="611" spans="1:5">
      <c r="A611" t="s">
        <v>7879</v>
      </c>
      <c r="B611" t="s">
        <v>7601</v>
      </c>
      <c r="C611" t="s">
        <v>4475</v>
      </c>
      <c r="D611" t="s">
        <v>7878</v>
      </c>
      <c r="E611" t="s">
        <v>303</v>
      </c>
    </row>
    <row r="612" spans="1:5">
      <c r="A612" t="s">
        <v>7882</v>
      </c>
      <c r="B612" t="s">
        <v>7508</v>
      </c>
      <c r="C612" t="s">
        <v>5193</v>
      </c>
      <c r="D612" t="s">
        <v>5194</v>
      </c>
      <c r="E612" t="s">
        <v>5194</v>
      </c>
    </row>
    <row r="613" spans="1:5">
      <c r="A613" t="s">
        <v>7885</v>
      </c>
      <c r="B613" t="s">
        <v>8533</v>
      </c>
      <c r="C613" t="s">
        <v>4440</v>
      </c>
      <c r="D613" t="s">
        <v>4441</v>
      </c>
      <c r="E613" t="s">
        <v>4441</v>
      </c>
    </row>
    <row r="614" spans="1:5">
      <c r="A614" t="s">
        <v>7888</v>
      </c>
      <c r="B614" t="s">
        <v>8956</v>
      </c>
      <c r="C614" t="s">
        <v>4992</v>
      </c>
      <c r="D614" t="s">
        <v>7887</v>
      </c>
      <c r="E614" t="s">
        <v>306</v>
      </c>
    </row>
    <row r="615" spans="1:5">
      <c r="A615" t="s">
        <v>7891</v>
      </c>
      <c r="B615" t="s">
        <v>8533</v>
      </c>
      <c r="C615" t="s">
        <v>5466</v>
      </c>
      <c r="D615" t="s">
        <v>7890</v>
      </c>
      <c r="E615" t="s">
        <v>307</v>
      </c>
    </row>
    <row r="616" spans="1:5">
      <c r="A616" t="s">
        <v>7893</v>
      </c>
      <c r="B616" t="s">
        <v>8533</v>
      </c>
      <c r="C616" t="s">
        <v>5448</v>
      </c>
      <c r="D616" t="s">
        <v>7890</v>
      </c>
      <c r="E616" t="s">
        <v>307</v>
      </c>
    </row>
    <row r="617" spans="1:5">
      <c r="A617" t="s">
        <v>7896</v>
      </c>
      <c r="B617" t="s">
        <v>8533</v>
      </c>
      <c r="C617" t="s">
        <v>5619</v>
      </c>
      <c r="D617" t="s">
        <v>7895</v>
      </c>
      <c r="E617" t="s">
        <v>308</v>
      </c>
    </row>
    <row r="618" spans="1:5">
      <c r="A618" t="s">
        <v>7899</v>
      </c>
      <c r="B618" t="s">
        <v>9158</v>
      </c>
      <c r="C618" t="s">
        <v>4523</v>
      </c>
      <c r="D618" t="s">
        <v>7898</v>
      </c>
      <c r="E618" t="s">
        <v>309</v>
      </c>
    </row>
    <row r="619" spans="1:5">
      <c r="A619" t="s">
        <v>7902</v>
      </c>
      <c r="B619" t="s">
        <v>8533</v>
      </c>
      <c r="C619" t="s">
        <v>5359</v>
      </c>
      <c r="D619" t="s">
        <v>7901</v>
      </c>
      <c r="E619" t="s">
        <v>310</v>
      </c>
    </row>
    <row r="620" spans="1:5">
      <c r="A620" t="s">
        <v>7914</v>
      </c>
      <c r="B620" t="s">
        <v>8533</v>
      </c>
      <c r="C620" t="s">
        <v>5358</v>
      </c>
      <c r="D620" t="s">
        <v>7913</v>
      </c>
      <c r="E620" t="s">
        <v>314</v>
      </c>
    </row>
    <row r="621" spans="1:5">
      <c r="A621" t="s">
        <v>7917</v>
      </c>
      <c r="B621" t="s">
        <v>8533</v>
      </c>
      <c r="C621" t="s">
        <v>5352</v>
      </c>
      <c r="D621" t="s">
        <v>7916</v>
      </c>
      <c r="E621" t="s">
        <v>315</v>
      </c>
    </row>
    <row r="622" spans="1:5">
      <c r="A622" t="s">
        <v>7920</v>
      </c>
      <c r="B622" t="s">
        <v>8533</v>
      </c>
      <c r="C622" t="s">
        <v>5310</v>
      </c>
      <c r="D622" t="s">
        <v>7919</v>
      </c>
      <c r="E622" t="s">
        <v>316</v>
      </c>
    </row>
    <row r="623" spans="1:5">
      <c r="A623" t="s">
        <v>7923</v>
      </c>
      <c r="B623" t="s">
        <v>8533</v>
      </c>
      <c r="C623" t="s">
        <v>5252</v>
      </c>
      <c r="D623" t="s">
        <v>7922</v>
      </c>
      <c r="E623" t="s">
        <v>317</v>
      </c>
    </row>
    <row r="624" spans="1:5">
      <c r="A624" t="s">
        <v>7926</v>
      </c>
      <c r="B624" t="s">
        <v>8963</v>
      </c>
      <c r="C624" t="s">
        <v>5079</v>
      </c>
      <c r="D624" t="s">
        <v>7925</v>
      </c>
      <c r="E624" t="s">
        <v>318</v>
      </c>
    </row>
    <row r="625" spans="1:5">
      <c r="A625" t="s">
        <v>7929</v>
      </c>
      <c r="B625" t="s">
        <v>8533</v>
      </c>
      <c r="C625" t="s">
        <v>5307</v>
      </c>
      <c r="D625" t="s">
        <v>7928</v>
      </c>
      <c r="E625" t="s">
        <v>319</v>
      </c>
    </row>
    <row r="626" spans="1:5">
      <c r="A626" t="s">
        <v>7938</v>
      </c>
      <c r="B626" t="s">
        <v>8963</v>
      </c>
      <c r="C626" t="s">
        <v>5064</v>
      </c>
      <c r="D626" t="s">
        <v>7937</v>
      </c>
      <c r="E626" t="s">
        <v>322</v>
      </c>
    </row>
    <row r="627" spans="1:5">
      <c r="A627" t="s">
        <v>7941</v>
      </c>
      <c r="B627" t="s">
        <v>8963</v>
      </c>
      <c r="C627" t="s">
        <v>5080</v>
      </c>
      <c r="D627" t="s">
        <v>7940</v>
      </c>
      <c r="E627" t="s">
        <v>323</v>
      </c>
    </row>
    <row r="628" spans="1:5">
      <c r="A628" t="s">
        <v>7947</v>
      </c>
      <c r="B628" t="s">
        <v>8533</v>
      </c>
      <c r="C628" t="s">
        <v>5306</v>
      </c>
      <c r="D628" t="s">
        <v>7946</v>
      </c>
      <c r="E628" t="s">
        <v>325</v>
      </c>
    </row>
    <row r="629" spans="1:5">
      <c r="A629" t="s">
        <v>7950</v>
      </c>
      <c r="B629" t="s">
        <v>8963</v>
      </c>
      <c r="C629" t="s">
        <v>5082</v>
      </c>
      <c r="D629" t="s">
        <v>7949</v>
      </c>
      <c r="E629" t="s">
        <v>326</v>
      </c>
    </row>
    <row r="630" spans="1:5">
      <c r="A630" t="s">
        <v>7953</v>
      </c>
      <c r="B630" t="s">
        <v>8963</v>
      </c>
      <c r="C630" t="s">
        <v>5084</v>
      </c>
      <c r="D630" t="s">
        <v>7952</v>
      </c>
      <c r="E630" t="s">
        <v>327</v>
      </c>
    </row>
    <row r="631" spans="1:5">
      <c r="A631" t="s">
        <v>7956</v>
      </c>
      <c r="B631" t="s">
        <v>8533</v>
      </c>
      <c r="C631" t="s">
        <v>4442</v>
      </c>
      <c r="D631" t="s">
        <v>7955</v>
      </c>
      <c r="E631" t="s">
        <v>328</v>
      </c>
    </row>
    <row r="632" spans="1:5">
      <c r="A632" t="s">
        <v>7959</v>
      </c>
      <c r="B632" t="s">
        <v>8533</v>
      </c>
      <c r="C632" t="s">
        <v>4805</v>
      </c>
      <c r="D632" t="s">
        <v>7958</v>
      </c>
      <c r="E632" t="s">
        <v>329</v>
      </c>
    </row>
    <row r="633" spans="1:5">
      <c r="A633" t="s">
        <v>7962</v>
      </c>
      <c r="B633" t="s">
        <v>8533</v>
      </c>
      <c r="C633" t="s">
        <v>4806</v>
      </c>
      <c r="D633" t="s">
        <v>7961</v>
      </c>
      <c r="E633" t="s">
        <v>330</v>
      </c>
    </row>
    <row r="634" spans="1:5">
      <c r="A634" t="s">
        <v>7965</v>
      </c>
      <c r="B634" t="s">
        <v>8533</v>
      </c>
      <c r="C634" t="s">
        <v>4807</v>
      </c>
      <c r="D634" t="s">
        <v>7964</v>
      </c>
      <c r="E634" t="s">
        <v>331</v>
      </c>
    </row>
    <row r="635" spans="1:5">
      <c r="A635" t="s">
        <v>7968</v>
      </c>
      <c r="B635" t="s">
        <v>8533</v>
      </c>
      <c r="C635" t="s">
        <v>4838</v>
      </c>
      <c r="D635" t="s">
        <v>7967</v>
      </c>
      <c r="E635" t="s">
        <v>332</v>
      </c>
    </row>
    <row r="636" spans="1:5">
      <c r="A636" t="s">
        <v>7971</v>
      </c>
      <c r="B636" t="s">
        <v>8533</v>
      </c>
      <c r="C636" t="s">
        <v>4842</v>
      </c>
      <c r="D636" t="s">
        <v>7970</v>
      </c>
      <c r="E636" t="s">
        <v>333</v>
      </c>
    </row>
    <row r="637" spans="1:5">
      <c r="A637" t="s">
        <v>7974</v>
      </c>
      <c r="B637" t="s">
        <v>8533</v>
      </c>
      <c r="C637" t="s">
        <v>4808</v>
      </c>
      <c r="D637" t="s">
        <v>7973</v>
      </c>
      <c r="E637" t="s">
        <v>334</v>
      </c>
    </row>
    <row r="638" spans="1:5">
      <c r="A638" t="s">
        <v>7977</v>
      </c>
      <c r="B638" t="s">
        <v>8533</v>
      </c>
      <c r="C638" t="s">
        <v>4809</v>
      </c>
      <c r="D638" t="s">
        <v>7976</v>
      </c>
      <c r="E638" t="s">
        <v>335</v>
      </c>
    </row>
    <row r="639" spans="1:5">
      <c r="A639" t="s">
        <v>7980</v>
      </c>
      <c r="B639" t="s">
        <v>8533</v>
      </c>
      <c r="C639" t="s">
        <v>4810</v>
      </c>
      <c r="D639" t="s">
        <v>7979</v>
      </c>
      <c r="E639" t="s">
        <v>336</v>
      </c>
    </row>
    <row r="640" spans="1:5">
      <c r="A640" t="s">
        <v>7983</v>
      </c>
      <c r="B640" t="s">
        <v>8533</v>
      </c>
      <c r="C640" t="s">
        <v>4811</v>
      </c>
      <c r="D640" t="s">
        <v>7982</v>
      </c>
      <c r="E640" t="s">
        <v>337</v>
      </c>
    </row>
    <row r="641" spans="1:5">
      <c r="A641" t="s">
        <v>7986</v>
      </c>
      <c r="B641" t="s">
        <v>8533</v>
      </c>
      <c r="C641" t="s">
        <v>4792</v>
      </c>
      <c r="D641" t="s">
        <v>7985</v>
      </c>
      <c r="E641" t="s">
        <v>338</v>
      </c>
    </row>
    <row r="642" spans="1:5">
      <c r="A642" t="s">
        <v>7989</v>
      </c>
      <c r="B642" t="s">
        <v>8533</v>
      </c>
      <c r="C642" t="s">
        <v>4833</v>
      </c>
      <c r="D642" t="s">
        <v>7988</v>
      </c>
      <c r="E642" t="s">
        <v>339</v>
      </c>
    </row>
    <row r="643" spans="1:5">
      <c r="A643" t="s">
        <v>7992</v>
      </c>
      <c r="B643" t="s">
        <v>8533</v>
      </c>
      <c r="C643" t="s">
        <v>4834</v>
      </c>
      <c r="D643" t="s">
        <v>7991</v>
      </c>
      <c r="E643" t="s">
        <v>340</v>
      </c>
    </row>
    <row r="644" spans="1:5">
      <c r="A644" t="s">
        <v>7995</v>
      </c>
      <c r="B644" t="s">
        <v>8533</v>
      </c>
      <c r="C644" t="s">
        <v>4812</v>
      </c>
      <c r="D644" t="s">
        <v>7994</v>
      </c>
      <c r="E644" t="s">
        <v>341</v>
      </c>
    </row>
    <row r="645" spans="1:5">
      <c r="A645" t="s">
        <v>7998</v>
      </c>
      <c r="B645" t="s">
        <v>8533</v>
      </c>
      <c r="C645" t="s">
        <v>4815</v>
      </c>
      <c r="D645" t="s">
        <v>7997</v>
      </c>
      <c r="E645" t="s">
        <v>342</v>
      </c>
    </row>
    <row r="646" spans="1:5">
      <c r="A646" t="s">
        <v>8001</v>
      </c>
      <c r="B646" t="s">
        <v>8533</v>
      </c>
      <c r="C646" t="s">
        <v>4813</v>
      </c>
      <c r="D646" t="s">
        <v>8000</v>
      </c>
      <c r="E646" t="s">
        <v>343</v>
      </c>
    </row>
    <row r="647" spans="1:5">
      <c r="A647" t="s">
        <v>8004</v>
      </c>
      <c r="B647" t="s">
        <v>8533</v>
      </c>
      <c r="C647" t="s">
        <v>4814</v>
      </c>
      <c r="D647" t="s">
        <v>8003</v>
      </c>
      <c r="E647" t="s">
        <v>344</v>
      </c>
    </row>
    <row r="648" spans="1:5">
      <c r="A648" t="s">
        <v>8010</v>
      </c>
      <c r="B648" t="s">
        <v>8533</v>
      </c>
      <c r="C648" t="s">
        <v>4797</v>
      </c>
      <c r="D648" t="s">
        <v>8009</v>
      </c>
      <c r="E648" t="s">
        <v>346</v>
      </c>
    </row>
    <row r="649" spans="1:5">
      <c r="A649" t="s">
        <v>8013</v>
      </c>
      <c r="B649" t="s">
        <v>8533</v>
      </c>
      <c r="C649" t="s">
        <v>4800</v>
      </c>
      <c r="D649" t="s">
        <v>8012</v>
      </c>
      <c r="E649" t="s">
        <v>347</v>
      </c>
    </row>
    <row r="650" spans="1:5">
      <c r="A650" t="s">
        <v>8016</v>
      </c>
      <c r="B650" t="s">
        <v>8533</v>
      </c>
      <c r="C650" t="s">
        <v>4793</v>
      </c>
      <c r="D650" t="s">
        <v>8015</v>
      </c>
      <c r="E650" t="s">
        <v>348</v>
      </c>
    </row>
    <row r="651" spans="1:5">
      <c r="A651" t="s">
        <v>8019</v>
      </c>
      <c r="B651" t="s">
        <v>8533</v>
      </c>
      <c r="C651" t="s">
        <v>4794</v>
      </c>
      <c r="D651" t="s">
        <v>8018</v>
      </c>
      <c r="E651" t="s">
        <v>349</v>
      </c>
    </row>
    <row r="652" spans="1:5">
      <c r="A652" t="s">
        <v>8022</v>
      </c>
      <c r="B652" t="s">
        <v>8533</v>
      </c>
      <c r="C652" t="s">
        <v>4795</v>
      </c>
      <c r="D652" t="s">
        <v>8021</v>
      </c>
      <c r="E652" t="s">
        <v>350</v>
      </c>
    </row>
    <row r="653" spans="1:5">
      <c r="A653" t="s">
        <v>8025</v>
      </c>
      <c r="B653" t="s">
        <v>8533</v>
      </c>
      <c r="C653" t="s">
        <v>4796</v>
      </c>
      <c r="D653" t="s">
        <v>8024</v>
      </c>
      <c r="E653" t="s">
        <v>351</v>
      </c>
    </row>
    <row r="654" spans="1:5">
      <c r="A654" t="s">
        <v>8028</v>
      </c>
      <c r="B654" t="s">
        <v>8533</v>
      </c>
      <c r="C654" t="s">
        <v>4829</v>
      </c>
      <c r="D654" t="s">
        <v>8027</v>
      </c>
      <c r="E654" t="s">
        <v>352</v>
      </c>
    </row>
    <row r="655" spans="1:5">
      <c r="A655" t="s">
        <v>8031</v>
      </c>
      <c r="B655" t="s">
        <v>8533</v>
      </c>
      <c r="C655" t="s">
        <v>4830</v>
      </c>
      <c r="D655" t="s">
        <v>8030</v>
      </c>
      <c r="E655" t="s">
        <v>353</v>
      </c>
    </row>
    <row r="656" spans="1:5">
      <c r="A656" t="s">
        <v>8034</v>
      </c>
      <c r="B656" t="s">
        <v>8533</v>
      </c>
      <c r="C656" t="s">
        <v>4818</v>
      </c>
      <c r="D656" t="s">
        <v>8033</v>
      </c>
      <c r="E656" t="s">
        <v>354</v>
      </c>
    </row>
    <row r="657" spans="1:5">
      <c r="A657" t="s">
        <v>8037</v>
      </c>
      <c r="B657" t="s">
        <v>8533</v>
      </c>
      <c r="C657" t="s">
        <v>4817</v>
      </c>
      <c r="D657" t="s">
        <v>8036</v>
      </c>
      <c r="E657" t="s">
        <v>355</v>
      </c>
    </row>
    <row r="658" spans="1:5">
      <c r="A658" t="s">
        <v>8040</v>
      </c>
      <c r="B658" t="s">
        <v>8533</v>
      </c>
      <c r="C658" t="s">
        <v>4819</v>
      </c>
      <c r="D658" t="s">
        <v>8039</v>
      </c>
      <c r="E658" t="s">
        <v>356</v>
      </c>
    </row>
    <row r="659" spans="1:5">
      <c r="A659" t="s">
        <v>8043</v>
      </c>
      <c r="B659" t="s">
        <v>8533</v>
      </c>
      <c r="C659" t="s">
        <v>4821</v>
      </c>
      <c r="D659" t="s">
        <v>8042</v>
      </c>
      <c r="E659" t="s">
        <v>357</v>
      </c>
    </row>
    <row r="660" spans="1:5">
      <c r="A660" t="s">
        <v>8046</v>
      </c>
      <c r="B660" t="s">
        <v>8533</v>
      </c>
      <c r="C660" t="s">
        <v>4823</v>
      </c>
      <c r="D660" t="s">
        <v>8045</v>
      </c>
      <c r="E660" t="s">
        <v>358</v>
      </c>
    </row>
    <row r="661" spans="1:5">
      <c r="A661" t="s">
        <v>8049</v>
      </c>
      <c r="B661" t="s">
        <v>8533</v>
      </c>
      <c r="C661" t="s">
        <v>4820</v>
      </c>
      <c r="D661" t="s">
        <v>8048</v>
      </c>
      <c r="E661" t="s">
        <v>359</v>
      </c>
    </row>
    <row r="662" spans="1:5">
      <c r="A662" t="s">
        <v>8052</v>
      </c>
      <c r="B662" t="s">
        <v>8533</v>
      </c>
      <c r="C662" t="s">
        <v>4822</v>
      </c>
      <c r="D662" t="s">
        <v>8051</v>
      </c>
      <c r="E662" t="s">
        <v>360</v>
      </c>
    </row>
    <row r="663" spans="1:5">
      <c r="A663" t="s">
        <v>8058</v>
      </c>
      <c r="B663" t="s">
        <v>8533</v>
      </c>
      <c r="C663" t="s">
        <v>4802</v>
      </c>
      <c r="D663" t="s">
        <v>8057</v>
      </c>
      <c r="E663" t="s">
        <v>362</v>
      </c>
    </row>
    <row r="664" spans="1:5">
      <c r="A664" t="s">
        <v>8061</v>
      </c>
      <c r="B664" t="s">
        <v>8533</v>
      </c>
      <c r="C664" t="s">
        <v>4824</v>
      </c>
      <c r="D664" t="s">
        <v>8060</v>
      </c>
      <c r="E664" t="s">
        <v>363</v>
      </c>
    </row>
    <row r="665" spans="1:5">
      <c r="A665" t="s">
        <v>8064</v>
      </c>
      <c r="B665" t="s">
        <v>8533</v>
      </c>
      <c r="C665" t="s">
        <v>4825</v>
      </c>
      <c r="D665" t="s">
        <v>8063</v>
      </c>
      <c r="E665" t="s">
        <v>364</v>
      </c>
    </row>
    <row r="666" spans="1:5">
      <c r="A666" t="s">
        <v>8067</v>
      </c>
      <c r="B666" t="s">
        <v>8533</v>
      </c>
      <c r="C666" t="s">
        <v>4826</v>
      </c>
      <c r="D666" t="s">
        <v>8066</v>
      </c>
      <c r="E666" t="s">
        <v>365</v>
      </c>
    </row>
    <row r="667" spans="1:5">
      <c r="A667" t="s">
        <v>8070</v>
      </c>
      <c r="B667" t="s">
        <v>8533</v>
      </c>
      <c r="C667" t="s">
        <v>4827</v>
      </c>
      <c r="D667" t="s">
        <v>8069</v>
      </c>
      <c r="E667" t="s">
        <v>366</v>
      </c>
    </row>
    <row r="668" spans="1:5">
      <c r="A668" t="s">
        <v>8073</v>
      </c>
      <c r="B668" t="s">
        <v>8533</v>
      </c>
      <c r="C668" t="s">
        <v>4828</v>
      </c>
      <c r="D668" t="s">
        <v>8072</v>
      </c>
      <c r="E668" t="s">
        <v>367</v>
      </c>
    </row>
    <row r="669" spans="1:5">
      <c r="A669" t="s">
        <v>8076</v>
      </c>
      <c r="B669" t="s">
        <v>8533</v>
      </c>
      <c r="C669" t="s">
        <v>4859</v>
      </c>
      <c r="D669" t="s">
        <v>8075</v>
      </c>
      <c r="E669" t="s">
        <v>368</v>
      </c>
    </row>
    <row r="670" spans="1:5">
      <c r="A670" t="s">
        <v>8079</v>
      </c>
      <c r="B670" t="s">
        <v>8533</v>
      </c>
      <c r="C670" t="s">
        <v>4860</v>
      </c>
      <c r="D670" t="s">
        <v>8078</v>
      </c>
      <c r="E670" t="s">
        <v>369</v>
      </c>
    </row>
    <row r="671" spans="1:5">
      <c r="A671" t="s">
        <v>8082</v>
      </c>
      <c r="B671" t="s">
        <v>8533</v>
      </c>
      <c r="C671" t="s">
        <v>4803</v>
      </c>
      <c r="D671" t="s">
        <v>8081</v>
      </c>
      <c r="E671" t="s">
        <v>370</v>
      </c>
    </row>
    <row r="672" spans="1:5">
      <c r="A672" t="s">
        <v>8085</v>
      </c>
      <c r="B672" t="s">
        <v>8533</v>
      </c>
      <c r="C672" t="s">
        <v>4835</v>
      </c>
      <c r="D672" t="s">
        <v>8084</v>
      </c>
      <c r="E672" t="s">
        <v>371</v>
      </c>
    </row>
    <row r="673" spans="1:5">
      <c r="A673" t="s">
        <v>8088</v>
      </c>
      <c r="B673" t="s">
        <v>8533</v>
      </c>
      <c r="C673" t="s">
        <v>4836</v>
      </c>
      <c r="D673" t="s">
        <v>8087</v>
      </c>
      <c r="E673" t="s">
        <v>372</v>
      </c>
    </row>
    <row r="674" spans="1:5">
      <c r="A674" t="s">
        <v>8091</v>
      </c>
      <c r="B674" t="s">
        <v>8533</v>
      </c>
      <c r="C674" t="s">
        <v>4791</v>
      </c>
      <c r="D674" t="s">
        <v>8090</v>
      </c>
      <c r="E674" t="s">
        <v>373</v>
      </c>
    </row>
    <row r="675" spans="1:5">
      <c r="A675" t="s">
        <v>8094</v>
      </c>
      <c r="B675" t="s">
        <v>8533</v>
      </c>
      <c r="C675" t="s">
        <v>4852</v>
      </c>
      <c r="D675" t="s">
        <v>8093</v>
      </c>
      <c r="E675" t="s">
        <v>374</v>
      </c>
    </row>
    <row r="676" spans="1:5">
      <c r="A676" t="s">
        <v>8097</v>
      </c>
      <c r="B676" t="s">
        <v>8533</v>
      </c>
      <c r="C676" t="s">
        <v>4837</v>
      </c>
      <c r="D676" t="s">
        <v>8096</v>
      </c>
      <c r="E676" t="s">
        <v>375</v>
      </c>
    </row>
    <row r="677" spans="1:5">
      <c r="A677" t="s">
        <v>8100</v>
      </c>
      <c r="B677" t="s">
        <v>8533</v>
      </c>
      <c r="C677" t="s">
        <v>4839</v>
      </c>
      <c r="D677" t="s">
        <v>8099</v>
      </c>
      <c r="E677" t="s">
        <v>376</v>
      </c>
    </row>
    <row r="678" spans="1:5">
      <c r="A678" t="s">
        <v>8103</v>
      </c>
      <c r="B678" t="s">
        <v>8533</v>
      </c>
      <c r="C678" t="s">
        <v>4840</v>
      </c>
      <c r="D678" t="s">
        <v>8102</v>
      </c>
      <c r="E678" t="s">
        <v>377</v>
      </c>
    </row>
    <row r="679" spans="1:5">
      <c r="A679" t="s">
        <v>8106</v>
      </c>
      <c r="B679" t="s">
        <v>8533</v>
      </c>
      <c r="C679" t="s">
        <v>4841</v>
      </c>
      <c r="D679" t="s">
        <v>8105</v>
      </c>
      <c r="E679" t="s">
        <v>378</v>
      </c>
    </row>
    <row r="680" spans="1:5">
      <c r="A680" t="s">
        <v>8109</v>
      </c>
      <c r="B680" t="s">
        <v>8533</v>
      </c>
      <c r="C680" t="s">
        <v>4844</v>
      </c>
      <c r="D680" t="s">
        <v>8108</v>
      </c>
      <c r="E680" t="s">
        <v>379</v>
      </c>
    </row>
    <row r="681" spans="1:5">
      <c r="A681" t="s">
        <v>8112</v>
      </c>
      <c r="B681" t="s">
        <v>8533</v>
      </c>
      <c r="C681" t="s">
        <v>4845</v>
      </c>
      <c r="D681" t="s">
        <v>8111</v>
      </c>
      <c r="E681" t="s">
        <v>380</v>
      </c>
    </row>
    <row r="682" spans="1:5">
      <c r="A682" t="s">
        <v>8115</v>
      </c>
      <c r="B682" t="s">
        <v>8533</v>
      </c>
      <c r="C682" t="s">
        <v>4804</v>
      </c>
      <c r="D682" t="s">
        <v>8114</v>
      </c>
      <c r="E682" t="s">
        <v>381</v>
      </c>
    </row>
    <row r="683" spans="1:5">
      <c r="A683" t="s">
        <v>8118</v>
      </c>
      <c r="B683" t="s">
        <v>8533</v>
      </c>
      <c r="C683" t="s">
        <v>4843</v>
      </c>
      <c r="D683" t="s">
        <v>8117</v>
      </c>
      <c r="E683" t="s">
        <v>382</v>
      </c>
    </row>
    <row r="684" spans="1:5">
      <c r="A684" t="s">
        <v>8121</v>
      </c>
      <c r="B684" t="s">
        <v>8533</v>
      </c>
      <c r="C684" t="s">
        <v>4846</v>
      </c>
      <c r="D684" t="s">
        <v>8120</v>
      </c>
      <c r="E684" t="s">
        <v>383</v>
      </c>
    </row>
    <row r="685" spans="1:5">
      <c r="A685" t="s">
        <v>8124</v>
      </c>
      <c r="B685" t="s">
        <v>8533</v>
      </c>
      <c r="C685" t="s">
        <v>4847</v>
      </c>
      <c r="D685" t="s">
        <v>8123</v>
      </c>
      <c r="E685" t="s">
        <v>384</v>
      </c>
    </row>
    <row r="686" spans="1:5">
      <c r="A686" t="s">
        <v>8127</v>
      </c>
      <c r="B686" t="s">
        <v>8997</v>
      </c>
      <c r="C686" t="s">
        <v>5095</v>
      </c>
      <c r="D686" t="s">
        <v>8126</v>
      </c>
      <c r="E686" t="s">
        <v>385</v>
      </c>
    </row>
    <row r="687" spans="1:5">
      <c r="A687" t="s">
        <v>8130</v>
      </c>
      <c r="B687" t="s">
        <v>8997</v>
      </c>
      <c r="C687" t="s">
        <v>5099</v>
      </c>
      <c r="D687" t="s">
        <v>8129</v>
      </c>
      <c r="E687" t="s">
        <v>386</v>
      </c>
    </row>
    <row r="688" spans="1:5">
      <c r="A688" t="s">
        <v>8133</v>
      </c>
      <c r="B688" t="s">
        <v>8533</v>
      </c>
      <c r="C688" t="s">
        <v>5355</v>
      </c>
      <c r="D688" t="s">
        <v>8132</v>
      </c>
      <c r="E688" t="s">
        <v>387</v>
      </c>
    </row>
    <row r="689" spans="1:5">
      <c r="A689" t="s">
        <v>8136</v>
      </c>
      <c r="B689" t="s">
        <v>8533</v>
      </c>
      <c r="C689" t="s">
        <v>5354</v>
      </c>
      <c r="D689" t="s">
        <v>8135</v>
      </c>
      <c r="E689" t="s">
        <v>388</v>
      </c>
    </row>
    <row r="690" spans="1:5">
      <c r="A690" t="s">
        <v>8139</v>
      </c>
      <c r="B690" t="s">
        <v>8533</v>
      </c>
      <c r="C690" t="s">
        <v>4848</v>
      </c>
      <c r="D690" t="s">
        <v>8138</v>
      </c>
      <c r="E690" t="s">
        <v>389</v>
      </c>
    </row>
    <row r="691" spans="1:5">
      <c r="A691" t="s">
        <v>8142</v>
      </c>
      <c r="B691" t="s">
        <v>8533</v>
      </c>
      <c r="C691" t="s">
        <v>4849</v>
      </c>
      <c r="D691" t="s">
        <v>8141</v>
      </c>
      <c r="E691" t="s">
        <v>390</v>
      </c>
    </row>
    <row r="692" spans="1:5">
      <c r="A692" t="s">
        <v>8145</v>
      </c>
      <c r="B692" t="s">
        <v>8533</v>
      </c>
      <c r="C692" t="s">
        <v>4858</v>
      </c>
      <c r="D692" t="s">
        <v>8144</v>
      </c>
      <c r="E692" t="s">
        <v>391</v>
      </c>
    </row>
    <row r="693" spans="1:5">
      <c r="A693" t="s">
        <v>8148</v>
      </c>
      <c r="B693" t="s">
        <v>8533</v>
      </c>
      <c r="C693" t="s">
        <v>4850</v>
      </c>
      <c r="D693" t="s">
        <v>8147</v>
      </c>
      <c r="E693" t="s">
        <v>392</v>
      </c>
    </row>
    <row r="694" spans="1:5">
      <c r="A694" t="s">
        <v>8151</v>
      </c>
      <c r="B694" t="s">
        <v>8533</v>
      </c>
      <c r="C694" t="s">
        <v>4851</v>
      </c>
      <c r="D694" t="s">
        <v>8150</v>
      </c>
      <c r="E694" t="s">
        <v>393</v>
      </c>
    </row>
    <row r="695" spans="1:5">
      <c r="A695" t="s">
        <v>8154</v>
      </c>
      <c r="B695" t="s">
        <v>8533</v>
      </c>
      <c r="C695" t="s">
        <v>4798</v>
      </c>
      <c r="D695" t="s">
        <v>8153</v>
      </c>
      <c r="E695" t="s">
        <v>394</v>
      </c>
    </row>
    <row r="696" spans="1:5">
      <c r="A696" t="s">
        <v>8157</v>
      </c>
      <c r="B696" t="s">
        <v>8533</v>
      </c>
      <c r="C696" t="s">
        <v>4799</v>
      </c>
      <c r="D696" t="s">
        <v>8156</v>
      </c>
      <c r="E696" t="s">
        <v>395</v>
      </c>
    </row>
    <row r="697" spans="1:5">
      <c r="A697" t="s">
        <v>8160</v>
      </c>
      <c r="B697" t="s">
        <v>8956</v>
      </c>
      <c r="C697" t="s">
        <v>5111</v>
      </c>
      <c r="D697" t="s">
        <v>8159</v>
      </c>
      <c r="E697" t="s">
        <v>396</v>
      </c>
    </row>
    <row r="698" spans="1:5">
      <c r="A698" t="s">
        <v>8163</v>
      </c>
      <c r="B698" t="s">
        <v>8533</v>
      </c>
      <c r="C698" t="s">
        <v>4856</v>
      </c>
      <c r="D698" t="s">
        <v>8162</v>
      </c>
      <c r="E698" t="s">
        <v>397</v>
      </c>
    </row>
    <row r="699" spans="1:5">
      <c r="A699" t="s">
        <v>8166</v>
      </c>
      <c r="B699" t="s">
        <v>8533</v>
      </c>
      <c r="C699" t="s">
        <v>4853</v>
      </c>
      <c r="D699" t="s">
        <v>8165</v>
      </c>
      <c r="E699" t="s">
        <v>398</v>
      </c>
    </row>
    <row r="700" spans="1:5">
      <c r="A700" t="s">
        <v>8169</v>
      </c>
      <c r="B700" t="s">
        <v>8533</v>
      </c>
      <c r="C700" t="s">
        <v>4801</v>
      </c>
      <c r="D700" t="s">
        <v>8168</v>
      </c>
      <c r="E700" t="s">
        <v>399</v>
      </c>
    </row>
    <row r="701" spans="1:5">
      <c r="A701" t="s">
        <v>8172</v>
      </c>
      <c r="B701" t="s">
        <v>8533</v>
      </c>
      <c r="C701" t="s">
        <v>4854</v>
      </c>
      <c r="D701" t="s">
        <v>8171</v>
      </c>
      <c r="E701" t="s">
        <v>400</v>
      </c>
    </row>
    <row r="702" spans="1:5">
      <c r="A702" t="s">
        <v>8175</v>
      </c>
      <c r="B702" t="s">
        <v>8533</v>
      </c>
      <c r="C702" t="s">
        <v>4831</v>
      </c>
      <c r="D702" t="s">
        <v>8174</v>
      </c>
      <c r="E702" t="s">
        <v>401</v>
      </c>
    </row>
    <row r="703" spans="1:5">
      <c r="A703" t="s">
        <v>8178</v>
      </c>
      <c r="B703" t="s">
        <v>8533</v>
      </c>
      <c r="C703" t="s">
        <v>4832</v>
      </c>
      <c r="D703" t="s">
        <v>8177</v>
      </c>
      <c r="E703" t="s">
        <v>402</v>
      </c>
    </row>
    <row r="704" spans="1:5">
      <c r="A704" t="s">
        <v>8181</v>
      </c>
      <c r="B704" t="s">
        <v>8533</v>
      </c>
      <c r="C704" t="s">
        <v>4857</v>
      </c>
      <c r="D704" t="s">
        <v>8180</v>
      </c>
      <c r="E704" t="s">
        <v>403</v>
      </c>
    </row>
    <row r="705" spans="1:5">
      <c r="A705" t="s">
        <v>8184</v>
      </c>
      <c r="B705" t="s">
        <v>8533</v>
      </c>
      <c r="C705" t="s">
        <v>4816</v>
      </c>
      <c r="D705" t="s">
        <v>8183</v>
      </c>
      <c r="E705" t="s">
        <v>404</v>
      </c>
    </row>
    <row r="706" spans="1:5">
      <c r="A706" t="s">
        <v>8187</v>
      </c>
      <c r="B706" t="s">
        <v>8533</v>
      </c>
      <c r="C706" t="s">
        <v>4855</v>
      </c>
      <c r="D706" t="s">
        <v>8186</v>
      </c>
      <c r="E706" t="s">
        <v>405</v>
      </c>
    </row>
    <row r="707" spans="1:5">
      <c r="A707" t="s">
        <v>8190</v>
      </c>
      <c r="B707" t="s">
        <v>8533</v>
      </c>
      <c r="C707" t="s">
        <v>5254</v>
      </c>
      <c r="D707" t="s">
        <v>8189</v>
      </c>
      <c r="E707" t="s">
        <v>406</v>
      </c>
    </row>
    <row r="708" spans="1:5">
      <c r="A708" t="s">
        <v>8193</v>
      </c>
      <c r="B708" t="s">
        <v>8533</v>
      </c>
      <c r="C708" t="s">
        <v>4861</v>
      </c>
      <c r="D708" t="s">
        <v>8192</v>
      </c>
      <c r="E708" t="s">
        <v>407</v>
      </c>
    </row>
    <row r="709" spans="1:5">
      <c r="A709" t="s">
        <v>8196</v>
      </c>
      <c r="B709" t="s">
        <v>9158</v>
      </c>
      <c r="C709" t="s">
        <v>5148</v>
      </c>
      <c r="D709" t="s">
        <v>8195</v>
      </c>
      <c r="E709" t="s">
        <v>408</v>
      </c>
    </row>
    <row r="710" spans="1:5">
      <c r="A710" t="s">
        <v>8199</v>
      </c>
      <c r="B710" t="s">
        <v>9158</v>
      </c>
      <c r="C710" t="s">
        <v>4567</v>
      </c>
      <c r="D710" t="s">
        <v>8198</v>
      </c>
      <c r="E710" t="s">
        <v>409</v>
      </c>
    </row>
    <row r="711" spans="1:5">
      <c r="A711" t="s">
        <v>8210</v>
      </c>
      <c r="B711" t="s">
        <v>8533</v>
      </c>
      <c r="C711" t="s">
        <v>5518</v>
      </c>
      <c r="D711" t="s">
        <v>8209</v>
      </c>
      <c r="E711" t="s">
        <v>412</v>
      </c>
    </row>
    <row r="712" spans="1:5">
      <c r="A712" t="s">
        <v>8213</v>
      </c>
      <c r="B712" t="s">
        <v>8533</v>
      </c>
      <c r="C712" t="s">
        <v>5519</v>
      </c>
      <c r="D712" t="s">
        <v>8212</v>
      </c>
      <c r="E712" t="s">
        <v>413</v>
      </c>
    </row>
    <row r="713" spans="1:5">
      <c r="A713" t="s">
        <v>8219</v>
      </c>
      <c r="B713" t="s">
        <v>9158</v>
      </c>
      <c r="C713" t="s">
        <v>4478</v>
      </c>
      <c r="D713" t="s">
        <v>8218</v>
      </c>
      <c r="E713" t="s">
        <v>415</v>
      </c>
    </row>
    <row r="714" spans="1:5">
      <c r="A714" t="s">
        <v>8221</v>
      </c>
      <c r="B714" t="s">
        <v>9158</v>
      </c>
      <c r="C714" t="s">
        <v>4479</v>
      </c>
      <c r="D714" t="s">
        <v>8218</v>
      </c>
      <c r="E714" t="s">
        <v>415</v>
      </c>
    </row>
    <row r="715" spans="1:5">
      <c r="A715" t="s">
        <v>8224</v>
      </c>
      <c r="B715" t="s">
        <v>8963</v>
      </c>
      <c r="C715" t="s">
        <v>6139</v>
      </c>
      <c r="D715" t="s">
        <v>8223</v>
      </c>
      <c r="E715" t="s">
        <v>416</v>
      </c>
    </row>
    <row r="716" spans="1:5">
      <c r="A716" t="s">
        <v>8224</v>
      </c>
      <c r="B716" t="s">
        <v>8963</v>
      </c>
      <c r="C716" t="s">
        <v>6139</v>
      </c>
      <c r="D716" t="s">
        <v>8223</v>
      </c>
      <c r="E716" t="s">
        <v>416</v>
      </c>
    </row>
    <row r="717" spans="1:5">
      <c r="A717" t="s">
        <v>8224</v>
      </c>
      <c r="B717" t="s">
        <v>8963</v>
      </c>
      <c r="C717" t="s">
        <v>6139</v>
      </c>
      <c r="D717" t="s">
        <v>8223</v>
      </c>
      <c r="E717" t="s">
        <v>416</v>
      </c>
    </row>
    <row r="718" spans="1:5">
      <c r="A718" t="s">
        <v>8227</v>
      </c>
      <c r="B718" t="s">
        <v>8533</v>
      </c>
      <c r="C718" t="s">
        <v>5287</v>
      </c>
      <c r="D718" t="s">
        <v>8226</v>
      </c>
      <c r="E718" t="s">
        <v>417</v>
      </c>
    </row>
    <row r="719" spans="1:5">
      <c r="A719" t="s">
        <v>8236</v>
      </c>
      <c r="B719" t="s">
        <v>9158</v>
      </c>
      <c r="C719" t="s">
        <v>5179</v>
      </c>
      <c r="D719" t="s">
        <v>8235</v>
      </c>
      <c r="E719" t="s">
        <v>420</v>
      </c>
    </row>
    <row r="720" spans="1:5">
      <c r="A720" t="s">
        <v>8238</v>
      </c>
      <c r="B720" t="s">
        <v>9158</v>
      </c>
      <c r="C720" t="s">
        <v>5181</v>
      </c>
      <c r="D720" t="s">
        <v>8235</v>
      </c>
      <c r="E720" t="s">
        <v>420</v>
      </c>
    </row>
    <row r="721" spans="1:5">
      <c r="A721" t="s">
        <v>8240</v>
      </c>
      <c r="B721" t="s">
        <v>9158</v>
      </c>
      <c r="C721" t="s">
        <v>5180</v>
      </c>
      <c r="D721" t="s">
        <v>8235</v>
      </c>
      <c r="E721" t="s">
        <v>420</v>
      </c>
    </row>
    <row r="722" spans="1:5">
      <c r="A722" t="s">
        <v>8257</v>
      </c>
      <c r="B722" t="s">
        <v>9158</v>
      </c>
      <c r="C722" t="s">
        <v>5182</v>
      </c>
      <c r="D722" t="s">
        <v>8256</v>
      </c>
      <c r="E722" t="s">
        <v>423</v>
      </c>
    </row>
    <row r="723" spans="1:5">
      <c r="A723" t="s">
        <v>8260</v>
      </c>
      <c r="B723" t="s">
        <v>8533</v>
      </c>
      <c r="C723" t="s">
        <v>5269</v>
      </c>
      <c r="D723" t="s">
        <v>8259</v>
      </c>
      <c r="E723" t="s">
        <v>424</v>
      </c>
    </row>
    <row r="724" spans="1:5">
      <c r="A724" t="s">
        <v>8263</v>
      </c>
      <c r="B724" t="s">
        <v>9158</v>
      </c>
      <c r="C724" t="s">
        <v>5027</v>
      </c>
      <c r="D724" t="s">
        <v>8262</v>
      </c>
      <c r="E724" t="s">
        <v>425</v>
      </c>
    </row>
    <row r="725" spans="1:5">
      <c r="A725" t="s">
        <v>8266</v>
      </c>
      <c r="B725" t="s">
        <v>8267</v>
      </c>
      <c r="C725" t="s">
        <v>8549</v>
      </c>
      <c r="D725" t="s">
        <v>8265</v>
      </c>
      <c r="E725" t="s">
        <v>426</v>
      </c>
    </row>
    <row r="726" spans="1:5">
      <c r="A726" t="s">
        <v>8266</v>
      </c>
      <c r="B726" t="s">
        <v>8267</v>
      </c>
      <c r="C726" t="s">
        <v>4432</v>
      </c>
      <c r="D726" t="s">
        <v>4433</v>
      </c>
      <c r="E726" t="s">
        <v>221</v>
      </c>
    </row>
    <row r="727" spans="1:5">
      <c r="A727" t="s">
        <v>8270</v>
      </c>
      <c r="B727" t="s">
        <v>8533</v>
      </c>
      <c r="C727" t="s">
        <v>5400</v>
      </c>
      <c r="D727" t="s">
        <v>8269</v>
      </c>
      <c r="E727" t="s">
        <v>427</v>
      </c>
    </row>
    <row r="728" spans="1:5">
      <c r="A728" t="s">
        <v>8273</v>
      </c>
      <c r="B728" t="s">
        <v>8533</v>
      </c>
      <c r="C728" t="s">
        <v>5404</v>
      </c>
      <c r="D728" t="s">
        <v>8272</v>
      </c>
      <c r="E728" t="s">
        <v>428</v>
      </c>
    </row>
    <row r="729" spans="1:5">
      <c r="A729" t="s">
        <v>8276</v>
      </c>
      <c r="B729" t="s">
        <v>8533</v>
      </c>
      <c r="C729" t="s">
        <v>1612</v>
      </c>
      <c r="D729" t="s">
        <v>8275</v>
      </c>
      <c r="E729" t="s">
        <v>429</v>
      </c>
    </row>
    <row r="730" spans="1:5">
      <c r="A730" t="s">
        <v>8279</v>
      </c>
      <c r="B730" t="s">
        <v>9077</v>
      </c>
      <c r="C730" t="s">
        <v>5002</v>
      </c>
      <c r="D730" t="s">
        <v>8278</v>
      </c>
      <c r="E730" t="s">
        <v>430</v>
      </c>
    </row>
    <row r="731" spans="1:5">
      <c r="A731" t="s">
        <v>8281</v>
      </c>
      <c r="B731" t="s">
        <v>9077</v>
      </c>
      <c r="C731" t="s">
        <v>5005</v>
      </c>
      <c r="D731" t="s">
        <v>8278</v>
      </c>
      <c r="E731" t="s">
        <v>430</v>
      </c>
    </row>
    <row r="732" spans="1:5">
      <c r="A732" t="s">
        <v>8283</v>
      </c>
      <c r="B732" t="s">
        <v>9077</v>
      </c>
      <c r="C732" t="s">
        <v>5004</v>
      </c>
      <c r="D732" t="s">
        <v>8278</v>
      </c>
      <c r="E732" t="s">
        <v>430</v>
      </c>
    </row>
    <row r="733" spans="1:5">
      <c r="A733" t="s">
        <v>8285</v>
      </c>
      <c r="B733" t="s">
        <v>9077</v>
      </c>
      <c r="C733" t="s">
        <v>5008</v>
      </c>
      <c r="D733" t="s">
        <v>8278</v>
      </c>
      <c r="E733" t="s">
        <v>430</v>
      </c>
    </row>
    <row r="734" spans="1:5">
      <c r="A734" t="s">
        <v>8288</v>
      </c>
      <c r="B734" t="s">
        <v>8533</v>
      </c>
      <c r="C734" t="s">
        <v>5402</v>
      </c>
      <c r="D734" t="s">
        <v>8287</v>
      </c>
      <c r="E734" t="s">
        <v>431</v>
      </c>
    </row>
    <row r="735" spans="1:5">
      <c r="A735" t="s">
        <v>8318</v>
      </c>
      <c r="B735" t="s">
        <v>8533</v>
      </c>
      <c r="C735" t="s">
        <v>5636</v>
      </c>
      <c r="D735" t="s">
        <v>8317</v>
      </c>
      <c r="E735" t="s">
        <v>441</v>
      </c>
    </row>
    <row r="736" spans="1:5">
      <c r="A736" t="s">
        <v>8321</v>
      </c>
      <c r="B736" t="s">
        <v>8533</v>
      </c>
      <c r="C736" t="s">
        <v>5637</v>
      </c>
      <c r="D736" t="s">
        <v>8320</v>
      </c>
      <c r="E736" t="s">
        <v>442</v>
      </c>
    </row>
    <row r="737" spans="1:5">
      <c r="A737" t="s">
        <v>8324</v>
      </c>
      <c r="B737" t="s">
        <v>8533</v>
      </c>
      <c r="C737" t="s">
        <v>5635</v>
      </c>
      <c r="D737" t="s">
        <v>8323</v>
      </c>
      <c r="E737" t="s">
        <v>443</v>
      </c>
    </row>
    <row r="738" spans="1:5">
      <c r="A738" t="s">
        <v>8327</v>
      </c>
      <c r="B738" t="s">
        <v>8533</v>
      </c>
      <c r="C738" t="s">
        <v>5515</v>
      </c>
      <c r="D738" t="s">
        <v>8326</v>
      </c>
      <c r="E738" t="s">
        <v>444</v>
      </c>
    </row>
    <row r="739" spans="1:5">
      <c r="A739" t="s">
        <v>8330</v>
      </c>
      <c r="B739" t="s">
        <v>8533</v>
      </c>
      <c r="C739" t="s">
        <v>5249</v>
      </c>
      <c r="D739" t="s">
        <v>8329</v>
      </c>
      <c r="E739" t="s">
        <v>445</v>
      </c>
    </row>
    <row r="740" spans="1:5">
      <c r="A740" t="s">
        <v>8333</v>
      </c>
      <c r="B740" t="s">
        <v>8533</v>
      </c>
      <c r="C740" t="s">
        <v>5308</v>
      </c>
      <c r="D740" t="s">
        <v>8332</v>
      </c>
      <c r="E740" t="s">
        <v>446</v>
      </c>
    </row>
    <row r="741" spans="1:5">
      <c r="A741" t="s">
        <v>8336</v>
      </c>
      <c r="B741" t="s">
        <v>8533</v>
      </c>
      <c r="C741" t="s">
        <v>5255</v>
      </c>
      <c r="D741" t="s">
        <v>8335</v>
      </c>
      <c r="E741" t="s">
        <v>447</v>
      </c>
    </row>
    <row r="742" spans="1:5">
      <c r="A742" t="s">
        <v>8339</v>
      </c>
      <c r="B742" t="s">
        <v>8533</v>
      </c>
      <c r="C742" t="s">
        <v>5270</v>
      </c>
      <c r="D742" t="s">
        <v>8338</v>
      </c>
      <c r="E742" t="s">
        <v>448</v>
      </c>
    </row>
    <row r="743" spans="1:5">
      <c r="A743" t="s">
        <v>8345</v>
      </c>
      <c r="B743" t="s">
        <v>8533</v>
      </c>
      <c r="C743" t="s">
        <v>5265</v>
      </c>
      <c r="D743" t="s">
        <v>8344</v>
      </c>
      <c r="E743" t="s">
        <v>450</v>
      </c>
    </row>
    <row r="744" spans="1:5">
      <c r="A744" t="s">
        <v>8354</v>
      </c>
      <c r="B744" t="s">
        <v>8533</v>
      </c>
      <c r="C744" t="s">
        <v>5413</v>
      </c>
      <c r="D744" t="s">
        <v>8353</v>
      </c>
      <c r="E744" t="s">
        <v>453</v>
      </c>
    </row>
    <row r="745" spans="1:5">
      <c r="A745" t="s">
        <v>8357</v>
      </c>
      <c r="B745" t="s">
        <v>8533</v>
      </c>
      <c r="C745" t="s">
        <v>5659</v>
      </c>
      <c r="D745" t="s">
        <v>8356</v>
      </c>
      <c r="E745" t="s">
        <v>454</v>
      </c>
    </row>
    <row r="746" spans="1:5">
      <c r="A746" t="s">
        <v>8360</v>
      </c>
      <c r="B746" t="s">
        <v>8533</v>
      </c>
      <c r="C746" t="s">
        <v>4865</v>
      </c>
      <c r="D746" t="s">
        <v>8359</v>
      </c>
      <c r="E746" t="s">
        <v>455</v>
      </c>
    </row>
    <row r="747" spans="1:5">
      <c r="A747" t="s">
        <v>8366</v>
      </c>
      <c r="B747" t="s">
        <v>8533</v>
      </c>
      <c r="C747" t="s">
        <v>5660</v>
      </c>
      <c r="D747" t="s">
        <v>8365</v>
      </c>
      <c r="E747" t="s">
        <v>457</v>
      </c>
    </row>
    <row r="748" spans="1:5">
      <c r="A748" t="s">
        <v>8369</v>
      </c>
      <c r="B748" t="s">
        <v>8533</v>
      </c>
      <c r="C748" t="s">
        <v>5467</v>
      </c>
      <c r="D748" t="s">
        <v>8368</v>
      </c>
      <c r="E748" t="s">
        <v>458</v>
      </c>
    </row>
    <row r="749" spans="1:5">
      <c r="A749" t="s">
        <v>8371</v>
      </c>
      <c r="B749" t="s">
        <v>8533</v>
      </c>
      <c r="C749" t="s">
        <v>5449</v>
      </c>
      <c r="D749" t="s">
        <v>8368</v>
      </c>
      <c r="E749" t="s">
        <v>458</v>
      </c>
    </row>
    <row r="750" spans="1:5">
      <c r="A750" t="s">
        <v>8374</v>
      </c>
      <c r="B750" t="s">
        <v>8946</v>
      </c>
      <c r="C750" t="s">
        <v>5121</v>
      </c>
      <c r="D750" t="s">
        <v>8373</v>
      </c>
      <c r="E750" t="s">
        <v>459</v>
      </c>
    </row>
    <row r="751" spans="1:5">
      <c r="A751" t="s">
        <v>8382</v>
      </c>
      <c r="B751" t="s">
        <v>8946</v>
      </c>
      <c r="C751" t="s">
        <v>5119</v>
      </c>
      <c r="D751" t="s">
        <v>8381</v>
      </c>
      <c r="E751" t="s">
        <v>461</v>
      </c>
    </row>
    <row r="752" spans="1:5">
      <c r="A752" t="s">
        <v>8390</v>
      </c>
      <c r="B752" t="s">
        <v>9077</v>
      </c>
      <c r="C752" t="s">
        <v>5046</v>
      </c>
      <c r="D752" t="s">
        <v>8389</v>
      </c>
      <c r="E752" t="s">
        <v>463</v>
      </c>
    </row>
    <row r="753" spans="1:5">
      <c r="A753" t="s">
        <v>8393</v>
      </c>
      <c r="B753" t="s">
        <v>9077</v>
      </c>
      <c r="C753" t="s">
        <v>5048</v>
      </c>
      <c r="D753" t="s">
        <v>8392</v>
      </c>
      <c r="E753" t="s">
        <v>464</v>
      </c>
    </row>
    <row r="754" spans="1:5">
      <c r="A754" t="s">
        <v>8396</v>
      </c>
      <c r="B754" t="s">
        <v>8533</v>
      </c>
      <c r="C754" t="s">
        <v>5493</v>
      </c>
      <c r="D754" t="s">
        <v>8395</v>
      </c>
      <c r="E754" t="s">
        <v>465</v>
      </c>
    </row>
    <row r="755" spans="1:5">
      <c r="A755" t="s">
        <v>8398</v>
      </c>
      <c r="B755" t="s">
        <v>8533</v>
      </c>
      <c r="C755" t="s">
        <v>5536</v>
      </c>
      <c r="D755" t="s">
        <v>8395</v>
      </c>
      <c r="E755" t="s">
        <v>465</v>
      </c>
    </row>
    <row r="756" spans="1:5">
      <c r="A756" t="s">
        <v>8404</v>
      </c>
      <c r="B756" t="s">
        <v>8533</v>
      </c>
      <c r="C756" t="s">
        <v>5314</v>
      </c>
      <c r="D756" t="s">
        <v>8403</v>
      </c>
      <c r="E756" t="s">
        <v>467</v>
      </c>
    </row>
    <row r="757" spans="1:5">
      <c r="A757" t="s">
        <v>8406</v>
      </c>
      <c r="B757" t="s">
        <v>8533</v>
      </c>
      <c r="C757" t="s">
        <v>5331</v>
      </c>
      <c r="D757" t="s">
        <v>8403</v>
      </c>
      <c r="E757" t="s">
        <v>467</v>
      </c>
    </row>
    <row r="758" spans="1:5">
      <c r="A758" t="s">
        <v>8412</v>
      </c>
      <c r="B758" t="s">
        <v>8570</v>
      </c>
      <c r="C758" t="s">
        <v>5039</v>
      </c>
      <c r="D758" t="s">
        <v>8411</v>
      </c>
      <c r="E758" t="s">
        <v>469</v>
      </c>
    </row>
    <row r="759" spans="1:5">
      <c r="A759" t="s">
        <v>8415</v>
      </c>
      <c r="B759" t="s">
        <v>8946</v>
      </c>
      <c r="C759" t="s">
        <v>5130</v>
      </c>
      <c r="D759" t="s">
        <v>8414</v>
      </c>
      <c r="E759" t="s">
        <v>470</v>
      </c>
    </row>
    <row r="760" spans="1:5">
      <c r="A760" t="s">
        <v>8417</v>
      </c>
      <c r="B760" t="s">
        <v>8946</v>
      </c>
      <c r="C760" t="s">
        <v>5129</v>
      </c>
      <c r="D760" t="s">
        <v>8414</v>
      </c>
      <c r="E760" t="s">
        <v>470</v>
      </c>
    </row>
    <row r="761" spans="1:5">
      <c r="A761" t="s">
        <v>8420</v>
      </c>
      <c r="B761" t="s">
        <v>8529</v>
      </c>
      <c r="C761" t="s">
        <v>5145</v>
      </c>
      <c r="D761" t="s">
        <v>8419</v>
      </c>
      <c r="E761" t="s">
        <v>471</v>
      </c>
    </row>
    <row r="762" spans="1:5">
      <c r="A762" t="s">
        <v>8425</v>
      </c>
      <c r="B762" t="s">
        <v>9158</v>
      </c>
      <c r="C762" t="s">
        <v>5127</v>
      </c>
      <c r="D762" t="s">
        <v>8422</v>
      </c>
      <c r="E762" t="s">
        <v>472</v>
      </c>
    </row>
    <row r="763" spans="1:5">
      <c r="A763" t="s">
        <v>8433</v>
      </c>
      <c r="B763" t="s">
        <v>8533</v>
      </c>
      <c r="C763" t="s">
        <v>5482</v>
      </c>
      <c r="D763" t="s">
        <v>8432</v>
      </c>
      <c r="E763" t="s">
        <v>474</v>
      </c>
    </row>
    <row r="764" spans="1:5">
      <c r="A764" t="s">
        <v>8435</v>
      </c>
      <c r="B764" t="s">
        <v>8533</v>
      </c>
      <c r="C764" t="s">
        <v>5447</v>
      </c>
      <c r="D764" t="s">
        <v>8432</v>
      </c>
      <c r="E764" t="s">
        <v>474</v>
      </c>
    </row>
    <row r="765" spans="1:5">
      <c r="A765" t="s">
        <v>8438</v>
      </c>
      <c r="B765" t="s">
        <v>8533</v>
      </c>
      <c r="C765" t="s">
        <v>5481</v>
      </c>
      <c r="D765" t="s">
        <v>8437</v>
      </c>
      <c r="E765" t="s">
        <v>475</v>
      </c>
    </row>
    <row r="766" spans="1:5">
      <c r="A766" t="s">
        <v>8440</v>
      </c>
      <c r="B766" t="s">
        <v>8533</v>
      </c>
      <c r="C766" t="s">
        <v>5446</v>
      </c>
      <c r="D766" t="s">
        <v>8437</v>
      </c>
      <c r="E766" t="s">
        <v>475</v>
      </c>
    </row>
    <row r="767" spans="1:5">
      <c r="A767" t="s">
        <v>8443</v>
      </c>
      <c r="B767" t="s">
        <v>8533</v>
      </c>
      <c r="C767" t="s">
        <v>5241</v>
      </c>
      <c r="D767" t="s">
        <v>8442</v>
      </c>
      <c r="E767" t="s">
        <v>476</v>
      </c>
    </row>
    <row r="768" spans="1:5">
      <c r="A768" t="s">
        <v>8446</v>
      </c>
      <c r="B768" t="s">
        <v>8533</v>
      </c>
      <c r="C768" t="s">
        <v>5645</v>
      </c>
      <c r="D768" t="s">
        <v>8445</v>
      </c>
      <c r="E768" t="s">
        <v>477</v>
      </c>
    </row>
    <row r="769" spans="1:5">
      <c r="A769" t="s">
        <v>8455</v>
      </c>
      <c r="B769" t="s">
        <v>8533</v>
      </c>
      <c r="C769" t="s">
        <v>5401</v>
      </c>
      <c r="D769" t="s">
        <v>8454</v>
      </c>
      <c r="E769" t="s">
        <v>480</v>
      </c>
    </row>
    <row r="770" spans="1:5">
      <c r="A770" t="s">
        <v>8458</v>
      </c>
      <c r="B770" t="s">
        <v>8533</v>
      </c>
      <c r="C770" t="s">
        <v>5284</v>
      </c>
      <c r="D770" t="s">
        <v>8457</v>
      </c>
      <c r="E770" t="s">
        <v>481</v>
      </c>
    </row>
    <row r="771" spans="1:5">
      <c r="A771" t="s">
        <v>8461</v>
      </c>
      <c r="B771" t="s">
        <v>8533</v>
      </c>
      <c r="C771" t="s">
        <v>5395</v>
      </c>
      <c r="D771" t="s">
        <v>8460</v>
      </c>
      <c r="E771" t="s">
        <v>482</v>
      </c>
    </row>
    <row r="772" spans="1:5">
      <c r="A772" t="s">
        <v>8464</v>
      </c>
      <c r="B772" t="s">
        <v>8563</v>
      </c>
      <c r="C772" t="s">
        <v>5161</v>
      </c>
      <c r="D772" t="s">
        <v>8463</v>
      </c>
      <c r="E772" t="s">
        <v>483</v>
      </c>
    </row>
    <row r="773" spans="1:5">
      <c r="A773" t="s">
        <v>8467</v>
      </c>
      <c r="B773" t="s">
        <v>8533</v>
      </c>
      <c r="C773" t="s">
        <v>5425</v>
      </c>
      <c r="D773" t="s">
        <v>8466</v>
      </c>
      <c r="E773" t="s">
        <v>484</v>
      </c>
    </row>
    <row r="774" spans="1:5">
      <c r="A774" t="s">
        <v>8469</v>
      </c>
      <c r="B774" t="s">
        <v>8533</v>
      </c>
      <c r="C774" t="s">
        <v>5469</v>
      </c>
      <c r="D774" t="s">
        <v>8466</v>
      </c>
      <c r="E774" t="s">
        <v>484</v>
      </c>
    </row>
    <row r="775" spans="1:5">
      <c r="A775" t="s">
        <v>8472</v>
      </c>
      <c r="B775" t="s">
        <v>8533</v>
      </c>
      <c r="C775" t="s">
        <v>5511</v>
      </c>
      <c r="D775" t="s">
        <v>8471</v>
      </c>
      <c r="E775" t="s">
        <v>485</v>
      </c>
    </row>
    <row r="776" spans="1:5">
      <c r="A776" t="s">
        <v>8474</v>
      </c>
      <c r="B776" t="s">
        <v>8533</v>
      </c>
      <c r="C776" t="s">
        <v>5529</v>
      </c>
      <c r="D776" t="s">
        <v>8471</v>
      </c>
      <c r="E776" t="s">
        <v>485</v>
      </c>
    </row>
    <row r="777" spans="1:5">
      <c r="A777" t="s">
        <v>8487</v>
      </c>
      <c r="B777" t="s">
        <v>8533</v>
      </c>
      <c r="C777" t="s">
        <v>5527</v>
      </c>
      <c r="D777" t="s">
        <v>8486</v>
      </c>
      <c r="E777" t="s">
        <v>488</v>
      </c>
    </row>
    <row r="778" spans="1:5">
      <c r="A778" t="s">
        <v>8489</v>
      </c>
      <c r="B778" t="s">
        <v>8533</v>
      </c>
      <c r="C778" t="s">
        <v>5534</v>
      </c>
      <c r="D778" t="s">
        <v>8486</v>
      </c>
      <c r="E778" t="s">
        <v>488</v>
      </c>
    </row>
    <row r="779" spans="1:5">
      <c r="A779" t="s">
        <v>8494</v>
      </c>
      <c r="B779" t="s">
        <v>8946</v>
      </c>
      <c r="C779" t="s">
        <v>5124</v>
      </c>
      <c r="D779" t="s">
        <v>8491</v>
      </c>
      <c r="E779" t="s">
        <v>489</v>
      </c>
    </row>
    <row r="780" spans="1:5">
      <c r="A780" t="s">
        <v>8496</v>
      </c>
      <c r="B780" t="s">
        <v>8946</v>
      </c>
      <c r="C780" t="s">
        <v>5123</v>
      </c>
      <c r="D780" t="s">
        <v>8491</v>
      </c>
      <c r="E780" t="s">
        <v>489</v>
      </c>
    </row>
    <row r="781" spans="1:5">
      <c r="A781" t="s">
        <v>8498</v>
      </c>
      <c r="B781" t="s">
        <v>8946</v>
      </c>
      <c r="C781" t="s">
        <v>5125</v>
      </c>
      <c r="D781" t="s">
        <v>8491</v>
      </c>
      <c r="E781" t="s">
        <v>489</v>
      </c>
    </row>
    <row r="782" spans="1:5">
      <c r="A782" t="s">
        <v>8498</v>
      </c>
      <c r="B782" t="s">
        <v>8946</v>
      </c>
      <c r="C782" t="s">
        <v>5151</v>
      </c>
      <c r="D782" t="s">
        <v>8491</v>
      </c>
      <c r="E782" t="s">
        <v>489</v>
      </c>
    </row>
    <row r="783" spans="1:5">
      <c r="A783" t="s">
        <v>8501</v>
      </c>
      <c r="B783" t="s">
        <v>8563</v>
      </c>
      <c r="C783" t="s">
        <v>5009</v>
      </c>
      <c r="D783" t="s">
        <v>8500</v>
      </c>
      <c r="E783" t="s">
        <v>490</v>
      </c>
    </row>
    <row r="784" spans="1:5">
      <c r="A784" t="s">
        <v>8504</v>
      </c>
      <c r="B784" t="s">
        <v>8533</v>
      </c>
      <c r="C784" t="s">
        <v>5573</v>
      </c>
      <c r="D784" t="s">
        <v>8503</v>
      </c>
      <c r="E784" t="s">
        <v>491</v>
      </c>
    </row>
    <row r="785" spans="1:5">
      <c r="A785" t="s">
        <v>8507</v>
      </c>
      <c r="B785" t="s">
        <v>8533</v>
      </c>
      <c r="C785" t="s">
        <v>5582</v>
      </c>
      <c r="D785" t="s">
        <v>8506</v>
      </c>
      <c r="E785" t="s">
        <v>492</v>
      </c>
    </row>
    <row r="786" spans="1:5">
      <c r="A786" t="s">
        <v>8518</v>
      </c>
      <c r="B786" t="s">
        <v>8533</v>
      </c>
      <c r="C786" t="s">
        <v>5405</v>
      </c>
      <c r="D786" t="s">
        <v>8517</v>
      </c>
      <c r="E786" t="s">
        <v>495</v>
      </c>
    </row>
    <row r="787" spans="1:5">
      <c r="A787" t="s">
        <v>5668</v>
      </c>
      <c r="B787" t="s">
        <v>8533</v>
      </c>
      <c r="C787" t="s">
        <v>5285</v>
      </c>
      <c r="D787" t="s">
        <v>5667</v>
      </c>
      <c r="E787" t="s">
        <v>496</v>
      </c>
    </row>
    <row r="788" spans="1:5">
      <c r="A788" t="s">
        <v>5676</v>
      </c>
      <c r="B788" t="s">
        <v>8533</v>
      </c>
      <c r="C788" t="s">
        <v>5618</v>
      </c>
      <c r="D788" t="s">
        <v>5675</v>
      </c>
      <c r="E788" t="s">
        <v>498</v>
      </c>
    </row>
    <row r="789" spans="1:5">
      <c r="A789" t="s">
        <v>5682</v>
      </c>
      <c r="B789" t="s">
        <v>8533</v>
      </c>
      <c r="C789" t="s">
        <v>1615</v>
      </c>
      <c r="D789" t="s">
        <v>5681</v>
      </c>
      <c r="E789" t="s">
        <v>500</v>
      </c>
    </row>
    <row r="790" spans="1:5">
      <c r="A790" t="s">
        <v>5685</v>
      </c>
      <c r="B790" t="s">
        <v>8533</v>
      </c>
      <c r="C790" t="s">
        <v>5620</v>
      </c>
      <c r="D790" t="s">
        <v>5684</v>
      </c>
      <c r="E790" t="s">
        <v>501</v>
      </c>
    </row>
    <row r="791" spans="1:5">
      <c r="A791" t="s">
        <v>5688</v>
      </c>
      <c r="B791" t="s">
        <v>9158</v>
      </c>
      <c r="C791" t="s">
        <v>5050</v>
      </c>
      <c r="D791" t="s">
        <v>5687</v>
      </c>
      <c r="E791" t="s">
        <v>502</v>
      </c>
    </row>
    <row r="792" spans="1:5">
      <c r="A792" t="s">
        <v>5691</v>
      </c>
      <c r="B792" t="s">
        <v>9158</v>
      </c>
      <c r="C792" t="s">
        <v>5049</v>
      </c>
      <c r="D792" t="s">
        <v>5690</v>
      </c>
      <c r="E792" t="s">
        <v>503</v>
      </c>
    </row>
    <row r="793" spans="1:5">
      <c r="A793" t="s">
        <v>5703</v>
      </c>
      <c r="B793" t="s">
        <v>8946</v>
      </c>
      <c r="C793" t="s">
        <v>4510</v>
      </c>
      <c r="D793" t="s">
        <v>5702</v>
      </c>
      <c r="E793" t="s">
        <v>505</v>
      </c>
    </row>
    <row r="794" spans="1:5">
      <c r="A794" t="s">
        <v>5706</v>
      </c>
      <c r="B794" t="s">
        <v>8533</v>
      </c>
      <c r="C794" t="s">
        <v>5414</v>
      </c>
      <c r="D794" t="s">
        <v>5705</v>
      </c>
      <c r="E794" t="s">
        <v>506</v>
      </c>
    </row>
    <row r="795" spans="1:5">
      <c r="A795" t="s">
        <v>5709</v>
      </c>
      <c r="B795" t="s">
        <v>8533</v>
      </c>
      <c r="C795" t="s">
        <v>5487</v>
      </c>
      <c r="D795" t="s">
        <v>5708</v>
      </c>
      <c r="E795" t="s">
        <v>507</v>
      </c>
    </row>
    <row r="796" spans="1:5">
      <c r="A796" t="s">
        <v>5712</v>
      </c>
      <c r="B796" t="s">
        <v>8533</v>
      </c>
      <c r="C796" t="s">
        <v>5488</v>
      </c>
      <c r="D796" t="s">
        <v>5711</v>
      </c>
      <c r="E796" t="s">
        <v>508</v>
      </c>
    </row>
    <row r="797" spans="1:5">
      <c r="A797" t="s">
        <v>5718</v>
      </c>
      <c r="B797" t="s">
        <v>8533</v>
      </c>
      <c r="C797" t="s">
        <v>5508</v>
      </c>
      <c r="D797" t="s">
        <v>5717</v>
      </c>
      <c r="E797" t="s">
        <v>510</v>
      </c>
    </row>
    <row r="798" spans="1:5">
      <c r="A798" t="s">
        <v>5721</v>
      </c>
      <c r="B798" t="s">
        <v>8533</v>
      </c>
      <c r="C798" t="s">
        <v>5507</v>
      </c>
      <c r="D798" t="s">
        <v>5720</v>
      </c>
      <c r="E798" t="s">
        <v>511</v>
      </c>
    </row>
    <row r="799" spans="1:5">
      <c r="A799" t="s">
        <v>5724</v>
      </c>
      <c r="B799" t="s">
        <v>8533</v>
      </c>
      <c r="C799" t="s">
        <v>5498</v>
      </c>
      <c r="D799" t="s">
        <v>5723</v>
      </c>
      <c r="E799" t="s">
        <v>512</v>
      </c>
    </row>
    <row r="800" spans="1:5">
      <c r="A800" t="s">
        <v>5727</v>
      </c>
      <c r="B800" t="s">
        <v>8533</v>
      </c>
      <c r="C800" t="s">
        <v>5506</v>
      </c>
      <c r="D800" t="s">
        <v>5726</v>
      </c>
      <c r="E800" t="s">
        <v>513</v>
      </c>
    </row>
    <row r="801" spans="1:5">
      <c r="A801" t="s">
        <v>5730</v>
      </c>
      <c r="B801" t="s">
        <v>8533</v>
      </c>
      <c r="C801" t="s">
        <v>5499</v>
      </c>
      <c r="D801" t="s">
        <v>5729</v>
      </c>
      <c r="E801" t="s">
        <v>514</v>
      </c>
    </row>
    <row r="802" spans="1:5">
      <c r="A802" t="s">
        <v>5733</v>
      </c>
      <c r="B802" t="s">
        <v>8533</v>
      </c>
      <c r="C802" t="s">
        <v>5513</v>
      </c>
      <c r="D802" t="s">
        <v>5732</v>
      </c>
      <c r="E802" t="s">
        <v>515</v>
      </c>
    </row>
    <row r="803" spans="1:5">
      <c r="A803" t="s">
        <v>5736</v>
      </c>
      <c r="B803" t="s">
        <v>8533</v>
      </c>
      <c r="C803" t="s">
        <v>5653</v>
      </c>
      <c r="D803" t="s">
        <v>5735</v>
      </c>
      <c r="E803" t="s">
        <v>516</v>
      </c>
    </row>
    <row r="804" spans="1:5">
      <c r="A804" t="s">
        <v>5739</v>
      </c>
      <c r="B804" t="s">
        <v>8533</v>
      </c>
      <c r="C804" t="s">
        <v>5245</v>
      </c>
      <c r="D804" t="s">
        <v>5738</v>
      </c>
      <c r="E804" t="s">
        <v>517</v>
      </c>
    </row>
    <row r="805" spans="1:5">
      <c r="A805" t="s">
        <v>5742</v>
      </c>
      <c r="B805" t="s">
        <v>8533</v>
      </c>
      <c r="C805" t="s">
        <v>5351</v>
      </c>
      <c r="D805" t="s">
        <v>5741</v>
      </c>
      <c r="E805" t="s">
        <v>518</v>
      </c>
    </row>
    <row r="806" spans="1:5">
      <c r="A806" t="s">
        <v>5745</v>
      </c>
      <c r="B806" t="s">
        <v>8533</v>
      </c>
      <c r="C806" t="s">
        <v>1613</v>
      </c>
      <c r="D806" t="s">
        <v>5744</v>
      </c>
      <c r="E806" t="s">
        <v>519</v>
      </c>
    </row>
    <row r="807" spans="1:5">
      <c r="A807" t="s">
        <v>5748</v>
      </c>
      <c r="B807" t="s">
        <v>8533</v>
      </c>
      <c r="C807" t="s">
        <v>1614</v>
      </c>
      <c r="D807" t="s">
        <v>5747</v>
      </c>
      <c r="E807" t="s">
        <v>520</v>
      </c>
    </row>
    <row r="808" spans="1:5">
      <c r="A808" t="s">
        <v>5756</v>
      </c>
      <c r="B808" t="s">
        <v>8533</v>
      </c>
      <c r="C808" t="s">
        <v>5452</v>
      </c>
      <c r="D808" t="s">
        <v>5755</v>
      </c>
      <c r="E808" t="s">
        <v>522</v>
      </c>
    </row>
    <row r="809" spans="1:5">
      <c r="A809" t="s">
        <v>5758</v>
      </c>
      <c r="B809" t="s">
        <v>8533</v>
      </c>
      <c r="C809" t="s">
        <v>5458</v>
      </c>
      <c r="D809" t="s">
        <v>5755</v>
      </c>
      <c r="E809" t="s">
        <v>522</v>
      </c>
    </row>
    <row r="810" spans="1:5">
      <c r="A810" t="s">
        <v>5761</v>
      </c>
      <c r="B810" t="s">
        <v>8533</v>
      </c>
      <c r="C810" t="s">
        <v>5453</v>
      </c>
      <c r="D810" t="s">
        <v>5760</v>
      </c>
      <c r="E810" t="s">
        <v>523</v>
      </c>
    </row>
    <row r="811" spans="1:5">
      <c r="A811" t="s">
        <v>5763</v>
      </c>
      <c r="B811" t="s">
        <v>8533</v>
      </c>
      <c r="C811" t="s">
        <v>5459</v>
      </c>
      <c r="D811" t="s">
        <v>5760</v>
      </c>
      <c r="E811" t="s">
        <v>523</v>
      </c>
    </row>
    <row r="812" spans="1:5">
      <c r="A812" t="s">
        <v>5766</v>
      </c>
      <c r="B812" t="s">
        <v>8533</v>
      </c>
      <c r="C812" t="s">
        <v>5454</v>
      </c>
      <c r="D812" t="s">
        <v>5765</v>
      </c>
      <c r="E812" t="s">
        <v>524</v>
      </c>
    </row>
    <row r="813" spans="1:5">
      <c r="A813" t="s">
        <v>5768</v>
      </c>
      <c r="B813" t="s">
        <v>8533</v>
      </c>
      <c r="C813" t="s">
        <v>5460</v>
      </c>
      <c r="D813" t="s">
        <v>5765</v>
      </c>
      <c r="E813" t="s">
        <v>524</v>
      </c>
    </row>
    <row r="814" spans="1:5">
      <c r="A814" t="s">
        <v>5771</v>
      </c>
      <c r="B814" t="s">
        <v>8533</v>
      </c>
      <c r="C814" t="s">
        <v>5450</v>
      </c>
      <c r="D814" t="s">
        <v>5770</v>
      </c>
      <c r="E814" t="s">
        <v>525</v>
      </c>
    </row>
    <row r="815" spans="1:5">
      <c r="A815" t="s">
        <v>5773</v>
      </c>
      <c r="B815" t="s">
        <v>8533</v>
      </c>
      <c r="C815" t="s">
        <v>5456</v>
      </c>
      <c r="D815" t="s">
        <v>5770</v>
      </c>
      <c r="E815" t="s">
        <v>525</v>
      </c>
    </row>
    <row r="816" spans="1:5">
      <c r="A816" t="s">
        <v>5776</v>
      </c>
      <c r="B816" t="s">
        <v>8946</v>
      </c>
      <c r="C816" t="s">
        <v>5133</v>
      </c>
      <c r="D816" t="s">
        <v>5775</v>
      </c>
      <c r="E816" t="s">
        <v>526</v>
      </c>
    </row>
    <row r="817" spans="1:5">
      <c r="A817" t="s">
        <v>5779</v>
      </c>
      <c r="B817" t="s">
        <v>8946</v>
      </c>
      <c r="C817" t="s">
        <v>5132</v>
      </c>
      <c r="D817" t="s">
        <v>5778</v>
      </c>
      <c r="E817" t="s">
        <v>527</v>
      </c>
    </row>
    <row r="818" spans="1:5">
      <c r="A818" t="s">
        <v>5782</v>
      </c>
      <c r="B818" t="s">
        <v>9158</v>
      </c>
      <c r="C818" t="s">
        <v>5134</v>
      </c>
      <c r="D818" t="s">
        <v>5781</v>
      </c>
      <c r="E818" t="s">
        <v>528</v>
      </c>
    </row>
    <row r="819" spans="1:5">
      <c r="A819" t="s">
        <v>5785</v>
      </c>
      <c r="B819" t="s">
        <v>8997</v>
      </c>
      <c r="C819" t="s">
        <v>5143</v>
      </c>
      <c r="D819" t="s">
        <v>5784</v>
      </c>
      <c r="E819" t="s">
        <v>529</v>
      </c>
    </row>
    <row r="820" spans="1:5">
      <c r="A820" t="s">
        <v>5787</v>
      </c>
      <c r="B820" t="s">
        <v>8997</v>
      </c>
      <c r="C820" t="s">
        <v>5142</v>
      </c>
      <c r="D820" t="s">
        <v>5784</v>
      </c>
      <c r="E820" t="s">
        <v>529</v>
      </c>
    </row>
    <row r="821" spans="1:5">
      <c r="A821" t="s">
        <v>5790</v>
      </c>
      <c r="B821" t="s">
        <v>9158</v>
      </c>
      <c r="C821" t="s">
        <v>5126</v>
      </c>
      <c r="D821" t="s">
        <v>5789</v>
      </c>
      <c r="E821" t="s">
        <v>530</v>
      </c>
    </row>
    <row r="822" spans="1:5">
      <c r="A822" t="s">
        <v>5790</v>
      </c>
      <c r="B822" t="s">
        <v>9158</v>
      </c>
      <c r="C822" t="s">
        <v>5126</v>
      </c>
      <c r="D822" t="s">
        <v>5789</v>
      </c>
      <c r="E822" t="s">
        <v>530</v>
      </c>
    </row>
    <row r="823" spans="1:5">
      <c r="A823" t="s">
        <v>5792</v>
      </c>
      <c r="B823" t="s">
        <v>9158</v>
      </c>
      <c r="C823" t="s">
        <v>5126</v>
      </c>
      <c r="D823" t="s">
        <v>5789</v>
      </c>
      <c r="E823" t="s">
        <v>530</v>
      </c>
    </row>
    <row r="824" spans="1:5">
      <c r="A824" t="s">
        <v>5792</v>
      </c>
      <c r="B824" t="s">
        <v>9158</v>
      </c>
      <c r="C824" t="s">
        <v>5153</v>
      </c>
      <c r="D824" t="s">
        <v>5789</v>
      </c>
      <c r="E824" t="s">
        <v>530</v>
      </c>
    </row>
    <row r="825" spans="1:5">
      <c r="A825" t="s">
        <v>5795</v>
      </c>
      <c r="B825" t="s">
        <v>8533</v>
      </c>
      <c r="C825" t="s">
        <v>5656</v>
      </c>
      <c r="D825" t="s">
        <v>5794</v>
      </c>
      <c r="E825" t="s">
        <v>531</v>
      </c>
    </row>
    <row r="826" spans="1:5">
      <c r="A826" t="s">
        <v>5798</v>
      </c>
      <c r="B826" t="s">
        <v>8533</v>
      </c>
      <c r="C826" t="s">
        <v>5444</v>
      </c>
      <c r="D826" t="s">
        <v>5797</v>
      </c>
      <c r="E826" t="s">
        <v>532</v>
      </c>
    </row>
    <row r="827" spans="1:5">
      <c r="A827" t="s">
        <v>5801</v>
      </c>
      <c r="B827" t="s">
        <v>8533</v>
      </c>
      <c r="C827" t="s">
        <v>5442</v>
      </c>
      <c r="D827" t="s">
        <v>5800</v>
      </c>
      <c r="E827" t="s">
        <v>533</v>
      </c>
    </row>
    <row r="828" spans="1:5">
      <c r="A828" t="s">
        <v>5804</v>
      </c>
      <c r="B828" t="s">
        <v>8533</v>
      </c>
      <c r="C828" t="s">
        <v>4950</v>
      </c>
      <c r="D828" t="s">
        <v>5803</v>
      </c>
      <c r="E828" t="s">
        <v>534</v>
      </c>
    </row>
    <row r="829" spans="1:5">
      <c r="A829" t="s">
        <v>5807</v>
      </c>
      <c r="B829" t="s">
        <v>9158</v>
      </c>
      <c r="C829" t="s">
        <v>5135</v>
      </c>
      <c r="D829" t="s">
        <v>5806</v>
      </c>
      <c r="E829" t="s">
        <v>535</v>
      </c>
    </row>
    <row r="830" spans="1:5">
      <c r="A830" t="s">
        <v>5809</v>
      </c>
      <c r="B830" t="s">
        <v>9158</v>
      </c>
      <c r="C830" t="s">
        <v>5136</v>
      </c>
      <c r="D830" t="s">
        <v>5806</v>
      </c>
      <c r="E830" t="s">
        <v>535</v>
      </c>
    </row>
    <row r="831" spans="1:5">
      <c r="A831" t="s">
        <v>5812</v>
      </c>
      <c r="B831" t="s">
        <v>8533</v>
      </c>
      <c r="C831" t="s">
        <v>5431</v>
      </c>
      <c r="D831" t="s">
        <v>5811</v>
      </c>
      <c r="E831" t="s">
        <v>536</v>
      </c>
    </row>
    <row r="832" spans="1:5">
      <c r="A832" t="s">
        <v>5815</v>
      </c>
      <c r="B832" t="s">
        <v>8533</v>
      </c>
      <c r="C832" t="s">
        <v>5432</v>
      </c>
      <c r="D832" t="s">
        <v>5814</v>
      </c>
      <c r="E832" t="s">
        <v>537</v>
      </c>
    </row>
    <row r="833" spans="1:5">
      <c r="A833" t="s">
        <v>5818</v>
      </c>
      <c r="B833" t="s">
        <v>8533</v>
      </c>
      <c r="C833" t="s">
        <v>5212</v>
      </c>
      <c r="D833" t="s">
        <v>5817</v>
      </c>
      <c r="E833" t="s">
        <v>538</v>
      </c>
    </row>
    <row r="834" spans="1:5">
      <c r="A834" t="s">
        <v>5821</v>
      </c>
      <c r="B834" t="s">
        <v>8533</v>
      </c>
      <c r="C834" t="s">
        <v>5213</v>
      </c>
      <c r="D834" t="s">
        <v>5820</v>
      </c>
      <c r="E834" t="s">
        <v>539</v>
      </c>
    </row>
    <row r="835" spans="1:5">
      <c r="A835" t="s">
        <v>5824</v>
      </c>
      <c r="B835" t="s">
        <v>8533</v>
      </c>
      <c r="C835" t="s">
        <v>5229</v>
      </c>
      <c r="D835" t="s">
        <v>5823</v>
      </c>
      <c r="E835" t="s">
        <v>540</v>
      </c>
    </row>
    <row r="836" spans="1:5">
      <c r="A836" t="s">
        <v>5827</v>
      </c>
      <c r="B836" t="s">
        <v>8533</v>
      </c>
      <c r="C836" t="s">
        <v>5230</v>
      </c>
      <c r="D836" t="s">
        <v>5826</v>
      </c>
      <c r="E836" t="s">
        <v>541</v>
      </c>
    </row>
    <row r="837" spans="1:5">
      <c r="A837" t="s">
        <v>5830</v>
      </c>
      <c r="B837" t="s">
        <v>8533</v>
      </c>
      <c r="C837" t="s">
        <v>5522</v>
      </c>
      <c r="D837" t="s">
        <v>5829</v>
      </c>
      <c r="E837" t="s">
        <v>542</v>
      </c>
    </row>
    <row r="838" spans="1:5">
      <c r="A838" t="s">
        <v>5833</v>
      </c>
      <c r="B838" t="s">
        <v>8533</v>
      </c>
      <c r="C838" t="s">
        <v>5523</v>
      </c>
      <c r="D838" t="s">
        <v>5832</v>
      </c>
      <c r="E838" t="s">
        <v>543</v>
      </c>
    </row>
    <row r="839" spans="1:5">
      <c r="A839" t="s">
        <v>5836</v>
      </c>
      <c r="B839" t="s">
        <v>9158</v>
      </c>
      <c r="C839" t="s">
        <v>4494</v>
      </c>
      <c r="D839" t="s">
        <v>5835</v>
      </c>
      <c r="E839" t="s">
        <v>544</v>
      </c>
    </row>
    <row r="840" spans="1:5">
      <c r="A840" t="s">
        <v>5839</v>
      </c>
      <c r="B840" t="s">
        <v>8963</v>
      </c>
      <c r="C840" t="s">
        <v>5081</v>
      </c>
      <c r="D840" t="s">
        <v>5838</v>
      </c>
      <c r="E840" t="s">
        <v>545</v>
      </c>
    </row>
    <row r="841" spans="1:5">
      <c r="A841" t="s">
        <v>5845</v>
      </c>
      <c r="B841" t="s">
        <v>8533</v>
      </c>
      <c r="C841" t="s">
        <v>4881</v>
      </c>
      <c r="D841" t="s">
        <v>5844</v>
      </c>
      <c r="E841" t="s">
        <v>547</v>
      </c>
    </row>
    <row r="842" spans="1:5">
      <c r="A842" t="s">
        <v>5848</v>
      </c>
      <c r="B842" t="s">
        <v>8533</v>
      </c>
      <c r="C842" t="s">
        <v>4879</v>
      </c>
      <c r="D842" t="s">
        <v>5847</v>
      </c>
      <c r="E842" t="s">
        <v>548</v>
      </c>
    </row>
    <row r="843" spans="1:5">
      <c r="A843" t="s">
        <v>5851</v>
      </c>
      <c r="B843" t="s">
        <v>8533</v>
      </c>
      <c r="C843" t="s">
        <v>4882</v>
      </c>
      <c r="D843" t="s">
        <v>5850</v>
      </c>
      <c r="E843" t="s">
        <v>549</v>
      </c>
    </row>
    <row r="844" spans="1:5">
      <c r="A844" t="s">
        <v>5854</v>
      </c>
      <c r="B844" t="s">
        <v>8533</v>
      </c>
      <c r="C844" t="s">
        <v>4880</v>
      </c>
      <c r="D844" t="s">
        <v>5853</v>
      </c>
      <c r="E844" t="s">
        <v>550</v>
      </c>
    </row>
    <row r="845" spans="1:5">
      <c r="A845" t="s">
        <v>5857</v>
      </c>
      <c r="B845" t="s">
        <v>5858</v>
      </c>
      <c r="C845" t="s">
        <v>4990</v>
      </c>
      <c r="D845" t="s">
        <v>5856</v>
      </c>
      <c r="E845" t="s">
        <v>551</v>
      </c>
    </row>
    <row r="846" spans="1:5">
      <c r="A846" t="s">
        <v>5861</v>
      </c>
      <c r="B846" t="s">
        <v>5858</v>
      </c>
      <c r="C846" t="s">
        <v>6401</v>
      </c>
      <c r="D846" t="s">
        <v>5860</v>
      </c>
      <c r="E846" t="s">
        <v>552</v>
      </c>
    </row>
    <row r="847" spans="1:5">
      <c r="A847" t="s">
        <v>5861</v>
      </c>
      <c r="B847" t="s">
        <v>5858</v>
      </c>
      <c r="C847" t="s">
        <v>6401</v>
      </c>
      <c r="D847" t="s">
        <v>5860</v>
      </c>
      <c r="E847" t="s">
        <v>552</v>
      </c>
    </row>
    <row r="848" spans="1:5">
      <c r="A848" t="s">
        <v>5867</v>
      </c>
      <c r="B848" t="s">
        <v>8533</v>
      </c>
      <c r="C848" t="s">
        <v>5655</v>
      </c>
      <c r="D848" t="s">
        <v>5866</v>
      </c>
      <c r="E848" t="s">
        <v>554</v>
      </c>
    </row>
    <row r="849" spans="1:5">
      <c r="A849" t="s">
        <v>5870</v>
      </c>
      <c r="B849" t="s">
        <v>8533</v>
      </c>
      <c r="C849" t="s">
        <v>5572</v>
      </c>
      <c r="D849" t="s">
        <v>5869</v>
      </c>
      <c r="E849" t="s">
        <v>555</v>
      </c>
    </row>
    <row r="850" spans="1:5">
      <c r="A850" t="s">
        <v>5873</v>
      </c>
      <c r="B850" t="s">
        <v>8533</v>
      </c>
      <c r="C850" t="s">
        <v>4887</v>
      </c>
      <c r="D850" t="s">
        <v>5872</v>
      </c>
      <c r="E850" t="s">
        <v>556</v>
      </c>
    </row>
    <row r="851" spans="1:5">
      <c r="A851" t="s">
        <v>5876</v>
      </c>
      <c r="B851" t="s">
        <v>8533</v>
      </c>
      <c r="C851" t="s">
        <v>4888</v>
      </c>
      <c r="D851" t="s">
        <v>5875</v>
      </c>
      <c r="E851" t="s">
        <v>557</v>
      </c>
    </row>
    <row r="852" spans="1:5">
      <c r="A852" t="s">
        <v>5879</v>
      </c>
      <c r="B852" t="s">
        <v>8533</v>
      </c>
      <c r="C852" t="s">
        <v>4892</v>
      </c>
      <c r="D852" t="s">
        <v>5878</v>
      </c>
      <c r="E852" t="s">
        <v>558</v>
      </c>
    </row>
    <row r="853" spans="1:5">
      <c r="A853" t="s">
        <v>5882</v>
      </c>
      <c r="B853" t="s">
        <v>8533</v>
      </c>
      <c r="C853" t="s">
        <v>4889</v>
      </c>
      <c r="D853" t="s">
        <v>5881</v>
      </c>
      <c r="E853" t="s">
        <v>559</v>
      </c>
    </row>
    <row r="854" spans="1:5">
      <c r="A854" t="s">
        <v>5885</v>
      </c>
      <c r="B854" t="s">
        <v>8533</v>
      </c>
      <c r="C854" t="s">
        <v>4890</v>
      </c>
      <c r="D854" t="s">
        <v>5884</v>
      </c>
      <c r="E854" t="s">
        <v>560</v>
      </c>
    </row>
    <row r="855" spans="1:5">
      <c r="A855" t="s">
        <v>5888</v>
      </c>
      <c r="B855" t="s">
        <v>8533</v>
      </c>
      <c r="C855" t="s">
        <v>4891</v>
      </c>
      <c r="D855" t="s">
        <v>5887</v>
      </c>
      <c r="E855" t="s">
        <v>561</v>
      </c>
    </row>
    <row r="856" spans="1:5">
      <c r="A856" t="s">
        <v>5909</v>
      </c>
      <c r="B856" t="s">
        <v>8533</v>
      </c>
      <c r="C856" t="s">
        <v>5546</v>
      </c>
      <c r="D856" t="s">
        <v>5908</v>
      </c>
      <c r="E856" t="s">
        <v>568</v>
      </c>
    </row>
    <row r="857" spans="1:5">
      <c r="A857" t="s">
        <v>5912</v>
      </c>
      <c r="B857" t="s">
        <v>8533</v>
      </c>
      <c r="C857" t="s">
        <v>5547</v>
      </c>
      <c r="D857" t="s">
        <v>5911</v>
      </c>
      <c r="E857" t="s">
        <v>569</v>
      </c>
    </row>
    <row r="858" spans="1:5">
      <c r="A858" t="s">
        <v>5918</v>
      </c>
      <c r="B858" t="s">
        <v>8997</v>
      </c>
      <c r="C858" t="s">
        <v>5115</v>
      </c>
      <c r="D858" t="s">
        <v>5917</v>
      </c>
      <c r="E858" t="s">
        <v>571</v>
      </c>
    </row>
    <row r="859" spans="1:5">
      <c r="A859" t="s">
        <v>5921</v>
      </c>
      <c r="B859" t="s">
        <v>8533</v>
      </c>
      <c r="C859" t="s">
        <v>1600</v>
      </c>
      <c r="D859" t="s">
        <v>5920</v>
      </c>
      <c r="E859" t="s">
        <v>572</v>
      </c>
    </row>
    <row r="860" spans="1:5">
      <c r="A860" t="s">
        <v>5921</v>
      </c>
      <c r="B860" t="s">
        <v>8533</v>
      </c>
      <c r="C860" t="s">
        <v>1600</v>
      </c>
      <c r="D860" t="s">
        <v>5920</v>
      </c>
      <c r="E860" t="s">
        <v>572</v>
      </c>
    </row>
    <row r="861" spans="1:5">
      <c r="A861" t="s">
        <v>5924</v>
      </c>
      <c r="B861" t="s">
        <v>8533</v>
      </c>
      <c r="C861" t="s">
        <v>4966</v>
      </c>
      <c r="D861" t="s">
        <v>5923</v>
      </c>
      <c r="E861" t="s">
        <v>573</v>
      </c>
    </row>
    <row r="862" spans="1:5">
      <c r="A862" t="s">
        <v>5927</v>
      </c>
      <c r="B862" t="s">
        <v>8533</v>
      </c>
      <c r="C862" t="s">
        <v>1599</v>
      </c>
      <c r="D862" t="s">
        <v>5926</v>
      </c>
      <c r="E862" t="s">
        <v>574</v>
      </c>
    </row>
    <row r="863" spans="1:5">
      <c r="A863" t="s">
        <v>5927</v>
      </c>
      <c r="B863" t="s">
        <v>8533</v>
      </c>
      <c r="C863" t="s">
        <v>1599</v>
      </c>
      <c r="D863" t="s">
        <v>5926</v>
      </c>
      <c r="E863" t="s">
        <v>574</v>
      </c>
    </row>
    <row r="864" spans="1:5">
      <c r="A864" t="s">
        <v>5930</v>
      </c>
      <c r="B864" t="s">
        <v>8533</v>
      </c>
      <c r="C864" t="s">
        <v>1598</v>
      </c>
      <c r="D864" t="s">
        <v>5929</v>
      </c>
      <c r="E864" t="s">
        <v>575</v>
      </c>
    </row>
    <row r="865" spans="1:5">
      <c r="A865" t="s">
        <v>5930</v>
      </c>
      <c r="B865" t="s">
        <v>8533</v>
      </c>
      <c r="C865" t="s">
        <v>1598</v>
      </c>
      <c r="D865" t="s">
        <v>5929</v>
      </c>
      <c r="E865" t="s">
        <v>575</v>
      </c>
    </row>
    <row r="866" spans="1:5">
      <c r="A866" t="s">
        <v>5933</v>
      </c>
      <c r="B866" t="s">
        <v>8997</v>
      </c>
      <c r="C866" t="s">
        <v>5029</v>
      </c>
      <c r="D866" t="s">
        <v>5932</v>
      </c>
      <c r="E866" t="s">
        <v>576</v>
      </c>
    </row>
    <row r="867" spans="1:5">
      <c r="A867" t="s">
        <v>5936</v>
      </c>
      <c r="B867" t="s">
        <v>9547</v>
      </c>
      <c r="C867" t="s">
        <v>5060</v>
      </c>
      <c r="D867" t="s">
        <v>5935</v>
      </c>
      <c r="E867" t="s">
        <v>577</v>
      </c>
    </row>
    <row r="868" spans="1:5">
      <c r="A868" t="s">
        <v>5939</v>
      </c>
      <c r="B868" t="s">
        <v>8533</v>
      </c>
      <c r="C868" t="s">
        <v>5225</v>
      </c>
      <c r="D868" t="s">
        <v>5938</v>
      </c>
      <c r="E868" t="s">
        <v>578</v>
      </c>
    </row>
    <row r="869" spans="1:5">
      <c r="A869" t="s">
        <v>5942</v>
      </c>
      <c r="B869" t="s">
        <v>8533</v>
      </c>
      <c r="C869" t="s">
        <v>1610</v>
      </c>
      <c r="D869" t="s">
        <v>5941</v>
      </c>
      <c r="E869" t="s">
        <v>579</v>
      </c>
    </row>
    <row r="870" spans="1:5">
      <c r="A870" t="s">
        <v>5948</v>
      </c>
      <c r="B870" t="s">
        <v>8533</v>
      </c>
      <c r="C870" t="s">
        <v>5422</v>
      </c>
      <c r="D870" t="s">
        <v>5947</v>
      </c>
      <c r="E870" t="s">
        <v>581</v>
      </c>
    </row>
    <row r="871" spans="1:5">
      <c r="A871" t="s">
        <v>5951</v>
      </c>
      <c r="B871" t="s">
        <v>8533</v>
      </c>
      <c r="C871" t="s">
        <v>5410</v>
      </c>
      <c r="D871" t="s">
        <v>5950</v>
      </c>
      <c r="E871" t="s">
        <v>582</v>
      </c>
    </row>
    <row r="872" spans="1:5">
      <c r="A872" t="s">
        <v>5956</v>
      </c>
      <c r="B872" t="s">
        <v>8533</v>
      </c>
      <c r="C872" t="s">
        <v>5421</v>
      </c>
      <c r="D872" t="s">
        <v>5955</v>
      </c>
      <c r="E872" t="s">
        <v>583</v>
      </c>
    </row>
    <row r="873" spans="1:5">
      <c r="A873" t="s">
        <v>5958</v>
      </c>
      <c r="B873" t="s">
        <v>8533</v>
      </c>
      <c r="C873" t="s">
        <v>5475</v>
      </c>
      <c r="D873" t="s">
        <v>5955</v>
      </c>
      <c r="E873" t="s">
        <v>583</v>
      </c>
    </row>
    <row r="874" spans="1:5">
      <c r="A874" t="s">
        <v>5964</v>
      </c>
      <c r="B874" t="s">
        <v>8533</v>
      </c>
      <c r="C874" t="s">
        <v>5589</v>
      </c>
      <c r="D874" t="s">
        <v>5963</v>
      </c>
      <c r="E874" t="s">
        <v>585</v>
      </c>
    </row>
    <row r="875" spans="1:5">
      <c r="A875" t="s">
        <v>5967</v>
      </c>
      <c r="B875" t="s">
        <v>8533</v>
      </c>
      <c r="C875" t="s">
        <v>5562</v>
      </c>
      <c r="D875" t="s">
        <v>5966</v>
      </c>
      <c r="E875" t="s">
        <v>586</v>
      </c>
    </row>
    <row r="876" spans="1:5">
      <c r="A876" t="s">
        <v>5970</v>
      </c>
      <c r="B876" t="s">
        <v>8533</v>
      </c>
      <c r="C876" t="s">
        <v>5590</v>
      </c>
      <c r="D876" t="s">
        <v>5969</v>
      </c>
      <c r="E876" t="s">
        <v>587</v>
      </c>
    </row>
    <row r="877" spans="1:5">
      <c r="A877" t="s">
        <v>5972</v>
      </c>
      <c r="B877" t="s">
        <v>8533</v>
      </c>
      <c r="C877" t="s">
        <v>5577</v>
      </c>
      <c r="D877" t="s">
        <v>5969</v>
      </c>
      <c r="E877" t="s">
        <v>587</v>
      </c>
    </row>
    <row r="878" spans="1:5">
      <c r="A878" t="s">
        <v>5975</v>
      </c>
      <c r="B878" t="s">
        <v>8533</v>
      </c>
      <c r="C878" t="s">
        <v>4953</v>
      </c>
      <c r="D878" t="s">
        <v>5974</v>
      </c>
      <c r="E878" t="s">
        <v>588</v>
      </c>
    </row>
    <row r="879" spans="1:5">
      <c r="A879" t="s">
        <v>5978</v>
      </c>
      <c r="B879" t="s">
        <v>8533</v>
      </c>
      <c r="C879" t="s">
        <v>4954</v>
      </c>
      <c r="D879" t="s">
        <v>5977</v>
      </c>
      <c r="E879" t="s">
        <v>589</v>
      </c>
    </row>
    <row r="880" spans="1:5">
      <c r="A880" t="s">
        <v>5981</v>
      </c>
      <c r="B880" t="s">
        <v>8533</v>
      </c>
      <c r="C880" t="s">
        <v>5217</v>
      </c>
      <c r="D880" t="s">
        <v>5980</v>
      </c>
      <c r="E880" t="s">
        <v>590</v>
      </c>
    </row>
    <row r="881" spans="1:5">
      <c r="A881" t="s">
        <v>5993</v>
      </c>
      <c r="B881" t="s">
        <v>8533</v>
      </c>
      <c r="C881" t="s">
        <v>5209</v>
      </c>
      <c r="D881" t="s">
        <v>5992</v>
      </c>
      <c r="E881" t="s">
        <v>594</v>
      </c>
    </row>
    <row r="882" spans="1:5">
      <c r="A882" t="s">
        <v>5996</v>
      </c>
      <c r="B882" t="s">
        <v>8533</v>
      </c>
      <c r="C882" t="s">
        <v>5216</v>
      </c>
      <c r="D882" t="s">
        <v>5995</v>
      </c>
      <c r="E882" t="s">
        <v>595</v>
      </c>
    </row>
    <row r="883" spans="1:5">
      <c r="A883" t="s">
        <v>5999</v>
      </c>
      <c r="B883" t="s">
        <v>8533</v>
      </c>
      <c r="C883" t="s">
        <v>5205</v>
      </c>
      <c r="D883" t="s">
        <v>5998</v>
      </c>
      <c r="E883" t="s">
        <v>5998</v>
      </c>
    </row>
    <row r="884" spans="1:5">
      <c r="A884" t="s">
        <v>6005</v>
      </c>
      <c r="B884" t="s">
        <v>8533</v>
      </c>
      <c r="C884" t="s">
        <v>5286</v>
      </c>
      <c r="D884" t="s">
        <v>6004</v>
      </c>
      <c r="E884" t="s">
        <v>597</v>
      </c>
    </row>
    <row r="885" spans="1:5">
      <c r="A885" t="s">
        <v>6011</v>
      </c>
      <c r="B885" t="s">
        <v>8533</v>
      </c>
      <c r="C885" t="s">
        <v>5280</v>
      </c>
      <c r="D885" t="s">
        <v>6010</v>
      </c>
      <c r="E885" t="s">
        <v>599</v>
      </c>
    </row>
    <row r="886" spans="1:5">
      <c r="A886" t="s">
        <v>6014</v>
      </c>
      <c r="B886" t="s">
        <v>8533</v>
      </c>
      <c r="C886" t="s">
        <v>5263</v>
      </c>
      <c r="D886" t="s">
        <v>6013</v>
      </c>
      <c r="E886" t="s">
        <v>600</v>
      </c>
    </row>
    <row r="887" spans="1:5">
      <c r="A887" t="s">
        <v>6017</v>
      </c>
      <c r="B887" t="s">
        <v>8533</v>
      </c>
      <c r="C887" t="s">
        <v>5264</v>
      </c>
      <c r="D887" t="s">
        <v>6016</v>
      </c>
      <c r="E887" t="s">
        <v>601</v>
      </c>
    </row>
    <row r="888" spans="1:5">
      <c r="A888" t="s">
        <v>6023</v>
      </c>
      <c r="B888" t="s">
        <v>8533</v>
      </c>
      <c r="C888" t="s">
        <v>4866</v>
      </c>
      <c r="D888" t="s">
        <v>6022</v>
      </c>
      <c r="E888" t="s">
        <v>603</v>
      </c>
    </row>
    <row r="889" spans="1:5">
      <c r="A889" t="s">
        <v>6026</v>
      </c>
      <c r="B889" t="s">
        <v>8533</v>
      </c>
      <c r="C889" t="s">
        <v>4867</v>
      </c>
      <c r="D889" t="s">
        <v>6025</v>
      </c>
      <c r="E889" t="s">
        <v>604</v>
      </c>
    </row>
    <row r="890" spans="1:5">
      <c r="A890" t="s">
        <v>6029</v>
      </c>
      <c r="B890" t="s">
        <v>8533</v>
      </c>
      <c r="C890" t="s">
        <v>4868</v>
      </c>
      <c r="D890" t="s">
        <v>6028</v>
      </c>
      <c r="E890" t="s">
        <v>605</v>
      </c>
    </row>
    <row r="891" spans="1:5">
      <c r="A891" t="s">
        <v>6032</v>
      </c>
      <c r="B891" t="s">
        <v>8533</v>
      </c>
      <c r="C891" t="s">
        <v>4869</v>
      </c>
      <c r="D891" t="s">
        <v>6031</v>
      </c>
      <c r="E891" t="s">
        <v>606</v>
      </c>
    </row>
    <row r="892" spans="1:5">
      <c r="A892" t="s">
        <v>6035</v>
      </c>
      <c r="B892" t="s">
        <v>8533</v>
      </c>
      <c r="C892" t="s">
        <v>5648</v>
      </c>
      <c r="D892" t="s">
        <v>6034</v>
      </c>
      <c r="E892" t="s">
        <v>607</v>
      </c>
    </row>
    <row r="893" spans="1:5">
      <c r="A893" t="s">
        <v>6038</v>
      </c>
      <c r="B893" t="s">
        <v>8533</v>
      </c>
      <c r="C893" t="s">
        <v>5628</v>
      </c>
      <c r="D893" t="s">
        <v>6037</v>
      </c>
      <c r="E893" t="s">
        <v>608</v>
      </c>
    </row>
    <row r="894" spans="1:5">
      <c r="A894" t="s">
        <v>6038</v>
      </c>
      <c r="B894" t="s">
        <v>8533</v>
      </c>
      <c r="C894" t="s">
        <v>5288</v>
      </c>
      <c r="D894" t="s">
        <v>6037</v>
      </c>
      <c r="E894" t="s">
        <v>608</v>
      </c>
    </row>
    <row r="895" spans="1:5">
      <c r="A895" t="s">
        <v>6041</v>
      </c>
      <c r="B895" t="s">
        <v>8533</v>
      </c>
      <c r="C895" t="s">
        <v>5629</v>
      </c>
      <c r="D895" t="s">
        <v>6040</v>
      </c>
      <c r="E895" t="s">
        <v>609</v>
      </c>
    </row>
    <row r="896" spans="1:5">
      <c r="A896" t="s">
        <v>6041</v>
      </c>
      <c r="B896" t="s">
        <v>8533</v>
      </c>
      <c r="C896" t="s">
        <v>5289</v>
      </c>
      <c r="D896" t="s">
        <v>6040</v>
      </c>
      <c r="E896" t="s">
        <v>609</v>
      </c>
    </row>
    <row r="897" spans="1:5">
      <c r="A897" t="s">
        <v>6044</v>
      </c>
      <c r="B897" t="s">
        <v>8533</v>
      </c>
      <c r="C897" t="s">
        <v>5290</v>
      </c>
      <c r="D897" t="s">
        <v>6043</v>
      </c>
      <c r="E897" t="s">
        <v>610</v>
      </c>
    </row>
    <row r="898" spans="1:5">
      <c r="A898" t="s">
        <v>6053</v>
      </c>
      <c r="B898" t="s">
        <v>8533</v>
      </c>
      <c r="C898" t="s">
        <v>5631</v>
      </c>
      <c r="D898" t="s">
        <v>6052</v>
      </c>
      <c r="E898" t="s">
        <v>613</v>
      </c>
    </row>
    <row r="899" spans="1:5">
      <c r="A899" t="s">
        <v>6053</v>
      </c>
      <c r="B899" t="s">
        <v>8533</v>
      </c>
      <c r="C899" t="s">
        <v>5631</v>
      </c>
      <c r="D899" t="s">
        <v>6052</v>
      </c>
      <c r="E899" t="s">
        <v>613</v>
      </c>
    </row>
    <row r="900" spans="1:5">
      <c r="A900" t="s">
        <v>6056</v>
      </c>
      <c r="B900" t="s">
        <v>8533</v>
      </c>
      <c r="C900" t="s">
        <v>5630</v>
      </c>
      <c r="D900" t="s">
        <v>6055</v>
      </c>
      <c r="E900" t="s">
        <v>614</v>
      </c>
    </row>
    <row r="901" spans="1:5">
      <c r="A901" t="s">
        <v>6062</v>
      </c>
      <c r="B901" t="s">
        <v>8533</v>
      </c>
      <c r="C901" t="s">
        <v>5632</v>
      </c>
      <c r="D901" t="s">
        <v>6061</v>
      </c>
      <c r="E901" t="s">
        <v>616</v>
      </c>
    </row>
    <row r="902" spans="1:5">
      <c r="A902" t="s">
        <v>6065</v>
      </c>
      <c r="B902" t="s">
        <v>9158</v>
      </c>
      <c r="C902" t="s">
        <v>4570</v>
      </c>
      <c r="D902" t="s">
        <v>6064</v>
      </c>
      <c r="E902" t="s">
        <v>617</v>
      </c>
    </row>
    <row r="903" spans="1:5">
      <c r="A903" t="s">
        <v>6067</v>
      </c>
      <c r="B903" t="s">
        <v>9158</v>
      </c>
      <c r="C903" t="s">
        <v>4569</v>
      </c>
      <c r="D903" t="s">
        <v>6064</v>
      </c>
      <c r="E903" t="s">
        <v>617</v>
      </c>
    </row>
    <row r="904" spans="1:5">
      <c r="A904" t="s">
        <v>6069</v>
      </c>
      <c r="B904" t="s">
        <v>9158</v>
      </c>
      <c r="C904" t="s">
        <v>4568</v>
      </c>
      <c r="D904" t="s">
        <v>6064</v>
      </c>
      <c r="E904" t="s">
        <v>617</v>
      </c>
    </row>
    <row r="905" spans="1:5">
      <c r="A905" t="s">
        <v>6072</v>
      </c>
      <c r="B905" t="s">
        <v>8533</v>
      </c>
      <c r="C905" t="s">
        <v>5638</v>
      </c>
      <c r="D905" t="s">
        <v>6071</v>
      </c>
      <c r="E905" t="s">
        <v>618</v>
      </c>
    </row>
    <row r="906" spans="1:5">
      <c r="A906" t="s">
        <v>6075</v>
      </c>
      <c r="B906" t="s">
        <v>8533</v>
      </c>
      <c r="C906" t="s">
        <v>5640</v>
      </c>
      <c r="D906" t="s">
        <v>6074</v>
      </c>
      <c r="E906" t="s">
        <v>619</v>
      </c>
    </row>
    <row r="907" spans="1:5">
      <c r="A907" t="s">
        <v>6081</v>
      </c>
      <c r="B907" t="s">
        <v>8533</v>
      </c>
      <c r="C907" t="s">
        <v>5642</v>
      </c>
      <c r="D907" t="s">
        <v>6080</v>
      </c>
      <c r="E907" t="s">
        <v>621</v>
      </c>
    </row>
    <row r="908" spans="1:5">
      <c r="A908" t="s">
        <v>6084</v>
      </c>
      <c r="B908" t="s">
        <v>8533</v>
      </c>
      <c r="C908" t="s">
        <v>5491</v>
      </c>
      <c r="D908" t="s">
        <v>6083</v>
      </c>
      <c r="E908" t="s">
        <v>622</v>
      </c>
    </row>
    <row r="909" spans="1:5">
      <c r="A909" t="s">
        <v>6087</v>
      </c>
      <c r="B909" t="s">
        <v>8533</v>
      </c>
      <c r="C909" t="s">
        <v>5272</v>
      </c>
      <c r="D909" t="s">
        <v>6086</v>
      </c>
      <c r="E909" t="s">
        <v>623</v>
      </c>
    </row>
    <row r="910" spans="1:5">
      <c r="A910" t="s">
        <v>6090</v>
      </c>
      <c r="B910" t="s">
        <v>8533</v>
      </c>
      <c r="C910" t="s">
        <v>5277</v>
      </c>
      <c r="D910" t="s">
        <v>6089</v>
      </c>
      <c r="E910" t="s">
        <v>624</v>
      </c>
    </row>
    <row r="911" spans="1:5">
      <c r="A911" t="s">
        <v>6093</v>
      </c>
      <c r="B911" t="s">
        <v>8533</v>
      </c>
      <c r="C911" t="s">
        <v>5279</v>
      </c>
      <c r="D911" t="s">
        <v>6092</v>
      </c>
      <c r="E911" t="s">
        <v>625</v>
      </c>
    </row>
    <row r="912" spans="1:5">
      <c r="A912" t="s">
        <v>6096</v>
      </c>
      <c r="B912" t="s">
        <v>8533</v>
      </c>
      <c r="C912" t="s">
        <v>5276</v>
      </c>
      <c r="D912" t="s">
        <v>6095</v>
      </c>
      <c r="E912" t="s">
        <v>626</v>
      </c>
    </row>
    <row r="913" spans="1:5">
      <c r="A913" t="s">
        <v>6099</v>
      </c>
      <c r="B913" t="s">
        <v>8533</v>
      </c>
      <c r="C913" t="s">
        <v>5278</v>
      </c>
      <c r="D913" t="s">
        <v>6098</v>
      </c>
      <c r="E913" t="s">
        <v>627</v>
      </c>
    </row>
    <row r="914" spans="1:5">
      <c r="A914" t="s">
        <v>6102</v>
      </c>
      <c r="B914" t="s">
        <v>8533</v>
      </c>
      <c r="C914" t="s">
        <v>5281</v>
      </c>
      <c r="D914" t="s">
        <v>6101</v>
      </c>
      <c r="E914" t="s">
        <v>628</v>
      </c>
    </row>
    <row r="915" spans="1:5">
      <c r="A915" t="s">
        <v>6105</v>
      </c>
      <c r="B915" t="s">
        <v>8533</v>
      </c>
      <c r="C915" t="s">
        <v>5282</v>
      </c>
      <c r="D915" t="s">
        <v>6104</v>
      </c>
      <c r="E915" t="s">
        <v>629</v>
      </c>
    </row>
    <row r="916" spans="1:5">
      <c r="A916" t="s">
        <v>6108</v>
      </c>
      <c r="B916" t="s">
        <v>8533</v>
      </c>
      <c r="C916" t="s">
        <v>5283</v>
      </c>
      <c r="D916" t="s">
        <v>6107</v>
      </c>
      <c r="E916" t="s">
        <v>630</v>
      </c>
    </row>
    <row r="917" spans="1:5">
      <c r="A917" t="s">
        <v>6111</v>
      </c>
      <c r="B917" t="s">
        <v>8533</v>
      </c>
      <c r="C917" t="s">
        <v>5266</v>
      </c>
      <c r="D917" t="s">
        <v>6110</v>
      </c>
      <c r="E917" t="s">
        <v>631</v>
      </c>
    </row>
    <row r="918" spans="1:5">
      <c r="A918" t="s">
        <v>6114</v>
      </c>
      <c r="B918" t="s">
        <v>8533</v>
      </c>
      <c r="C918" t="s">
        <v>4967</v>
      </c>
      <c r="D918" t="s">
        <v>6113</v>
      </c>
      <c r="E918" t="s">
        <v>632</v>
      </c>
    </row>
    <row r="919" spans="1:5">
      <c r="A919" t="s">
        <v>6117</v>
      </c>
      <c r="B919" t="s">
        <v>8533</v>
      </c>
      <c r="C919" t="s">
        <v>1622</v>
      </c>
      <c r="D919" t="s">
        <v>6116</v>
      </c>
      <c r="E919" t="s">
        <v>633</v>
      </c>
    </row>
    <row r="920" spans="1:5">
      <c r="A920" t="s">
        <v>6120</v>
      </c>
      <c r="B920" t="s">
        <v>8533</v>
      </c>
      <c r="C920" t="s">
        <v>1601</v>
      </c>
      <c r="D920" t="s">
        <v>6119</v>
      </c>
      <c r="E920" t="s">
        <v>634</v>
      </c>
    </row>
    <row r="921" spans="1:5">
      <c r="A921" t="s">
        <v>6120</v>
      </c>
      <c r="B921" t="s">
        <v>8533</v>
      </c>
      <c r="C921" t="s">
        <v>1601</v>
      </c>
      <c r="D921" t="s">
        <v>6119</v>
      </c>
      <c r="E921" t="s">
        <v>634</v>
      </c>
    </row>
    <row r="922" spans="1:5">
      <c r="A922" t="s">
        <v>6123</v>
      </c>
      <c r="B922" t="s">
        <v>8533</v>
      </c>
      <c r="C922" t="s">
        <v>1605</v>
      </c>
      <c r="D922" t="s">
        <v>6122</v>
      </c>
      <c r="E922" t="s">
        <v>635</v>
      </c>
    </row>
    <row r="923" spans="1:5">
      <c r="A923" t="s">
        <v>6123</v>
      </c>
      <c r="B923" t="s">
        <v>8533</v>
      </c>
      <c r="C923" t="s">
        <v>1605</v>
      </c>
      <c r="D923" t="s">
        <v>6122</v>
      </c>
      <c r="E923" t="s">
        <v>635</v>
      </c>
    </row>
    <row r="924" spans="1:5">
      <c r="A924" t="s">
        <v>6126</v>
      </c>
      <c r="B924" t="s">
        <v>8533</v>
      </c>
      <c r="C924" t="s">
        <v>4933</v>
      </c>
      <c r="D924" t="s">
        <v>6125</v>
      </c>
      <c r="E924" t="s">
        <v>636</v>
      </c>
    </row>
    <row r="925" spans="1:5">
      <c r="A925" t="s">
        <v>6129</v>
      </c>
      <c r="B925" t="s">
        <v>8533</v>
      </c>
      <c r="C925" t="s">
        <v>4934</v>
      </c>
      <c r="D925" t="s">
        <v>6128</v>
      </c>
      <c r="E925" t="s">
        <v>637</v>
      </c>
    </row>
    <row r="926" spans="1:5">
      <c r="A926" t="s">
        <v>6132</v>
      </c>
      <c r="B926" t="s">
        <v>8533</v>
      </c>
      <c r="C926" t="s">
        <v>4935</v>
      </c>
      <c r="D926" t="s">
        <v>6131</v>
      </c>
      <c r="E926" t="s">
        <v>638</v>
      </c>
    </row>
    <row r="927" spans="1:5">
      <c r="A927" t="s">
        <v>6135</v>
      </c>
      <c r="B927" t="s">
        <v>8533</v>
      </c>
      <c r="C927" t="s">
        <v>4936</v>
      </c>
      <c r="D927" t="s">
        <v>6134</v>
      </c>
      <c r="E927" t="s">
        <v>639</v>
      </c>
    </row>
    <row r="928" spans="1:5">
      <c r="A928" t="s">
        <v>6138</v>
      </c>
      <c r="B928" t="s">
        <v>8533</v>
      </c>
      <c r="C928" t="s">
        <v>4932</v>
      </c>
      <c r="D928" t="s">
        <v>6137</v>
      </c>
      <c r="E928" t="s">
        <v>640</v>
      </c>
    </row>
    <row r="929" spans="1:5">
      <c r="A929" t="s">
        <v>6141</v>
      </c>
      <c r="B929" t="s">
        <v>8533</v>
      </c>
      <c r="C929" t="s">
        <v>1603</v>
      </c>
      <c r="D929" t="s">
        <v>6140</v>
      </c>
      <c r="E929" t="s">
        <v>641</v>
      </c>
    </row>
    <row r="930" spans="1:5">
      <c r="A930" t="s">
        <v>6141</v>
      </c>
      <c r="B930" t="s">
        <v>8533</v>
      </c>
      <c r="C930" t="s">
        <v>1603</v>
      </c>
      <c r="D930" t="s">
        <v>6140</v>
      </c>
      <c r="E930" t="s">
        <v>641</v>
      </c>
    </row>
    <row r="931" spans="1:5">
      <c r="A931" t="s">
        <v>6144</v>
      </c>
      <c r="B931" t="s">
        <v>8533</v>
      </c>
      <c r="C931" t="s">
        <v>1602</v>
      </c>
      <c r="D931" t="s">
        <v>6143</v>
      </c>
      <c r="E931" t="s">
        <v>642</v>
      </c>
    </row>
    <row r="932" spans="1:5">
      <c r="A932" t="s">
        <v>6144</v>
      </c>
      <c r="B932" t="s">
        <v>8533</v>
      </c>
      <c r="C932" t="s">
        <v>1602</v>
      </c>
      <c r="D932" t="s">
        <v>6143</v>
      </c>
      <c r="E932" t="s">
        <v>642</v>
      </c>
    </row>
    <row r="933" spans="1:5">
      <c r="A933" t="s">
        <v>6147</v>
      </c>
      <c r="B933" t="s">
        <v>8533</v>
      </c>
      <c r="C933" t="s">
        <v>4862</v>
      </c>
      <c r="D933" t="s">
        <v>6146</v>
      </c>
      <c r="E933" t="s">
        <v>643</v>
      </c>
    </row>
    <row r="934" spans="1:5">
      <c r="A934" t="s">
        <v>6150</v>
      </c>
      <c r="B934" t="s">
        <v>8533</v>
      </c>
      <c r="C934" t="s">
        <v>1593</v>
      </c>
      <c r="D934" t="s">
        <v>6149</v>
      </c>
      <c r="E934" t="s">
        <v>644</v>
      </c>
    </row>
    <row r="935" spans="1:5">
      <c r="A935" t="s">
        <v>6150</v>
      </c>
      <c r="B935" t="s">
        <v>8533</v>
      </c>
      <c r="C935" t="s">
        <v>1593</v>
      </c>
      <c r="D935" t="s">
        <v>6149</v>
      </c>
      <c r="E935" t="s">
        <v>644</v>
      </c>
    </row>
    <row r="936" spans="1:5">
      <c r="A936" t="s">
        <v>6150</v>
      </c>
      <c r="B936" t="s">
        <v>8533</v>
      </c>
      <c r="C936" t="s">
        <v>1593</v>
      </c>
      <c r="D936" t="s">
        <v>6149</v>
      </c>
      <c r="E936" t="s">
        <v>644</v>
      </c>
    </row>
    <row r="937" spans="1:5">
      <c r="A937" t="s">
        <v>6153</v>
      </c>
      <c r="B937" t="s">
        <v>8533</v>
      </c>
      <c r="C937" t="s">
        <v>5661</v>
      </c>
      <c r="D937" t="s">
        <v>6152</v>
      </c>
      <c r="E937" t="s">
        <v>645</v>
      </c>
    </row>
    <row r="938" spans="1:5">
      <c r="A938" t="s">
        <v>6159</v>
      </c>
      <c r="B938" t="s">
        <v>9158</v>
      </c>
      <c r="C938" t="s">
        <v>4577</v>
      </c>
      <c r="D938" t="s">
        <v>6158</v>
      </c>
      <c r="E938" t="s">
        <v>647</v>
      </c>
    </row>
    <row r="939" spans="1:5">
      <c r="A939" t="s">
        <v>6161</v>
      </c>
      <c r="B939" t="s">
        <v>9158</v>
      </c>
      <c r="C939" t="s">
        <v>4576</v>
      </c>
      <c r="D939" t="s">
        <v>6158</v>
      </c>
      <c r="E939" t="s">
        <v>647</v>
      </c>
    </row>
    <row r="940" spans="1:5">
      <c r="A940" t="s">
        <v>6163</v>
      </c>
      <c r="B940" t="s">
        <v>9158</v>
      </c>
      <c r="C940" t="s">
        <v>4575</v>
      </c>
      <c r="D940" t="s">
        <v>6158</v>
      </c>
      <c r="E940" t="s">
        <v>647</v>
      </c>
    </row>
    <row r="941" spans="1:5">
      <c r="A941" t="s">
        <v>6166</v>
      </c>
      <c r="B941" t="s">
        <v>8533</v>
      </c>
      <c r="C941" t="s">
        <v>5621</v>
      </c>
      <c r="D941" t="s">
        <v>6165</v>
      </c>
      <c r="E941" t="s">
        <v>648</v>
      </c>
    </row>
    <row r="942" spans="1:5">
      <c r="A942" t="s">
        <v>6169</v>
      </c>
      <c r="B942" t="s">
        <v>8533</v>
      </c>
      <c r="C942" t="s">
        <v>5228</v>
      </c>
      <c r="D942" t="s">
        <v>6168</v>
      </c>
      <c r="E942" t="s">
        <v>649</v>
      </c>
    </row>
    <row r="943" spans="1:5">
      <c r="A943" t="s">
        <v>6172</v>
      </c>
      <c r="B943" t="s">
        <v>8533</v>
      </c>
      <c r="C943" t="s">
        <v>1623</v>
      </c>
      <c r="D943" t="s">
        <v>1624</v>
      </c>
      <c r="E943" t="s">
        <v>222</v>
      </c>
    </row>
    <row r="944" spans="1:5">
      <c r="A944" t="s">
        <v>6178</v>
      </c>
      <c r="B944" t="s">
        <v>8533</v>
      </c>
      <c r="C944" t="s">
        <v>5622</v>
      </c>
      <c r="D944" t="s">
        <v>6177</v>
      </c>
      <c r="E944" t="s">
        <v>652</v>
      </c>
    </row>
    <row r="945" spans="1:5">
      <c r="A945" t="s">
        <v>6187</v>
      </c>
      <c r="B945" t="s">
        <v>8533</v>
      </c>
      <c r="C945" t="s">
        <v>5483</v>
      </c>
      <c r="D945" t="s">
        <v>6186</v>
      </c>
      <c r="E945" t="s">
        <v>655</v>
      </c>
    </row>
    <row r="946" spans="1:5">
      <c r="A946" t="s">
        <v>6190</v>
      </c>
      <c r="B946" t="s">
        <v>8533</v>
      </c>
      <c r="C946" t="s">
        <v>4901</v>
      </c>
      <c r="D946" t="s">
        <v>6189</v>
      </c>
      <c r="E946" t="s">
        <v>656</v>
      </c>
    </row>
    <row r="947" spans="1:5">
      <c r="A947" t="s">
        <v>6193</v>
      </c>
      <c r="B947" t="s">
        <v>8533</v>
      </c>
      <c r="C947" t="s">
        <v>4903</v>
      </c>
      <c r="D947" t="s">
        <v>6192</v>
      </c>
      <c r="E947" t="s">
        <v>657</v>
      </c>
    </row>
    <row r="948" spans="1:5">
      <c r="A948" t="s">
        <v>6196</v>
      </c>
      <c r="B948" t="s">
        <v>8533</v>
      </c>
      <c r="C948" t="s">
        <v>5588</v>
      </c>
      <c r="D948" t="s">
        <v>6195</v>
      </c>
      <c r="E948" t="s">
        <v>658</v>
      </c>
    </row>
    <row r="949" spans="1:5">
      <c r="A949" t="s">
        <v>6205</v>
      </c>
      <c r="B949" t="s">
        <v>8533</v>
      </c>
      <c r="C949" t="s">
        <v>5558</v>
      </c>
      <c r="D949" t="s">
        <v>6204</v>
      </c>
      <c r="E949" t="s">
        <v>661</v>
      </c>
    </row>
    <row r="950" spans="1:5">
      <c r="A950" t="s">
        <v>6208</v>
      </c>
      <c r="B950" t="s">
        <v>8533</v>
      </c>
      <c r="C950" t="s">
        <v>5559</v>
      </c>
      <c r="D950" t="s">
        <v>6207</v>
      </c>
      <c r="E950" t="s">
        <v>662</v>
      </c>
    </row>
    <row r="951" spans="1:5">
      <c r="A951" t="s">
        <v>6225</v>
      </c>
      <c r="B951" t="s">
        <v>9077</v>
      </c>
      <c r="C951" t="s">
        <v>5047</v>
      </c>
      <c r="D951" t="s">
        <v>6224</v>
      </c>
      <c r="E951" t="s">
        <v>667</v>
      </c>
    </row>
    <row r="952" spans="1:5">
      <c r="A952" t="s">
        <v>6225</v>
      </c>
      <c r="B952" t="s">
        <v>9077</v>
      </c>
      <c r="C952" t="s">
        <v>5047</v>
      </c>
      <c r="D952" t="s">
        <v>6224</v>
      </c>
      <c r="E952" t="s">
        <v>667</v>
      </c>
    </row>
    <row r="953" spans="1:5">
      <c r="A953" t="s">
        <v>6228</v>
      </c>
      <c r="B953" t="s">
        <v>8570</v>
      </c>
      <c r="C953" t="s">
        <v>5012</v>
      </c>
      <c r="D953" t="s">
        <v>6227</v>
      </c>
      <c r="E953" t="s">
        <v>668</v>
      </c>
    </row>
    <row r="954" spans="1:5">
      <c r="A954" t="s">
        <v>6231</v>
      </c>
      <c r="B954" t="s">
        <v>8946</v>
      </c>
      <c r="C954" t="s">
        <v>5062</v>
      </c>
      <c r="D954" t="s">
        <v>6230</v>
      </c>
      <c r="E954" t="s">
        <v>669</v>
      </c>
    </row>
    <row r="955" spans="1:5">
      <c r="A955" t="s">
        <v>6234</v>
      </c>
      <c r="B955" t="s">
        <v>8533</v>
      </c>
      <c r="C955" t="s">
        <v>4886</v>
      </c>
      <c r="D955" t="s">
        <v>6233</v>
      </c>
      <c r="E955" t="s">
        <v>670</v>
      </c>
    </row>
    <row r="956" spans="1:5">
      <c r="A956" t="s">
        <v>6237</v>
      </c>
      <c r="B956" t="s">
        <v>8533</v>
      </c>
      <c r="C956" t="s">
        <v>4885</v>
      </c>
      <c r="D956" t="s">
        <v>6236</v>
      </c>
      <c r="E956" t="s">
        <v>671</v>
      </c>
    </row>
    <row r="957" spans="1:5">
      <c r="A957" t="s">
        <v>6240</v>
      </c>
      <c r="B957" t="s">
        <v>8946</v>
      </c>
      <c r="C957" t="s">
        <v>5061</v>
      </c>
      <c r="D957" t="s">
        <v>6239</v>
      </c>
      <c r="E957" t="s">
        <v>672</v>
      </c>
    </row>
    <row r="958" spans="1:5">
      <c r="A958" t="s">
        <v>6246</v>
      </c>
      <c r="B958" t="s">
        <v>8533</v>
      </c>
      <c r="C958" t="s">
        <v>4971</v>
      </c>
      <c r="D958" t="s">
        <v>6245</v>
      </c>
      <c r="E958" t="s">
        <v>674</v>
      </c>
    </row>
    <row r="959" spans="1:5">
      <c r="A959" t="s">
        <v>6249</v>
      </c>
      <c r="B959" t="s">
        <v>8533</v>
      </c>
      <c r="C959" t="s">
        <v>5211</v>
      </c>
      <c r="D959" t="s">
        <v>6248</v>
      </c>
      <c r="E959" t="s">
        <v>675</v>
      </c>
    </row>
    <row r="960" spans="1:5">
      <c r="A960" t="s">
        <v>6260</v>
      </c>
      <c r="B960" t="s">
        <v>8533</v>
      </c>
      <c r="C960" t="s">
        <v>5315</v>
      </c>
      <c r="D960" t="s">
        <v>6259</v>
      </c>
      <c r="E960" t="s">
        <v>678</v>
      </c>
    </row>
    <row r="961" spans="1:5">
      <c r="A961" t="s">
        <v>6262</v>
      </c>
      <c r="B961" t="s">
        <v>8533</v>
      </c>
      <c r="C961" t="s">
        <v>5332</v>
      </c>
      <c r="D961" t="s">
        <v>6259</v>
      </c>
      <c r="E961" t="s">
        <v>678</v>
      </c>
    </row>
    <row r="962" spans="1:5">
      <c r="A962" t="s">
        <v>6265</v>
      </c>
      <c r="B962" t="s">
        <v>8533</v>
      </c>
      <c r="C962" t="s">
        <v>5316</v>
      </c>
      <c r="D962" t="s">
        <v>6264</v>
      </c>
      <c r="E962" t="s">
        <v>679</v>
      </c>
    </row>
    <row r="963" spans="1:5">
      <c r="A963" t="s">
        <v>6267</v>
      </c>
      <c r="B963" t="s">
        <v>8533</v>
      </c>
      <c r="C963" t="s">
        <v>5333</v>
      </c>
      <c r="D963" t="s">
        <v>6264</v>
      </c>
      <c r="E963" t="s">
        <v>679</v>
      </c>
    </row>
    <row r="964" spans="1:5">
      <c r="A964" t="s">
        <v>6270</v>
      </c>
      <c r="B964" t="s">
        <v>8533</v>
      </c>
      <c r="C964" t="s">
        <v>5327</v>
      </c>
      <c r="D964" t="s">
        <v>6269</v>
      </c>
      <c r="E964" t="s">
        <v>680</v>
      </c>
    </row>
    <row r="965" spans="1:5">
      <c r="A965" t="s">
        <v>6272</v>
      </c>
      <c r="B965" t="s">
        <v>8533</v>
      </c>
      <c r="C965" t="s">
        <v>5345</v>
      </c>
      <c r="D965" t="s">
        <v>6269</v>
      </c>
      <c r="E965" t="s">
        <v>680</v>
      </c>
    </row>
    <row r="966" spans="1:5">
      <c r="A966" t="s">
        <v>6275</v>
      </c>
      <c r="B966" t="s">
        <v>8533</v>
      </c>
      <c r="C966" t="s">
        <v>5328</v>
      </c>
      <c r="D966" t="s">
        <v>6274</v>
      </c>
      <c r="E966" t="s">
        <v>681</v>
      </c>
    </row>
    <row r="967" spans="1:5">
      <c r="A967" t="s">
        <v>6277</v>
      </c>
      <c r="B967" t="s">
        <v>8533</v>
      </c>
      <c r="C967" t="s">
        <v>5346</v>
      </c>
      <c r="D967" t="s">
        <v>6274</v>
      </c>
      <c r="E967" t="s">
        <v>681</v>
      </c>
    </row>
    <row r="968" spans="1:5">
      <c r="A968" t="s">
        <v>6280</v>
      </c>
      <c r="B968" t="s">
        <v>8533</v>
      </c>
      <c r="C968" t="s">
        <v>5317</v>
      </c>
      <c r="D968" t="s">
        <v>6279</v>
      </c>
      <c r="E968" t="s">
        <v>682</v>
      </c>
    </row>
    <row r="969" spans="1:5">
      <c r="A969" t="s">
        <v>6282</v>
      </c>
      <c r="B969" t="s">
        <v>8533</v>
      </c>
      <c r="C969" t="s">
        <v>5334</v>
      </c>
      <c r="D969" t="s">
        <v>6279</v>
      </c>
      <c r="E969" t="s">
        <v>682</v>
      </c>
    </row>
    <row r="970" spans="1:5">
      <c r="A970" t="s">
        <v>6285</v>
      </c>
      <c r="B970" t="s">
        <v>8533</v>
      </c>
      <c r="C970" t="s">
        <v>5311</v>
      </c>
      <c r="D970" t="s">
        <v>6284</v>
      </c>
      <c r="E970" t="s">
        <v>683</v>
      </c>
    </row>
    <row r="971" spans="1:5">
      <c r="A971" t="s">
        <v>6287</v>
      </c>
      <c r="B971" t="s">
        <v>8533</v>
      </c>
      <c r="C971" t="s">
        <v>5335</v>
      </c>
      <c r="D971" t="s">
        <v>6284</v>
      </c>
      <c r="E971" t="s">
        <v>683</v>
      </c>
    </row>
    <row r="972" spans="1:5">
      <c r="A972" t="s">
        <v>6290</v>
      </c>
      <c r="B972" t="s">
        <v>8533</v>
      </c>
      <c r="C972" t="s">
        <v>5318</v>
      </c>
      <c r="D972" t="s">
        <v>6289</v>
      </c>
      <c r="E972" t="s">
        <v>684</v>
      </c>
    </row>
    <row r="973" spans="1:5">
      <c r="A973" t="s">
        <v>6292</v>
      </c>
      <c r="B973" t="s">
        <v>8533</v>
      </c>
      <c r="C973" t="s">
        <v>5336</v>
      </c>
      <c r="D973" t="s">
        <v>6289</v>
      </c>
      <c r="E973" t="s">
        <v>684</v>
      </c>
    </row>
    <row r="974" spans="1:5">
      <c r="A974" t="s">
        <v>6301</v>
      </c>
      <c r="B974" t="s">
        <v>8533</v>
      </c>
      <c r="C974" t="s">
        <v>5641</v>
      </c>
      <c r="D974" t="s">
        <v>6300</v>
      </c>
      <c r="E974" t="s">
        <v>687</v>
      </c>
    </row>
    <row r="975" spans="1:5">
      <c r="A975" t="s">
        <v>6304</v>
      </c>
      <c r="B975" t="s">
        <v>8533</v>
      </c>
      <c r="C975" t="s">
        <v>5256</v>
      </c>
      <c r="D975" t="s">
        <v>6303</v>
      </c>
      <c r="E975" t="s">
        <v>688</v>
      </c>
    </row>
    <row r="976" spans="1:5">
      <c r="A976" t="s">
        <v>6307</v>
      </c>
      <c r="B976" t="s">
        <v>8997</v>
      </c>
      <c r="C976" t="s">
        <v>5114</v>
      </c>
      <c r="D976" t="s">
        <v>6306</v>
      </c>
      <c r="E976" t="s">
        <v>689</v>
      </c>
    </row>
    <row r="977" spans="1:5">
      <c r="A977" t="s">
        <v>6310</v>
      </c>
      <c r="B977" t="s">
        <v>8997</v>
      </c>
      <c r="C977" t="s">
        <v>5116</v>
      </c>
      <c r="D977" t="s">
        <v>6309</v>
      </c>
      <c r="E977" t="s">
        <v>690</v>
      </c>
    </row>
    <row r="978" spans="1:5">
      <c r="A978" t="s">
        <v>6313</v>
      </c>
      <c r="B978" t="s">
        <v>8533</v>
      </c>
      <c r="C978" t="s">
        <v>4870</v>
      </c>
      <c r="D978" t="s">
        <v>6312</v>
      </c>
      <c r="E978" t="s">
        <v>691</v>
      </c>
    </row>
    <row r="979" spans="1:5">
      <c r="A979" t="s">
        <v>6322</v>
      </c>
      <c r="B979" t="s">
        <v>8997</v>
      </c>
      <c r="C979" t="s">
        <v>4446</v>
      </c>
      <c r="D979" t="s">
        <v>6321</v>
      </c>
      <c r="E979" t="s">
        <v>694</v>
      </c>
    </row>
    <row r="980" spans="1:5">
      <c r="A980" t="s">
        <v>6325</v>
      </c>
      <c r="B980" t="s">
        <v>8946</v>
      </c>
      <c r="C980" t="s">
        <v>5150</v>
      </c>
      <c r="D980" t="s">
        <v>6324</v>
      </c>
      <c r="E980" t="s">
        <v>695</v>
      </c>
    </row>
    <row r="981" spans="1:5">
      <c r="A981" t="s">
        <v>6331</v>
      </c>
      <c r="B981" t="s">
        <v>8946</v>
      </c>
      <c r="C981" t="s">
        <v>5190</v>
      </c>
      <c r="D981" t="s">
        <v>6330</v>
      </c>
      <c r="E981" t="s">
        <v>697</v>
      </c>
    </row>
    <row r="982" spans="1:5">
      <c r="A982" t="s">
        <v>6334</v>
      </c>
      <c r="B982" t="s">
        <v>8963</v>
      </c>
      <c r="C982" t="s">
        <v>5085</v>
      </c>
      <c r="D982" t="s">
        <v>6333</v>
      </c>
      <c r="E982" t="s">
        <v>698</v>
      </c>
    </row>
    <row r="983" spans="1:5">
      <c r="A983" t="s">
        <v>6342</v>
      </c>
      <c r="B983" t="s">
        <v>8533</v>
      </c>
      <c r="C983" t="s">
        <v>5407</v>
      </c>
      <c r="D983" t="s">
        <v>6341</v>
      </c>
      <c r="E983" t="s">
        <v>700</v>
      </c>
    </row>
    <row r="984" spans="1:5">
      <c r="A984" t="s">
        <v>6345</v>
      </c>
      <c r="B984" t="s">
        <v>8956</v>
      </c>
      <c r="C984" t="s">
        <v>4460</v>
      </c>
      <c r="D984" t="s">
        <v>6344</v>
      </c>
      <c r="E984" t="s">
        <v>701</v>
      </c>
    </row>
    <row r="985" spans="1:5">
      <c r="A985" t="s">
        <v>6347</v>
      </c>
      <c r="B985" t="s">
        <v>8956</v>
      </c>
      <c r="C985" t="s">
        <v>4461</v>
      </c>
      <c r="D985" t="s">
        <v>6344</v>
      </c>
      <c r="E985" t="s">
        <v>701</v>
      </c>
    </row>
    <row r="986" spans="1:5">
      <c r="A986" t="s">
        <v>6350</v>
      </c>
      <c r="B986" t="s">
        <v>8946</v>
      </c>
      <c r="C986" t="s">
        <v>4469</v>
      </c>
      <c r="D986" t="s">
        <v>6349</v>
      </c>
      <c r="E986" t="s">
        <v>702</v>
      </c>
    </row>
    <row r="987" spans="1:5">
      <c r="A987" t="s">
        <v>6353</v>
      </c>
      <c r="B987" t="s">
        <v>8533</v>
      </c>
      <c r="C987" t="s">
        <v>5408</v>
      </c>
      <c r="D987" t="s">
        <v>6352</v>
      </c>
      <c r="E987" t="s">
        <v>703</v>
      </c>
    </row>
    <row r="988" spans="1:5">
      <c r="A988" t="s">
        <v>6355</v>
      </c>
      <c r="B988" t="s">
        <v>8533</v>
      </c>
      <c r="C988" t="s">
        <v>5476</v>
      </c>
      <c r="D988" t="s">
        <v>6352</v>
      </c>
      <c r="E988" t="s">
        <v>703</v>
      </c>
    </row>
    <row r="989" spans="1:5">
      <c r="A989" t="s">
        <v>6358</v>
      </c>
      <c r="B989" t="s">
        <v>8533</v>
      </c>
      <c r="C989" t="s">
        <v>5409</v>
      </c>
      <c r="D989" t="s">
        <v>6357</v>
      </c>
      <c r="E989" t="s">
        <v>704</v>
      </c>
    </row>
    <row r="990" spans="1:5">
      <c r="A990" t="s">
        <v>6360</v>
      </c>
      <c r="B990" t="s">
        <v>8533</v>
      </c>
      <c r="C990" t="s">
        <v>5477</v>
      </c>
      <c r="D990" t="s">
        <v>6357</v>
      </c>
      <c r="E990" t="s">
        <v>704</v>
      </c>
    </row>
    <row r="991" spans="1:5">
      <c r="A991" t="s">
        <v>6363</v>
      </c>
      <c r="B991" t="s">
        <v>8533</v>
      </c>
      <c r="C991" t="s">
        <v>5411</v>
      </c>
      <c r="D991" t="s">
        <v>6362</v>
      </c>
      <c r="E991" t="s">
        <v>705</v>
      </c>
    </row>
    <row r="992" spans="1:5">
      <c r="A992" t="s">
        <v>6368</v>
      </c>
      <c r="B992" t="s">
        <v>8946</v>
      </c>
      <c r="C992" t="s">
        <v>4470</v>
      </c>
      <c r="D992" t="s">
        <v>6367</v>
      </c>
      <c r="E992" t="s">
        <v>706</v>
      </c>
    </row>
    <row r="993" spans="1:5">
      <c r="A993" t="s">
        <v>6371</v>
      </c>
      <c r="B993" t="s">
        <v>8946</v>
      </c>
      <c r="C993" t="s">
        <v>4468</v>
      </c>
      <c r="D993" t="s">
        <v>6370</v>
      </c>
      <c r="E993" t="s">
        <v>707</v>
      </c>
    </row>
    <row r="994" spans="1:5">
      <c r="A994" t="s">
        <v>6377</v>
      </c>
      <c r="B994" t="s">
        <v>8533</v>
      </c>
      <c r="C994" t="s">
        <v>1627</v>
      </c>
      <c r="D994" t="s">
        <v>1626</v>
      </c>
      <c r="E994" t="s">
        <v>1626</v>
      </c>
    </row>
    <row r="995" spans="1:5">
      <c r="A995" t="s">
        <v>6379</v>
      </c>
      <c r="B995" t="s">
        <v>8533</v>
      </c>
      <c r="C995" t="s">
        <v>1625</v>
      </c>
      <c r="D995" t="s">
        <v>1626</v>
      </c>
      <c r="E995" t="s">
        <v>1626</v>
      </c>
    </row>
    <row r="996" spans="1:5">
      <c r="A996" t="s">
        <v>6382</v>
      </c>
      <c r="B996" t="s">
        <v>8533</v>
      </c>
      <c r="C996" t="s">
        <v>4949</v>
      </c>
      <c r="D996" t="s">
        <v>6381</v>
      </c>
      <c r="E996" t="s">
        <v>710</v>
      </c>
    </row>
    <row r="997" spans="1:5">
      <c r="A997" t="s">
        <v>6385</v>
      </c>
      <c r="B997" t="s">
        <v>8533</v>
      </c>
      <c r="C997" t="s">
        <v>5403</v>
      </c>
      <c r="D997" t="s">
        <v>6384</v>
      </c>
      <c r="E997" t="s">
        <v>711</v>
      </c>
    </row>
    <row r="998" spans="1:5">
      <c r="A998" t="s">
        <v>6388</v>
      </c>
      <c r="B998" t="s">
        <v>8533</v>
      </c>
      <c r="C998" t="s">
        <v>5406</v>
      </c>
      <c r="D998" t="s">
        <v>6387</v>
      </c>
      <c r="E998" t="s">
        <v>712</v>
      </c>
    </row>
    <row r="999" spans="1:5">
      <c r="A999" t="s">
        <v>6394</v>
      </c>
      <c r="B999" t="s">
        <v>8956</v>
      </c>
      <c r="C999" t="s">
        <v>7906</v>
      </c>
      <c r="D999" t="s">
        <v>6393</v>
      </c>
      <c r="E999" t="s">
        <v>714</v>
      </c>
    </row>
    <row r="1000" spans="1:5">
      <c r="A1000" t="s">
        <v>6397</v>
      </c>
      <c r="B1000" t="s">
        <v>8533</v>
      </c>
      <c r="C1000" t="s">
        <v>5600</v>
      </c>
      <c r="D1000" t="s">
        <v>6396</v>
      </c>
      <c r="E1000" t="s">
        <v>715</v>
      </c>
    </row>
    <row r="1001" spans="1:5">
      <c r="A1001" t="s">
        <v>6403</v>
      </c>
      <c r="B1001" t="s">
        <v>8533</v>
      </c>
      <c r="C1001" t="s">
        <v>5200</v>
      </c>
      <c r="D1001" t="s">
        <v>6402</v>
      </c>
      <c r="E1001" t="s">
        <v>717</v>
      </c>
    </row>
    <row r="1002" spans="1:5">
      <c r="A1002" t="s">
        <v>6406</v>
      </c>
      <c r="B1002" t="s">
        <v>8533</v>
      </c>
      <c r="C1002" t="s">
        <v>5199</v>
      </c>
      <c r="D1002" t="s">
        <v>6405</v>
      </c>
      <c r="E1002" t="s">
        <v>718</v>
      </c>
    </row>
    <row r="1003" spans="1:5">
      <c r="A1003" t="s">
        <v>6415</v>
      </c>
      <c r="B1003" t="s">
        <v>8533</v>
      </c>
      <c r="C1003" t="s">
        <v>5207</v>
      </c>
      <c r="D1003" t="s">
        <v>6414</v>
      </c>
      <c r="E1003" t="s">
        <v>721</v>
      </c>
    </row>
    <row r="1004" spans="1:5">
      <c r="A1004" t="s">
        <v>6418</v>
      </c>
      <c r="B1004" t="s">
        <v>8533</v>
      </c>
      <c r="C1004" t="s">
        <v>5219</v>
      </c>
      <c r="D1004" t="s">
        <v>6417</v>
      </c>
      <c r="E1004" t="s">
        <v>722</v>
      </c>
    </row>
    <row r="1005" spans="1:5">
      <c r="A1005" t="s">
        <v>6421</v>
      </c>
      <c r="B1005" t="s">
        <v>8533</v>
      </c>
      <c r="C1005" t="s">
        <v>5220</v>
      </c>
      <c r="D1005" t="s">
        <v>6420</v>
      </c>
      <c r="E1005" t="s">
        <v>723</v>
      </c>
    </row>
    <row r="1006" spans="1:5">
      <c r="A1006" t="s">
        <v>6424</v>
      </c>
      <c r="B1006" t="s">
        <v>8533</v>
      </c>
      <c r="C1006" t="s">
        <v>5218</v>
      </c>
      <c r="D1006" t="s">
        <v>6423</v>
      </c>
      <c r="E1006" t="s">
        <v>724</v>
      </c>
    </row>
    <row r="1007" spans="1:5">
      <c r="A1007" t="s">
        <v>6427</v>
      </c>
      <c r="B1007" t="s">
        <v>8533</v>
      </c>
      <c r="C1007" t="s">
        <v>5275</v>
      </c>
      <c r="D1007" t="s">
        <v>6426</v>
      </c>
      <c r="E1007" t="s">
        <v>725</v>
      </c>
    </row>
    <row r="1008" spans="1:5">
      <c r="A1008" t="s">
        <v>6430</v>
      </c>
      <c r="B1008" t="s">
        <v>8533</v>
      </c>
      <c r="C1008" t="s">
        <v>4965</v>
      </c>
      <c r="D1008" t="s">
        <v>6429</v>
      </c>
      <c r="E1008" t="s">
        <v>726</v>
      </c>
    </row>
    <row r="1009" spans="1:5">
      <c r="A1009" t="s">
        <v>6433</v>
      </c>
      <c r="B1009" t="s">
        <v>8533</v>
      </c>
      <c r="C1009" t="s">
        <v>4962</v>
      </c>
      <c r="D1009" t="s">
        <v>6432</v>
      </c>
      <c r="E1009" t="s">
        <v>727</v>
      </c>
    </row>
    <row r="1010" spans="1:5">
      <c r="A1010" t="s">
        <v>6436</v>
      </c>
      <c r="B1010" t="s">
        <v>8533</v>
      </c>
      <c r="C1010" t="s">
        <v>4961</v>
      </c>
      <c r="D1010" t="s">
        <v>6435</v>
      </c>
      <c r="E1010" t="s">
        <v>728</v>
      </c>
    </row>
    <row r="1011" spans="1:5">
      <c r="A1011" t="s">
        <v>6439</v>
      </c>
      <c r="B1011" t="s">
        <v>8533</v>
      </c>
      <c r="C1011" t="s">
        <v>5650</v>
      </c>
      <c r="D1011" t="s">
        <v>6438</v>
      </c>
      <c r="E1011" t="s">
        <v>729</v>
      </c>
    </row>
    <row r="1012" spans="1:5">
      <c r="A1012" t="s">
        <v>6442</v>
      </c>
      <c r="B1012" t="s">
        <v>8533</v>
      </c>
      <c r="C1012" t="s">
        <v>4960</v>
      </c>
      <c r="D1012" t="s">
        <v>6441</v>
      </c>
      <c r="E1012" t="s">
        <v>730</v>
      </c>
    </row>
    <row r="1013" spans="1:5">
      <c r="A1013" t="s">
        <v>6445</v>
      </c>
      <c r="B1013" t="s">
        <v>8533</v>
      </c>
      <c r="C1013" t="s">
        <v>5658</v>
      </c>
      <c r="D1013" t="s">
        <v>6444</v>
      </c>
      <c r="E1013" t="s">
        <v>731</v>
      </c>
    </row>
    <row r="1014" spans="1:5">
      <c r="A1014" t="s">
        <v>6448</v>
      </c>
      <c r="B1014" t="s">
        <v>8533</v>
      </c>
      <c r="C1014" t="s">
        <v>4871</v>
      </c>
      <c r="D1014" t="s">
        <v>6447</v>
      </c>
      <c r="E1014" t="s">
        <v>732</v>
      </c>
    </row>
    <row r="1015" spans="1:5">
      <c r="A1015" t="s">
        <v>6451</v>
      </c>
      <c r="B1015" t="s">
        <v>8533</v>
      </c>
      <c r="C1015" t="s">
        <v>5347</v>
      </c>
      <c r="D1015" t="s">
        <v>6450</v>
      </c>
      <c r="E1015" t="s">
        <v>733</v>
      </c>
    </row>
    <row r="1016" spans="1:5">
      <c r="A1016" t="s">
        <v>6457</v>
      </c>
      <c r="B1016" t="s">
        <v>8533</v>
      </c>
      <c r="C1016" t="s">
        <v>1621</v>
      </c>
      <c r="D1016" t="s">
        <v>6456</v>
      </c>
      <c r="E1016" t="s">
        <v>735</v>
      </c>
    </row>
    <row r="1017" spans="1:5">
      <c r="A1017" t="s">
        <v>6460</v>
      </c>
      <c r="B1017" t="s">
        <v>8533</v>
      </c>
      <c r="C1017" t="s">
        <v>5625</v>
      </c>
      <c r="D1017" t="s">
        <v>6459</v>
      </c>
      <c r="E1017" t="s">
        <v>736</v>
      </c>
    </row>
    <row r="1018" spans="1:5">
      <c r="A1018" t="s">
        <v>6466</v>
      </c>
      <c r="B1018" t="s">
        <v>8533</v>
      </c>
      <c r="C1018" t="s">
        <v>5360</v>
      </c>
      <c r="D1018" t="s">
        <v>6465</v>
      </c>
      <c r="E1018" t="s">
        <v>738</v>
      </c>
    </row>
    <row r="1019" spans="1:5">
      <c r="A1019" t="s">
        <v>6487</v>
      </c>
      <c r="B1019" t="s">
        <v>6488</v>
      </c>
      <c r="C1019" t="s">
        <v>5030</v>
      </c>
      <c r="D1019" t="s">
        <v>6486</v>
      </c>
      <c r="E1019" t="s">
        <v>743</v>
      </c>
    </row>
    <row r="1020" spans="1:5">
      <c r="A1020" t="s">
        <v>6491</v>
      </c>
      <c r="B1020" t="s">
        <v>8533</v>
      </c>
      <c r="C1020" t="s">
        <v>5226</v>
      </c>
      <c r="D1020" t="s">
        <v>6490</v>
      </c>
      <c r="E1020" t="s">
        <v>744</v>
      </c>
    </row>
    <row r="1021" spans="1:5">
      <c r="A1021" t="s">
        <v>6500</v>
      </c>
      <c r="B1021" t="s">
        <v>8533</v>
      </c>
      <c r="C1021" t="s">
        <v>5417</v>
      </c>
      <c r="D1021" t="s">
        <v>6499</v>
      </c>
      <c r="E1021" t="s">
        <v>747</v>
      </c>
    </row>
    <row r="1022" spans="1:5">
      <c r="A1022" t="s">
        <v>6502</v>
      </c>
      <c r="B1022" t="s">
        <v>8533</v>
      </c>
      <c r="C1022" t="s">
        <v>5471</v>
      </c>
      <c r="D1022" t="s">
        <v>6499</v>
      </c>
      <c r="E1022" t="s">
        <v>747</v>
      </c>
    </row>
    <row r="1023" spans="1:5">
      <c r="A1023" t="s">
        <v>6505</v>
      </c>
      <c r="B1023" t="s">
        <v>8533</v>
      </c>
      <c r="C1023" t="s">
        <v>5418</v>
      </c>
      <c r="D1023" t="s">
        <v>6504</v>
      </c>
      <c r="E1023" t="s">
        <v>748</v>
      </c>
    </row>
    <row r="1024" spans="1:5">
      <c r="A1024" t="s">
        <v>6507</v>
      </c>
      <c r="B1024" t="s">
        <v>8533</v>
      </c>
      <c r="C1024" t="s">
        <v>5472</v>
      </c>
      <c r="D1024" t="s">
        <v>6504</v>
      </c>
      <c r="E1024" t="s">
        <v>748</v>
      </c>
    </row>
    <row r="1025" spans="1:5">
      <c r="A1025" t="s">
        <v>6513</v>
      </c>
      <c r="B1025" t="s">
        <v>8533</v>
      </c>
      <c r="C1025" t="s">
        <v>5426</v>
      </c>
      <c r="D1025" t="s">
        <v>6512</v>
      </c>
      <c r="E1025" t="s">
        <v>750</v>
      </c>
    </row>
    <row r="1026" spans="1:5">
      <c r="A1026" t="s">
        <v>6515</v>
      </c>
      <c r="B1026" t="s">
        <v>8533</v>
      </c>
      <c r="C1026" t="s">
        <v>5470</v>
      </c>
      <c r="D1026" t="s">
        <v>6512</v>
      </c>
      <c r="E1026" t="s">
        <v>750</v>
      </c>
    </row>
    <row r="1027" spans="1:5">
      <c r="A1027" t="s">
        <v>6518</v>
      </c>
      <c r="B1027" t="s">
        <v>8533</v>
      </c>
      <c r="C1027" t="s">
        <v>5420</v>
      </c>
      <c r="D1027" t="s">
        <v>6517</v>
      </c>
      <c r="E1027" t="s">
        <v>751</v>
      </c>
    </row>
    <row r="1028" spans="1:5">
      <c r="A1028" t="s">
        <v>6520</v>
      </c>
      <c r="B1028" t="s">
        <v>8533</v>
      </c>
      <c r="C1028" t="s">
        <v>5474</v>
      </c>
      <c r="D1028" t="s">
        <v>6517</v>
      </c>
      <c r="E1028" t="s">
        <v>751</v>
      </c>
    </row>
    <row r="1029" spans="1:5">
      <c r="A1029" t="s">
        <v>6523</v>
      </c>
      <c r="B1029" t="s">
        <v>8533</v>
      </c>
      <c r="C1029" t="s">
        <v>4928</v>
      </c>
      <c r="D1029" t="s">
        <v>6522</v>
      </c>
      <c r="E1029" t="s">
        <v>752</v>
      </c>
    </row>
    <row r="1030" spans="1:5">
      <c r="A1030" t="s">
        <v>6526</v>
      </c>
      <c r="B1030" t="s">
        <v>8533</v>
      </c>
      <c r="C1030" t="s">
        <v>4914</v>
      </c>
      <c r="D1030" t="s">
        <v>6525</v>
      </c>
      <c r="E1030" t="s">
        <v>753</v>
      </c>
    </row>
    <row r="1031" spans="1:5">
      <c r="A1031" t="s">
        <v>6529</v>
      </c>
      <c r="B1031" t="s">
        <v>8533</v>
      </c>
      <c r="C1031" t="s">
        <v>5319</v>
      </c>
      <c r="D1031" t="s">
        <v>6528</v>
      </c>
      <c r="E1031" t="s">
        <v>754</v>
      </c>
    </row>
    <row r="1032" spans="1:5">
      <c r="A1032" t="s">
        <v>6531</v>
      </c>
      <c r="B1032" t="s">
        <v>8533</v>
      </c>
      <c r="C1032" t="s">
        <v>5337</v>
      </c>
      <c r="D1032" t="s">
        <v>6528</v>
      </c>
      <c r="E1032" t="s">
        <v>754</v>
      </c>
    </row>
    <row r="1033" spans="1:5">
      <c r="A1033" t="s">
        <v>6534</v>
      </c>
      <c r="B1033" t="s">
        <v>8533</v>
      </c>
      <c r="C1033" t="s">
        <v>5597</v>
      </c>
      <c r="D1033" t="s">
        <v>6533</v>
      </c>
      <c r="E1033" t="s">
        <v>755</v>
      </c>
    </row>
    <row r="1034" spans="1:5">
      <c r="A1034" t="s">
        <v>6537</v>
      </c>
      <c r="B1034" t="s">
        <v>8533</v>
      </c>
      <c r="C1034" t="s">
        <v>5584</v>
      </c>
      <c r="D1034" t="s">
        <v>6536</v>
      </c>
      <c r="E1034" t="s">
        <v>756</v>
      </c>
    </row>
    <row r="1035" spans="1:5">
      <c r="A1035" t="s">
        <v>6540</v>
      </c>
      <c r="B1035" t="s">
        <v>8533</v>
      </c>
      <c r="C1035" t="s">
        <v>5580</v>
      </c>
      <c r="D1035" t="s">
        <v>6539</v>
      </c>
      <c r="E1035" t="s">
        <v>757</v>
      </c>
    </row>
    <row r="1036" spans="1:5">
      <c r="A1036" t="s">
        <v>6546</v>
      </c>
      <c r="B1036" t="s">
        <v>8533</v>
      </c>
      <c r="C1036" t="s">
        <v>4973</v>
      </c>
      <c r="D1036" t="s">
        <v>6545</v>
      </c>
      <c r="E1036" t="s">
        <v>759</v>
      </c>
    </row>
    <row r="1037" spans="1:5">
      <c r="A1037" t="s">
        <v>6549</v>
      </c>
      <c r="B1037" t="s">
        <v>8533</v>
      </c>
      <c r="C1037" t="s">
        <v>4972</v>
      </c>
      <c r="D1037" t="s">
        <v>6548</v>
      </c>
      <c r="E1037" t="s">
        <v>760</v>
      </c>
    </row>
    <row r="1038" spans="1:5">
      <c r="A1038" t="s">
        <v>6552</v>
      </c>
      <c r="B1038" t="s">
        <v>8533</v>
      </c>
      <c r="C1038" t="s">
        <v>5242</v>
      </c>
      <c r="D1038" t="s">
        <v>6551</v>
      </c>
      <c r="E1038" t="s">
        <v>761</v>
      </c>
    </row>
    <row r="1039" spans="1:5">
      <c r="A1039" t="s">
        <v>6555</v>
      </c>
      <c r="B1039" t="s">
        <v>8533</v>
      </c>
      <c r="C1039" t="s">
        <v>4939</v>
      </c>
      <c r="D1039" t="s">
        <v>6554</v>
      </c>
      <c r="E1039" t="s">
        <v>762</v>
      </c>
    </row>
    <row r="1040" spans="1:5">
      <c r="A1040" t="s">
        <v>6558</v>
      </c>
      <c r="B1040" t="s">
        <v>8533</v>
      </c>
      <c r="C1040" t="s">
        <v>5654</v>
      </c>
      <c r="D1040" t="s">
        <v>6557</v>
      </c>
      <c r="E1040" t="s">
        <v>763</v>
      </c>
    </row>
    <row r="1041" spans="1:5">
      <c r="A1041" t="s">
        <v>6561</v>
      </c>
      <c r="B1041" t="s">
        <v>8533</v>
      </c>
      <c r="C1041" t="s">
        <v>4908</v>
      </c>
      <c r="D1041" t="s">
        <v>6560</v>
      </c>
      <c r="E1041" t="s">
        <v>764</v>
      </c>
    </row>
    <row r="1042" spans="1:5">
      <c r="A1042" t="s">
        <v>6572</v>
      </c>
      <c r="B1042" t="s">
        <v>8533</v>
      </c>
      <c r="C1042" t="s">
        <v>5604</v>
      </c>
      <c r="D1042" t="s">
        <v>6571</v>
      </c>
      <c r="E1042" t="s">
        <v>767</v>
      </c>
    </row>
    <row r="1043" spans="1:5">
      <c r="A1043" t="s">
        <v>6581</v>
      </c>
      <c r="B1043" t="s">
        <v>8533</v>
      </c>
      <c r="C1043" t="s">
        <v>5464</v>
      </c>
      <c r="D1043" t="s">
        <v>6580</v>
      </c>
      <c r="E1043" t="s">
        <v>770</v>
      </c>
    </row>
    <row r="1044" spans="1:5">
      <c r="A1044" t="s">
        <v>6584</v>
      </c>
      <c r="B1044" t="s">
        <v>8533</v>
      </c>
      <c r="C1044" t="s">
        <v>5424</v>
      </c>
      <c r="D1044" t="s">
        <v>6583</v>
      </c>
      <c r="E1044" t="s">
        <v>771</v>
      </c>
    </row>
    <row r="1045" spans="1:5">
      <c r="A1045" t="s">
        <v>6586</v>
      </c>
      <c r="B1045" t="s">
        <v>8533</v>
      </c>
      <c r="C1045" t="s">
        <v>5468</v>
      </c>
      <c r="D1045" t="s">
        <v>6583</v>
      </c>
      <c r="E1045" t="s">
        <v>771</v>
      </c>
    </row>
    <row r="1046" spans="1:5">
      <c r="A1046" t="s">
        <v>6589</v>
      </c>
      <c r="B1046" t="s">
        <v>8533</v>
      </c>
      <c r="C1046" t="s">
        <v>4897</v>
      </c>
      <c r="D1046" t="s">
        <v>6588</v>
      </c>
      <c r="E1046" t="s">
        <v>772</v>
      </c>
    </row>
    <row r="1047" spans="1:5">
      <c r="A1047" t="s">
        <v>6592</v>
      </c>
      <c r="B1047" t="s">
        <v>8533</v>
      </c>
      <c r="C1047" t="s">
        <v>4896</v>
      </c>
      <c r="D1047" t="s">
        <v>6591</v>
      </c>
      <c r="E1047" t="s">
        <v>773</v>
      </c>
    </row>
    <row r="1048" spans="1:5">
      <c r="A1048" t="s">
        <v>6595</v>
      </c>
      <c r="B1048" t="s">
        <v>8533</v>
      </c>
      <c r="C1048" t="s">
        <v>4904</v>
      </c>
      <c r="D1048" t="s">
        <v>6594</v>
      </c>
      <c r="E1048" t="s">
        <v>774</v>
      </c>
    </row>
    <row r="1049" spans="1:5">
      <c r="A1049" t="s">
        <v>6598</v>
      </c>
      <c r="B1049" t="s">
        <v>8533</v>
      </c>
      <c r="C1049" t="s">
        <v>5389</v>
      </c>
      <c r="D1049" t="s">
        <v>6597</v>
      </c>
      <c r="E1049" t="s">
        <v>775</v>
      </c>
    </row>
    <row r="1050" spans="1:5">
      <c r="A1050" t="s">
        <v>6601</v>
      </c>
      <c r="B1050" t="s">
        <v>8533</v>
      </c>
      <c r="C1050" t="s">
        <v>5387</v>
      </c>
      <c r="D1050" t="s">
        <v>6600</v>
      </c>
      <c r="E1050" t="s">
        <v>776</v>
      </c>
    </row>
    <row r="1051" spans="1:5">
      <c r="A1051" t="s">
        <v>6604</v>
      </c>
      <c r="B1051" t="s">
        <v>8533</v>
      </c>
      <c r="C1051" t="s">
        <v>5390</v>
      </c>
      <c r="D1051" t="s">
        <v>6603</v>
      </c>
      <c r="E1051" t="s">
        <v>777</v>
      </c>
    </row>
    <row r="1052" spans="1:5">
      <c r="A1052" t="s">
        <v>6607</v>
      </c>
      <c r="B1052" t="s">
        <v>8533</v>
      </c>
      <c r="C1052" t="s">
        <v>5388</v>
      </c>
      <c r="D1052" t="s">
        <v>6606</v>
      </c>
      <c r="E1052" t="s">
        <v>778</v>
      </c>
    </row>
    <row r="1053" spans="1:5">
      <c r="A1053" t="s">
        <v>6610</v>
      </c>
      <c r="B1053" t="s">
        <v>8533</v>
      </c>
      <c r="C1053" t="s">
        <v>5509</v>
      </c>
      <c r="D1053" t="s">
        <v>6609</v>
      </c>
      <c r="E1053" t="s">
        <v>779</v>
      </c>
    </row>
    <row r="1054" spans="1:5">
      <c r="A1054" t="s">
        <v>6613</v>
      </c>
      <c r="B1054" t="s">
        <v>8533</v>
      </c>
      <c r="C1054" t="s">
        <v>4929</v>
      </c>
      <c r="D1054" t="s">
        <v>6612</v>
      </c>
      <c r="E1054" t="s">
        <v>780</v>
      </c>
    </row>
    <row r="1055" spans="1:5">
      <c r="A1055" t="s">
        <v>6616</v>
      </c>
      <c r="B1055" t="s">
        <v>8533</v>
      </c>
      <c r="C1055" t="s">
        <v>4930</v>
      </c>
      <c r="D1055" t="s">
        <v>6615</v>
      </c>
      <c r="E1055" t="s">
        <v>781</v>
      </c>
    </row>
    <row r="1056" spans="1:5">
      <c r="A1056" t="s">
        <v>6619</v>
      </c>
      <c r="B1056" t="s">
        <v>8533</v>
      </c>
      <c r="C1056" t="s">
        <v>4588</v>
      </c>
      <c r="D1056" t="s">
        <v>6618</v>
      </c>
      <c r="E1056" t="s">
        <v>782</v>
      </c>
    </row>
    <row r="1057" spans="1:5">
      <c r="A1057" t="s">
        <v>6622</v>
      </c>
      <c r="B1057" t="s">
        <v>8533</v>
      </c>
      <c r="C1057" t="s">
        <v>4589</v>
      </c>
      <c r="D1057" t="s">
        <v>6621</v>
      </c>
      <c r="E1057" t="s">
        <v>783</v>
      </c>
    </row>
    <row r="1058" spans="1:5">
      <c r="A1058" t="s">
        <v>6625</v>
      </c>
      <c r="B1058" t="s">
        <v>8533</v>
      </c>
      <c r="C1058" t="s">
        <v>4590</v>
      </c>
      <c r="D1058" t="s">
        <v>6624</v>
      </c>
      <c r="E1058" t="s">
        <v>784</v>
      </c>
    </row>
    <row r="1059" spans="1:5">
      <c r="A1059" t="s">
        <v>6625</v>
      </c>
      <c r="B1059" t="s">
        <v>8533</v>
      </c>
      <c r="C1059" t="s">
        <v>4590</v>
      </c>
      <c r="D1059" t="s">
        <v>6624</v>
      </c>
      <c r="E1059" t="s">
        <v>784</v>
      </c>
    </row>
    <row r="1060" spans="1:5">
      <c r="A1060" t="s">
        <v>6628</v>
      </c>
      <c r="B1060" t="s">
        <v>8533</v>
      </c>
      <c r="C1060" t="s">
        <v>4621</v>
      </c>
      <c r="D1060" t="s">
        <v>6627</v>
      </c>
      <c r="E1060" t="s">
        <v>785</v>
      </c>
    </row>
    <row r="1061" spans="1:5">
      <c r="A1061" t="s">
        <v>6628</v>
      </c>
      <c r="B1061" t="s">
        <v>8533</v>
      </c>
      <c r="C1061" t="s">
        <v>4621</v>
      </c>
      <c r="D1061" t="s">
        <v>6627</v>
      </c>
      <c r="E1061" t="s">
        <v>785</v>
      </c>
    </row>
    <row r="1062" spans="1:5">
      <c r="A1062" t="s">
        <v>6631</v>
      </c>
      <c r="B1062" t="s">
        <v>8533</v>
      </c>
      <c r="C1062" t="s">
        <v>4625</v>
      </c>
      <c r="D1062" t="s">
        <v>6630</v>
      </c>
      <c r="E1062" t="s">
        <v>786</v>
      </c>
    </row>
    <row r="1063" spans="1:5">
      <c r="A1063" t="s">
        <v>6634</v>
      </c>
      <c r="B1063" t="s">
        <v>8533</v>
      </c>
      <c r="C1063" t="s">
        <v>4591</v>
      </c>
      <c r="D1063" t="s">
        <v>6633</v>
      </c>
      <c r="E1063" t="s">
        <v>787</v>
      </c>
    </row>
    <row r="1064" spans="1:5">
      <c r="A1064" t="s">
        <v>6634</v>
      </c>
      <c r="B1064" t="s">
        <v>8533</v>
      </c>
      <c r="C1064" t="s">
        <v>4591</v>
      </c>
      <c r="D1064" t="s">
        <v>6633</v>
      </c>
      <c r="E1064" t="s">
        <v>787</v>
      </c>
    </row>
    <row r="1065" spans="1:5">
      <c r="A1065" t="s">
        <v>6637</v>
      </c>
      <c r="B1065" t="s">
        <v>8533</v>
      </c>
      <c r="C1065" t="s">
        <v>4592</v>
      </c>
      <c r="D1065" t="s">
        <v>6636</v>
      </c>
      <c r="E1065" t="s">
        <v>788</v>
      </c>
    </row>
    <row r="1066" spans="1:5">
      <c r="A1066" t="s">
        <v>6637</v>
      </c>
      <c r="B1066" t="s">
        <v>8533</v>
      </c>
      <c r="C1066" t="s">
        <v>4592</v>
      </c>
      <c r="D1066" t="s">
        <v>6636</v>
      </c>
      <c r="E1066" t="s">
        <v>788</v>
      </c>
    </row>
    <row r="1067" spans="1:5">
      <c r="A1067" t="s">
        <v>6640</v>
      </c>
      <c r="B1067" t="s">
        <v>8533</v>
      </c>
      <c r="C1067" t="s">
        <v>4593</v>
      </c>
      <c r="D1067" t="s">
        <v>6639</v>
      </c>
      <c r="E1067" t="s">
        <v>789</v>
      </c>
    </row>
    <row r="1068" spans="1:5">
      <c r="A1068" t="s">
        <v>6640</v>
      </c>
      <c r="B1068" t="s">
        <v>8533</v>
      </c>
      <c r="C1068" t="s">
        <v>4593</v>
      </c>
      <c r="D1068" t="s">
        <v>6639</v>
      </c>
      <c r="E1068" t="s">
        <v>789</v>
      </c>
    </row>
    <row r="1069" spans="1:5">
      <c r="A1069" t="s">
        <v>6643</v>
      </c>
      <c r="B1069" t="s">
        <v>8533</v>
      </c>
      <c r="C1069" t="s">
        <v>4594</v>
      </c>
      <c r="D1069" t="s">
        <v>6642</v>
      </c>
      <c r="E1069" t="s">
        <v>790</v>
      </c>
    </row>
    <row r="1070" spans="1:5">
      <c r="A1070" t="s">
        <v>6643</v>
      </c>
      <c r="B1070" t="s">
        <v>8533</v>
      </c>
      <c r="C1070" t="s">
        <v>4594</v>
      </c>
      <c r="D1070" t="s">
        <v>6642</v>
      </c>
      <c r="E1070" t="s">
        <v>790</v>
      </c>
    </row>
    <row r="1071" spans="1:5">
      <c r="A1071" t="s">
        <v>6646</v>
      </c>
      <c r="B1071" t="s">
        <v>8533</v>
      </c>
      <c r="C1071" t="s">
        <v>4579</v>
      </c>
      <c r="D1071" t="s">
        <v>6645</v>
      </c>
      <c r="E1071" t="s">
        <v>791</v>
      </c>
    </row>
    <row r="1072" spans="1:5">
      <c r="A1072" t="s">
        <v>6646</v>
      </c>
      <c r="B1072" t="s">
        <v>8533</v>
      </c>
      <c r="C1072" t="s">
        <v>4579</v>
      </c>
      <c r="D1072" t="s">
        <v>6645</v>
      </c>
      <c r="E1072" t="s">
        <v>791</v>
      </c>
    </row>
    <row r="1073" spans="1:5">
      <c r="A1073" t="s">
        <v>6649</v>
      </c>
      <c r="B1073" t="s">
        <v>8533</v>
      </c>
      <c r="C1073" t="s">
        <v>4616</v>
      </c>
      <c r="D1073" t="s">
        <v>6648</v>
      </c>
      <c r="E1073" t="s">
        <v>792</v>
      </c>
    </row>
    <row r="1074" spans="1:5">
      <c r="A1074" t="s">
        <v>6649</v>
      </c>
      <c r="B1074" t="s">
        <v>8533</v>
      </c>
      <c r="C1074" t="s">
        <v>4616</v>
      </c>
      <c r="D1074" t="s">
        <v>6648</v>
      </c>
      <c r="E1074" t="s">
        <v>792</v>
      </c>
    </row>
    <row r="1075" spans="1:5">
      <c r="A1075" t="s">
        <v>6652</v>
      </c>
      <c r="B1075" t="s">
        <v>8533</v>
      </c>
      <c r="C1075" t="s">
        <v>4617</v>
      </c>
      <c r="D1075" t="s">
        <v>6651</v>
      </c>
      <c r="E1075" t="s">
        <v>793</v>
      </c>
    </row>
    <row r="1076" spans="1:5">
      <c r="A1076" t="s">
        <v>6652</v>
      </c>
      <c r="B1076" t="s">
        <v>8533</v>
      </c>
      <c r="C1076" t="s">
        <v>4617</v>
      </c>
      <c r="D1076" t="s">
        <v>6651</v>
      </c>
      <c r="E1076" t="s">
        <v>793</v>
      </c>
    </row>
    <row r="1077" spans="1:5">
      <c r="A1077" t="s">
        <v>6655</v>
      </c>
      <c r="B1077" t="s">
        <v>8533</v>
      </c>
      <c r="C1077" t="s">
        <v>4595</v>
      </c>
      <c r="D1077" t="s">
        <v>6654</v>
      </c>
      <c r="E1077" t="s">
        <v>794</v>
      </c>
    </row>
    <row r="1078" spans="1:5">
      <c r="A1078" t="s">
        <v>6655</v>
      </c>
      <c r="B1078" t="s">
        <v>8533</v>
      </c>
      <c r="C1078" t="s">
        <v>4595</v>
      </c>
      <c r="D1078" t="s">
        <v>6654</v>
      </c>
      <c r="E1078" t="s">
        <v>794</v>
      </c>
    </row>
    <row r="1079" spans="1:5">
      <c r="A1079" t="s">
        <v>6658</v>
      </c>
      <c r="B1079" t="s">
        <v>8533</v>
      </c>
      <c r="C1079" t="s">
        <v>4598</v>
      </c>
      <c r="D1079" t="s">
        <v>6657</v>
      </c>
      <c r="E1079" t="s">
        <v>795</v>
      </c>
    </row>
    <row r="1080" spans="1:5">
      <c r="A1080" t="s">
        <v>6658</v>
      </c>
      <c r="B1080" t="s">
        <v>8533</v>
      </c>
      <c r="C1080" t="s">
        <v>4598</v>
      </c>
      <c r="D1080" t="s">
        <v>6657</v>
      </c>
      <c r="E1080" t="s">
        <v>795</v>
      </c>
    </row>
    <row r="1081" spans="1:5">
      <c r="A1081" t="s">
        <v>6661</v>
      </c>
      <c r="B1081" t="s">
        <v>8533</v>
      </c>
      <c r="C1081" t="s">
        <v>4596</v>
      </c>
      <c r="D1081" t="s">
        <v>6660</v>
      </c>
      <c r="E1081" t="s">
        <v>796</v>
      </c>
    </row>
    <row r="1082" spans="1:5">
      <c r="A1082" t="s">
        <v>6661</v>
      </c>
      <c r="B1082" t="s">
        <v>8533</v>
      </c>
      <c r="C1082" t="s">
        <v>4596</v>
      </c>
      <c r="D1082" t="s">
        <v>6660</v>
      </c>
      <c r="E1082" t="s">
        <v>796</v>
      </c>
    </row>
    <row r="1083" spans="1:5">
      <c r="A1083" t="s">
        <v>6664</v>
      </c>
      <c r="B1083" t="s">
        <v>8533</v>
      </c>
      <c r="C1083" t="s">
        <v>4597</v>
      </c>
      <c r="D1083" t="s">
        <v>6663</v>
      </c>
      <c r="E1083" t="s">
        <v>797</v>
      </c>
    </row>
    <row r="1084" spans="1:5">
      <c r="A1084" t="s">
        <v>6664</v>
      </c>
      <c r="B1084" t="s">
        <v>8533</v>
      </c>
      <c r="C1084" t="s">
        <v>4597</v>
      </c>
      <c r="D1084" t="s">
        <v>6663</v>
      </c>
      <c r="E1084" t="s">
        <v>797</v>
      </c>
    </row>
    <row r="1085" spans="1:5">
      <c r="A1085" t="s">
        <v>6667</v>
      </c>
      <c r="B1085" t="s">
        <v>8533</v>
      </c>
      <c r="C1085" t="s">
        <v>4642</v>
      </c>
      <c r="D1085" t="s">
        <v>6666</v>
      </c>
      <c r="E1085" t="s">
        <v>798</v>
      </c>
    </row>
    <row r="1086" spans="1:5">
      <c r="A1086" t="s">
        <v>6670</v>
      </c>
      <c r="B1086" t="s">
        <v>8533</v>
      </c>
      <c r="C1086" t="s">
        <v>4644</v>
      </c>
      <c r="D1086" t="s">
        <v>6669</v>
      </c>
      <c r="E1086" t="s">
        <v>799</v>
      </c>
    </row>
    <row r="1087" spans="1:5">
      <c r="A1087" t="s">
        <v>6673</v>
      </c>
      <c r="B1087" t="s">
        <v>8533</v>
      </c>
      <c r="C1087" t="s">
        <v>4580</v>
      </c>
      <c r="D1087" t="s">
        <v>6672</v>
      </c>
      <c r="E1087" t="s">
        <v>800</v>
      </c>
    </row>
    <row r="1088" spans="1:5">
      <c r="A1088" t="s">
        <v>6676</v>
      </c>
      <c r="B1088" t="s">
        <v>8533</v>
      </c>
      <c r="C1088" t="s">
        <v>4581</v>
      </c>
      <c r="D1088" t="s">
        <v>6675</v>
      </c>
      <c r="E1088" t="s">
        <v>801</v>
      </c>
    </row>
    <row r="1089" spans="1:5">
      <c r="A1089" t="s">
        <v>6679</v>
      </c>
      <c r="B1089" t="s">
        <v>8533</v>
      </c>
      <c r="C1089" t="s">
        <v>4641</v>
      </c>
      <c r="D1089" t="s">
        <v>6678</v>
      </c>
      <c r="E1089" t="s">
        <v>802</v>
      </c>
    </row>
    <row r="1090" spans="1:5">
      <c r="A1090" t="s">
        <v>6682</v>
      </c>
      <c r="B1090" t="s">
        <v>8533</v>
      </c>
      <c r="C1090" t="s">
        <v>4582</v>
      </c>
      <c r="D1090" t="s">
        <v>6681</v>
      </c>
      <c r="E1090" t="s">
        <v>803</v>
      </c>
    </row>
    <row r="1091" spans="1:5">
      <c r="A1091" t="s">
        <v>6685</v>
      </c>
      <c r="B1091" t="s">
        <v>8533</v>
      </c>
      <c r="C1091" t="s">
        <v>4612</v>
      </c>
      <c r="D1091" t="s">
        <v>6684</v>
      </c>
      <c r="E1091" t="s">
        <v>804</v>
      </c>
    </row>
    <row r="1092" spans="1:5">
      <c r="A1092" t="s">
        <v>6685</v>
      </c>
      <c r="B1092" t="s">
        <v>8533</v>
      </c>
      <c r="C1092" t="s">
        <v>4612</v>
      </c>
      <c r="D1092" t="s">
        <v>6684</v>
      </c>
      <c r="E1092" t="s">
        <v>804</v>
      </c>
    </row>
    <row r="1093" spans="1:5">
      <c r="A1093" t="s">
        <v>6688</v>
      </c>
      <c r="B1093" t="s">
        <v>8533</v>
      </c>
      <c r="C1093" t="s">
        <v>4613</v>
      </c>
      <c r="D1093" t="s">
        <v>6687</v>
      </c>
      <c r="E1093" t="s">
        <v>805</v>
      </c>
    </row>
    <row r="1094" spans="1:5">
      <c r="A1094" t="s">
        <v>6688</v>
      </c>
      <c r="B1094" t="s">
        <v>8533</v>
      </c>
      <c r="C1094" t="s">
        <v>4613</v>
      </c>
      <c r="D1094" t="s">
        <v>6687</v>
      </c>
      <c r="E1094" t="s">
        <v>805</v>
      </c>
    </row>
    <row r="1095" spans="1:5">
      <c r="A1095" t="s">
        <v>6691</v>
      </c>
      <c r="B1095" t="s">
        <v>8533</v>
      </c>
      <c r="C1095" t="s">
        <v>4601</v>
      </c>
      <c r="D1095" t="s">
        <v>6690</v>
      </c>
      <c r="E1095" t="s">
        <v>806</v>
      </c>
    </row>
    <row r="1096" spans="1:5">
      <c r="A1096" t="s">
        <v>6691</v>
      </c>
      <c r="B1096" t="s">
        <v>8533</v>
      </c>
      <c r="C1096" t="s">
        <v>4601</v>
      </c>
      <c r="D1096" t="s">
        <v>6690</v>
      </c>
      <c r="E1096" t="s">
        <v>806</v>
      </c>
    </row>
    <row r="1097" spans="1:5">
      <c r="A1097" t="s">
        <v>6694</v>
      </c>
      <c r="B1097" t="s">
        <v>8533</v>
      </c>
      <c r="C1097" t="s">
        <v>4600</v>
      </c>
      <c r="D1097" t="s">
        <v>6693</v>
      </c>
      <c r="E1097" t="s">
        <v>807</v>
      </c>
    </row>
    <row r="1098" spans="1:5">
      <c r="A1098" t="s">
        <v>6694</v>
      </c>
      <c r="B1098" t="s">
        <v>8533</v>
      </c>
      <c r="C1098" t="s">
        <v>4600</v>
      </c>
      <c r="D1098" t="s">
        <v>6693</v>
      </c>
      <c r="E1098" t="s">
        <v>807</v>
      </c>
    </row>
    <row r="1099" spans="1:5">
      <c r="A1099" t="s">
        <v>6697</v>
      </c>
      <c r="B1099" t="s">
        <v>9158</v>
      </c>
      <c r="C1099" t="s">
        <v>4456</v>
      </c>
      <c r="D1099" t="s">
        <v>6696</v>
      </c>
      <c r="E1099" t="s">
        <v>808</v>
      </c>
    </row>
    <row r="1100" spans="1:5">
      <c r="A1100" t="s">
        <v>6700</v>
      </c>
      <c r="B1100" t="s">
        <v>8533</v>
      </c>
      <c r="C1100" t="s">
        <v>4602</v>
      </c>
      <c r="D1100" t="s">
        <v>6699</v>
      </c>
      <c r="E1100" t="s">
        <v>809</v>
      </c>
    </row>
    <row r="1101" spans="1:5">
      <c r="A1101" t="s">
        <v>6700</v>
      </c>
      <c r="B1101" t="s">
        <v>8533</v>
      </c>
      <c r="C1101" t="s">
        <v>4602</v>
      </c>
      <c r="D1101" t="s">
        <v>6699</v>
      </c>
      <c r="E1101" t="s">
        <v>809</v>
      </c>
    </row>
    <row r="1102" spans="1:5">
      <c r="A1102" t="s">
        <v>6703</v>
      </c>
      <c r="B1102" t="s">
        <v>8533</v>
      </c>
      <c r="C1102" t="s">
        <v>4604</v>
      </c>
      <c r="D1102" t="s">
        <v>6702</v>
      </c>
      <c r="E1102" t="s">
        <v>810</v>
      </c>
    </row>
    <row r="1103" spans="1:5">
      <c r="A1103" t="s">
        <v>6703</v>
      </c>
      <c r="B1103" t="s">
        <v>8533</v>
      </c>
      <c r="C1103" t="s">
        <v>4604</v>
      </c>
      <c r="D1103" t="s">
        <v>6702</v>
      </c>
      <c r="E1103" t="s">
        <v>810</v>
      </c>
    </row>
    <row r="1104" spans="1:5">
      <c r="A1104" t="s">
        <v>6706</v>
      </c>
      <c r="B1104" t="s">
        <v>8533</v>
      </c>
      <c r="C1104" t="s">
        <v>4606</v>
      </c>
      <c r="D1104" t="s">
        <v>6705</v>
      </c>
      <c r="E1104" t="s">
        <v>811</v>
      </c>
    </row>
    <row r="1105" spans="1:5">
      <c r="A1105" t="s">
        <v>6706</v>
      </c>
      <c r="B1105" t="s">
        <v>8533</v>
      </c>
      <c r="C1105" t="s">
        <v>4606</v>
      </c>
      <c r="D1105" t="s">
        <v>6705</v>
      </c>
      <c r="E1105" t="s">
        <v>811</v>
      </c>
    </row>
    <row r="1106" spans="1:5">
      <c r="A1106" t="s">
        <v>6709</v>
      </c>
      <c r="B1106" t="s">
        <v>8533</v>
      </c>
      <c r="C1106" t="s">
        <v>4603</v>
      </c>
      <c r="D1106" t="s">
        <v>6708</v>
      </c>
      <c r="E1106" t="s">
        <v>812</v>
      </c>
    </row>
    <row r="1107" spans="1:5">
      <c r="A1107" t="s">
        <v>6709</v>
      </c>
      <c r="B1107" t="s">
        <v>8533</v>
      </c>
      <c r="C1107" t="s">
        <v>4603</v>
      </c>
      <c r="D1107" t="s">
        <v>6708</v>
      </c>
      <c r="E1107" t="s">
        <v>812</v>
      </c>
    </row>
    <row r="1108" spans="1:5">
      <c r="A1108" t="s">
        <v>6712</v>
      </c>
      <c r="B1108" t="s">
        <v>8533</v>
      </c>
      <c r="C1108" t="s">
        <v>4605</v>
      </c>
      <c r="D1108" t="s">
        <v>6711</v>
      </c>
      <c r="E1108" t="s">
        <v>813</v>
      </c>
    </row>
    <row r="1109" spans="1:5">
      <c r="A1109" t="s">
        <v>6712</v>
      </c>
      <c r="B1109" t="s">
        <v>8533</v>
      </c>
      <c r="C1109" t="s">
        <v>4605</v>
      </c>
      <c r="D1109" t="s">
        <v>6711</v>
      </c>
      <c r="E1109" t="s">
        <v>813</v>
      </c>
    </row>
    <row r="1110" spans="1:5">
      <c r="A1110" t="s">
        <v>6715</v>
      </c>
      <c r="B1110" t="s">
        <v>8533</v>
      </c>
      <c r="C1110" t="s">
        <v>4585</v>
      </c>
      <c r="D1110" t="s">
        <v>6714</v>
      </c>
      <c r="E1110" t="s">
        <v>814</v>
      </c>
    </row>
    <row r="1111" spans="1:5">
      <c r="A1111" t="s">
        <v>6715</v>
      </c>
      <c r="B1111" t="s">
        <v>8533</v>
      </c>
      <c r="C1111" t="s">
        <v>4585</v>
      </c>
      <c r="D1111" t="s">
        <v>6714</v>
      </c>
      <c r="E1111" t="s">
        <v>814</v>
      </c>
    </row>
    <row r="1112" spans="1:5">
      <c r="A1112" t="s">
        <v>6718</v>
      </c>
      <c r="B1112" t="s">
        <v>8533</v>
      </c>
      <c r="C1112" t="s">
        <v>4607</v>
      </c>
      <c r="D1112" t="s">
        <v>6717</v>
      </c>
      <c r="E1112" t="s">
        <v>815</v>
      </c>
    </row>
    <row r="1113" spans="1:5">
      <c r="A1113" t="s">
        <v>6718</v>
      </c>
      <c r="B1113" t="s">
        <v>8533</v>
      </c>
      <c r="C1113" t="s">
        <v>4607</v>
      </c>
      <c r="D1113" t="s">
        <v>6717</v>
      </c>
      <c r="E1113" t="s">
        <v>815</v>
      </c>
    </row>
    <row r="1114" spans="1:5">
      <c r="A1114" t="s">
        <v>6721</v>
      </c>
      <c r="B1114" t="s">
        <v>8533</v>
      </c>
      <c r="C1114" t="s">
        <v>4608</v>
      </c>
      <c r="D1114" t="s">
        <v>6720</v>
      </c>
      <c r="E1114" t="s">
        <v>816</v>
      </c>
    </row>
    <row r="1115" spans="1:5">
      <c r="A1115" t="s">
        <v>6721</v>
      </c>
      <c r="B1115" t="s">
        <v>8533</v>
      </c>
      <c r="C1115" t="s">
        <v>4608</v>
      </c>
      <c r="D1115" t="s">
        <v>6720</v>
      </c>
      <c r="E1115" t="s">
        <v>816</v>
      </c>
    </row>
    <row r="1116" spans="1:5">
      <c r="A1116" t="s">
        <v>6724</v>
      </c>
      <c r="B1116" t="s">
        <v>8533</v>
      </c>
      <c r="C1116" t="s">
        <v>4609</v>
      </c>
      <c r="D1116" t="s">
        <v>6723</v>
      </c>
      <c r="E1116" t="s">
        <v>817</v>
      </c>
    </row>
    <row r="1117" spans="1:5">
      <c r="A1117" t="s">
        <v>6724</v>
      </c>
      <c r="B1117" t="s">
        <v>8533</v>
      </c>
      <c r="C1117" t="s">
        <v>4609</v>
      </c>
      <c r="D1117" t="s">
        <v>6723</v>
      </c>
      <c r="E1117" t="s">
        <v>817</v>
      </c>
    </row>
    <row r="1118" spans="1:5">
      <c r="A1118" t="s">
        <v>6727</v>
      </c>
      <c r="B1118" t="s">
        <v>8533</v>
      </c>
      <c r="C1118" t="s">
        <v>4610</v>
      </c>
      <c r="D1118" t="s">
        <v>6726</v>
      </c>
      <c r="E1118" t="s">
        <v>818</v>
      </c>
    </row>
    <row r="1119" spans="1:5">
      <c r="A1119" t="s">
        <v>6727</v>
      </c>
      <c r="B1119" t="s">
        <v>8533</v>
      </c>
      <c r="C1119" t="s">
        <v>4610</v>
      </c>
      <c r="D1119" t="s">
        <v>6726</v>
      </c>
      <c r="E1119" t="s">
        <v>818</v>
      </c>
    </row>
    <row r="1120" spans="1:5">
      <c r="A1120" t="s">
        <v>6730</v>
      </c>
      <c r="B1120" t="s">
        <v>8533</v>
      </c>
      <c r="C1120" t="s">
        <v>4611</v>
      </c>
      <c r="D1120" t="s">
        <v>6729</v>
      </c>
      <c r="E1120" t="s">
        <v>819</v>
      </c>
    </row>
    <row r="1121" spans="1:5">
      <c r="A1121" t="s">
        <v>6730</v>
      </c>
      <c r="B1121" t="s">
        <v>8533</v>
      </c>
      <c r="C1121" t="s">
        <v>4611</v>
      </c>
      <c r="D1121" t="s">
        <v>6729</v>
      </c>
      <c r="E1121" t="s">
        <v>819</v>
      </c>
    </row>
    <row r="1122" spans="1:5">
      <c r="A1122" t="s">
        <v>6733</v>
      </c>
      <c r="B1122" t="s">
        <v>8533</v>
      </c>
      <c r="C1122" t="s">
        <v>4638</v>
      </c>
      <c r="D1122" t="s">
        <v>6732</v>
      </c>
      <c r="E1122" t="s">
        <v>820</v>
      </c>
    </row>
    <row r="1123" spans="1:5">
      <c r="A1123" t="s">
        <v>6733</v>
      </c>
      <c r="B1123" t="s">
        <v>8533</v>
      </c>
      <c r="C1123" t="s">
        <v>4638</v>
      </c>
      <c r="D1123" t="s">
        <v>6732</v>
      </c>
      <c r="E1123" t="s">
        <v>820</v>
      </c>
    </row>
    <row r="1124" spans="1:5">
      <c r="A1124" t="s">
        <v>6736</v>
      </c>
      <c r="B1124" t="s">
        <v>8533</v>
      </c>
      <c r="C1124" t="s">
        <v>4639</v>
      </c>
      <c r="D1124" t="s">
        <v>6735</v>
      </c>
      <c r="E1124" t="s">
        <v>821</v>
      </c>
    </row>
    <row r="1125" spans="1:5">
      <c r="A1125" t="s">
        <v>6736</v>
      </c>
      <c r="B1125" t="s">
        <v>8533</v>
      </c>
      <c r="C1125" t="s">
        <v>4639</v>
      </c>
      <c r="D1125" t="s">
        <v>6735</v>
      </c>
      <c r="E1125" t="s">
        <v>821</v>
      </c>
    </row>
    <row r="1126" spans="1:5">
      <c r="A1126" t="s">
        <v>6739</v>
      </c>
      <c r="B1126" t="s">
        <v>8533</v>
      </c>
      <c r="C1126" t="s">
        <v>4586</v>
      </c>
      <c r="D1126" t="s">
        <v>6738</v>
      </c>
      <c r="E1126" t="s">
        <v>822</v>
      </c>
    </row>
    <row r="1127" spans="1:5">
      <c r="A1127" t="s">
        <v>6742</v>
      </c>
      <c r="B1127" t="s">
        <v>8533</v>
      </c>
      <c r="C1127" t="s">
        <v>4618</v>
      </c>
      <c r="D1127" t="s">
        <v>6741</v>
      </c>
      <c r="E1127" t="s">
        <v>823</v>
      </c>
    </row>
    <row r="1128" spans="1:5">
      <c r="A1128" t="s">
        <v>6742</v>
      </c>
      <c r="B1128" t="s">
        <v>8533</v>
      </c>
      <c r="C1128" t="s">
        <v>4618</v>
      </c>
      <c r="D1128" t="s">
        <v>6741</v>
      </c>
      <c r="E1128" t="s">
        <v>823</v>
      </c>
    </row>
    <row r="1129" spans="1:5">
      <c r="A1129" t="s">
        <v>6745</v>
      </c>
      <c r="B1129" t="s">
        <v>8533</v>
      </c>
      <c r="C1129" t="s">
        <v>4619</v>
      </c>
      <c r="D1129" t="s">
        <v>6744</v>
      </c>
      <c r="E1129" t="s">
        <v>824</v>
      </c>
    </row>
    <row r="1130" spans="1:5">
      <c r="A1130" t="s">
        <v>6745</v>
      </c>
      <c r="B1130" t="s">
        <v>8533</v>
      </c>
      <c r="C1130" t="s">
        <v>4619</v>
      </c>
      <c r="D1130" t="s">
        <v>6744</v>
      </c>
      <c r="E1130" t="s">
        <v>824</v>
      </c>
    </row>
    <row r="1131" spans="1:5">
      <c r="A1131" t="s">
        <v>6748</v>
      </c>
      <c r="B1131" t="s">
        <v>8533</v>
      </c>
      <c r="C1131" t="s">
        <v>4578</v>
      </c>
      <c r="D1131" t="s">
        <v>6747</v>
      </c>
      <c r="E1131" t="s">
        <v>825</v>
      </c>
    </row>
    <row r="1132" spans="1:5">
      <c r="A1132" t="s">
        <v>6748</v>
      </c>
      <c r="B1132" t="s">
        <v>8533</v>
      </c>
      <c r="C1132" t="s">
        <v>4578</v>
      </c>
      <c r="D1132" t="s">
        <v>6747</v>
      </c>
      <c r="E1132" t="s">
        <v>825</v>
      </c>
    </row>
    <row r="1133" spans="1:5">
      <c r="A1133" t="s">
        <v>6751</v>
      </c>
      <c r="B1133" t="s">
        <v>8533</v>
      </c>
      <c r="C1133" t="s">
        <v>4633</v>
      </c>
      <c r="D1133" t="s">
        <v>6750</v>
      </c>
      <c r="E1133" t="s">
        <v>826</v>
      </c>
    </row>
    <row r="1134" spans="1:5">
      <c r="A1134" t="s">
        <v>6751</v>
      </c>
      <c r="B1134" t="s">
        <v>8533</v>
      </c>
      <c r="C1134" t="s">
        <v>4633</v>
      </c>
      <c r="D1134" t="s">
        <v>6750</v>
      </c>
      <c r="E1134" t="s">
        <v>826</v>
      </c>
    </row>
    <row r="1135" spans="1:5">
      <c r="A1135" t="s">
        <v>6754</v>
      </c>
      <c r="B1135" t="s">
        <v>8533</v>
      </c>
      <c r="C1135" t="s">
        <v>4620</v>
      </c>
      <c r="D1135" t="s">
        <v>6753</v>
      </c>
      <c r="E1135" t="s">
        <v>827</v>
      </c>
    </row>
    <row r="1136" spans="1:5">
      <c r="A1136" t="s">
        <v>6754</v>
      </c>
      <c r="B1136" t="s">
        <v>8533</v>
      </c>
      <c r="C1136" t="s">
        <v>4620</v>
      </c>
      <c r="D1136" t="s">
        <v>6753</v>
      </c>
      <c r="E1136" t="s">
        <v>827</v>
      </c>
    </row>
    <row r="1137" spans="1:5">
      <c r="A1137" t="s">
        <v>6757</v>
      </c>
      <c r="B1137" t="s">
        <v>8533</v>
      </c>
      <c r="C1137" t="s">
        <v>4622</v>
      </c>
      <c r="D1137" t="s">
        <v>6756</v>
      </c>
      <c r="E1137" t="s">
        <v>828</v>
      </c>
    </row>
    <row r="1138" spans="1:5">
      <c r="A1138" t="s">
        <v>6757</v>
      </c>
      <c r="B1138" t="s">
        <v>8533</v>
      </c>
      <c r="C1138" t="s">
        <v>4622</v>
      </c>
      <c r="D1138" t="s">
        <v>6756</v>
      </c>
      <c r="E1138" t="s">
        <v>828</v>
      </c>
    </row>
    <row r="1139" spans="1:5">
      <c r="A1139" t="s">
        <v>6760</v>
      </c>
      <c r="B1139" t="s">
        <v>8533</v>
      </c>
      <c r="C1139" t="s">
        <v>4623</v>
      </c>
      <c r="D1139" t="s">
        <v>6759</v>
      </c>
      <c r="E1139" t="s">
        <v>829</v>
      </c>
    </row>
    <row r="1140" spans="1:5">
      <c r="A1140" t="s">
        <v>6760</v>
      </c>
      <c r="B1140" t="s">
        <v>8533</v>
      </c>
      <c r="C1140" t="s">
        <v>4623</v>
      </c>
      <c r="D1140" t="s">
        <v>6759</v>
      </c>
      <c r="E1140" t="s">
        <v>829</v>
      </c>
    </row>
    <row r="1141" spans="1:5">
      <c r="A1141" t="s">
        <v>6763</v>
      </c>
      <c r="B1141" t="s">
        <v>8533</v>
      </c>
      <c r="C1141" t="s">
        <v>4624</v>
      </c>
      <c r="D1141" t="s">
        <v>6762</v>
      </c>
      <c r="E1141" t="s">
        <v>830</v>
      </c>
    </row>
    <row r="1142" spans="1:5">
      <c r="A1142" t="s">
        <v>6763</v>
      </c>
      <c r="B1142" t="s">
        <v>8533</v>
      </c>
      <c r="C1142" t="s">
        <v>4624</v>
      </c>
      <c r="D1142" t="s">
        <v>6762</v>
      </c>
      <c r="E1142" t="s">
        <v>830</v>
      </c>
    </row>
    <row r="1143" spans="1:5">
      <c r="A1143" t="s">
        <v>6766</v>
      </c>
      <c r="B1143" t="s">
        <v>8533</v>
      </c>
      <c r="C1143" t="s">
        <v>4627</v>
      </c>
      <c r="D1143" t="s">
        <v>6765</v>
      </c>
      <c r="E1143" t="s">
        <v>831</v>
      </c>
    </row>
    <row r="1144" spans="1:5">
      <c r="A1144" t="s">
        <v>6766</v>
      </c>
      <c r="B1144" t="s">
        <v>8533</v>
      </c>
      <c r="C1144" t="s">
        <v>4627</v>
      </c>
      <c r="D1144" t="s">
        <v>6765</v>
      </c>
      <c r="E1144" t="s">
        <v>831</v>
      </c>
    </row>
    <row r="1145" spans="1:5">
      <c r="A1145" t="s">
        <v>6769</v>
      </c>
      <c r="B1145" t="s">
        <v>8533</v>
      </c>
      <c r="C1145" t="s">
        <v>4628</v>
      </c>
      <c r="D1145" t="s">
        <v>6768</v>
      </c>
      <c r="E1145" t="s">
        <v>832</v>
      </c>
    </row>
    <row r="1146" spans="1:5">
      <c r="A1146" t="s">
        <v>6769</v>
      </c>
      <c r="B1146" t="s">
        <v>8533</v>
      </c>
      <c r="C1146" t="s">
        <v>4628</v>
      </c>
      <c r="D1146" t="s">
        <v>6768</v>
      </c>
      <c r="E1146" t="s">
        <v>832</v>
      </c>
    </row>
    <row r="1147" spans="1:5">
      <c r="A1147" t="s">
        <v>6772</v>
      </c>
      <c r="B1147" t="s">
        <v>8533</v>
      </c>
      <c r="C1147" t="s">
        <v>4587</v>
      </c>
      <c r="D1147" t="s">
        <v>6771</v>
      </c>
      <c r="E1147" t="s">
        <v>833</v>
      </c>
    </row>
    <row r="1148" spans="1:5">
      <c r="A1148" t="s">
        <v>6772</v>
      </c>
      <c r="B1148" t="s">
        <v>8533</v>
      </c>
      <c r="C1148" t="s">
        <v>4587</v>
      </c>
      <c r="D1148" t="s">
        <v>6771</v>
      </c>
      <c r="E1148" t="s">
        <v>833</v>
      </c>
    </row>
    <row r="1149" spans="1:5">
      <c r="A1149" t="s">
        <v>6775</v>
      </c>
      <c r="B1149" t="s">
        <v>8533</v>
      </c>
      <c r="C1149" t="s">
        <v>4626</v>
      </c>
      <c r="D1149" t="s">
        <v>6774</v>
      </c>
      <c r="E1149" t="s">
        <v>834</v>
      </c>
    </row>
    <row r="1150" spans="1:5">
      <c r="A1150" t="s">
        <v>6775</v>
      </c>
      <c r="B1150" t="s">
        <v>8533</v>
      </c>
      <c r="C1150" t="s">
        <v>4626</v>
      </c>
      <c r="D1150" t="s">
        <v>6774</v>
      </c>
      <c r="E1150" t="s">
        <v>834</v>
      </c>
    </row>
    <row r="1151" spans="1:5">
      <c r="A1151" t="s">
        <v>6778</v>
      </c>
      <c r="B1151" t="s">
        <v>8533</v>
      </c>
      <c r="C1151" t="s">
        <v>4629</v>
      </c>
      <c r="D1151" t="s">
        <v>6777</v>
      </c>
      <c r="E1151" t="s">
        <v>835</v>
      </c>
    </row>
    <row r="1152" spans="1:5">
      <c r="A1152" t="s">
        <v>6778</v>
      </c>
      <c r="B1152" t="s">
        <v>8533</v>
      </c>
      <c r="C1152" t="s">
        <v>4629</v>
      </c>
      <c r="D1152" t="s">
        <v>6777</v>
      </c>
      <c r="E1152" t="s">
        <v>835</v>
      </c>
    </row>
    <row r="1153" spans="1:5">
      <c r="A1153" t="s">
        <v>6781</v>
      </c>
      <c r="B1153" t="s">
        <v>8533</v>
      </c>
      <c r="C1153" t="s">
        <v>4630</v>
      </c>
      <c r="D1153" t="s">
        <v>6780</v>
      </c>
      <c r="E1153" t="s">
        <v>836</v>
      </c>
    </row>
    <row r="1154" spans="1:5">
      <c r="A1154" t="s">
        <v>6781</v>
      </c>
      <c r="B1154" t="s">
        <v>8533</v>
      </c>
      <c r="C1154" t="s">
        <v>4630</v>
      </c>
      <c r="D1154" t="s">
        <v>6780</v>
      </c>
      <c r="E1154" t="s">
        <v>836</v>
      </c>
    </row>
    <row r="1155" spans="1:5">
      <c r="A1155" t="s">
        <v>6784</v>
      </c>
      <c r="B1155" t="s">
        <v>8533</v>
      </c>
      <c r="C1155" t="s">
        <v>4631</v>
      </c>
      <c r="D1155" t="s">
        <v>6783</v>
      </c>
      <c r="E1155" t="s">
        <v>837</v>
      </c>
    </row>
    <row r="1156" spans="1:5">
      <c r="A1156" t="s">
        <v>6784</v>
      </c>
      <c r="B1156" t="s">
        <v>8533</v>
      </c>
      <c r="C1156" t="s">
        <v>4631</v>
      </c>
      <c r="D1156" t="s">
        <v>6783</v>
      </c>
      <c r="E1156" t="s">
        <v>837</v>
      </c>
    </row>
    <row r="1157" spans="1:5">
      <c r="A1157" t="s">
        <v>6787</v>
      </c>
      <c r="B1157" t="s">
        <v>8533</v>
      </c>
      <c r="C1157" t="s">
        <v>4645</v>
      </c>
      <c r="D1157" t="s">
        <v>6786</v>
      </c>
      <c r="E1157" t="s">
        <v>838</v>
      </c>
    </row>
    <row r="1158" spans="1:5">
      <c r="A1158" t="s">
        <v>6790</v>
      </c>
      <c r="B1158" t="s">
        <v>8533</v>
      </c>
      <c r="C1158" t="s">
        <v>4648</v>
      </c>
      <c r="D1158" t="s">
        <v>6789</v>
      </c>
      <c r="E1158" t="s">
        <v>839</v>
      </c>
    </row>
    <row r="1159" spans="1:5">
      <c r="A1159" t="s">
        <v>6793</v>
      </c>
      <c r="B1159" t="s">
        <v>8533</v>
      </c>
      <c r="C1159" t="s">
        <v>4632</v>
      </c>
      <c r="D1159" t="s">
        <v>6792</v>
      </c>
      <c r="E1159" t="s">
        <v>840</v>
      </c>
    </row>
    <row r="1160" spans="1:5">
      <c r="A1160" t="s">
        <v>6796</v>
      </c>
      <c r="B1160" t="s">
        <v>8533</v>
      </c>
      <c r="C1160" t="s">
        <v>4646</v>
      </c>
      <c r="D1160" t="s">
        <v>6795</v>
      </c>
      <c r="E1160" t="s">
        <v>841</v>
      </c>
    </row>
    <row r="1161" spans="1:5">
      <c r="A1161" t="s">
        <v>6799</v>
      </c>
      <c r="B1161" t="s">
        <v>8533</v>
      </c>
      <c r="C1161" t="s">
        <v>4643</v>
      </c>
      <c r="D1161" t="s">
        <v>6798</v>
      </c>
      <c r="E1161" t="s">
        <v>842</v>
      </c>
    </row>
    <row r="1162" spans="1:5">
      <c r="A1162" t="s">
        <v>6802</v>
      </c>
      <c r="B1162" t="s">
        <v>8533</v>
      </c>
      <c r="C1162" t="s">
        <v>4583</v>
      </c>
      <c r="D1162" t="s">
        <v>6801</v>
      </c>
      <c r="E1162" t="s">
        <v>843</v>
      </c>
    </row>
    <row r="1163" spans="1:5">
      <c r="A1163" t="s">
        <v>6805</v>
      </c>
      <c r="B1163" t="s">
        <v>8533</v>
      </c>
      <c r="C1163" t="s">
        <v>4636</v>
      </c>
      <c r="D1163" t="s">
        <v>6804</v>
      </c>
      <c r="E1163" t="s">
        <v>844</v>
      </c>
    </row>
    <row r="1164" spans="1:5">
      <c r="A1164" t="s">
        <v>6805</v>
      </c>
      <c r="B1164" t="s">
        <v>8533</v>
      </c>
      <c r="C1164" t="s">
        <v>4636</v>
      </c>
      <c r="D1164" t="s">
        <v>6804</v>
      </c>
      <c r="E1164" t="s">
        <v>844</v>
      </c>
    </row>
    <row r="1165" spans="1:5">
      <c r="A1165" t="s">
        <v>6808</v>
      </c>
      <c r="B1165" t="s">
        <v>8533</v>
      </c>
      <c r="C1165" t="s">
        <v>4634</v>
      </c>
      <c r="D1165" t="s">
        <v>6807</v>
      </c>
      <c r="E1165" t="s">
        <v>845</v>
      </c>
    </row>
    <row r="1166" spans="1:5">
      <c r="A1166" t="s">
        <v>6808</v>
      </c>
      <c r="B1166" t="s">
        <v>8533</v>
      </c>
      <c r="C1166" t="s">
        <v>4634</v>
      </c>
      <c r="D1166" t="s">
        <v>6807</v>
      </c>
      <c r="E1166" t="s">
        <v>845</v>
      </c>
    </row>
    <row r="1167" spans="1:5">
      <c r="A1167" t="s">
        <v>6811</v>
      </c>
      <c r="B1167" t="s">
        <v>8533</v>
      </c>
      <c r="C1167" t="s">
        <v>4584</v>
      </c>
      <c r="D1167" t="s">
        <v>6810</v>
      </c>
      <c r="E1167" t="s">
        <v>846</v>
      </c>
    </row>
    <row r="1168" spans="1:5">
      <c r="A1168" t="s">
        <v>6811</v>
      </c>
      <c r="B1168" t="s">
        <v>8533</v>
      </c>
      <c r="C1168" t="s">
        <v>4584</v>
      </c>
      <c r="D1168" t="s">
        <v>6810</v>
      </c>
      <c r="E1168" t="s">
        <v>846</v>
      </c>
    </row>
    <row r="1169" spans="1:5">
      <c r="A1169" t="s">
        <v>6814</v>
      </c>
      <c r="B1169" t="s">
        <v>8533</v>
      </c>
      <c r="C1169" t="s">
        <v>4647</v>
      </c>
      <c r="D1169" t="s">
        <v>6813</v>
      </c>
      <c r="E1169" t="s">
        <v>847</v>
      </c>
    </row>
    <row r="1170" spans="1:5">
      <c r="A1170" t="s">
        <v>6817</v>
      </c>
      <c r="B1170" t="s">
        <v>8533</v>
      </c>
      <c r="C1170" t="s">
        <v>4614</v>
      </c>
      <c r="D1170" t="s">
        <v>6816</v>
      </c>
      <c r="E1170" t="s">
        <v>848</v>
      </c>
    </row>
    <row r="1171" spans="1:5">
      <c r="A1171" t="s">
        <v>6817</v>
      </c>
      <c r="B1171" t="s">
        <v>8533</v>
      </c>
      <c r="C1171" t="s">
        <v>4614</v>
      </c>
      <c r="D1171" t="s">
        <v>6816</v>
      </c>
      <c r="E1171" t="s">
        <v>848</v>
      </c>
    </row>
    <row r="1172" spans="1:5">
      <c r="A1172" t="s">
        <v>6820</v>
      </c>
      <c r="B1172" t="s">
        <v>8533</v>
      </c>
      <c r="C1172" t="s">
        <v>4615</v>
      </c>
      <c r="D1172" t="s">
        <v>6819</v>
      </c>
      <c r="E1172" t="s">
        <v>849</v>
      </c>
    </row>
    <row r="1173" spans="1:5">
      <c r="A1173" t="s">
        <v>6820</v>
      </c>
      <c r="B1173" t="s">
        <v>8533</v>
      </c>
      <c r="C1173" t="s">
        <v>4615</v>
      </c>
      <c r="D1173" t="s">
        <v>6819</v>
      </c>
      <c r="E1173" t="s">
        <v>849</v>
      </c>
    </row>
    <row r="1174" spans="1:5">
      <c r="A1174" t="s">
        <v>6823</v>
      </c>
      <c r="B1174" t="s">
        <v>8533</v>
      </c>
      <c r="C1174" t="s">
        <v>4637</v>
      </c>
      <c r="D1174" t="s">
        <v>6822</v>
      </c>
      <c r="E1174" t="s">
        <v>850</v>
      </c>
    </row>
    <row r="1175" spans="1:5">
      <c r="A1175" t="s">
        <v>6823</v>
      </c>
      <c r="B1175" t="s">
        <v>8533</v>
      </c>
      <c r="C1175" t="s">
        <v>4637</v>
      </c>
      <c r="D1175" t="s">
        <v>6822</v>
      </c>
      <c r="E1175" t="s">
        <v>850</v>
      </c>
    </row>
    <row r="1176" spans="1:5">
      <c r="A1176" t="s">
        <v>6826</v>
      </c>
      <c r="B1176" t="s">
        <v>8533</v>
      </c>
      <c r="C1176" t="s">
        <v>4599</v>
      </c>
      <c r="D1176" t="s">
        <v>6825</v>
      </c>
      <c r="E1176" t="s">
        <v>851</v>
      </c>
    </row>
    <row r="1177" spans="1:5">
      <c r="A1177" t="s">
        <v>6826</v>
      </c>
      <c r="B1177" t="s">
        <v>8533</v>
      </c>
      <c r="C1177" t="s">
        <v>4599</v>
      </c>
      <c r="D1177" t="s">
        <v>6825</v>
      </c>
      <c r="E1177" t="s">
        <v>851</v>
      </c>
    </row>
    <row r="1178" spans="1:5">
      <c r="A1178" t="s">
        <v>6829</v>
      </c>
      <c r="B1178" t="s">
        <v>8533</v>
      </c>
      <c r="C1178" t="s">
        <v>4635</v>
      </c>
      <c r="D1178" t="s">
        <v>6828</v>
      </c>
      <c r="E1178" t="s">
        <v>852</v>
      </c>
    </row>
    <row r="1179" spans="1:5">
      <c r="A1179" t="s">
        <v>6829</v>
      </c>
      <c r="B1179" t="s">
        <v>8533</v>
      </c>
      <c r="C1179" t="s">
        <v>4635</v>
      </c>
      <c r="D1179" t="s">
        <v>6828</v>
      </c>
      <c r="E1179" t="s">
        <v>852</v>
      </c>
    </row>
    <row r="1180" spans="1:5">
      <c r="A1180" t="s">
        <v>6832</v>
      </c>
      <c r="B1180" t="s">
        <v>8533</v>
      </c>
      <c r="C1180" t="s">
        <v>4640</v>
      </c>
      <c r="D1180" t="s">
        <v>6831</v>
      </c>
      <c r="E1180" t="s">
        <v>853</v>
      </c>
    </row>
    <row r="1181" spans="1:5">
      <c r="A1181" t="s">
        <v>6832</v>
      </c>
      <c r="B1181" t="s">
        <v>8533</v>
      </c>
      <c r="C1181" t="s">
        <v>4640</v>
      </c>
      <c r="D1181" t="s">
        <v>6831</v>
      </c>
      <c r="E1181" t="s">
        <v>853</v>
      </c>
    </row>
    <row r="1182" spans="1:5">
      <c r="A1182" t="s">
        <v>6835</v>
      </c>
      <c r="B1182" t="s">
        <v>8533</v>
      </c>
      <c r="C1182" t="s">
        <v>5551</v>
      </c>
      <c r="D1182" t="s">
        <v>6834</v>
      </c>
      <c r="E1182" t="s">
        <v>854</v>
      </c>
    </row>
    <row r="1183" spans="1:5">
      <c r="A1183" t="s">
        <v>6838</v>
      </c>
      <c r="B1183" t="s">
        <v>8946</v>
      </c>
      <c r="C1183" t="s">
        <v>4462</v>
      </c>
      <c r="D1183" t="s">
        <v>6837</v>
      </c>
      <c r="E1183" t="s">
        <v>855</v>
      </c>
    </row>
    <row r="1184" spans="1:5">
      <c r="A1184" t="s">
        <v>6841</v>
      </c>
      <c r="B1184" t="s">
        <v>8533</v>
      </c>
      <c r="C1184" t="s">
        <v>5537</v>
      </c>
      <c r="D1184" t="s">
        <v>6840</v>
      </c>
      <c r="E1184" t="s">
        <v>887</v>
      </c>
    </row>
    <row r="1185" spans="1:5">
      <c r="A1185" t="s">
        <v>6847</v>
      </c>
      <c r="B1185" t="s">
        <v>8533</v>
      </c>
      <c r="C1185" t="s">
        <v>4907</v>
      </c>
      <c r="D1185" t="s">
        <v>6846</v>
      </c>
      <c r="E1185" t="s">
        <v>857</v>
      </c>
    </row>
    <row r="1186" spans="1:5">
      <c r="A1186" t="s">
        <v>6850</v>
      </c>
      <c r="B1186" t="s">
        <v>8533</v>
      </c>
      <c r="C1186" t="s">
        <v>5587</v>
      </c>
      <c r="D1186" t="s">
        <v>6849</v>
      </c>
      <c r="E1186" t="s">
        <v>858</v>
      </c>
    </row>
    <row r="1187" spans="1:5">
      <c r="A1187" t="s">
        <v>6853</v>
      </c>
      <c r="B1187" t="s">
        <v>8533</v>
      </c>
      <c r="C1187" t="s">
        <v>5555</v>
      </c>
      <c r="D1187" t="s">
        <v>6852</v>
      </c>
      <c r="E1187" t="s">
        <v>859</v>
      </c>
    </row>
    <row r="1188" spans="1:5">
      <c r="A1188" t="s">
        <v>6856</v>
      </c>
      <c r="B1188" t="s">
        <v>8533</v>
      </c>
      <c r="C1188" t="s">
        <v>5557</v>
      </c>
      <c r="D1188" t="s">
        <v>6855</v>
      </c>
      <c r="E1188" t="s">
        <v>860</v>
      </c>
    </row>
    <row r="1189" spans="1:5">
      <c r="A1189" t="s">
        <v>6859</v>
      </c>
      <c r="B1189" t="s">
        <v>8533</v>
      </c>
      <c r="C1189" t="s">
        <v>4958</v>
      </c>
      <c r="D1189" t="s">
        <v>6858</v>
      </c>
      <c r="E1189" t="s">
        <v>861</v>
      </c>
    </row>
    <row r="1190" spans="1:5">
      <c r="A1190" t="s">
        <v>6862</v>
      </c>
      <c r="B1190" t="s">
        <v>8533</v>
      </c>
      <c r="C1190" t="s">
        <v>4942</v>
      </c>
      <c r="D1190" t="s">
        <v>6861</v>
      </c>
      <c r="E1190" t="s">
        <v>862</v>
      </c>
    </row>
    <row r="1191" spans="1:5">
      <c r="A1191" t="s">
        <v>6865</v>
      </c>
      <c r="B1191" t="s">
        <v>8533</v>
      </c>
      <c r="C1191" t="s">
        <v>5554</v>
      </c>
      <c r="D1191" t="s">
        <v>6864</v>
      </c>
      <c r="E1191" t="s">
        <v>863</v>
      </c>
    </row>
    <row r="1192" spans="1:5">
      <c r="A1192" t="s">
        <v>6868</v>
      </c>
      <c r="B1192" t="s">
        <v>8533</v>
      </c>
      <c r="C1192" t="s">
        <v>5552</v>
      </c>
      <c r="D1192" t="s">
        <v>6867</v>
      </c>
      <c r="E1192" t="s">
        <v>864</v>
      </c>
    </row>
    <row r="1193" spans="1:5">
      <c r="A1193" t="s">
        <v>6871</v>
      </c>
      <c r="B1193" t="s">
        <v>8533</v>
      </c>
      <c r="C1193" t="s">
        <v>5553</v>
      </c>
      <c r="D1193" t="s">
        <v>6870</v>
      </c>
      <c r="E1193" t="s">
        <v>865</v>
      </c>
    </row>
    <row r="1194" spans="1:5">
      <c r="A1194" t="s">
        <v>6874</v>
      </c>
      <c r="B1194" t="s">
        <v>8533</v>
      </c>
      <c r="C1194" t="s">
        <v>5556</v>
      </c>
      <c r="D1194" t="s">
        <v>6873</v>
      </c>
      <c r="E1194" t="s">
        <v>866</v>
      </c>
    </row>
    <row r="1195" spans="1:5">
      <c r="A1195" t="s">
        <v>6880</v>
      </c>
      <c r="B1195" t="s">
        <v>8533</v>
      </c>
      <c r="C1195" t="s">
        <v>4900</v>
      </c>
      <c r="D1195" t="s">
        <v>6879</v>
      </c>
      <c r="E1195" t="s">
        <v>0</v>
      </c>
    </row>
    <row r="1196" spans="1:5">
      <c r="A1196" t="s">
        <v>6883</v>
      </c>
      <c r="B1196" t="s">
        <v>8533</v>
      </c>
      <c r="C1196" t="s">
        <v>4902</v>
      </c>
      <c r="D1196" t="s">
        <v>6882</v>
      </c>
      <c r="E1196" t="s">
        <v>1</v>
      </c>
    </row>
    <row r="1197" spans="1:5">
      <c r="A1197" t="s">
        <v>6886</v>
      </c>
      <c r="B1197" t="s">
        <v>8533</v>
      </c>
      <c r="C1197" t="s">
        <v>5253</v>
      </c>
      <c r="D1197" t="s">
        <v>6885</v>
      </c>
      <c r="E1197" t="s">
        <v>2</v>
      </c>
    </row>
    <row r="1198" spans="1:5">
      <c r="A1198" t="s">
        <v>6889</v>
      </c>
      <c r="B1198" t="s">
        <v>8533</v>
      </c>
      <c r="C1198" t="s">
        <v>4912</v>
      </c>
      <c r="D1198" t="s">
        <v>6888</v>
      </c>
      <c r="E1198" t="s">
        <v>3</v>
      </c>
    </row>
    <row r="1199" spans="1:5">
      <c r="A1199" t="s">
        <v>6892</v>
      </c>
      <c r="B1199" t="s">
        <v>8533</v>
      </c>
      <c r="C1199" t="s">
        <v>4913</v>
      </c>
      <c r="D1199" t="s">
        <v>6891</v>
      </c>
      <c r="E1199" t="s">
        <v>4</v>
      </c>
    </row>
    <row r="1200" spans="1:5">
      <c r="A1200" t="s">
        <v>6895</v>
      </c>
      <c r="B1200" t="s">
        <v>8533</v>
      </c>
      <c r="C1200" t="s">
        <v>4909</v>
      </c>
      <c r="D1200" t="s">
        <v>6894</v>
      </c>
      <c r="E1200" t="s">
        <v>5</v>
      </c>
    </row>
    <row r="1201" spans="1:5">
      <c r="A1201" t="s">
        <v>6898</v>
      </c>
      <c r="B1201" t="s">
        <v>8533</v>
      </c>
      <c r="C1201" t="s">
        <v>4910</v>
      </c>
      <c r="D1201" t="s">
        <v>6897</v>
      </c>
      <c r="E1201" t="s">
        <v>6</v>
      </c>
    </row>
    <row r="1202" spans="1:5">
      <c r="A1202" t="s">
        <v>6901</v>
      </c>
      <c r="B1202" t="s">
        <v>8533</v>
      </c>
      <c r="C1202" t="s">
        <v>4911</v>
      </c>
      <c r="D1202" t="s">
        <v>6900</v>
      </c>
      <c r="E1202" t="s">
        <v>7</v>
      </c>
    </row>
    <row r="1203" spans="1:5">
      <c r="A1203" t="s">
        <v>6904</v>
      </c>
      <c r="B1203" t="s">
        <v>8533</v>
      </c>
      <c r="C1203" t="s">
        <v>5197</v>
      </c>
      <c r="D1203" t="s">
        <v>6903</v>
      </c>
      <c r="E1203" t="s">
        <v>8</v>
      </c>
    </row>
    <row r="1204" spans="1:5">
      <c r="A1204" t="s">
        <v>6907</v>
      </c>
      <c r="B1204" t="s">
        <v>8533</v>
      </c>
      <c r="C1204" t="s">
        <v>5639</v>
      </c>
      <c r="D1204" t="s">
        <v>6906</v>
      </c>
      <c r="E1204" t="s">
        <v>9</v>
      </c>
    </row>
    <row r="1205" spans="1:5">
      <c r="A1205" t="s">
        <v>6910</v>
      </c>
      <c r="B1205" t="s">
        <v>8533</v>
      </c>
      <c r="C1205" t="s">
        <v>4878</v>
      </c>
      <c r="D1205" t="s">
        <v>6909</v>
      </c>
      <c r="E1205" t="s">
        <v>10</v>
      </c>
    </row>
    <row r="1206" spans="1:5">
      <c r="A1206" t="s">
        <v>6916</v>
      </c>
      <c r="B1206" t="s">
        <v>8533</v>
      </c>
      <c r="C1206" t="s">
        <v>5649</v>
      </c>
      <c r="D1206" t="s">
        <v>6915</v>
      </c>
      <c r="E1206" t="s">
        <v>12</v>
      </c>
    </row>
    <row r="1207" spans="1:5">
      <c r="A1207" t="s">
        <v>6919</v>
      </c>
      <c r="B1207" t="s">
        <v>8533</v>
      </c>
      <c r="C1207" t="s">
        <v>5210</v>
      </c>
      <c r="D1207" t="s">
        <v>6918</v>
      </c>
      <c r="E1207" t="s">
        <v>13</v>
      </c>
    </row>
    <row r="1208" spans="1:5">
      <c r="A1208" t="s">
        <v>6931</v>
      </c>
      <c r="B1208" t="s">
        <v>8533</v>
      </c>
      <c r="C1208" t="s">
        <v>5502</v>
      </c>
      <c r="D1208" t="s">
        <v>6930</v>
      </c>
      <c r="E1208" t="s">
        <v>17</v>
      </c>
    </row>
    <row r="1209" spans="1:5">
      <c r="A1209" t="s">
        <v>6934</v>
      </c>
      <c r="B1209" t="s">
        <v>8533</v>
      </c>
      <c r="C1209" t="s">
        <v>5503</v>
      </c>
      <c r="D1209" t="s">
        <v>6933</v>
      </c>
      <c r="E1209" t="s">
        <v>18</v>
      </c>
    </row>
    <row r="1210" spans="1:5">
      <c r="A1210" t="s">
        <v>6937</v>
      </c>
      <c r="B1210" t="s">
        <v>8533</v>
      </c>
      <c r="C1210" t="s">
        <v>5320</v>
      </c>
      <c r="D1210" t="s">
        <v>6936</v>
      </c>
      <c r="E1210" t="s">
        <v>19</v>
      </c>
    </row>
    <row r="1211" spans="1:5">
      <c r="A1211" t="s">
        <v>6939</v>
      </c>
      <c r="B1211" t="s">
        <v>8533</v>
      </c>
      <c r="C1211" t="s">
        <v>5338</v>
      </c>
      <c r="D1211" t="s">
        <v>6936</v>
      </c>
      <c r="E1211" t="s">
        <v>19</v>
      </c>
    </row>
    <row r="1212" spans="1:5">
      <c r="A1212" t="s">
        <v>6942</v>
      </c>
      <c r="B1212" t="s">
        <v>8533</v>
      </c>
      <c r="C1212" t="s">
        <v>5550</v>
      </c>
      <c r="D1212" t="s">
        <v>6941</v>
      </c>
      <c r="E1212" t="s">
        <v>20</v>
      </c>
    </row>
    <row r="1213" spans="1:5">
      <c r="A1213" t="s">
        <v>6945</v>
      </c>
      <c r="B1213" t="s">
        <v>8533</v>
      </c>
      <c r="C1213" t="s">
        <v>5576</v>
      </c>
      <c r="D1213" t="s">
        <v>6944</v>
      </c>
      <c r="E1213" t="s">
        <v>21</v>
      </c>
    </row>
    <row r="1214" spans="1:5">
      <c r="A1214" t="s">
        <v>6948</v>
      </c>
      <c r="B1214" t="s">
        <v>8533</v>
      </c>
      <c r="C1214" t="s">
        <v>5364</v>
      </c>
      <c r="D1214" t="s">
        <v>6947</v>
      </c>
      <c r="E1214" t="s">
        <v>22</v>
      </c>
    </row>
    <row r="1215" spans="1:5">
      <c r="A1215" t="s">
        <v>6951</v>
      </c>
      <c r="B1215" t="s">
        <v>8533</v>
      </c>
      <c r="C1215" t="s">
        <v>5370</v>
      </c>
      <c r="D1215" t="s">
        <v>6950</v>
      </c>
      <c r="E1215" t="s">
        <v>23</v>
      </c>
    </row>
    <row r="1216" spans="1:5">
      <c r="A1216" t="s">
        <v>6957</v>
      </c>
      <c r="B1216" t="s">
        <v>8533</v>
      </c>
      <c r="C1216" t="s">
        <v>5423</v>
      </c>
      <c r="D1216" t="s">
        <v>6956</v>
      </c>
      <c r="E1216" t="s">
        <v>25</v>
      </c>
    </row>
    <row r="1217" spans="1:5">
      <c r="A1217" t="s">
        <v>6963</v>
      </c>
      <c r="B1217" t="s">
        <v>8533</v>
      </c>
      <c r="C1217" t="s">
        <v>5434</v>
      </c>
      <c r="D1217" t="s">
        <v>6962</v>
      </c>
      <c r="E1217" t="s">
        <v>27</v>
      </c>
    </row>
    <row r="1218" spans="1:5">
      <c r="A1218" t="s">
        <v>6966</v>
      </c>
      <c r="B1218" t="s">
        <v>8533</v>
      </c>
      <c r="C1218" t="s">
        <v>5486</v>
      </c>
      <c r="D1218" t="s">
        <v>6965</v>
      </c>
      <c r="E1218" t="s">
        <v>28</v>
      </c>
    </row>
    <row r="1219" spans="1:5">
      <c r="A1219" t="s">
        <v>6969</v>
      </c>
      <c r="B1219" t="s">
        <v>8533</v>
      </c>
      <c r="C1219" t="s">
        <v>5504</v>
      </c>
      <c r="D1219" t="s">
        <v>6968</v>
      </c>
      <c r="E1219" t="s">
        <v>29</v>
      </c>
    </row>
    <row r="1220" spans="1:5">
      <c r="A1220" t="s">
        <v>6972</v>
      </c>
      <c r="B1220" t="s">
        <v>8533</v>
      </c>
      <c r="C1220" t="s">
        <v>5490</v>
      </c>
      <c r="D1220" t="s">
        <v>6971</v>
      </c>
      <c r="E1220" t="s">
        <v>30</v>
      </c>
    </row>
    <row r="1221" spans="1:5">
      <c r="A1221" t="s">
        <v>6975</v>
      </c>
      <c r="B1221" t="s">
        <v>8533</v>
      </c>
      <c r="C1221" t="s">
        <v>5505</v>
      </c>
      <c r="D1221" t="s">
        <v>6974</v>
      </c>
      <c r="E1221" t="s">
        <v>31</v>
      </c>
    </row>
    <row r="1222" spans="1:5">
      <c r="A1222" t="s">
        <v>6978</v>
      </c>
      <c r="B1222" t="s">
        <v>8533</v>
      </c>
      <c r="C1222" t="s">
        <v>5415</v>
      </c>
      <c r="D1222" t="s">
        <v>6977</v>
      </c>
      <c r="E1222" t="s">
        <v>32</v>
      </c>
    </row>
    <row r="1223" spans="1:5">
      <c r="A1223" t="s">
        <v>6981</v>
      </c>
      <c r="B1223" t="s">
        <v>9077</v>
      </c>
      <c r="C1223" t="s">
        <v>4463</v>
      </c>
      <c r="D1223" t="s">
        <v>6980</v>
      </c>
      <c r="E1223" t="s">
        <v>33</v>
      </c>
    </row>
    <row r="1224" spans="1:5">
      <c r="A1224" t="s">
        <v>6983</v>
      </c>
      <c r="B1224" t="s">
        <v>9077</v>
      </c>
      <c r="C1224" t="s">
        <v>4464</v>
      </c>
      <c r="D1224" t="s">
        <v>6980</v>
      </c>
      <c r="E1224" t="s">
        <v>33</v>
      </c>
    </row>
    <row r="1225" spans="1:5">
      <c r="A1225" t="s">
        <v>6985</v>
      </c>
      <c r="B1225" t="s">
        <v>9077</v>
      </c>
      <c r="C1225" t="s">
        <v>4465</v>
      </c>
      <c r="D1225" t="s">
        <v>6980</v>
      </c>
      <c r="E1225" t="s">
        <v>33</v>
      </c>
    </row>
    <row r="1226" spans="1:5">
      <c r="A1226" t="s">
        <v>6993</v>
      </c>
      <c r="B1226" t="s">
        <v>8946</v>
      </c>
      <c r="C1226" t="s">
        <v>4509</v>
      </c>
      <c r="D1226" t="s">
        <v>6992</v>
      </c>
      <c r="E1226" t="s">
        <v>35</v>
      </c>
    </row>
    <row r="1227" spans="1:5">
      <c r="A1227" t="s">
        <v>6996</v>
      </c>
      <c r="B1227" t="s">
        <v>8533</v>
      </c>
      <c r="C1227" t="s">
        <v>5545</v>
      </c>
      <c r="D1227" t="s">
        <v>6995</v>
      </c>
      <c r="E1227" t="s">
        <v>36</v>
      </c>
    </row>
    <row r="1228" spans="1:5">
      <c r="A1228" t="s">
        <v>6999</v>
      </c>
      <c r="B1228" t="s">
        <v>8533</v>
      </c>
      <c r="C1228" t="s">
        <v>5598</v>
      </c>
      <c r="D1228" t="s">
        <v>6998</v>
      </c>
      <c r="E1228" t="s">
        <v>37</v>
      </c>
    </row>
    <row r="1229" spans="1:5">
      <c r="A1229" t="s">
        <v>7002</v>
      </c>
      <c r="B1229" t="s">
        <v>9077</v>
      </c>
      <c r="C1229" t="s">
        <v>4454</v>
      </c>
      <c r="D1229" t="s">
        <v>4455</v>
      </c>
      <c r="E1229" t="s">
        <v>4455</v>
      </c>
    </row>
    <row r="1230" spans="1:5">
      <c r="A1230" t="s">
        <v>7015</v>
      </c>
      <c r="B1230" t="s">
        <v>8533</v>
      </c>
      <c r="C1230" t="s">
        <v>1616</v>
      </c>
      <c r="D1230" t="s">
        <v>7014</v>
      </c>
      <c r="E1230" t="s">
        <v>41</v>
      </c>
    </row>
    <row r="1231" spans="1:5">
      <c r="A1231" t="s">
        <v>7021</v>
      </c>
      <c r="B1231" t="s">
        <v>8533</v>
      </c>
      <c r="C1231" t="s">
        <v>4864</v>
      </c>
      <c r="D1231" t="s">
        <v>7020</v>
      </c>
      <c r="E1231" t="s">
        <v>43</v>
      </c>
    </row>
    <row r="1232" spans="1:5">
      <c r="A1232" t="s">
        <v>7024</v>
      </c>
      <c r="B1232" t="s">
        <v>8533</v>
      </c>
      <c r="C1232" t="s">
        <v>5321</v>
      </c>
      <c r="D1232" t="s">
        <v>7023</v>
      </c>
      <c r="E1232" t="s">
        <v>44</v>
      </c>
    </row>
    <row r="1233" spans="1:5">
      <c r="A1233" t="s">
        <v>7026</v>
      </c>
      <c r="B1233" t="s">
        <v>8533</v>
      </c>
      <c r="C1233" t="s">
        <v>5339</v>
      </c>
      <c r="D1233" t="s">
        <v>7023</v>
      </c>
      <c r="E1233" t="s">
        <v>44</v>
      </c>
    </row>
    <row r="1234" spans="1:5">
      <c r="A1234" t="s">
        <v>7029</v>
      </c>
      <c r="B1234" t="s">
        <v>8946</v>
      </c>
      <c r="C1234" t="s">
        <v>5019</v>
      </c>
      <c r="D1234" t="s">
        <v>7028</v>
      </c>
      <c r="E1234" t="s">
        <v>45</v>
      </c>
    </row>
    <row r="1235" spans="1:5">
      <c r="A1235" t="s">
        <v>3750</v>
      </c>
      <c r="B1235" t="s">
        <v>8533</v>
      </c>
      <c r="C1235" t="s">
        <v>5198</v>
      </c>
      <c r="D1235" t="s">
        <v>3749</v>
      </c>
      <c r="E1235" t="s">
        <v>47</v>
      </c>
    </row>
    <row r="1236" spans="1:5">
      <c r="A1236" t="s">
        <v>3753</v>
      </c>
      <c r="B1236" t="s">
        <v>8533</v>
      </c>
      <c r="C1236" t="s">
        <v>5605</v>
      </c>
      <c r="D1236" t="s">
        <v>3752</v>
      </c>
      <c r="E1236" t="s">
        <v>48</v>
      </c>
    </row>
    <row r="1237" spans="1:5">
      <c r="A1237" t="s">
        <v>3759</v>
      </c>
      <c r="B1237" t="s">
        <v>8533</v>
      </c>
      <c r="C1237" t="s">
        <v>5571</v>
      </c>
      <c r="D1237" t="s">
        <v>3758</v>
      </c>
      <c r="E1237" t="s">
        <v>50</v>
      </c>
    </row>
    <row r="1238" spans="1:5">
      <c r="A1238" t="s">
        <v>3761</v>
      </c>
      <c r="B1238" t="s">
        <v>8533</v>
      </c>
      <c r="C1238" t="s">
        <v>5563</v>
      </c>
      <c r="D1238" t="s">
        <v>3758</v>
      </c>
      <c r="E1238" t="s">
        <v>50</v>
      </c>
    </row>
    <row r="1239" spans="1:5">
      <c r="A1239" t="s">
        <v>3763</v>
      </c>
      <c r="B1239" t="s">
        <v>8533</v>
      </c>
      <c r="C1239" t="s">
        <v>5575</v>
      </c>
      <c r="D1239" t="s">
        <v>3758</v>
      </c>
      <c r="E1239" t="s">
        <v>50</v>
      </c>
    </row>
    <row r="1240" spans="1:5">
      <c r="A1240" t="s">
        <v>3768</v>
      </c>
      <c r="B1240" t="s">
        <v>8533</v>
      </c>
      <c r="C1240" t="s">
        <v>5565</v>
      </c>
      <c r="D1240" t="s">
        <v>3765</v>
      </c>
      <c r="E1240" t="s">
        <v>51</v>
      </c>
    </row>
    <row r="1241" spans="1:5">
      <c r="A1241" t="s">
        <v>3770</v>
      </c>
      <c r="B1241" t="s">
        <v>8533</v>
      </c>
      <c r="C1241" t="s">
        <v>5564</v>
      </c>
      <c r="D1241" t="s">
        <v>3765</v>
      </c>
      <c r="E1241" t="s">
        <v>51</v>
      </c>
    </row>
    <row r="1242" spans="1:5">
      <c r="A1242" t="s">
        <v>3773</v>
      </c>
      <c r="B1242" t="s">
        <v>8533</v>
      </c>
      <c r="C1242" t="s">
        <v>4970</v>
      </c>
      <c r="D1242" t="s">
        <v>3772</v>
      </c>
      <c r="E1242" t="s">
        <v>52</v>
      </c>
    </row>
    <row r="1243" spans="1:5">
      <c r="A1243" t="s">
        <v>3776</v>
      </c>
      <c r="B1243" t="s">
        <v>8533</v>
      </c>
      <c r="C1243" t="s">
        <v>4969</v>
      </c>
      <c r="D1243" t="s">
        <v>3775</v>
      </c>
      <c r="E1243" t="s">
        <v>53</v>
      </c>
    </row>
    <row r="1244" spans="1:5">
      <c r="A1244" t="s">
        <v>3779</v>
      </c>
      <c r="B1244" t="s">
        <v>8533</v>
      </c>
      <c r="C1244" t="s">
        <v>4968</v>
      </c>
      <c r="D1244" t="s">
        <v>3778</v>
      </c>
      <c r="E1244" t="s">
        <v>54</v>
      </c>
    </row>
    <row r="1245" spans="1:5">
      <c r="A1245" t="s">
        <v>3782</v>
      </c>
      <c r="B1245" t="s">
        <v>8533</v>
      </c>
      <c r="C1245" t="s">
        <v>1609</v>
      </c>
      <c r="D1245" t="s">
        <v>3781</v>
      </c>
      <c r="E1245" t="s">
        <v>55</v>
      </c>
    </row>
    <row r="1246" spans="1:5">
      <c r="A1246" t="s">
        <v>3785</v>
      </c>
      <c r="B1246" t="s">
        <v>8533</v>
      </c>
      <c r="C1246" t="s">
        <v>5206</v>
      </c>
      <c r="D1246" t="s">
        <v>3784</v>
      </c>
      <c r="E1246" t="s">
        <v>56</v>
      </c>
    </row>
    <row r="1247" spans="1:5">
      <c r="A1247" t="s">
        <v>3788</v>
      </c>
      <c r="B1247" t="s">
        <v>9158</v>
      </c>
      <c r="C1247" t="s">
        <v>4514</v>
      </c>
      <c r="D1247" t="s">
        <v>3787</v>
      </c>
      <c r="E1247" t="s">
        <v>57</v>
      </c>
    </row>
    <row r="1248" spans="1:5">
      <c r="A1248" t="s">
        <v>3791</v>
      </c>
      <c r="B1248" t="s">
        <v>8533</v>
      </c>
      <c r="C1248" t="s">
        <v>5215</v>
      </c>
      <c r="D1248" t="s">
        <v>3790</v>
      </c>
      <c r="E1248" t="s">
        <v>58</v>
      </c>
    </row>
    <row r="1249" spans="1:5">
      <c r="A1249" t="s">
        <v>3794</v>
      </c>
      <c r="B1249" t="s">
        <v>8533</v>
      </c>
      <c r="C1249" t="s">
        <v>5244</v>
      </c>
      <c r="D1249" t="s">
        <v>3793</v>
      </c>
      <c r="E1249" t="s">
        <v>59</v>
      </c>
    </row>
    <row r="1250" spans="1:5">
      <c r="A1250" t="s">
        <v>3800</v>
      </c>
      <c r="B1250" t="s">
        <v>8533</v>
      </c>
      <c r="C1250" t="s">
        <v>1597</v>
      </c>
      <c r="D1250" t="s">
        <v>3799</v>
      </c>
      <c r="E1250" t="s">
        <v>61</v>
      </c>
    </row>
    <row r="1251" spans="1:5">
      <c r="A1251" t="s">
        <v>3800</v>
      </c>
      <c r="B1251" t="s">
        <v>8533</v>
      </c>
      <c r="C1251" t="s">
        <v>1597</v>
      </c>
      <c r="D1251" t="s">
        <v>3799</v>
      </c>
      <c r="E1251" t="s">
        <v>61</v>
      </c>
    </row>
    <row r="1252" spans="1:5">
      <c r="A1252" t="s">
        <v>3800</v>
      </c>
      <c r="B1252" t="s">
        <v>8533</v>
      </c>
      <c r="C1252" t="s">
        <v>1597</v>
      </c>
      <c r="D1252" t="s">
        <v>3799</v>
      </c>
      <c r="E1252" t="s">
        <v>61</v>
      </c>
    </row>
    <row r="1253" spans="1:5">
      <c r="A1253" t="s">
        <v>3803</v>
      </c>
      <c r="B1253" t="s">
        <v>8533</v>
      </c>
      <c r="C1253" t="s">
        <v>1595</v>
      </c>
      <c r="D1253" t="s">
        <v>3802</v>
      </c>
      <c r="E1253" t="s">
        <v>62</v>
      </c>
    </row>
    <row r="1254" spans="1:5">
      <c r="A1254" t="s">
        <v>3803</v>
      </c>
      <c r="B1254" t="s">
        <v>8533</v>
      </c>
      <c r="C1254" t="s">
        <v>1595</v>
      </c>
      <c r="D1254" t="s">
        <v>3802</v>
      </c>
      <c r="E1254" t="s">
        <v>62</v>
      </c>
    </row>
    <row r="1255" spans="1:5">
      <c r="A1255" t="s">
        <v>3803</v>
      </c>
      <c r="B1255" t="s">
        <v>8533</v>
      </c>
      <c r="C1255" t="s">
        <v>1595</v>
      </c>
      <c r="D1255" t="s">
        <v>3802</v>
      </c>
      <c r="E1255" t="s">
        <v>62</v>
      </c>
    </row>
    <row r="1256" spans="1:5">
      <c r="A1256" t="s">
        <v>3806</v>
      </c>
      <c r="B1256" t="s">
        <v>8533</v>
      </c>
      <c r="C1256" t="s">
        <v>1596</v>
      </c>
      <c r="D1256" t="s">
        <v>3805</v>
      </c>
      <c r="E1256" t="s">
        <v>63</v>
      </c>
    </row>
    <row r="1257" spans="1:5">
      <c r="A1257" t="s">
        <v>3806</v>
      </c>
      <c r="B1257" t="s">
        <v>8533</v>
      </c>
      <c r="C1257" t="s">
        <v>1596</v>
      </c>
      <c r="D1257" t="s">
        <v>3805</v>
      </c>
      <c r="E1257" t="s">
        <v>63</v>
      </c>
    </row>
    <row r="1258" spans="1:5">
      <c r="A1258" t="s">
        <v>3806</v>
      </c>
      <c r="B1258" t="s">
        <v>8533</v>
      </c>
      <c r="C1258" t="s">
        <v>1596</v>
      </c>
      <c r="D1258" t="s">
        <v>3805</v>
      </c>
      <c r="E1258" t="s">
        <v>63</v>
      </c>
    </row>
    <row r="1259" spans="1:5">
      <c r="A1259" t="s">
        <v>3809</v>
      </c>
      <c r="B1259" t="s">
        <v>8533</v>
      </c>
      <c r="C1259" t="s">
        <v>1594</v>
      </c>
      <c r="D1259" t="s">
        <v>3808</v>
      </c>
      <c r="E1259" t="s">
        <v>64</v>
      </c>
    </row>
    <row r="1260" spans="1:5">
      <c r="A1260" t="s">
        <v>3809</v>
      </c>
      <c r="B1260" t="s">
        <v>8533</v>
      </c>
      <c r="C1260" t="s">
        <v>1594</v>
      </c>
      <c r="D1260" t="s">
        <v>3808</v>
      </c>
      <c r="E1260" t="s">
        <v>64</v>
      </c>
    </row>
    <row r="1261" spans="1:5">
      <c r="A1261" t="s">
        <v>3809</v>
      </c>
      <c r="B1261" t="s">
        <v>8533</v>
      </c>
      <c r="C1261" t="s">
        <v>1594</v>
      </c>
      <c r="D1261" t="s">
        <v>3808</v>
      </c>
      <c r="E1261" t="s">
        <v>64</v>
      </c>
    </row>
    <row r="1262" spans="1:5">
      <c r="A1262" t="s">
        <v>3812</v>
      </c>
      <c r="B1262" t="s">
        <v>8533</v>
      </c>
      <c r="C1262" t="s">
        <v>4931</v>
      </c>
      <c r="D1262" t="s">
        <v>3811</v>
      </c>
      <c r="E1262" t="s">
        <v>65</v>
      </c>
    </row>
    <row r="1263" spans="1:5">
      <c r="A1263" t="s">
        <v>3815</v>
      </c>
      <c r="B1263" t="s">
        <v>8533</v>
      </c>
      <c r="C1263" t="s">
        <v>5303</v>
      </c>
      <c r="D1263" t="s">
        <v>3814</v>
      </c>
      <c r="E1263" t="s">
        <v>66</v>
      </c>
    </row>
    <row r="1264" spans="1:5">
      <c r="A1264" t="s">
        <v>3818</v>
      </c>
      <c r="B1264" t="s">
        <v>8533</v>
      </c>
      <c r="C1264" t="s">
        <v>4872</v>
      </c>
      <c r="D1264" t="s">
        <v>3817</v>
      </c>
      <c r="E1264" t="s">
        <v>67</v>
      </c>
    </row>
    <row r="1265" spans="1:5">
      <c r="A1265" t="s">
        <v>3829</v>
      </c>
      <c r="B1265" t="s">
        <v>8533</v>
      </c>
      <c r="C1265" t="s">
        <v>4873</v>
      </c>
      <c r="D1265" t="s">
        <v>3828</v>
      </c>
      <c r="E1265" t="s">
        <v>70</v>
      </c>
    </row>
    <row r="1266" spans="1:5">
      <c r="A1266" t="s">
        <v>3832</v>
      </c>
      <c r="B1266" t="s">
        <v>8533</v>
      </c>
      <c r="C1266" t="s">
        <v>4874</v>
      </c>
      <c r="D1266" t="s">
        <v>3831</v>
      </c>
      <c r="E1266" t="s">
        <v>71</v>
      </c>
    </row>
    <row r="1267" spans="1:5">
      <c r="A1267" t="s">
        <v>3838</v>
      </c>
      <c r="B1267" t="s">
        <v>8533</v>
      </c>
      <c r="C1267" t="s">
        <v>5494</v>
      </c>
      <c r="D1267" t="s">
        <v>3837</v>
      </c>
      <c r="E1267" t="s">
        <v>73</v>
      </c>
    </row>
    <row r="1268" spans="1:5">
      <c r="A1268" t="s">
        <v>3841</v>
      </c>
      <c r="B1268" t="s">
        <v>8533</v>
      </c>
      <c r="C1268" t="s">
        <v>5495</v>
      </c>
      <c r="D1268" t="s">
        <v>3840</v>
      </c>
      <c r="E1268" t="s">
        <v>74</v>
      </c>
    </row>
    <row r="1269" spans="1:5">
      <c r="A1269" t="s">
        <v>3844</v>
      </c>
      <c r="B1269" t="s">
        <v>8533</v>
      </c>
      <c r="C1269" t="s">
        <v>5634</v>
      </c>
      <c r="D1269" t="s">
        <v>3843</v>
      </c>
      <c r="E1269" t="s">
        <v>75</v>
      </c>
    </row>
    <row r="1270" spans="1:5">
      <c r="A1270" t="s">
        <v>3847</v>
      </c>
      <c r="B1270" t="s">
        <v>8533</v>
      </c>
      <c r="C1270" t="s">
        <v>5298</v>
      </c>
      <c r="D1270" t="s">
        <v>3846</v>
      </c>
      <c r="E1270" t="s">
        <v>76</v>
      </c>
    </row>
    <row r="1271" spans="1:5">
      <c r="A1271" t="s">
        <v>3850</v>
      </c>
      <c r="B1271" t="s">
        <v>8533</v>
      </c>
      <c r="C1271" t="s">
        <v>5299</v>
      </c>
      <c r="D1271" t="s">
        <v>3849</v>
      </c>
      <c r="E1271" t="s">
        <v>77</v>
      </c>
    </row>
    <row r="1272" spans="1:5">
      <c r="A1272" t="s">
        <v>3853</v>
      </c>
      <c r="B1272" t="s">
        <v>8533</v>
      </c>
      <c r="C1272" t="s">
        <v>5296</v>
      </c>
      <c r="D1272" t="s">
        <v>3852</v>
      </c>
      <c r="E1272" t="s">
        <v>78</v>
      </c>
    </row>
    <row r="1273" spans="1:5">
      <c r="A1273" t="s">
        <v>3856</v>
      </c>
      <c r="B1273" t="s">
        <v>8533</v>
      </c>
      <c r="C1273" t="s">
        <v>5297</v>
      </c>
      <c r="D1273" t="s">
        <v>3855</v>
      </c>
      <c r="E1273" t="s">
        <v>79</v>
      </c>
    </row>
    <row r="1274" spans="1:5">
      <c r="A1274" t="s">
        <v>3859</v>
      </c>
      <c r="B1274" t="s">
        <v>8997</v>
      </c>
      <c r="C1274" t="s">
        <v>4493</v>
      </c>
      <c r="D1274" t="s">
        <v>3858</v>
      </c>
      <c r="E1274" t="s">
        <v>80</v>
      </c>
    </row>
    <row r="1275" spans="1:5">
      <c r="A1275" t="s">
        <v>3862</v>
      </c>
      <c r="B1275" t="s">
        <v>8533</v>
      </c>
      <c r="C1275" t="s">
        <v>5251</v>
      </c>
      <c r="D1275" t="s">
        <v>3861</v>
      </c>
      <c r="E1275" t="s">
        <v>81</v>
      </c>
    </row>
    <row r="1276" spans="1:5">
      <c r="A1276" t="s">
        <v>3865</v>
      </c>
      <c r="B1276" t="s">
        <v>8533</v>
      </c>
      <c r="C1276" t="s">
        <v>5250</v>
      </c>
      <c r="D1276" t="s">
        <v>3864</v>
      </c>
      <c r="E1276" t="s">
        <v>82</v>
      </c>
    </row>
    <row r="1277" spans="1:5">
      <c r="A1277" t="s">
        <v>3868</v>
      </c>
      <c r="B1277" t="s">
        <v>8963</v>
      </c>
      <c r="C1277" t="s">
        <v>5071</v>
      </c>
      <c r="D1277" t="s">
        <v>3867</v>
      </c>
      <c r="E1277" t="s">
        <v>83</v>
      </c>
    </row>
    <row r="1278" spans="1:5">
      <c r="A1278" t="s">
        <v>3871</v>
      </c>
      <c r="B1278" t="s">
        <v>8963</v>
      </c>
      <c r="C1278" t="s">
        <v>5073</v>
      </c>
      <c r="D1278" t="s">
        <v>3870</v>
      </c>
      <c r="E1278" t="s">
        <v>84</v>
      </c>
    </row>
    <row r="1279" spans="1:5">
      <c r="A1279" t="s">
        <v>3885</v>
      </c>
      <c r="B1279" t="s">
        <v>8533</v>
      </c>
      <c r="C1279" t="s">
        <v>5651</v>
      </c>
      <c r="D1279" t="s">
        <v>3884</v>
      </c>
      <c r="E1279" t="s">
        <v>88</v>
      </c>
    </row>
    <row r="1280" spans="1:5">
      <c r="A1280" t="s">
        <v>3888</v>
      </c>
      <c r="B1280" t="s">
        <v>8533</v>
      </c>
      <c r="C1280" t="s">
        <v>4916</v>
      </c>
      <c r="D1280" t="s">
        <v>3887</v>
      </c>
      <c r="E1280" t="s">
        <v>89</v>
      </c>
    </row>
    <row r="1281" spans="1:5">
      <c r="A1281" t="s">
        <v>3891</v>
      </c>
      <c r="B1281" t="s">
        <v>8533</v>
      </c>
      <c r="C1281" t="s">
        <v>4917</v>
      </c>
      <c r="D1281" t="s">
        <v>3890</v>
      </c>
      <c r="E1281" t="s">
        <v>90</v>
      </c>
    </row>
    <row r="1282" spans="1:5">
      <c r="A1282" t="s">
        <v>3894</v>
      </c>
      <c r="B1282" t="s">
        <v>8533</v>
      </c>
      <c r="C1282" t="s">
        <v>4918</v>
      </c>
      <c r="D1282" t="s">
        <v>3893</v>
      </c>
      <c r="E1282" t="s">
        <v>91</v>
      </c>
    </row>
    <row r="1283" spans="1:5">
      <c r="A1283" t="s">
        <v>3897</v>
      </c>
      <c r="B1283" t="s">
        <v>8533</v>
      </c>
      <c r="C1283" t="s">
        <v>4919</v>
      </c>
      <c r="D1283" t="s">
        <v>3896</v>
      </c>
      <c r="E1283" t="s">
        <v>92</v>
      </c>
    </row>
    <row r="1284" spans="1:5">
      <c r="A1284" t="s">
        <v>3900</v>
      </c>
      <c r="B1284" t="s">
        <v>8533</v>
      </c>
      <c r="C1284" t="s">
        <v>4927</v>
      </c>
      <c r="D1284" t="s">
        <v>3899</v>
      </c>
      <c r="E1284" t="s">
        <v>93</v>
      </c>
    </row>
    <row r="1285" spans="1:5">
      <c r="A1285" t="s">
        <v>3903</v>
      </c>
      <c r="B1285" t="s">
        <v>8533</v>
      </c>
      <c r="C1285" t="s">
        <v>4920</v>
      </c>
      <c r="D1285" t="s">
        <v>3902</v>
      </c>
      <c r="E1285" t="s">
        <v>94</v>
      </c>
    </row>
    <row r="1286" spans="1:5">
      <c r="A1286" t="s">
        <v>3906</v>
      </c>
      <c r="B1286" t="s">
        <v>8533</v>
      </c>
      <c r="C1286" t="s">
        <v>4921</v>
      </c>
      <c r="D1286" t="s">
        <v>3905</v>
      </c>
      <c r="E1286" t="s">
        <v>95</v>
      </c>
    </row>
    <row r="1287" spans="1:5">
      <c r="A1287" t="s">
        <v>3909</v>
      </c>
      <c r="B1287" t="s">
        <v>8533</v>
      </c>
      <c r="C1287" t="s">
        <v>4922</v>
      </c>
      <c r="D1287" t="s">
        <v>3908</v>
      </c>
      <c r="E1287" t="s">
        <v>96</v>
      </c>
    </row>
    <row r="1288" spans="1:5">
      <c r="A1288" t="s">
        <v>3912</v>
      </c>
      <c r="B1288" t="s">
        <v>8533</v>
      </c>
      <c r="C1288" t="s">
        <v>4923</v>
      </c>
      <c r="D1288" t="s">
        <v>3911</v>
      </c>
      <c r="E1288" t="s">
        <v>97</v>
      </c>
    </row>
    <row r="1289" spans="1:5">
      <c r="A1289" t="s">
        <v>3915</v>
      </c>
      <c r="B1289" t="s">
        <v>8533</v>
      </c>
      <c r="C1289" t="s">
        <v>4924</v>
      </c>
      <c r="D1289" t="s">
        <v>3914</v>
      </c>
      <c r="E1289" t="s">
        <v>98</v>
      </c>
    </row>
    <row r="1290" spans="1:5">
      <c r="A1290" t="s">
        <v>3918</v>
      </c>
      <c r="B1290" t="s">
        <v>8533</v>
      </c>
      <c r="C1290" t="s">
        <v>5428</v>
      </c>
      <c r="D1290" t="s">
        <v>3917</v>
      </c>
      <c r="E1290" t="s">
        <v>99</v>
      </c>
    </row>
    <row r="1291" spans="1:5">
      <c r="A1291" t="s">
        <v>3921</v>
      </c>
      <c r="B1291" t="s">
        <v>8533</v>
      </c>
      <c r="C1291" t="s">
        <v>4925</v>
      </c>
      <c r="D1291" t="s">
        <v>3920</v>
      </c>
      <c r="E1291" t="s">
        <v>100</v>
      </c>
    </row>
    <row r="1292" spans="1:5">
      <c r="A1292" t="s">
        <v>3924</v>
      </c>
      <c r="B1292" t="s">
        <v>8533</v>
      </c>
      <c r="C1292" t="s">
        <v>4926</v>
      </c>
      <c r="D1292" t="s">
        <v>3923</v>
      </c>
      <c r="E1292" t="s">
        <v>101</v>
      </c>
    </row>
    <row r="1293" spans="1:5">
      <c r="A1293" t="s">
        <v>3927</v>
      </c>
      <c r="B1293" t="s">
        <v>8533</v>
      </c>
      <c r="C1293" t="s">
        <v>5601</v>
      </c>
      <c r="D1293" t="s">
        <v>3926</v>
      </c>
      <c r="E1293" t="s">
        <v>102</v>
      </c>
    </row>
    <row r="1294" spans="1:5">
      <c r="A1294" t="s">
        <v>3930</v>
      </c>
      <c r="B1294" t="s">
        <v>8533</v>
      </c>
      <c r="C1294" t="s">
        <v>5526</v>
      </c>
      <c r="D1294" t="s">
        <v>3929</v>
      </c>
      <c r="E1294" t="s">
        <v>103</v>
      </c>
    </row>
    <row r="1295" spans="1:5">
      <c r="A1295" t="s">
        <v>3932</v>
      </c>
      <c r="B1295" t="s">
        <v>8533</v>
      </c>
      <c r="C1295" t="s">
        <v>5533</v>
      </c>
      <c r="D1295" t="s">
        <v>3929</v>
      </c>
      <c r="E1295" t="s">
        <v>103</v>
      </c>
    </row>
    <row r="1296" spans="1:5">
      <c r="A1296" t="s">
        <v>3935</v>
      </c>
      <c r="B1296" t="s">
        <v>8533</v>
      </c>
      <c r="C1296" t="s">
        <v>5525</v>
      </c>
      <c r="D1296" t="s">
        <v>3934</v>
      </c>
      <c r="E1296" t="s">
        <v>104</v>
      </c>
    </row>
    <row r="1297" spans="1:5">
      <c r="A1297" t="s">
        <v>3937</v>
      </c>
      <c r="B1297" t="s">
        <v>8533</v>
      </c>
      <c r="C1297" t="s">
        <v>5532</v>
      </c>
      <c r="D1297" t="s">
        <v>3934</v>
      </c>
      <c r="E1297" t="s">
        <v>104</v>
      </c>
    </row>
    <row r="1298" spans="1:5">
      <c r="A1298" t="s">
        <v>3949</v>
      </c>
      <c r="B1298" t="s">
        <v>8533</v>
      </c>
      <c r="C1298" t="s">
        <v>5227</v>
      </c>
      <c r="D1298" t="s">
        <v>3948</v>
      </c>
      <c r="E1298" t="s">
        <v>108</v>
      </c>
    </row>
    <row r="1299" spans="1:5">
      <c r="A1299" t="s">
        <v>3952</v>
      </c>
      <c r="B1299" t="s">
        <v>8533</v>
      </c>
      <c r="C1299" t="s">
        <v>5657</v>
      </c>
      <c r="D1299" t="s">
        <v>3951</v>
      </c>
      <c r="E1299" t="s">
        <v>109</v>
      </c>
    </row>
    <row r="1300" spans="1:5">
      <c r="A1300" t="s">
        <v>3955</v>
      </c>
      <c r="B1300" t="s">
        <v>8533</v>
      </c>
      <c r="C1300" t="s">
        <v>4937</v>
      </c>
      <c r="D1300" t="s">
        <v>3954</v>
      </c>
      <c r="E1300" t="s">
        <v>110</v>
      </c>
    </row>
    <row r="1301" spans="1:5">
      <c r="A1301" t="s">
        <v>3961</v>
      </c>
      <c r="B1301" t="s">
        <v>8533</v>
      </c>
      <c r="C1301" t="s">
        <v>1607</v>
      </c>
      <c r="D1301" t="s">
        <v>3960</v>
      </c>
      <c r="E1301" t="s">
        <v>112</v>
      </c>
    </row>
    <row r="1302" spans="1:5">
      <c r="A1302" t="s">
        <v>3961</v>
      </c>
      <c r="B1302" t="s">
        <v>8533</v>
      </c>
      <c r="C1302" t="s">
        <v>1619</v>
      </c>
      <c r="D1302" t="s">
        <v>3960</v>
      </c>
      <c r="E1302" t="s">
        <v>112</v>
      </c>
    </row>
    <row r="1303" spans="1:5">
      <c r="A1303" t="s">
        <v>3966</v>
      </c>
      <c r="B1303" t="s">
        <v>8946</v>
      </c>
      <c r="C1303" t="s">
        <v>4989</v>
      </c>
      <c r="D1303" t="s">
        <v>3965</v>
      </c>
      <c r="E1303" t="s">
        <v>113</v>
      </c>
    </row>
    <row r="1304" spans="1:5">
      <c r="A1304" t="s">
        <v>3975</v>
      </c>
      <c r="B1304" t="s">
        <v>8533</v>
      </c>
      <c r="C1304" t="s">
        <v>5239</v>
      </c>
      <c r="D1304" t="s">
        <v>3974</v>
      </c>
      <c r="E1304" t="s">
        <v>116</v>
      </c>
    </row>
    <row r="1305" spans="1:5">
      <c r="A1305" t="s">
        <v>3981</v>
      </c>
      <c r="B1305" t="s">
        <v>8533</v>
      </c>
      <c r="C1305" t="s">
        <v>5322</v>
      </c>
      <c r="D1305" t="s">
        <v>3980</v>
      </c>
      <c r="E1305" t="s">
        <v>117</v>
      </c>
    </row>
    <row r="1306" spans="1:5">
      <c r="A1306" t="s">
        <v>3983</v>
      </c>
      <c r="B1306" t="s">
        <v>8533</v>
      </c>
      <c r="C1306" t="s">
        <v>5340</v>
      </c>
      <c r="D1306" t="s">
        <v>3980</v>
      </c>
      <c r="E1306" t="s">
        <v>117</v>
      </c>
    </row>
    <row r="1307" spans="1:5">
      <c r="A1307" t="s">
        <v>4005</v>
      </c>
      <c r="B1307" t="s">
        <v>8533</v>
      </c>
      <c r="C1307" t="s">
        <v>5323</v>
      </c>
      <c r="D1307" t="s">
        <v>4004</v>
      </c>
      <c r="E1307" t="s">
        <v>123</v>
      </c>
    </row>
    <row r="1308" spans="1:5">
      <c r="A1308" t="s">
        <v>4007</v>
      </c>
      <c r="B1308" t="s">
        <v>8533</v>
      </c>
      <c r="C1308" t="s">
        <v>5341</v>
      </c>
      <c r="D1308" t="s">
        <v>4004</v>
      </c>
      <c r="E1308" t="s">
        <v>123</v>
      </c>
    </row>
    <row r="1309" spans="1:5">
      <c r="A1309" t="s">
        <v>4013</v>
      </c>
      <c r="B1309" t="s">
        <v>8563</v>
      </c>
      <c r="C1309" t="s">
        <v>5195</v>
      </c>
      <c r="D1309" t="s">
        <v>4012</v>
      </c>
      <c r="E1309" t="s">
        <v>125</v>
      </c>
    </row>
    <row r="1310" spans="1:5">
      <c r="A1310" t="s">
        <v>4016</v>
      </c>
      <c r="B1310" t="s">
        <v>8533</v>
      </c>
      <c r="C1310" t="s">
        <v>5268</v>
      </c>
      <c r="D1310" t="s">
        <v>4015</v>
      </c>
      <c r="E1310" t="s">
        <v>126</v>
      </c>
    </row>
    <row r="1311" spans="1:5">
      <c r="A1311" t="s">
        <v>4019</v>
      </c>
      <c r="B1311" t="s">
        <v>8533</v>
      </c>
      <c r="C1311" t="s">
        <v>5271</v>
      </c>
      <c r="D1311" t="s">
        <v>4018</v>
      </c>
      <c r="E1311" t="s">
        <v>127</v>
      </c>
    </row>
    <row r="1312" spans="1:5">
      <c r="A1312" t="s">
        <v>4022</v>
      </c>
      <c r="B1312" t="s">
        <v>8533</v>
      </c>
      <c r="C1312" t="s">
        <v>5324</v>
      </c>
      <c r="D1312" t="s">
        <v>4021</v>
      </c>
      <c r="E1312" t="s">
        <v>128</v>
      </c>
    </row>
    <row r="1313" spans="1:5">
      <c r="A1313" t="s">
        <v>4024</v>
      </c>
      <c r="B1313" t="s">
        <v>8533</v>
      </c>
      <c r="C1313" t="s">
        <v>5342</v>
      </c>
      <c r="D1313" t="s">
        <v>4021</v>
      </c>
      <c r="E1313" t="s">
        <v>128</v>
      </c>
    </row>
    <row r="1314" spans="1:5">
      <c r="A1314" t="s">
        <v>4026</v>
      </c>
      <c r="B1314" t="s">
        <v>8533</v>
      </c>
      <c r="C1314" t="s">
        <v>5326</v>
      </c>
      <c r="D1314" t="s">
        <v>4021</v>
      </c>
      <c r="E1314" t="s">
        <v>128</v>
      </c>
    </row>
    <row r="1315" spans="1:5">
      <c r="A1315" t="s">
        <v>4028</v>
      </c>
      <c r="B1315" t="s">
        <v>8533</v>
      </c>
      <c r="C1315" t="s">
        <v>5344</v>
      </c>
      <c r="D1315" t="s">
        <v>4021</v>
      </c>
      <c r="E1315" t="s">
        <v>128</v>
      </c>
    </row>
    <row r="1316" spans="1:5">
      <c r="A1316" t="s">
        <v>4031</v>
      </c>
      <c r="B1316" t="s">
        <v>8533</v>
      </c>
      <c r="C1316" t="s">
        <v>1611</v>
      </c>
      <c r="D1316" t="s">
        <v>4030</v>
      </c>
      <c r="E1316" t="s">
        <v>129</v>
      </c>
    </row>
    <row r="1317" spans="1:5">
      <c r="A1317" t="s">
        <v>4034</v>
      </c>
      <c r="B1317" t="s">
        <v>8946</v>
      </c>
      <c r="C1317" t="s">
        <v>5056</v>
      </c>
      <c r="D1317" t="s">
        <v>4033</v>
      </c>
      <c r="E1317" t="s">
        <v>130</v>
      </c>
    </row>
    <row r="1318" spans="1:5">
      <c r="A1318" t="s">
        <v>4037</v>
      </c>
      <c r="B1318" t="s">
        <v>8946</v>
      </c>
      <c r="C1318" t="s">
        <v>5052</v>
      </c>
      <c r="D1318" t="s">
        <v>4036</v>
      </c>
      <c r="E1318" t="s">
        <v>131</v>
      </c>
    </row>
    <row r="1319" spans="1:5">
      <c r="A1319" t="s">
        <v>4040</v>
      </c>
      <c r="B1319" t="s">
        <v>8946</v>
      </c>
      <c r="C1319" t="s">
        <v>5051</v>
      </c>
      <c r="D1319" t="s">
        <v>4039</v>
      </c>
      <c r="E1319" t="s">
        <v>132</v>
      </c>
    </row>
    <row r="1320" spans="1:5">
      <c r="A1320" t="s">
        <v>4042</v>
      </c>
      <c r="B1320" t="s">
        <v>8946</v>
      </c>
      <c r="C1320" t="s">
        <v>5053</v>
      </c>
      <c r="D1320" t="s">
        <v>4039</v>
      </c>
      <c r="E1320" t="s">
        <v>132</v>
      </c>
    </row>
    <row r="1321" spans="1:5">
      <c r="A1321" t="s">
        <v>4051</v>
      </c>
      <c r="B1321" t="s">
        <v>9158</v>
      </c>
      <c r="C1321" t="s">
        <v>5033</v>
      </c>
      <c r="D1321" t="s">
        <v>4050</v>
      </c>
      <c r="E1321" t="s">
        <v>135</v>
      </c>
    </row>
    <row r="1322" spans="1:5">
      <c r="A1322" t="s">
        <v>4054</v>
      </c>
      <c r="B1322" t="s">
        <v>9158</v>
      </c>
      <c r="C1322" t="s">
        <v>5031</v>
      </c>
      <c r="D1322" t="s">
        <v>4053</v>
      </c>
      <c r="E1322" t="s">
        <v>136</v>
      </c>
    </row>
    <row r="1323" spans="1:5">
      <c r="A1323" t="s">
        <v>4057</v>
      </c>
      <c r="B1323" t="s">
        <v>8946</v>
      </c>
      <c r="C1323" t="s">
        <v>5032</v>
      </c>
      <c r="D1323" t="s">
        <v>4056</v>
      </c>
      <c r="E1323" t="s">
        <v>137</v>
      </c>
    </row>
    <row r="1324" spans="1:5">
      <c r="A1324" t="s">
        <v>4060</v>
      </c>
      <c r="B1324" t="s">
        <v>9158</v>
      </c>
      <c r="C1324" t="s">
        <v>4448</v>
      </c>
      <c r="D1324" t="s">
        <v>4059</v>
      </c>
      <c r="E1324" t="s">
        <v>138</v>
      </c>
    </row>
    <row r="1325" spans="1:5">
      <c r="A1325" t="s">
        <v>4063</v>
      </c>
      <c r="B1325" t="s">
        <v>8533</v>
      </c>
      <c r="C1325" t="s">
        <v>5662</v>
      </c>
      <c r="D1325" t="s">
        <v>4062</v>
      </c>
      <c r="E1325" t="s">
        <v>139</v>
      </c>
    </row>
    <row r="1326" spans="1:5">
      <c r="A1326" t="s">
        <v>4065</v>
      </c>
      <c r="B1326" t="s">
        <v>8533</v>
      </c>
      <c r="C1326" t="s">
        <v>1588</v>
      </c>
      <c r="D1326" t="s">
        <v>4062</v>
      </c>
      <c r="E1326" t="s">
        <v>139</v>
      </c>
    </row>
    <row r="1327" spans="1:5">
      <c r="A1327" t="s">
        <v>4068</v>
      </c>
      <c r="B1327" t="s">
        <v>9158</v>
      </c>
      <c r="C1327" t="s">
        <v>4449</v>
      </c>
      <c r="D1327" t="s">
        <v>4067</v>
      </c>
      <c r="E1327" t="s">
        <v>140</v>
      </c>
    </row>
    <row r="1328" spans="1:5">
      <c r="A1328" t="s">
        <v>4071</v>
      </c>
      <c r="B1328" t="s">
        <v>8533</v>
      </c>
      <c r="C1328" t="s">
        <v>5663</v>
      </c>
      <c r="D1328" t="s">
        <v>4070</v>
      </c>
      <c r="E1328" t="s">
        <v>141</v>
      </c>
    </row>
    <row r="1329" spans="1:5">
      <c r="A1329" t="s">
        <v>4073</v>
      </c>
      <c r="B1329" t="s">
        <v>8533</v>
      </c>
      <c r="C1329" t="s">
        <v>1589</v>
      </c>
      <c r="D1329" t="s">
        <v>4070</v>
      </c>
      <c r="E1329" t="s">
        <v>141</v>
      </c>
    </row>
    <row r="1330" spans="1:5">
      <c r="A1330" t="s">
        <v>4076</v>
      </c>
      <c r="B1330" t="s">
        <v>8533</v>
      </c>
      <c r="C1330" t="s">
        <v>5353</v>
      </c>
      <c r="D1330" t="s">
        <v>4075</v>
      </c>
      <c r="E1330" t="s">
        <v>142</v>
      </c>
    </row>
    <row r="1331" spans="1:5">
      <c r="A1331" t="s">
        <v>4082</v>
      </c>
      <c r="B1331" t="s">
        <v>9077</v>
      </c>
      <c r="C1331" t="s">
        <v>5007</v>
      </c>
      <c r="D1331" t="s">
        <v>4081</v>
      </c>
      <c r="E1331" t="s">
        <v>144</v>
      </c>
    </row>
    <row r="1332" spans="1:5">
      <c r="A1332" t="s">
        <v>4085</v>
      </c>
      <c r="B1332" t="s">
        <v>9077</v>
      </c>
      <c r="C1332" t="s">
        <v>5006</v>
      </c>
      <c r="D1332" t="s">
        <v>4084</v>
      </c>
      <c r="E1332" t="s">
        <v>145</v>
      </c>
    </row>
    <row r="1333" spans="1:5">
      <c r="A1333" t="s">
        <v>4091</v>
      </c>
      <c r="B1333" t="s">
        <v>8533</v>
      </c>
      <c r="C1333" t="s">
        <v>5609</v>
      </c>
      <c r="D1333" t="s">
        <v>4090</v>
      </c>
      <c r="E1333" t="s">
        <v>147</v>
      </c>
    </row>
    <row r="1334" spans="1:5">
      <c r="A1334" t="s">
        <v>4094</v>
      </c>
      <c r="B1334" t="s">
        <v>8956</v>
      </c>
      <c r="C1334" t="s">
        <v>9179</v>
      </c>
      <c r="D1334" t="s">
        <v>4093</v>
      </c>
      <c r="E1334" t="s">
        <v>148</v>
      </c>
    </row>
    <row r="1335" spans="1:5">
      <c r="A1335" t="s">
        <v>4096</v>
      </c>
      <c r="B1335" t="s">
        <v>8956</v>
      </c>
      <c r="C1335" t="s">
        <v>9585</v>
      </c>
      <c r="D1335" t="s">
        <v>4093</v>
      </c>
      <c r="E1335" t="s">
        <v>148</v>
      </c>
    </row>
    <row r="1336" spans="1:5">
      <c r="A1336" t="s">
        <v>4099</v>
      </c>
      <c r="B1336" t="s">
        <v>8533</v>
      </c>
      <c r="C1336" t="s">
        <v>5646</v>
      </c>
      <c r="D1336" t="s">
        <v>4098</v>
      </c>
      <c r="E1336" t="s">
        <v>149</v>
      </c>
    </row>
    <row r="1337" spans="1:5">
      <c r="A1337" t="s">
        <v>4108</v>
      </c>
      <c r="B1337" t="s">
        <v>8533</v>
      </c>
      <c r="C1337" t="s">
        <v>5647</v>
      </c>
      <c r="D1337" t="s">
        <v>4107</v>
      </c>
      <c r="E1337" t="s">
        <v>152</v>
      </c>
    </row>
    <row r="1338" spans="1:5">
      <c r="A1338" t="s">
        <v>4114</v>
      </c>
      <c r="B1338" t="s">
        <v>8956</v>
      </c>
      <c r="C1338" t="s">
        <v>6015</v>
      </c>
      <c r="D1338" t="s">
        <v>4113</v>
      </c>
      <c r="E1338" t="s">
        <v>154</v>
      </c>
    </row>
    <row r="1339" spans="1:5">
      <c r="A1339" t="s">
        <v>4116</v>
      </c>
      <c r="B1339" t="s">
        <v>8956</v>
      </c>
      <c r="C1339" t="s">
        <v>9514</v>
      </c>
      <c r="D1339" t="s">
        <v>4113</v>
      </c>
      <c r="E1339" t="s">
        <v>154</v>
      </c>
    </row>
    <row r="1340" spans="1:5">
      <c r="A1340" t="s">
        <v>4119</v>
      </c>
      <c r="B1340" t="s">
        <v>8946</v>
      </c>
      <c r="C1340" t="s">
        <v>4549</v>
      </c>
      <c r="D1340" t="s">
        <v>4118</v>
      </c>
      <c r="E1340" t="s">
        <v>155</v>
      </c>
    </row>
    <row r="1341" spans="1:5">
      <c r="A1341" t="s">
        <v>4128</v>
      </c>
      <c r="B1341" t="s">
        <v>8533</v>
      </c>
      <c r="C1341" t="s">
        <v>5221</v>
      </c>
      <c r="D1341" t="s">
        <v>4127</v>
      </c>
      <c r="E1341" t="s">
        <v>158</v>
      </c>
    </row>
    <row r="1342" spans="1:5">
      <c r="A1342" t="s">
        <v>4140</v>
      </c>
      <c r="B1342" t="s">
        <v>8946</v>
      </c>
      <c r="C1342" t="s">
        <v>4542</v>
      </c>
      <c r="D1342" t="s">
        <v>4139</v>
      </c>
      <c r="E1342" t="s">
        <v>162</v>
      </c>
    </row>
    <row r="1343" spans="1:5">
      <c r="A1343" t="s">
        <v>4143</v>
      </c>
      <c r="B1343" t="s">
        <v>8533</v>
      </c>
      <c r="C1343" t="s">
        <v>5633</v>
      </c>
      <c r="D1343" t="s">
        <v>4142</v>
      </c>
      <c r="E1343" t="s">
        <v>163</v>
      </c>
    </row>
    <row r="1344" spans="1:5">
      <c r="A1344" t="s">
        <v>4146</v>
      </c>
      <c r="B1344" t="s">
        <v>8533</v>
      </c>
      <c r="C1344" t="s">
        <v>5377</v>
      </c>
      <c r="D1344" t="s">
        <v>4145</v>
      </c>
      <c r="E1344" t="s">
        <v>164</v>
      </c>
    </row>
    <row r="1345" spans="1:5">
      <c r="A1345" t="s">
        <v>4149</v>
      </c>
      <c r="B1345" t="s">
        <v>8533</v>
      </c>
      <c r="C1345" t="s">
        <v>5233</v>
      </c>
      <c r="D1345" t="s">
        <v>4148</v>
      </c>
      <c r="E1345" t="s">
        <v>165</v>
      </c>
    </row>
    <row r="1346" spans="1:5">
      <c r="A1346" t="s">
        <v>4152</v>
      </c>
      <c r="B1346" t="s">
        <v>8533</v>
      </c>
      <c r="C1346" t="s">
        <v>5234</v>
      </c>
      <c r="D1346" t="s">
        <v>4151</v>
      </c>
      <c r="E1346" t="s">
        <v>166</v>
      </c>
    </row>
    <row r="1347" spans="1:5">
      <c r="A1347" t="s">
        <v>4155</v>
      </c>
      <c r="B1347" t="s">
        <v>8997</v>
      </c>
      <c r="C1347" t="s">
        <v>5098</v>
      </c>
      <c r="D1347" t="s">
        <v>4154</v>
      </c>
      <c r="E1347" t="s">
        <v>167</v>
      </c>
    </row>
    <row r="1348" spans="1:5">
      <c r="A1348" t="s">
        <v>4158</v>
      </c>
      <c r="B1348" t="s">
        <v>8533</v>
      </c>
      <c r="C1348" t="s">
        <v>4952</v>
      </c>
      <c r="D1348" t="s">
        <v>4157</v>
      </c>
      <c r="E1348" t="s">
        <v>168</v>
      </c>
    </row>
    <row r="1349" spans="1:5">
      <c r="A1349" t="s">
        <v>4161</v>
      </c>
      <c r="B1349" t="s">
        <v>8533</v>
      </c>
      <c r="C1349" t="s">
        <v>4951</v>
      </c>
      <c r="D1349" t="s">
        <v>4160</v>
      </c>
      <c r="E1349" t="s">
        <v>169</v>
      </c>
    </row>
    <row r="1350" spans="1:5">
      <c r="A1350" t="s">
        <v>4169</v>
      </c>
      <c r="B1350" t="s">
        <v>8533</v>
      </c>
      <c r="C1350" t="s">
        <v>1604</v>
      </c>
    </row>
    <row r="1351" spans="1:5">
      <c r="A1351" t="s">
        <v>4169</v>
      </c>
      <c r="B1351" t="s">
        <v>8533</v>
      </c>
      <c r="C1351" t="s">
        <v>1604</v>
      </c>
    </row>
    <row r="1352" spans="1:5">
      <c r="A1352" t="s">
        <v>4172</v>
      </c>
      <c r="B1352" t="s">
        <v>8946</v>
      </c>
      <c r="C1352" t="s">
        <v>4533</v>
      </c>
      <c r="D1352" t="s">
        <v>4171</v>
      </c>
      <c r="E1352" t="s">
        <v>172</v>
      </c>
    </row>
    <row r="1353" spans="1:5">
      <c r="A1353" t="s">
        <v>4175</v>
      </c>
      <c r="B1353" t="s">
        <v>8533</v>
      </c>
      <c r="C1353" t="s">
        <v>1606</v>
      </c>
      <c r="D1353" t="s">
        <v>4174</v>
      </c>
      <c r="E1353" t="s">
        <v>173</v>
      </c>
    </row>
    <row r="1354" spans="1:5">
      <c r="A1354" t="s">
        <v>4175</v>
      </c>
      <c r="B1354" t="s">
        <v>8533</v>
      </c>
      <c r="C1354" t="s">
        <v>1618</v>
      </c>
      <c r="D1354" t="s">
        <v>4174</v>
      </c>
      <c r="E1354" t="s">
        <v>173</v>
      </c>
    </row>
    <row r="1355" spans="1:5">
      <c r="A1355" t="s">
        <v>4180</v>
      </c>
      <c r="B1355" t="s">
        <v>8533</v>
      </c>
      <c r="C1355" t="s">
        <v>5436</v>
      </c>
      <c r="D1355" t="s">
        <v>4179</v>
      </c>
      <c r="E1355" t="s">
        <v>174</v>
      </c>
    </row>
    <row r="1356" spans="1:5">
      <c r="A1356" t="s">
        <v>4183</v>
      </c>
      <c r="B1356" t="s">
        <v>8533</v>
      </c>
      <c r="C1356" t="s">
        <v>5437</v>
      </c>
      <c r="D1356" t="s">
        <v>4182</v>
      </c>
      <c r="E1356" t="s">
        <v>175</v>
      </c>
    </row>
    <row r="1357" spans="1:5">
      <c r="A1357" t="s">
        <v>4186</v>
      </c>
      <c r="B1357" t="s">
        <v>8533</v>
      </c>
      <c r="C1357" t="s">
        <v>5399</v>
      </c>
      <c r="D1357" t="s">
        <v>4185</v>
      </c>
      <c r="E1357" t="s">
        <v>176</v>
      </c>
    </row>
    <row r="1358" spans="1:5">
      <c r="A1358" t="s">
        <v>4192</v>
      </c>
      <c r="B1358" t="s">
        <v>8533</v>
      </c>
      <c r="C1358" t="s">
        <v>5362</v>
      </c>
      <c r="D1358" t="s">
        <v>4191</v>
      </c>
      <c r="E1358" t="s">
        <v>178</v>
      </c>
    </row>
    <row r="1359" spans="1:5">
      <c r="A1359" t="s">
        <v>4195</v>
      </c>
      <c r="B1359" t="s">
        <v>8533</v>
      </c>
      <c r="C1359" t="s">
        <v>5397</v>
      </c>
      <c r="D1359" t="s">
        <v>4194</v>
      </c>
      <c r="E1359" t="s">
        <v>179</v>
      </c>
    </row>
    <row r="1360" spans="1:5">
      <c r="A1360" t="s">
        <v>4198</v>
      </c>
      <c r="B1360" t="s">
        <v>8533</v>
      </c>
      <c r="C1360" t="s">
        <v>5396</v>
      </c>
      <c r="D1360" t="s">
        <v>4197</v>
      </c>
      <c r="E1360" t="s">
        <v>180</v>
      </c>
    </row>
    <row r="1361" spans="1:5">
      <c r="A1361" t="s">
        <v>4204</v>
      </c>
      <c r="B1361" t="s">
        <v>8533</v>
      </c>
      <c r="C1361" t="s">
        <v>5398</v>
      </c>
      <c r="D1361" t="s">
        <v>4203</v>
      </c>
      <c r="E1361" t="s">
        <v>182</v>
      </c>
    </row>
    <row r="1362" spans="1:5">
      <c r="A1362" t="s">
        <v>4207</v>
      </c>
      <c r="B1362" t="s">
        <v>8533</v>
      </c>
      <c r="C1362" t="s">
        <v>5528</v>
      </c>
      <c r="D1362" t="s">
        <v>4206</v>
      </c>
      <c r="E1362" t="s">
        <v>183</v>
      </c>
    </row>
    <row r="1363" spans="1:5">
      <c r="A1363" t="s">
        <v>4209</v>
      </c>
      <c r="B1363" t="s">
        <v>8533</v>
      </c>
      <c r="C1363" t="s">
        <v>5535</v>
      </c>
      <c r="D1363" t="s">
        <v>4206</v>
      </c>
      <c r="E1363" t="s">
        <v>183</v>
      </c>
    </row>
    <row r="1364" spans="1:5">
      <c r="A1364" t="s">
        <v>4229</v>
      </c>
      <c r="B1364" t="s">
        <v>8533</v>
      </c>
      <c r="C1364" t="s">
        <v>5267</v>
      </c>
      <c r="D1364" t="s">
        <v>4228</v>
      </c>
      <c r="E1364" t="s">
        <v>187</v>
      </c>
    </row>
    <row r="1365" spans="1:5">
      <c r="A1365" t="s">
        <v>4232</v>
      </c>
      <c r="B1365" t="s">
        <v>8533</v>
      </c>
      <c r="C1365" t="s">
        <v>5578</v>
      </c>
      <c r="D1365" t="s">
        <v>4231</v>
      </c>
      <c r="E1365" t="s">
        <v>188</v>
      </c>
    </row>
    <row r="1366" spans="1:5">
      <c r="A1366" t="s">
        <v>4238</v>
      </c>
      <c r="B1366" t="s">
        <v>8533</v>
      </c>
      <c r="C1366" t="s">
        <v>5435</v>
      </c>
      <c r="D1366" t="s">
        <v>4237</v>
      </c>
      <c r="E1366" t="s">
        <v>190</v>
      </c>
    </row>
    <row r="1367" spans="1:5">
      <c r="A1367" t="s">
        <v>4244</v>
      </c>
      <c r="B1367" t="s">
        <v>8533</v>
      </c>
      <c r="C1367" t="s">
        <v>5617</v>
      </c>
      <c r="D1367" t="s">
        <v>4243</v>
      </c>
      <c r="E1367" t="s">
        <v>192</v>
      </c>
    </row>
    <row r="1368" spans="1:5">
      <c r="A1368" t="s">
        <v>4247</v>
      </c>
      <c r="B1368" t="s">
        <v>8533</v>
      </c>
      <c r="C1368" t="s">
        <v>5465</v>
      </c>
      <c r="D1368" t="s">
        <v>4246</v>
      </c>
      <c r="E1368" t="s">
        <v>193</v>
      </c>
    </row>
    <row r="1369" spans="1:5">
      <c r="A1369" t="s">
        <v>4250</v>
      </c>
      <c r="B1369" t="s">
        <v>8533</v>
      </c>
      <c r="C1369" t="s">
        <v>5440</v>
      </c>
      <c r="D1369" t="s">
        <v>4249</v>
      </c>
      <c r="E1369" t="s">
        <v>194</v>
      </c>
    </row>
    <row r="1370" spans="1:5">
      <c r="A1370" t="s">
        <v>4259</v>
      </c>
      <c r="B1370" t="s">
        <v>8533</v>
      </c>
      <c r="C1370" t="s">
        <v>4940</v>
      </c>
      <c r="D1370" t="s">
        <v>4258</v>
      </c>
      <c r="E1370" t="s">
        <v>197</v>
      </c>
    </row>
    <row r="1371" spans="1:5">
      <c r="A1371" t="s">
        <v>4268</v>
      </c>
      <c r="B1371" t="s">
        <v>8533</v>
      </c>
      <c r="C1371" t="s">
        <v>4941</v>
      </c>
      <c r="D1371" t="s">
        <v>4267</v>
      </c>
      <c r="E1371" t="s">
        <v>200</v>
      </c>
    </row>
    <row r="1372" spans="1:5">
      <c r="A1372" t="s">
        <v>4274</v>
      </c>
      <c r="B1372" t="s">
        <v>8533</v>
      </c>
      <c r="C1372" t="s">
        <v>5441</v>
      </c>
      <c r="D1372" t="s">
        <v>4273</v>
      </c>
      <c r="E1372" t="s">
        <v>202</v>
      </c>
    </row>
    <row r="1373" spans="1:5">
      <c r="A1373" t="s">
        <v>4277</v>
      </c>
      <c r="B1373" t="s">
        <v>8946</v>
      </c>
      <c r="C1373" t="s">
        <v>4531</v>
      </c>
      <c r="D1373" t="s">
        <v>4276</v>
      </c>
      <c r="E1373" t="s">
        <v>203</v>
      </c>
    </row>
    <row r="1374" spans="1:5">
      <c r="A1374" t="s">
        <v>4280</v>
      </c>
      <c r="B1374" t="s">
        <v>8533</v>
      </c>
      <c r="C1374" t="s">
        <v>5427</v>
      </c>
      <c r="D1374" t="s">
        <v>4279</v>
      </c>
      <c r="E1374" t="s">
        <v>204</v>
      </c>
    </row>
    <row r="1375" spans="1:5">
      <c r="A1375" t="s">
        <v>4283</v>
      </c>
      <c r="B1375" t="s">
        <v>8533</v>
      </c>
      <c r="C1375" t="s">
        <v>5416</v>
      </c>
      <c r="D1375" t="s">
        <v>4282</v>
      </c>
      <c r="E1375" t="s">
        <v>205</v>
      </c>
    </row>
    <row r="1376" spans="1:5">
      <c r="A1376" t="s">
        <v>4286</v>
      </c>
      <c r="B1376" t="s">
        <v>8570</v>
      </c>
      <c r="C1376" t="s">
        <v>5139</v>
      </c>
      <c r="D1376" t="s">
        <v>4285</v>
      </c>
      <c r="E1376" t="s">
        <v>206</v>
      </c>
    </row>
    <row r="1377" spans="1:5">
      <c r="A1377" t="s">
        <v>4289</v>
      </c>
      <c r="B1377" t="s">
        <v>8533</v>
      </c>
      <c r="C1377" t="s">
        <v>5439</v>
      </c>
      <c r="D1377" t="s">
        <v>4288</v>
      </c>
      <c r="E1377" t="s">
        <v>207</v>
      </c>
    </row>
    <row r="1378" spans="1:5">
      <c r="A1378" t="s">
        <v>4292</v>
      </c>
      <c r="B1378" t="s">
        <v>8997</v>
      </c>
      <c r="C1378" t="s">
        <v>5113</v>
      </c>
      <c r="D1378" t="s">
        <v>4291</v>
      </c>
      <c r="E1378" t="s">
        <v>208</v>
      </c>
    </row>
    <row r="1379" spans="1:5">
      <c r="A1379" t="s">
        <v>4295</v>
      </c>
      <c r="B1379" t="s">
        <v>8533</v>
      </c>
      <c r="C1379" t="s">
        <v>5492</v>
      </c>
      <c r="D1379" t="s">
        <v>4294</v>
      </c>
      <c r="E1379" t="s">
        <v>209</v>
      </c>
    </row>
    <row r="1380" spans="1:5">
      <c r="A1380" t="s">
        <v>4298</v>
      </c>
      <c r="B1380" t="s">
        <v>8533</v>
      </c>
      <c r="C1380" t="s">
        <v>5599</v>
      </c>
      <c r="D1380" t="s">
        <v>4297</v>
      </c>
      <c r="E1380" t="s">
        <v>210</v>
      </c>
    </row>
    <row r="1381" spans="1:5">
      <c r="A1381" t="s">
        <v>4304</v>
      </c>
      <c r="B1381" t="s">
        <v>8946</v>
      </c>
      <c r="C1381" t="s">
        <v>4543</v>
      </c>
      <c r="D1381" t="s">
        <v>4303</v>
      </c>
      <c r="E1381" t="s">
        <v>212</v>
      </c>
    </row>
    <row r="1382" spans="1:5">
      <c r="A1382" t="s">
        <v>4307</v>
      </c>
      <c r="B1382" t="s">
        <v>8963</v>
      </c>
      <c r="C1382" t="s">
        <v>4571</v>
      </c>
      <c r="D1382" t="s">
        <v>4306</v>
      </c>
      <c r="E1382" t="s">
        <v>213</v>
      </c>
    </row>
    <row r="1383" spans="1:5">
      <c r="A1383" t="s">
        <v>4310</v>
      </c>
      <c r="B1383" t="s">
        <v>8963</v>
      </c>
      <c r="C1383" t="s">
        <v>4574</v>
      </c>
      <c r="D1383" t="s">
        <v>4309</v>
      </c>
      <c r="E1383" t="s">
        <v>214</v>
      </c>
    </row>
    <row r="1384" spans="1:5">
      <c r="A1384" t="s">
        <v>4312</v>
      </c>
      <c r="B1384" t="s">
        <v>8963</v>
      </c>
      <c r="C1384" t="s">
        <v>4573</v>
      </c>
      <c r="D1384" t="s">
        <v>4309</v>
      </c>
      <c r="E1384" t="s">
        <v>214</v>
      </c>
    </row>
    <row r="1385" spans="1:5">
      <c r="A1385" t="s">
        <v>4314</v>
      </c>
      <c r="B1385" t="s">
        <v>8963</v>
      </c>
      <c r="C1385" t="s">
        <v>4572</v>
      </c>
      <c r="D1385" t="s">
        <v>4309</v>
      </c>
      <c r="E1385" t="s">
        <v>214</v>
      </c>
    </row>
    <row r="1386" spans="1:5">
      <c r="A1386" t="s">
        <v>4317</v>
      </c>
      <c r="B1386" t="s">
        <v>8533</v>
      </c>
      <c r="C1386" t="s">
        <v>5666</v>
      </c>
      <c r="D1386" t="s">
        <v>4316</v>
      </c>
      <c r="E1386" t="s">
        <v>215</v>
      </c>
    </row>
    <row r="1387" spans="1:5">
      <c r="A1387" t="s">
        <v>4319</v>
      </c>
      <c r="B1387" t="s">
        <v>8533</v>
      </c>
      <c r="C1387" t="s">
        <v>1592</v>
      </c>
      <c r="D1387" t="s">
        <v>4316</v>
      </c>
      <c r="E1387" t="s">
        <v>215</v>
      </c>
    </row>
    <row r="1388" spans="1:5">
      <c r="A1388" t="s">
        <v>4322</v>
      </c>
      <c r="B1388" t="s">
        <v>8533</v>
      </c>
      <c r="C1388" t="s">
        <v>5665</v>
      </c>
      <c r="D1388" t="s">
        <v>4321</v>
      </c>
      <c r="E1388" t="s">
        <v>216</v>
      </c>
    </row>
    <row r="1389" spans="1:5">
      <c r="A1389" t="s">
        <v>4324</v>
      </c>
      <c r="B1389" t="s">
        <v>8533</v>
      </c>
      <c r="C1389" t="s">
        <v>1591</v>
      </c>
      <c r="D1389" t="s">
        <v>4321</v>
      </c>
      <c r="E1389" t="s">
        <v>216</v>
      </c>
    </row>
    <row r="1390" spans="1:5">
      <c r="A1390" t="s">
        <v>4332</v>
      </c>
      <c r="B1390" t="s">
        <v>8533</v>
      </c>
      <c r="C1390" t="s">
        <v>5309</v>
      </c>
      <c r="D1390" t="s">
        <v>4331</v>
      </c>
      <c r="E1390" t="s">
        <v>218</v>
      </c>
    </row>
    <row r="1391" spans="1:5">
      <c r="B1391" t="s">
        <v>7479</v>
      </c>
      <c r="C1391" t="s">
        <v>9001</v>
      </c>
      <c r="D1391" t="s">
        <v>1628</v>
      </c>
    </row>
    <row r="1392" spans="1:5">
      <c r="B1392" t="s">
        <v>7508</v>
      </c>
      <c r="C1392" t="s">
        <v>4994</v>
      </c>
      <c r="D1392" t="s">
        <v>4995</v>
      </c>
    </row>
    <row r="1393" spans="2:4">
      <c r="B1393" t="s">
        <v>1634</v>
      </c>
      <c r="C1393" t="s">
        <v>1632</v>
      </c>
      <c r="D1393" t="s">
        <v>1633</v>
      </c>
    </row>
    <row r="1394" spans="2:4">
      <c r="B1394" t="s">
        <v>1631</v>
      </c>
      <c r="C1394" t="s">
        <v>1629</v>
      </c>
      <c r="D1394" t="s">
        <v>1630</v>
      </c>
    </row>
    <row r="1395" spans="2:4">
      <c r="B1395" t="s">
        <v>1636</v>
      </c>
      <c r="C1395" t="s">
        <v>1635</v>
      </c>
      <c r="D1395" t="s">
        <v>1633</v>
      </c>
    </row>
  </sheetData>
  <sortState ref="A5:E1395">
    <sortCondition ref="A5"/>
  </sortState>
  <phoneticPr fontId="2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E1799"/>
  <sheetViews>
    <sheetView zoomScale="75" zoomScaleNormal="75" workbookViewId="0">
      <selection activeCell="C836" sqref="C836"/>
    </sheetView>
  </sheetViews>
  <sheetFormatPr baseColWidth="10" defaultColWidth="11.42578125" defaultRowHeight="15"/>
  <cols>
    <col min="1" max="1" width="12.85546875" bestFit="1" customWidth="1"/>
    <col min="2" max="2" width="6" bestFit="1" customWidth="1"/>
    <col min="3" max="3" width="8.140625" bestFit="1" customWidth="1"/>
    <col min="4" max="4" width="78.85546875" bestFit="1" customWidth="1"/>
  </cols>
  <sheetData>
    <row r="1" spans="1:5">
      <c r="A1" t="s">
        <v>10849</v>
      </c>
    </row>
    <row r="3" spans="1:5">
      <c r="A3" t="s">
        <v>8522</v>
      </c>
      <c r="B3" t="s">
        <v>8523</v>
      </c>
      <c r="C3" t="s">
        <v>8520</v>
      </c>
      <c r="D3" t="s">
        <v>8521</v>
      </c>
    </row>
    <row r="4" spans="1:5">
      <c r="C4" t="s">
        <v>8524</v>
      </c>
      <c r="D4" t="s">
        <v>8525</v>
      </c>
    </row>
    <row r="5" spans="1:5">
      <c r="A5" t="s">
        <v>8528</v>
      </c>
      <c r="B5" t="s">
        <v>8529</v>
      </c>
      <c r="D5" t="s">
        <v>8527</v>
      </c>
      <c r="E5" t="s">
        <v>1013</v>
      </c>
    </row>
    <row r="6" spans="1:5">
      <c r="A6" t="s">
        <v>8532</v>
      </c>
      <c r="B6" t="s">
        <v>8533</v>
      </c>
      <c r="D6" t="s">
        <v>8531</v>
      </c>
      <c r="E6" t="s">
        <v>1014</v>
      </c>
    </row>
    <row r="7" spans="1:5">
      <c r="A7" t="s">
        <v>8536</v>
      </c>
      <c r="B7" t="s">
        <v>8533</v>
      </c>
      <c r="D7" t="s">
        <v>8535</v>
      </c>
      <c r="E7" t="s">
        <v>1015</v>
      </c>
    </row>
    <row r="8" spans="1:5">
      <c r="A8" t="s">
        <v>8539</v>
      </c>
      <c r="B8" t="s">
        <v>8533</v>
      </c>
      <c r="D8" t="s">
        <v>8538</v>
      </c>
      <c r="E8" t="s">
        <v>1016</v>
      </c>
    </row>
    <row r="9" spans="1:5">
      <c r="A9" t="s">
        <v>8542</v>
      </c>
      <c r="B9" t="s">
        <v>8533</v>
      </c>
      <c r="D9" t="s">
        <v>8541</v>
      </c>
      <c r="E9" t="s">
        <v>1017</v>
      </c>
    </row>
    <row r="10" spans="1:5">
      <c r="A10" t="s">
        <v>8545</v>
      </c>
      <c r="B10" t="s">
        <v>8533</v>
      </c>
      <c r="D10" t="s">
        <v>8544</v>
      </c>
      <c r="E10" t="s">
        <v>1018</v>
      </c>
    </row>
    <row r="11" spans="1:5">
      <c r="A11" t="s">
        <v>8548</v>
      </c>
      <c r="B11" t="s">
        <v>8533</v>
      </c>
      <c r="D11" t="s">
        <v>8547</v>
      </c>
      <c r="E11" t="s">
        <v>1019</v>
      </c>
    </row>
    <row r="12" spans="1:5">
      <c r="A12" t="s">
        <v>8550</v>
      </c>
      <c r="B12" t="s">
        <v>8533</v>
      </c>
      <c r="D12" t="s">
        <v>8547</v>
      </c>
      <c r="E12" t="s">
        <v>1019</v>
      </c>
    </row>
    <row r="13" spans="1:5">
      <c r="A13" t="s">
        <v>8553</v>
      </c>
      <c r="B13" t="s">
        <v>8533</v>
      </c>
      <c r="D13" t="s">
        <v>8552</v>
      </c>
      <c r="E13" t="s">
        <v>1020</v>
      </c>
    </row>
    <row r="14" spans="1:5">
      <c r="A14" t="s">
        <v>8556</v>
      </c>
      <c r="B14" t="s">
        <v>8533</v>
      </c>
      <c r="D14" t="s">
        <v>8555</v>
      </c>
      <c r="E14" t="s">
        <v>1021</v>
      </c>
    </row>
    <row r="15" spans="1:5">
      <c r="A15" t="s">
        <v>8559</v>
      </c>
      <c r="B15" t="s">
        <v>8533</v>
      </c>
      <c r="D15" t="s">
        <v>8558</v>
      </c>
      <c r="E15" t="s">
        <v>1022</v>
      </c>
    </row>
    <row r="16" spans="1:5">
      <c r="A16" t="s">
        <v>8562</v>
      </c>
      <c r="B16" t="s">
        <v>8563</v>
      </c>
      <c r="D16" t="s">
        <v>8561</v>
      </c>
      <c r="E16" t="s">
        <v>1023</v>
      </c>
    </row>
    <row r="17" spans="1:5">
      <c r="A17" t="s">
        <v>8566</v>
      </c>
      <c r="B17" t="s">
        <v>8529</v>
      </c>
      <c r="D17" t="s">
        <v>8565</v>
      </c>
      <c r="E17" t="s">
        <v>1024</v>
      </c>
    </row>
    <row r="18" spans="1:5">
      <c r="A18" t="s">
        <v>8569</v>
      </c>
      <c r="B18" t="s">
        <v>8570</v>
      </c>
      <c r="D18" t="s">
        <v>8568</v>
      </c>
      <c r="E18" t="s">
        <v>1025</v>
      </c>
    </row>
    <row r="19" spans="1:5">
      <c r="A19" t="s">
        <v>8573</v>
      </c>
      <c r="B19" t="s">
        <v>8533</v>
      </c>
      <c r="C19" t="s">
        <v>1686</v>
      </c>
      <c r="D19" t="s">
        <v>8572</v>
      </c>
      <c r="E19" t="s">
        <v>1026</v>
      </c>
    </row>
    <row r="20" spans="1:5">
      <c r="A20" t="s">
        <v>8576</v>
      </c>
      <c r="B20" t="s">
        <v>8533</v>
      </c>
      <c r="C20" t="s">
        <v>1687</v>
      </c>
      <c r="D20" t="s">
        <v>8575</v>
      </c>
      <c r="E20" t="s">
        <v>1027</v>
      </c>
    </row>
    <row r="21" spans="1:5">
      <c r="A21" t="s">
        <v>8579</v>
      </c>
      <c r="B21" t="s">
        <v>8533</v>
      </c>
      <c r="D21" t="s">
        <v>8578</v>
      </c>
      <c r="E21" t="s">
        <v>1028</v>
      </c>
    </row>
    <row r="22" spans="1:5">
      <c r="A22" t="s">
        <v>8582</v>
      </c>
      <c r="B22" t="s">
        <v>8533</v>
      </c>
      <c r="D22" t="s">
        <v>8581</v>
      </c>
      <c r="E22" t="s">
        <v>1029</v>
      </c>
    </row>
    <row r="23" spans="1:5">
      <c r="A23" t="s">
        <v>8585</v>
      </c>
      <c r="B23" t="s">
        <v>8533</v>
      </c>
      <c r="D23" t="s">
        <v>8584</v>
      </c>
      <c r="E23" t="s">
        <v>1030</v>
      </c>
    </row>
    <row r="24" spans="1:5">
      <c r="A24" t="s">
        <v>8588</v>
      </c>
      <c r="B24" t="s">
        <v>8533</v>
      </c>
      <c r="D24" t="s">
        <v>8587</v>
      </c>
      <c r="E24" t="s">
        <v>1031</v>
      </c>
    </row>
    <row r="25" spans="1:5">
      <c r="A25" t="s">
        <v>8591</v>
      </c>
      <c r="B25" t="s">
        <v>8533</v>
      </c>
      <c r="D25" t="s">
        <v>8590</v>
      </c>
      <c r="E25" t="s">
        <v>1032</v>
      </c>
    </row>
    <row r="26" spans="1:5">
      <c r="A26" t="s">
        <v>8594</v>
      </c>
      <c r="B26" t="s">
        <v>8533</v>
      </c>
      <c r="D26" t="s">
        <v>8593</v>
      </c>
      <c r="E26" t="s">
        <v>1033</v>
      </c>
    </row>
    <row r="27" spans="1:5">
      <c r="A27" t="s">
        <v>8597</v>
      </c>
      <c r="B27" t="s">
        <v>8533</v>
      </c>
      <c r="D27" t="s">
        <v>8596</v>
      </c>
      <c r="E27" t="s">
        <v>1034</v>
      </c>
    </row>
    <row r="28" spans="1:5">
      <c r="A28" t="s">
        <v>8600</v>
      </c>
      <c r="B28" t="s">
        <v>8533</v>
      </c>
      <c r="D28" t="s">
        <v>8599</v>
      </c>
      <c r="E28" t="s">
        <v>1035</v>
      </c>
    </row>
    <row r="29" spans="1:5">
      <c r="A29" t="s">
        <v>8603</v>
      </c>
      <c r="B29" t="s">
        <v>8533</v>
      </c>
      <c r="D29" t="s">
        <v>8602</v>
      </c>
      <c r="E29" t="s">
        <v>1036</v>
      </c>
    </row>
    <row r="30" spans="1:5">
      <c r="A30" t="s">
        <v>8606</v>
      </c>
      <c r="B30" t="s">
        <v>8533</v>
      </c>
      <c r="D30" t="s">
        <v>8605</v>
      </c>
      <c r="E30" t="s">
        <v>1037</v>
      </c>
    </row>
    <row r="31" spans="1:5">
      <c r="A31" t="s">
        <v>8609</v>
      </c>
      <c r="B31" t="s">
        <v>8533</v>
      </c>
      <c r="D31" t="s">
        <v>8608</v>
      </c>
      <c r="E31" t="s">
        <v>1038</v>
      </c>
    </row>
    <row r="32" spans="1:5">
      <c r="A32" t="s">
        <v>8612</v>
      </c>
      <c r="B32" t="s">
        <v>8533</v>
      </c>
      <c r="D32" t="s">
        <v>8611</v>
      </c>
      <c r="E32" t="s">
        <v>1039</v>
      </c>
    </row>
    <row r="33" spans="1:5">
      <c r="A33" t="s">
        <v>8615</v>
      </c>
      <c r="B33" t="s">
        <v>8533</v>
      </c>
      <c r="D33" t="s">
        <v>8614</v>
      </c>
      <c r="E33" t="s">
        <v>1040</v>
      </c>
    </row>
    <row r="34" spans="1:5">
      <c r="A34" t="s">
        <v>8618</v>
      </c>
      <c r="B34" t="s">
        <v>8533</v>
      </c>
      <c r="D34" t="s">
        <v>8617</v>
      </c>
      <c r="E34" t="s">
        <v>1041</v>
      </c>
    </row>
    <row r="35" spans="1:5">
      <c r="A35" t="s">
        <v>8621</v>
      </c>
      <c r="B35" t="s">
        <v>8533</v>
      </c>
      <c r="D35" t="s">
        <v>8620</v>
      </c>
      <c r="E35" t="s">
        <v>1042</v>
      </c>
    </row>
    <row r="36" spans="1:5">
      <c r="A36" t="s">
        <v>8624</v>
      </c>
      <c r="B36" t="s">
        <v>8533</v>
      </c>
      <c r="D36" t="s">
        <v>8623</v>
      </c>
      <c r="E36" t="s">
        <v>1043</v>
      </c>
    </row>
    <row r="37" spans="1:5">
      <c r="A37" t="s">
        <v>8627</v>
      </c>
      <c r="B37" t="s">
        <v>8533</v>
      </c>
      <c r="D37" t="s">
        <v>8626</v>
      </c>
      <c r="E37" t="s">
        <v>1044</v>
      </c>
    </row>
    <row r="38" spans="1:5">
      <c r="A38" t="s">
        <v>8630</v>
      </c>
      <c r="B38" t="s">
        <v>8533</v>
      </c>
      <c r="D38" t="s">
        <v>8629</v>
      </c>
      <c r="E38" t="s">
        <v>1045</v>
      </c>
    </row>
    <row r="39" spans="1:5">
      <c r="A39" t="s">
        <v>8633</v>
      </c>
      <c r="B39" t="s">
        <v>8533</v>
      </c>
      <c r="D39" t="s">
        <v>8632</v>
      </c>
      <c r="E39" t="s">
        <v>1046</v>
      </c>
    </row>
    <row r="40" spans="1:5">
      <c r="A40" t="s">
        <v>8636</v>
      </c>
      <c r="B40" t="s">
        <v>8533</v>
      </c>
      <c r="D40" t="s">
        <v>8635</v>
      </c>
      <c r="E40" t="s">
        <v>1047</v>
      </c>
    </row>
    <row r="41" spans="1:5">
      <c r="A41" t="s">
        <v>8636</v>
      </c>
      <c r="B41" t="s">
        <v>8533</v>
      </c>
      <c r="D41" t="s">
        <v>8635</v>
      </c>
      <c r="E41" t="s">
        <v>1047</v>
      </c>
    </row>
    <row r="42" spans="1:5">
      <c r="A42" t="s">
        <v>8639</v>
      </c>
      <c r="B42" t="s">
        <v>8533</v>
      </c>
      <c r="D42" t="s">
        <v>8638</v>
      </c>
      <c r="E42" t="s">
        <v>1048</v>
      </c>
    </row>
    <row r="43" spans="1:5">
      <c r="A43" t="s">
        <v>8642</v>
      </c>
      <c r="B43" t="s">
        <v>8533</v>
      </c>
      <c r="D43" t="s">
        <v>8641</v>
      </c>
      <c r="E43" t="s">
        <v>1049</v>
      </c>
    </row>
    <row r="44" spans="1:5">
      <c r="A44" t="s">
        <v>8645</v>
      </c>
      <c r="B44" t="s">
        <v>8533</v>
      </c>
      <c r="D44" t="s">
        <v>8644</v>
      </c>
      <c r="E44" t="s">
        <v>1050</v>
      </c>
    </row>
    <row r="45" spans="1:5">
      <c r="A45" t="s">
        <v>8648</v>
      </c>
      <c r="B45" t="s">
        <v>8533</v>
      </c>
      <c r="D45" t="s">
        <v>8647</v>
      </c>
      <c r="E45" t="s">
        <v>1051</v>
      </c>
    </row>
    <row r="46" spans="1:5">
      <c r="A46" t="s">
        <v>8651</v>
      </c>
      <c r="B46" t="s">
        <v>8533</v>
      </c>
      <c r="D46" t="s">
        <v>8650</v>
      </c>
      <c r="E46" t="s">
        <v>1052</v>
      </c>
    </row>
    <row r="47" spans="1:5">
      <c r="A47" t="s">
        <v>8654</v>
      </c>
      <c r="B47" t="s">
        <v>8533</v>
      </c>
      <c r="D47" t="s">
        <v>8653</v>
      </c>
      <c r="E47" t="s">
        <v>1053</v>
      </c>
    </row>
    <row r="48" spans="1:5">
      <c r="A48" t="s">
        <v>8657</v>
      </c>
      <c r="B48" t="s">
        <v>8533</v>
      </c>
      <c r="D48" t="s">
        <v>8656</v>
      </c>
      <c r="E48" t="s">
        <v>1054</v>
      </c>
    </row>
    <row r="49" spans="1:5">
      <c r="A49" t="s">
        <v>8660</v>
      </c>
      <c r="B49" t="s">
        <v>8533</v>
      </c>
      <c r="D49" t="s">
        <v>8659</v>
      </c>
      <c r="E49" t="s">
        <v>1055</v>
      </c>
    </row>
    <row r="50" spans="1:5">
      <c r="A50" t="s">
        <v>8663</v>
      </c>
      <c r="B50" t="s">
        <v>8533</v>
      </c>
      <c r="D50" t="s">
        <v>8662</v>
      </c>
      <c r="E50" t="s">
        <v>1056</v>
      </c>
    </row>
    <row r="51" spans="1:5">
      <c r="A51" t="s">
        <v>8666</v>
      </c>
      <c r="B51" t="s">
        <v>8533</v>
      </c>
      <c r="D51" t="s">
        <v>8665</v>
      </c>
      <c r="E51" t="s">
        <v>1057</v>
      </c>
    </row>
    <row r="52" spans="1:5">
      <c r="A52" t="s">
        <v>8669</v>
      </c>
      <c r="B52" t="s">
        <v>8533</v>
      </c>
      <c r="D52" t="s">
        <v>8668</v>
      </c>
      <c r="E52" t="s">
        <v>1058</v>
      </c>
    </row>
    <row r="53" spans="1:5">
      <c r="A53" t="s">
        <v>8672</v>
      </c>
      <c r="B53" t="s">
        <v>8533</v>
      </c>
      <c r="D53" t="s">
        <v>8671</v>
      </c>
      <c r="E53" t="s">
        <v>1059</v>
      </c>
    </row>
    <row r="54" spans="1:5">
      <c r="A54" t="s">
        <v>8675</v>
      </c>
      <c r="B54" t="s">
        <v>8533</v>
      </c>
      <c r="D54" t="s">
        <v>8674</v>
      </c>
      <c r="E54" t="s">
        <v>1060</v>
      </c>
    </row>
    <row r="55" spans="1:5">
      <c r="A55" t="s">
        <v>8678</v>
      </c>
      <c r="B55" t="s">
        <v>8533</v>
      </c>
      <c r="D55" t="s">
        <v>8677</v>
      </c>
      <c r="E55" t="s">
        <v>1061</v>
      </c>
    </row>
    <row r="56" spans="1:5">
      <c r="A56" t="s">
        <v>8681</v>
      </c>
      <c r="B56" t="s">
        <v>8533</v>
      </c>
      <c r="D56" t="s">
        <v>8680</v>
      </c>
      <c r="E56" t="s">
        <v>1062</v>
      </c>
    </row>
    <row r="57" spans="1:5">
      <c r="A57" t="s">
        <v>8684</v>
      </c>
      <c r="B57" t="s">
        <v>8533</v>
      </c>
      <c r="D57" t="s">
        <v>8683</v>
      </c>
      <c r="E57" t="s">
        <v>1063</v>
      </c>
    </row>
    <row r="58" spans="1:5">
      <c r="A58" t="s">
        <v>8687</v>
      </c>
      <c r="B58" t="s">
        <v>8533</v>
      </c>
      <c r="D58" t="s">
        <v>8686</v>
      </c>
      <c r="E58" t="s">
        <v>1064</v>
      </c>
    </row>
    <row r="59" spans="1:5">
      <c r="A59" t="s">
        <v>8690</v>
      </c>
      <c r="B59" t="s">
        <v>8533</v>
      </c>
      <c r="D59" t="s">
        <v>8689</v>
      </c>
      <c r="E59" t="s">
        <v>1065</v>
      </c>
    </row>
    <row r="60" spans="1:5">
      <c r="A60" t="s">
        <v>8693</v>
      </c>
      <c r="B60" t="s">
        <v>8533</v>
      </c>
      <c r="D60" t="s">
        <v>8692</v>
      </c>
      <c r="E60" t="s">
        <v>1066</v>
      </c>
    </row>
    <row r="61" spans="1:5">
      <c r="A61" t="s">
        <v>8696</v>
      </c>
      <c r="B61" t="s">
        <v>8533</v>
      </c>
      <c r="D61" t="s">
        <v>8695</v>
      </c>
      <c r="E61" t="s">
        <v>1067</v>
      </c>
    </row>
    <row r="62" spans="1:5">
      <c r="A62" t="s">
        <v>8699</v>
      </c>
      <c r="B62" t="s">
        <v>8533</v>
      </c>
      <c r="D62" t="s">
        <v>8698</v>
      </c>
      <c r="E62" t="s">
        <v>1068</v>
      </c>
    </row>
    <row r="63" spans="1:5">
      <c r="A63" t="s">
        <v>8702</v>
      </c>
      <c r="B63" t="s">
        <v>8533</v>
      </c>
      <c r="D63" t="s">
        <v>8701</v>
      </c>
      <c r="E63" t="s">
        <v>1069</v>
      </c>
    </row>
    <row r="64" spans="1:5">
      <c r="A64" t="s">
        <v>8705</v>
      </c>
      <c r="B64" t="s">
        <v>8533</v>
      </c>
      <c r="D64" t="s">
        <v>8704</v>
      </c>
      <c r="E64" t="s">
        <v>1070</v>
      </c>
    </row>
    <row r="65" spans="1:5">
      <c r="A65" t="s">
        <v>8708</v>
      </c>
      <c r="B65" t="s">
        <v>8533</v>
      </c>
      <c r="D65" t="s">
        <v>8707</v>
      </c>
      <c r="E65" t="s">
        <v>1071</v>
      </c>
    </row>
    <row r="66" spans="1:5">
      <c r="A66" t="s">
        <v>8711</v>
      </c>
      <c r="B66" t="s">
        <v>8533</v>
      </c>
      <c r="D66" t="s">
        <v>8710</v>
      </c>
      <c r="E66" t="s">
        <v>1072</v>
      </c>
    </row>
    <row r="67" spans="1:5">
      <c r="A67" t="s">
        <v>8714</v>
      </c>
      <c r="B67" t="s">
        <v>8533</v>
      </c>
      <c r="D67" t="s">
        <v>8713</v>
      </c>
      <c r="E67" t="s">
        <v>1073</v>
      </c>
    </row>
    <row r="68" spans="1:5">
      <c r="A68" t="s">
        <v>8717</v>
      </c>
      <c r="B68" t="s">
        <v>8533</v>
      </c>
      <c r="D68" t="s">
        <v>8716</v>
      </c>
      <c r="E68" t="s">
        <v>1074</v>
      </c>
    </row>
    <row r="69" spans="1:5">
      <c r="A69" t="s">
        <v>8720</v>
      </c>
      <c r="B69" t="s">
        <v>8533</v>
      </c>
      <c r="D69" t="s">
        <v>8719</v>
      </c>
      <c r="E69" t="s">
        <v>1075</v>
      </c>
    </row>
    <row r="70" spans="1:5">
      <c r="A70" t="s">
        <v>8723</v>
      </c>
      <c r="B70" t="s">
        <v>8533</v>
      </c>
      <c r="D70" t="s">
        <v>8722</v>
      </c>
      <c r="E70" t="s">
        <v>1076</v>
      </c>
    </row>
    <row r="71" spans="1:5">
      <c r="A71" t="s">
        <v>8726</v>
      </c>
      <c r="B71" t="s">
        <v>8533</v>
      </c>
      <c r="D71" t="s">
        <v>8725</v>
      </c>
      <c r="E71" t="s">
        <v>1077</v>
      </c>
    </row>
    <row r="72" spans="1:5">
      <c r="A72" t="s">
        <v>8729</v>
      </c>
      <c r="B72" t="s">
        <v>8533</v>
      </c>
      <c r="D72" t="s">
        <v>8728</v>
      </c>
      <c r="E72" t="s">
        <v>1078</v>
      </c>
    </row>
    <row r="73" spans="1:5">
      <c r="A73" t="s">
        <v>8732</v>
      </c>
      <c r="B73" t="s">
        <v>8533</v>
      </c>
      <c r="D73" t="s">
        <v>8731</v>
      </c>
      <c r="E73" t="s">
        <v>1079</v>
      </c>
    </row>
    <row r="74" spans="1:5">
      <c r="A74" t="s">
        <v>8735</v>
      </c>
      <c r="B74" t="s">
        <v>8533</v>
      </c>
      <c r="D74" t="s">
        <v>8734</v>
      </c>
      <c r="E74" t="s">
        <v>1080</v>
      </c>
    </row>
    <row r="75" spans="1:5">
      <c r="A75" t="s">
        <v>8738</v>
      </c>
      <c r="B75" t="s">
        <v>8533</v>
      </c>
      <c r="D75" t="s">
        <v>8737</v>
      </c>
      <c r="E75" t="s">
        <v>1081</v>
      </c>
    </row>
    <row r="76" spans="1:5">
      <c r="A76" t="s">
        <v>8741</v>
      </c>
      <c r="B76" t="s">
        <v>8533</v>
      </c>
      <c r="D76" t="s">
        <v>8740</v>
      </c>
      <c r="E76" t="s">
        <v>1082</v>
      </c>
    </row>
    <row r="77" spans="1:5">
      <c r="A77" t="s">
        <v>8744</v>
      </c>
      <c r="B77" t="s">
        <v>8533</v>
      </c>
      <c r="D77" t="s">
        <v>8743</v>
      </c>
      <c r="E77" t="s">
        <v>1083</v>
      </c>
    </row>
    <row r="78" spans="1:5">
      <c r="A78" t="s">
        <v>8747</v>
      </c>
      <c r="B78" t="s">
        <v>8533</v>
      </c>
      <c r="D78" t="s">
        <v>8746</v>
      </c>
      <c r="E78" t="s">
        <v>1084</v>
      </c>
    </row>
    <row r="79" spans="1:5">
      <c r="A79" t="s">
        <v>8750</v>
      </c>
      <c r="B79" t="s">
        <v>8533</v>
      </c>
      <c r="D79" t="s">
        <v>8749</v>
      </c>
      <c r="E79" t="s">
        <v>1085</v>
      </c>
    </row>
    <row r="80" spans="1:5">
      <c r="A80" t="s">
        <v>8753</v>
      </c>
      <c r="B80" t="s">
        <v>8533</v>
      </c>
      <c r="D80" t="s">
        <v>8752</v>
      </c>
      <c r="E80" t="s">
        <v>1086</v>
      </c>
    </row>
    <row r="81" spans="1:5">
      <c r="A81" t="s">
        <v>8756</v>
      </c>
      <c r="B81" t="s">
        <v>8533</v>
      </c>
      <c r="D81" t="s">
        <v>8755</v>
      </c>
      <c r="E81" t="s">
        <v>1087</v>
      </c>
    </row>
    <row r="82" spans="1:5">
      <c r="A82" t="s">
        <v>8759</v>
      </c>
      <c r="B82" t="s">
        <v>8533</v>
      </c>
      <c r="D82" t="s">
        <v>8758</v>
      </c>
      <c r="E82" t="s">
        <v>1088</v>
      </c>
    </row>
    <row r="83" spans="1:5">
      <c r="A83" t="s">
        <v>8762</v>
      </c>
      <c r="B83" t="s">
        <v>8533</v>
      </c>
      <c r="D83" t="s">
        <v>8761</v>
      </c>
      <c r="E83" t="s">
        <v>1089</v>
      </c>
    </row>
    <row r="84" spans="1:5">
      <c r="A84" t="s">
        <v>8765</v>
      </c>
      <c r="B84" t="s">
        <v>8533</v>
      </c>
      <c r="D84" t="s">
        <v>8764</v>
      </c>
      <c r="E84" t="s">
        <v>1090</v>
      </c>
    </row>
    <row r="85" spans="1:5">
      <c r="A85" t="s">
        <v>8768</v>
      </c>
      <c r="B85" t="s">
        <v>8533</v>
      </c>
      <c r="D85" t="s">
        <v>8767</v>
      </c>
      <c r="E85" t="s">
        <v>1091</v>
      </c>
    </row>
    <row r="86" spans="1:5">
      <c r="A86" t="s">
        <v>8771</v>
      </c>
      <c r="B86" t="s">
        <v>8533</v>
      </c>
      <c r="D86" t="s">
        <v>8770</v>
      </c>
      <c r="E86" t="s">
        <v>1092</v>
      </c>
    </row>
    <row r="87" spans="1:5">
      <c r="A87" t="s">
        <v>8774</v>
      </c>
      <c r="B87" t="s">
        <v>8533</v>
      </c>
      <c r="D87" t="s">
        <v>8773</v>
      </c>
      <c r="E87" t="s">
        <v>1093</v>
      </c>
    </row>
    <row r="88" spans="1:5">
      <c r="A88" t="s">
        <v>8777</v>
      </c>
      <c r="B88" t="s">
        <v>8533</v>
      </c>
      <c r="D88" t="s">
        <v>8776</v>
      </c>
      <c r="E88" t="s">
        <v>1094</v>
      </c>
    </row>
    <row r="89" spans="1:5">
      <c r="A89" t="s">
        <v>8780</v>
      </c>
      <c r="B89" t="s">
        <v>8533</v>
      </c>
      <c r="D89" t="s">
        <v>8779</v>
      </c>
      <c r="E89" t="s">
        <v>1095</v>
      </c>
    </row>
    <row r="90" spans="1:5">
      <c r="A90" t="s">
        <v>8783</v>
      </c>
      <c r="B90" t="s">
        <v>8533</v>
      </c>
      <c r="D90" t="s">
        <v>8782</v>
      </c>
      <c r="E90" t="s">
        <v>1096</v>
      </c>
    </row>
    <row r="91" spans="1:5">
      <c r="A91" t="s">
        <v>8786</v>
      </c>
      <c r="B91" t="s">
        <v>8533</v>
      </c>
      <c r="D91" t="s">
        <v>8785</v>
      </c>
      <c r="E91" t="s">
        <v>1097</v>
      </c>
    </row>
    <row r="92" spans="1:5">
      <c r="A92" t="s">
        <v>8789</v>
      </c>
      <c r="B92" t="s">
        <v>8533</v>
      </c>
      <c r="D92" t="s">
        <v>8788</v>
      </c>
      <c r="E92" t="s">
        <v>1098</v>
      </c>
    </row>
    <row r="93" spans="1:5">
      <c r="A93" t="s">
        <v>8792</v>
      </c>
      <c r="B93" t="s">
        <v>8533</v>
      </c>
      <c r="D93" t="s">
        <v>8791</v>
      </c>
      <c r="E93" t="s">
        <v>1099</v>
      </c>
    </row>
    <row r="94" spans="1:5">
      <c r="A94" t="s">
        <v>8795</v>
      </c>
      <c r="B94" t="s">
        <v>8533</v>
      </c>
      <c r="D94" t="s">
        <v>8794</v>
      </c>
      <c r="E94" t="s">
        <v>1100</v>
      </c>
    </row>
    <row r="95" spans="1:5">
      <c r="A95" t="s">
        <v>8798</v>
      </c>
      <c r="B95" t="s">
        <v>8533</v>
      </c>
      <c r="D95" t="s">
        <v>8797</v>
      </c>
      <c r="E95" t="s">
        <v>1101</v>
      </c>
    </row>
    <row r="96" spans="1:5">
      <c r="A96" t="s">
        <v>8801</v>
      </c>
      <c r="B96" t="s">
        <v>8533</v>
      </c>
      <c r="D96" t="s">
        <v>8800</v>
      </c>
      <c r="E96" t="s">
        <v>1102</v>
      </c>
    </row>
    <row r="97" spans="1:5">
      <c r="A97" t="s">
        <v>8804</v>
      </c>
      <c r="B97" t="s">
        <v>8533</v>
      </c>
      <c r="D97" t="s">
        <v>8803</v>
      </c>
      <c r="E97" t="s">
        <v>1103</v>
      </c>
    </row>
    <row r="98" spans="1:5">
      <c r="A98" t="s">
        <v>8807</v>
      </c>
      <c r="B98" t="s">
        <v>8533</v>
      </c>
      <c r="D98" t="s">
        <v>8806</v>
      </c>
      <c r="E98" t="s">
        <v>1104</v>
      </c>
    </row>
    <row r="99" spans="1:5">
      <c r="A99" t="s">
        <v>8810</v>
      </c>
      <c r="B99" t="s">
        <v>8533</v>
      </c>
      <c r="D99" t="s">
        <v>8809</v>
      </c>
      <c r="E99" t="s">
        <v>1105</v>
      </c>
    </row>
    <row r="100" spans="1:5">
      <c r="A100" t="s">
        <v>8813</v>
      </c>
      <c r="B100" t="s">
        <v>8533</v>
      </c>
      <c r="D100" t="s">
        <v>8812</v>
      </c>
      <c r="E100" t="s">
        <v>1106</v>
      </c>
    </row>
    <row r="101" spans="1:5">
      <c r="A101" t="s">
        <v>8816</v>
      </c>
      <c r="B101" t="s">
        <v>8533</v>
      </c>
      <c r="D101" t="s">
        <v>8815</v>
      </c>
      <c r="E101" t="s">
        <v>1107</v>
      </c>
    </row>
    <row r="102" spans="1:5">
      <c r="A102" t="s">
        <v>8819</v>
      </c>
      <c r="B102" t="s">
        <v>8533</v>
      </c>
      <c r="D102" t="s">
        <v>8818</v>
      </c>
      <c r="E102" t="s">
        <v>1108</v>
      </c>
    </row>
    <row r="103" spans="1:5">
      <c r="A103" t="s">
        <v>8822</v>
      </c>
      <c r="B103" t="s">
        <v>8533</v>
      </c>
      <c r="D103" t="s">
        <v>8821</v>
      </c>
      <c r="E103" t="s">
        <v>1109</v>
      </c>
    </row>
    <row r="104" spans="1:5">
      <c r="A104" t="s">
        <v>8822</v>
      </c>
      <c r="B104" t="s">
        <v>8533</v>
      </c>
      <c r="D104" t="s">
        <v>8821</v>
      </c>
      <c r="E104" t="s">
        <v>1109</v>
      </c>
    </row>
    <row r="105" spans="1:5">
      <c r="A105" t="s">
        <v>8825</v>
      </c>
      <c r="B105" t="s">
        <v>8533</v>
      </c>
      <c r="D105" t="s">
        <v>8824</v>
      </c>
      <c r="E105" t="s">
        <v>1110</v>
      </c>
    </row>
    <row r="106" spans="1:5">
      <c r="A106" t="s">
        <v>8825</v>
      </c>
      <c r="B106" t="s">
        <v>8533</v>
      </c>
      <c r="D106" t="s">
        <v>8824</v>
      </c>
      <c r="E106" t="s">
        <v>1110</v>
      </c>
    </row>
    <row r="107" spans="1:5">
      <c r="A107" t="s">
        <v>8828</v>
      </c>
      <c r="B107" t="s">
        <v>8533</v>
      </c>
      <c r="D107" t="s">
        <v>8827</v>
      </c>
      <c r="E107" t="s">
        <v>1111</v>
      </c>
    </row>
    <row r="108" spans="1:5">
      <c r="A108" t="s">
        <v>8831</v>
      </c>
      <c r="B108" t="s">
        <v>8533</v>
      </c>
      <c r="D108" t="s">
        <v>8830</v>
      </c>
      <c r="E108" t="s">
        <v>1112</v>
      </c>
    </row>
    <row r="109" spans="1:5">
      <c r="A109" t="s">
        <v>8833</v>
      </c>
      <c r="B109" t="s">
        <v>8533</v>
      </c>
      <c r="D109" t="s">
        <v>8830</v>
      </c>
      <c r="E109" t="s">
        <v>1112</v>
      </c>
    </row>
    <row r="110" spans="1:5">
      <c r="A110" t="s">
        <v>8835</v>
      </c>
      <c r="B110" t="s">
        <v>8533</v>
      </c>
      <c r="D110" t="s">
        <v>8830</v>
      </c>
      <c r="E110" t="s">
        <v>1112</v>
      </c>
    </row>
    <row r="111" spans="1:5">
      <c r="A111" t="s">
        <v>8837</v>
      </c>
      <c r="B111" t="s">
        <v>8533</v>
      </c>
      <c r="D111" t="s">
        <v>8830</v>
      </c>
      <c r="E111" t="s">
        <v>1112</v>
      </c>
    </row>
    <row r="112" spans="1:5">
      <c r="A112" t="s">
        <v>8840</v>
      </c>
      <c r="B112" t="s">
        <v>8533</v>
      </c>
      <c r="D112" t="s">
        <v>8839</v>
      </c>
      <c r="E112" t="s">
        <v>1113</v>
      </c>
    </row>
    <row r="113" spans="1:5">
      <c r="A113" t="s">
        <v>8843</v>
      </c>
      <c r="B113" t="s">
        <v>8533</v>
      </c>
      <c r="D113" t="s">
        <v>8842</v>
      </c>
      <c r="E113" t="s">
        <v>1114</v>
      </c>
    </row>
    <row r="114" spans="1:5">
      <c r="A114" t="s">
        <v>8843</v>
      </c>
      <c r="B114" t="s">
        <v>8533</v>
      </c>
      <c r="D114" t="s">
        <v>8842</v>
      </c>
      <c r="E114" t="s">
        <v>1114</v>
      </c>
    </row>
    <row r="115" spans="1:5">
      <c r="A115" t="s">
        <v>8843</v>
      </c>
      <c r="B115" t="s">
        <v>8533</v>
      </c>
      <c r="D115" t="s">
        <v>8842</v>
      </c>
      <c r="E115" t="s">
        <v>1114</v>
      </c>
    </row>
    <row r="116" spans="1:5">
      <c r="A116" t="s">
        <v>8845</v>
      </c>
      <c r="B116" t="s">
        <v>8533</v>
      </c>
      <c r="D116" t="s">
        <v>8842</v>
      </c>
      <c r="E116" t="s">
        <v>1114</v>
      </c>
    </row>
    <row r="117" spans="1:5">
      <c r="A117" t="s">
        <v>8845</v>
      </c>
      <c r="B117" t="s">
        <v>8533</v>
      </c>
      <c r="D117" t="s">
        <v>8842</v>
      </c>
      <c r="E117" t="s">
        <v>1114</v>
      </c>
    </row>
    <row r="118" spans="1:5">
      <c r="A118" t="s">
        <v>8845</v>
      </c>
      <c r="B118" t="s">
        <v>8533</v>
      </c>
      <c r="D118" t="s">
        <v>8842</v>
      </c>
      <c r="E118" t="s">
        <v>1114</v>
      </c>
    </row>
    <row r="119" spans="1:5">
      <c r="A119" t="s">
        <v>8847</v>
      </c>
      <c r="B119" t="s">
        <v>8533</v>
      </c>
      <c r="D119" t="s">
        <v>8842</v>
      </c>
      <c r="E119" t="s">
        <v>1114</v>
      </c>
    </row>
    <row r="120" spans="1:5">
      <c r="A120" t="s">
        <v>8847</v>
      </c>
      <c r="B120" t="s">
        <v>8533</v>
      </c>
      <c r="D120" t="s">
        <v>8842</v>
      </c>
      <c r="E120" t="s">
        <v>1114</v>
      </c>
    </row>
    <row r="121" spans="1:5">
      <c r="A121" t="s">
        <v>8847</v>
      </c>
      <c r="B121" t="s">
        <v>8533</v>
      </c>
      <c r="D121" t="s">
        <v>8842</v>
      </c>
      <c r="E121" t="s">
        <v>1114</v>
      </c>
    </row>
    <row r="122" spans="1:5">
      <c r="A122" t="s">
        <v>8849</v>
      </c>
      <c r="B122" t="s">
        <v>8533</v>
      </c>
      <c r="D122" t="s">
        <v>8842</v>
      </c>
      <c r="E122" t="s">
        <v>1114</v>
      </c>
    </row>
    <row r="123" spans="1:5">
      <c r="A123" t="s">
        <v>8849</v>
      </c>
      <c r="B123" t="s">
        <v>8533</v>
      </c>
      <c r="D123" t="s">
        <v>8842</v>
      </c>
      <c r="E123" t="s">
        <v>1114</v>
      </c>
    </row>
    <row r="124" spans="1:5">
      <c r="A124" t="s">
        <v>8849</v>
      </c>
      <c r="B124" t="s">
        <v>8533</v>
      </c>
      <c r="D124" t="s">
        <v>8842</v>
      </c>
      <c r="E124" t="s">
        <v>1114</v>
      </c>
    </row>
    <row r="125" spans="1:5">
      <c r="A125" t="s">
        <v>8852</v>
      </c>
      <c r="B125" t="s">
        <v>8533</v>
      </c>
      <c r="D125" t="s">
        <v>8851</v>
      </c>
      <c r="E125" t="s">
        <v>1115</v>
      </c>
    </row>
    <row r="126" spans="1:5">
      <c r="A126" t="s">
        <v>8855</v>
      </c>
      <c r="B126" t="s">
        <v>8533</v>
      </c>
      <c r="D126" t="s">
        <v>8854</v>
      </c>
      <c r="E126" t="s">
        <v>1116</v>
      </c>
    </row>
    <row r="127" spans="1:5">
      <c r="A127" t="s">
        <v>8858</v>
      </c>
      <c r="B127" t="s">
        <v>8533</v>
      </c>
      <c r="D127" t="s">
        <v>8857</v>
      </c>
      <c r="E127" t="s">
        <v>1117</v>
      </c>
    </row>
    <row r="128" spans="1:5">
      <c r="A128" t="s">
        <v>8860</v>
      </c>
      <c r="B128" t="s">
        <v>8533</v>
      </c>
      <c r="D128" t="s">
        <v>8857</v>
      </c>
      <c r="E128" t="s">
        <v>1117</v>
      </c>
    </row>
    <row r="129" spans="1:5">
      <c r="A129" t="s">
        <v>8863</v>
      </c>
      <c r="B129" t="s">
        <v>8533</v>
      </c>
      <c r="D129" t="s">
        <v>8862</v>
      </c>
      <c r="E129" t="s">
        <v>1118</v>
      </c>
    </row>
    <row r="130" spans="1:5">
      <c r="A130" t="s">
        <v>8863</v>
      </c>
      <c r="B130" t="s">
        <v>8533</v>
      </c>
      <c r="D130" t="s">
        <v>8862</v>
      </c>
      <c r="E130" t="s">
        <v>1118</v>
      </c>
    </row>
    <row r="131" spans="1:5">
      <c r="A131" t="s">
        <v>8865</v>
      </c>
      <c r="B131" t="s">
        <v>8533</v>
      </c>
      <c r="D131" t="s">
        <v>8862</v>
      </c>
      <c r="E131" t="s">
        <v>1118</v>
      </c>
    </row>
    <row r="132" spans="1:5">
      <c r="A132" t="s">
        <v>8865</v>
      </c>
      <c r="B132" t="s">
        <v>8533</v>
      </c>
      <c r="D132" t="s">
        <v>8862</v>
      </c>
      <c r="E132" t="s">
        <v>1118</v>
      </c>
    </row>
    <row r="133" spans="1:5">
      <c r="A133" t="s">
        <v>8867</v>
      </c>
      <c r="B133" t="s">
        <v>8533</v>
      </c>
      <c r="D133" t="s">
        <v>8862</v>
      </c>
      <c r="E133" t="s">
        <v>1118</v>
      </c>
    </row>
    <row r="134" spans="1:5">
      <c r="A134" t="s">
        <v>8867</v>
      </c>
      <c r="B134" t="s">
        <v>8533</v>
      </c>
      <c r="D134" t="s">
        <v>8862</v>
      </c>
      <c r="E134" t="s">
        <v>1118</v>
      </c>
    </row>
    <row r="135" spans="1:5">
      <c r="A135" t="s">
        <v>8869</v>
      </c>
      <c r="B135" t="s">
        <v>8533</v>
      </c>
      <c r="D135" t="s">
        <v>8862</v>
      </c>
      <c r="E135" t="s">
        <v>1118</v>
      </c>
    </row>
    <row r="136" spans="1:5">
      <c r="A136" t="s">
        <v>8869</v>
      </c>
      <c r="B136" t="s">
        <v>8533</v>
      </c>
      <c r="D136" t="s">
        <v>8862</v>
      </c>
      <c r="E136" t="s">
        <v>1118</v>
      </c>
    </row>
    <row r="137" spans="1:5">
      <c r="A137" t="s">
        <v>8872</v>
      </c>
      <c r="B137" t="s">
        <v>8533</v>
      </c>
      <c r="D137" t="s">
        <v>8871</v>
      </c>
      <c r="E137" t="s">
        <v>1119</v>
      </c>
    </row>
    <row r="138" spans="1:5">
      <c r="A138" t="s">
        <v>8875</v>
      </c>
      <c r="B138" t="s">
        <v>8533</v>
      </c>
      <c r="D138" t="s">
        <v>8874</v>
      </c>
      <c r="E138" t="s">
        <v>1120</v>
      </c>
    </row>
    <row r="139" spans="1:5">
      <c r="A139" t="s">
        <v>8878</v>
      </c>
      <c r="B139" t="s">
        <v>8533</v>
      </c>
      <c r="D139" t="s">
        <v>8877</v>
      </c>
      <c r="E139" t="s">
        <v>1121</v>
      </c>
    </row>
    <row r="140" spans="1:5">
      <c r="A140" t="s">
        <v>8880</v>
      </c>
      <c r="B140" t="s">
        <v>8533</v>
      </c>
      <c r="D140" t="s">
        <v>8877</v>
      </c>
      <c r="E140" t="s">
        <v>1121</v>
      </c>
    </row>
    <row r="141" spans="1:5">
      <c r="A141" t="s">
        <v>8882</v>
      </c>
      <c r="B141" t="s">
        <v>8533</v>
      </c>
      <c r="D141" t="s">
        <v>8877</v>
      </c>
      <c r="E141" t="s">
        <v>1121</v>
      </c>
    </row>
    <row r="142" spans="1:5">
      <c r="A142" t="s">
        <v>8885</v>
      </c>
      <c r="B142" t="s">
        <v>8533</v>
      </c>
      <c r="D142" t="s">
        <v>8884</v>
      </c>
      <c r="E142" t="s">
        <v>1122</v>
      </c>
    </row>
    <row r="143" spans="1:5">
      <c r="A143" t="s">
        <v>8885</v>
      </c>
      <c r="B143" t="s">
        <v>8533</v>
      </c>
      <c r="D143" t="s">
        <v>8884</v>
      </c>
      <c r="E143" t="s">
        <v>1122</v>
      </c>
    </row>
    <row r="144" spans="1:5">
      <c r="A144" t="s">
        <v>8888</v>
      </c>
      <c r="B144" t="s">
        <v>8533</v>
      </c>
      <c r="D144" t="s">
        <v>8887</v>
      </c>
      <c r="E144" t="s">
        <v>1123</v>
      </c>
    </row>
    <row r="145" spans="1:5">
      <c r="A145" t="s">
        <v>8888</v>
      </c>
      <c r="B145" t="s">
        <v>8533</v>
      </c>
      <c r="D145" t="s">
        <v>8887</v>
      </c>
      <c r="E145" t="s">
        <v>1123</v>
      </c>
    </row>
    <row r="146" spans="1:5">
      <c r="A146" t="s">
        <v>8888</v>
      </c>
      <c r="B146" t="s">
        <v>8533</v>
      </c>
      <c r="D146" t="s">
        <v>8887</v>
      </c>
      <c r="E146" t="s">
        <v>1123</v>
      </c>
    </row>
    <row r="147" spans="1:5">
      <c r="A147" t="s">
        <v>8891</v>
      </c>
      <c r="B147" t="s">
        <v>8533</v>
      </c>
      <c r="D147" t="s">
        <v>8890</v>
      </c>
      <c r="E147" t="s">
        <v>1124</v>
      </c>
    </row>
    <row r="148" spans="1:5">
      <c r="A148" t="s">
        <v>8894</v>
      </c>
      <c r="B148" t="s">
        <v>8533</v>
      </c>
      <c r="D148" t="s">
        <v>8893</v>
      </c>
      <c r="E148" t="s">
        <v>1125</v>
      </c>
    </row>
    <row r="149" spans="1:5">
      <c r="A149" t="s">
        <v>8897</v>
      </c>
      <c r="B149" t="s">
        <v>8533</v>
      </c>
      <c r="D149" t="s">
        <v>8896</v>
      </c>
      <c r="E149" t="s">
        <v>1126</v>
      </c>
    </row>
    <row r="150" spans="1:5">
      <c r="A150" t="s">
        <v>8900</v>
      </c>
      <c r="B150" t="s">
        <v>8533</v>
      </c>
      <c r="D150" t="s">
        <v>8899</v>
      </c>
      <c r="E150" t="s">
        <v>1127</v>
      </c>
    </row>
    <row r="151" spans="1:5">
      <c r="A151" t="s">
        <v>8903</v>
      </c>
      <c r="B151" t="s">
        <v>8533</v>
      </c>
      <c r="D151" t="s">
        <v>8902</v>
      </c>
      <c r="E151" t="s">
        <v>1128</v>
      </c>
    </row>
    <row r="152" spans="1:5">
      <c r="A152" t="s">
        <v>8903</v>
      </c>
      <c r="B152" t="s">
        <v>8533</v>
      </c>
      <c r="D152" t="s">
        <v>8902</v>
      </c>
      <c r="E152" t="s">
        <v>1128</v>
      </c>
    </row>
    <row r="153" spans="1:5">
      <c r="A153" t="s">
        <v>8906</v>
      </c>
      <c r="B153" t="s">
        <v>8533</v>
      </c>
      <c r="D153" t="s">
        <v>8905</v>
      </c>
      <c r="E153" t="s">
        <v>1129</v>
      </c>
    </row>
    <row r="154" spans="1:5">
      <c r="A154" t="s">
        <v>8906</v>
      </c>
      <c r="B154" t="s">
        <v>8533</v>
      </c>
      <c r="D154" t="s">
        <v>8905</v>
      </c>
      <c r="E154" t="s">
        <v>1129</v>
      </c>
    </row>
    <row r="155" spans="1:5">
      <c r="A155" t="s">
        <v>8909</v>
      </c>
      <c r="B155" t="s">
        <v>8533</v>
      </c>
      <c r="D155" t="s">
        <v>8908</v>
      </c>
      <c r="E155" t="s">
        <v>1130</v>
      </c>
    </row>
    <row r="156" spans="1:5">
      <c r="A156" t="s">
        <v>8912</v>
      </c>
      <c r="B156" t="s">
        <v>8533</v>
      </c>
      <c r="D156" t="s">
        <v>8911</v>
      </c>
      <c r="E156" t="s">
        <v>1131</v>
      </c>
    </row>
    <row r="157" spans="1:5">
      <c r="A157" t="s">
        <v>8912</v>
      </c>
      <c r="B157" t="s">
        <v>8533</v>
      </c>
      <c r="D157" t="s">
        <v>8911</v>
      </c>
      <c r="E157" t="s">
        <v>1131</v>
      </c>
    </row>
    <row r="158" spans="1:5">
      <c r="A158" t="s">
        <v>8915</v>
      </c>
      <c r="B158" t="s">
        <v>8533</v>
      </c>
      <c r="D158" t="s">
        <v>8914</v>
      </c>
      <c r="E158" t="s">
        <v>1132</v>
      </c>
    </row>
    <row r="159" spans="1:5">
      <c r="A159" t="s">
        <v>8918</v>
      </c>
      <c r="B159" t="s">
        <v>8533</v>
      </c>
      <c r="D159" t="s">
        <v>8917</v>
      </c>
      <c r="E159" t="s">
        <v>1133</v>
      </c>
    </row>
    <row r="160" spans="1:5">
      <c r="A160" t="s">
        <v>8921</v>
      </c>
      <c r="B160" t="s">
        <v>8533</v>
      </c>
      <c r="D160" t="s">
        <v>8920</v>
      </c>
      <c r="E160" t="s">
        <v>1134</v>
      </c>
    </row>
    <row r="161" spans="1:5">
      <c r="A161" t="s">
        <v>8924</v>
      </c>
      <c r="B161" t="s">
        <v>8533</v>
      </c>
      <c r="D161" t="s">
        <v>8923</v>
      </c>
      <c r="E161" t="s">
        <v>1135</v>
      </c>
    </row>
    <row r="162" spans="1:5">
      <c r="A162" t="s">
        <v>8927</v>
      </c>
      <c r="B162" t="s">
        <v>8533</v>
      </c>
      <c r="D162" t="s">
        <v>8926</v>
      </c>
      <c r="E162" t="s">
        <v>1136</v>
      </c>
    </row>
    <row r="163" spans="1:5">
      <c r="A163" t="s">
        <v>8927</v>
      </c>
      <c r="B163" t="s">
        <v>8533</v>
      </c>
      <c r="D163" t="s">
        <v>8926</v>
      </c>
      <c r="E163" t="s">
        <v>1136</v>
      </c>
    </row>
    <row r="164" spans="1:5">
      <c r="A164" t="s">
        <v>8930</v>
      </c>
      <c r="B164" t="s">
        <v>8533</v>
      </c>
      <c r="D164" t="s">
        <v>8929</v>
      </c>
      <c r="E164" t="s">
        <v>1137</v>
      </c>
    </row>
    <row r="165" spans="1:5">
      <c r="A165" t="s">
        <v>8930</v>
      </c>
      <c r="B165" t="s">
        <v>8533</v>
      </c>
      <c r="D165" t="s">
        <v>8929</v>
      </c>
      <c r="E165" t="s">
        <v>1137</v>
      </c>
    </row>
    <row r="166" spans="1:5">
      <c r="A166" t="s">
        <v>8933</v>
      </c>
      <c r="B166" t="s">
        <v>8533</v>
      </c>
      <c r="D166" t="s">
        <v>8932</v>
      </c>
      <c r="E166" t="s">
        <v>1138</v>
      </c>
    </row>
    <row r="167" spans="1:5">
      <c r="A167" t="s">
        <v>8936</v>
      </c>
      <c r="B167" t="s">
        <v>8533</v>
      </c>
      <c r="D167" t="s">
        <v>8935</v>
      </c>
      <c r="E167" t="s">
        <v>1139</v>
      </c>
    </row>
    <row r="168" spans="1:5">
      <c r="A168" t="s">
        <v>8939</v>
      </c>
      <c r="B168" t="s">
        <v>8533</v>
      </c>
      <c r="D168" t="s">
        <v>8938</v>
      </c>
      <c r="E168" t="s">
        <v>1140</v>
      </c>
    </row>
    <row r="169" spans="1:5">
      <c r="A169" t="s">
        <v>8942</v>
      </c>
      <c r="B169" t="s">
        <v>8533</v>
      </c>
      <c r="D169" t="s">
        <v>8941</v>
      </c>
      <c r="E169" t="s">
        <v>1141</v>
      </c>
    </row>
    <row r="170" spans="1:5">
      <c r="A170" t="s">
        <v>8945</v>
      </c>
      <c r="B170" t="s">
        <v>8946</v>
      </c>
      <c r="D170" t="s">
        <v>8944</v>
      </c>
      <c r="E170" t="s">
        <v>1142</v>
      </c>
    </row>
    <row r="171" spans="1:5">
      <c r="A171" t="s">
        <v>8949</v>
      </c>
      <c r="B171" t="s">
        <v>8533</v>
      </c>
      <c r="D171" t="s">
        <v>8948</v>
      </c>
      <c r="E171" t="s">
        <v>1143</v>
      </c>
    </row>
    <row r="172" spans="1:5">
      <c r="A172" t="s">
        <v>8952</v>
      </c>
      <c r="B172" t="s">
        <v>8533</v>
      </c>
      <c r="D172" t="s">
        <v>8951</v>
      </c>
      <c r="E172" t="s">
        <v>1144</v>
      </c>
    </row>
    <row r="173" spans="1:5">
      <c r="A173" t="s">
        <v>8955</v>
      </c>
      <c r="B173" t="s">
        <v>8956</v>
      </c>
      <c r="D173" t="s">
        <v>8954</v>
      </c>
      <c r="E173" t="s">
        <v>8954</v>
      </c>
    </row>
    <row r="174" spans="1:5">
      <c r="A174" t="s">
        <v>8959</v>
      </c>
      <c r="B174" t="s">
        <v>8533</v>
      </c>
      <c r="D174" t="s">
        <v>8958</v>
      </c>
      <c r="E174" t="s">
        <v>1145</v>
      </c>
    </row>
    <row r="175" spans="1:5">
      <c r="A175" t="s">
        <v>8962</v>
      </c>
      <c r="B175" t="s">
        <v>8963</v>
      </c>
      <c r="D175" t="s">
        <v>8961</v>
      </c>
      <c r="E175" t="s">
        <v>1146</v>
      </c>
    </row>
    <row r="176" spans="1:5">
      <c r="A176" t="s">
        <v>8962</v>
      </c>
      <c r="B176" t="s">
        <v>8963</v>
      </c>
      <c r="D176" t="s">
        <v>8961</v>
      </c>
      <c r="E176" t="s">
        <v>1146</v>
      </c>
    </row>
    <row r="177" spans="1:5">
      <c r="A177" t="s">
        <v>8966</v>
      </c>
      <c r="B177" t="s">
        <v>8533</v>
      </c>
      <c r="D177" t="s">
        <v>8965</v>
      </c>
      <c r="E177" t="s">
        <v>1147</v>
      </c>
    </row>
    <row r="178" spans="1:5">
      <c r="A178" t="s">
        <v>8969</v>
      </c>
      <c r="B178" t="s">
        <v>8533</v>
      </c>
      <c r="D178" t="s">
        <v>8968</v>
      </c>
      <c r="E178" t="s">
        <v>1148</v>
      </c>
    </row>
    <row r="179" spans="1:5">
      <c r="A179" t="s">
        <v>8969</v>
      </c>
      <c r="B179" t="s">
        <v>8533</v>
      </c>
      <c r="D179" t="s">
        <v>8968</v>
      </c>
      <c r="E179" t="s">
        <v>1148</v>
      </c>
    </row>
    <row r="180" spans="1:5">
      <c r="A180" t="s">
        <v>8972</v>
      </c>
      <c r="B180" t="s">
        <v>8533</v>
      </c>
      <c r="D180" t="s">
        <v>8971</v>
      </c>
      <c r="E180" t="s">
        <v>1149</v>
      </c>
    </row>
    <row r="181" spans="1:5">
      <c r="A181" t="s">
        <v>8975</v>
      </c>
      <c r="B181" t="s">
        <v>8533</v>
      </c>
      <c r="D181" t="s">
        <v>8974</v>
      </c>
      <c r="E181" t="s">
        <v>1150</v>
      </c>
    </row>
    <row r="182" spans="1:5">
      <c r="A182" t="s">
        <v>8978</v>
      </c>
      <c r="B182" t="s">
        <v>8963</v>
      </c>
      <c r="D182" t="s">
        <v>8977</v>
      </c>
      <c r="E182" t="s">
        <v>1151</v>
      </c>
    </row>
    <row r="183" spans="1:5">
      <c r="A183" t="s">
        <v>8978</v>
      </c>
      <c r="B183" t="s">
        <v>8963</v>
      </c>
      <c r="D183" t="s">
        <v>8977</v>
      </c>
      <c r="E183" t="s">
        <v>1151</v>
      </c>
    </row>
    <row r="184" spans="1:5">
      <c r="A184" t="s">
        <v>8981</v>
      </c>
      <c r="B184" t="s">
        <v>8963</v>
      </c>
      <c r="D184" t="s">
        <v>8980</v>
      </c>
      <c r="E184" t="s">
        <v>1152</v>
      </c>
    </row>
    <row r="185" spans="1:5">
      <c r="A185" t="s">
        <v>8981</v>
      </c>
      <c r="B185" t="s">
        <v>8963</v>
      </c>
      <c r="D185" t="s">
        <v>8980</v>
      </c>
      <c r="E185" t="s">
        <v>1152</v>
      </c>
    </row>
    <row r="186" spans="1:5">
      <c r="A186" t="s">
        <v>8984</v>
      </c>
      <c r="B186" t="s">
        <v>8963</v>
      </c>
      <c r="D186" t="s">
        <v>8983</v>
      </c>
      <c r="E186" t="s">
        <v>1153</v>
      </c>
    </row>
    <row r="187" spans="1:5">
      <c r="A187" t="s">
        <v>8984</v>
      </c>
      <c r="B187" t="s">
        <v>8963</v>
      </c>
      <c r="D187" t="s">
        <v>8983</v>
      </c>
      <c r="E187" t="s">
        <v>1153</v>
      </c>
    </row>
    <row r="188" spans="1:5">
      <c r="A188" t="s">
        <v>8987</v>
      </c>
      <c r="B188" t="s">
        <v>8533</v>
      </c>
      <c r="D188" t="s">
        <v>8986</v>
      </c>
      <c r="E188" t="s">
        <v>1154</v>
      </c>
    </row>
    <row r="189" spans="1:5">
      <c r="A189" t="s">
        <v>8990</v>
      </c>
      <c r="B189" t="s">
        <v>8533</v>
      </c>
      <c r="D189" t="s">
        <v>8989</v>
      </c>
      <c r="E189" t="s">
        <v>1155</v>
      </c>
    </row>
    <row r="190" spans="1:5">
      <c r="A190" t="s">
        <v>8993</v>
      </c>
      <c r="B190" t="s">
        <v>8533</v>
      </c>
      <c r="D190" t="s">
        <v>8992</v>
      </c>
      <c r="E190" t="s">
        <v>1156</v>
      </c>
    </row>
    <row r="191" spans="1:5">
      <c r="A191" t="s">
        <v>8996</v>
      </c>
      <c r="B191" t="s">
        <v>8997</v>
      </c>
      <c r="C191" t="s">
        <v>1758</v>
      </c>
      <c r="D191" t="s">
        <v>8995</v>
      </c>
      <c r="E191" t="s">
        <v>1157</v>
      </c>
    </row>
    <row r="192" spans="1:5">
      <c r="A192" t="s">
        <v>9000</v>
      </c>
      <c r="B192" t="s">
        <v>8533</v>
      </c>
      <c r="D192" t="s">
        <v>8999</v>
      </c>
      <c r="E192" t="s">
        <v>1158</v>
      </c>
    </row>
    <row r="193" spans="1:5">
      <c r="A193" t="s">
        <v>9003</v>
      </c>
      <c r="B193" t="s">
        <v>8533</v>
      </c>
      <c r="D193" t="s">
        <v>9002</v>
      </c>
      <c r="E193" t="s">
        <v>1159</v>
      </c>
    </row>
    <row r="194" spans="1:5">
      <c r="A194" t="s">
        <v>9006</v>
      </c>
      <c r="B194" t="s">
        <v>8997</v>
      </c>
      <c r="D194" t="s">
        <v>9005</v>
      </c>
      <c r="E194" t="s">
        <v>1160</v>
      </c>
    </row>
    <row r="195" spans="1:5">
      <c r="A195" t="s">
        <v>9009</v>
      </c>
      <c r="B195" t="s">
        <v>8956</v>
      </c>
      <c r="D195" t="s">
        <v>9008</v>
      </c>
      <c r="E195" t="s">
        <v>1161</v>
      </c>
    </row>
    <row r="196" spans="1:5">
      <c r="A196" t="s">
        <v>9011</v>
      </c>
      <c r="B196" t="s">
        <v>8956</v>
      </c>
      <c r="D196" t="s">
        <v>9008</v>
      </c>
      <c r="E196" t="s">
        <v>1161</v>
      </c>
    </row>
    <row r="197" spans="1:5">
      <c r="A197" t="s">
        <v>9014</v>
      </c>
      <c r="B197" t="s">
        <v>8956</v>
      </c>
      <c r="D197" t="s">
        <v>9013</v>
      </c>
      <c r="E197" t="s">
        <v>1162</v>
      </c>
    </row>
    <row r="198" spans="1:5">
      <c r="A198" t="s">
        <v>9016</v>
      </c>
      <c r="B198" t="s">
        <v>8956</v>
      </c>
      <c r="D198" t="s">
        <v>9013</v>
      </c>
      <c r="E198" t="s">
        <v>1162</v>
      </c>
    </row>
    <row r="199" spans="1:5">
      <c r="A199" t="s">
        <v>9019</v>
      </c>
      <c r="B199" t="s">
        <v>8956</v>
      </c>
      <c r="D199" t="s">
        <v>9018</v>
      </c>
      <c r="E199" t="s">
        <v>1163</v>
      </c>
    </row>
    <row r="200" spans="1:5">
      <c r="A200" t="s">
        <v>9021</v>
      </c>
      <c r="B200" t="s">
        <v>8956</v>
      </c>
      <c r="D200" t="s">
        <v>9018</v>
      </c>
      <c r="E200" t="s">
        <v>1163</v>
      </c>
    </row>
    <row r="201" spans="1:5">
      <c r="A201" t="s">
        <v>9024</v>
      </c>
      <c r="B201" t="s">
        <v>9025</v>
      </c>
      <c r="D201" t="s">
        <v>9023</v>
      </c>
      <c r="E201" t="s">
        <v>1164</v>
      </c>
    </row>
    <row r="202" spans="1:5">
      <c r="A202" t="s">
        <v>9027</v>
      </c>
      <c r="B202" t="s">
        <v>9025</v>
      </c>
      <c r="D202" t="s">
        <v>9023</v>
      </c>
      <c r="E202" t="s">
        <v>1164</v>
      </c>
    </row>
    <row r="203" spans="1:5">
      <c r="A203" t="s">
        <v>9030</v>
      </c>
      <c r="B203" t="s">
        <v>8533</v>
      </c>
      <c r="D203" t="s">
        <v>9029</v>
      </c>
      <c r="E203" t="s">
        <v>1165</v>
      </c>
    </row>
    <row r="204" spans="1:5">
      <c r="A204" t="s">
        <v>9033</v>
      </c>
      <c r="B204" t="s">
        <v>8533</v>
      </c>
      <c r="D204" t="s">
        <v>9032</v>
      </c>
      <c r="E204" t="s">
        <v>1166</v>
      </c>
    </row>
    <row r="205" spans="1:5">
      <c r="A205" t="s">
        <v>9035</v>
      </c>
      <c r="B205" t="s">
        <v>8533</v>
      </c>
      <c r="D205" t="s">
        <v>9032</v>
      </c>
      <c r="E205" t="s">
        <v>1166</v>
      </c>
    </row>
    <row r="206" spans="1:5">
      <c r="A206" t="s">
        <v>9037</v>
      </c>
      <c r="B206" t="s">
        <v>8533</v>
      </c>
      <c r="D206" t="s">
        <v>9032</v>
      </c>
      <c r="E206" t="s">
        <v>1166</v>
      </c>
    </row>
    <row r="207" spans="1:5">
      <c r="A207" t="s">
        <v>9040</v>
      </c>
      <c r="B207" t="s">
        <v>8533</v>
      </c>
      <c r="D207" t="s">
        <v>9039</v>
      </c>
      <c r="E207" t="s">
        <v>1167</v>
      </c>
    </row>
    <row r="208" spans="1:5">
      <c r="A208" t="s">
        <v>9042</v>
      </c>
      <c r="B208" t="s">
        <v>8533</v>
      </c>
      <c r="D208" t="s">
        <v>9039</v>
      </c>
      <c r="E208" t="s">
        <v>1167</v>
      </c>
    </row>
    <row r="209" spans="1:5">
      <c r="A209" t="s">
        <v>9044</v>
      </c>
      <c r="B209" t="s">
        <v>8533</v>
      </c>
      <c r="D209" t="s">
        <v>9039</v>
      </c>
      <c r="E209" t="s">
        <v>1167</v>
      </c>
    </row>
    <row r="210" spans="1:5">
      <c r="A210" t="s">
        <v>9047</v>
      </c>
      <c r="B210" t="s">
        <v>8946</v>
      </c>
      <c r="D210" t="s">
        <v>9046</v>
      </c>
      <c r="E210" t="s">
        <v>1168</v>
      </c>
    </row>
    <row r="211" spans="1:5">
      <c r="A211" t="s">
        <v>9049</v>
      </c>
      <c r="B211" t="s">
        <v>8946</v>
      </c>
      <c r="D211" t="s">
        <v>9046</v>
      </c>
      <c r="E211" t="s">
        <v>1168</v>
      </c>
    </row>
    <row r="212" spans="1:5">
      <c r="A212" t="s">
        <v>9051</v>
      </c>
      <c r="B212" t="s">
        <v>8946</v>
      </c>
      <c r="D212" t="s">
        <v>9046</v>
      </c>
      <c r="E212" t="s">
        <v>1168</v>
      </c>
    </row>
    <row r="213" spans="1:5">
      <c r="A213" t="s">
        <v>9054</v>
      </c>
      <c r="B213" t="s">
        <v>8533</v>
      </c>
      <c r="D213" t="s">
        <v>9053</v>
      </c>
      <c r="E213" t="s">
        <v>1169</v>
      </c>
    </row>
    <row r="214" spans="1:5">
      <c r="A214" t="s">
        <v>9056</v>
      </c>
      <c r="B214" t="s">
        <v>8533</v>
      </c>
      <c r="D214" t="s">
        <v>9053</v>
      </c>
      <c r="E214" t="s">
        <v>1169</v>
      </c>
    </row>
    <row r="215" spans="1:5">
      <c r="A215" t="s">
        <v>9058</v>
      </c>
      <c r="B215" t="s">
        <v>8533</v>
      </c>
      <c r="D215" t="s">
        <v>9053</v>
      </c>
      <c r="E215" t="s">
        <v>1169</v>
      </c>
    </row>
    <row r="216" spans="1:5">
      <c r="A216" t="s">
        <v>9061</v>
      </c>
      <c r="B216" t="s">
        <v>8533</v>
      </c>
      <c r="D216" t="s">
        <v>9060</v>
      </c>
      <c r="E216" t="s">
        <v>1170</v>
      </c>
    </row>
    <row r="217" spans="1:5">
      <c r="A217" t="s">
        <v>9064</v>
      </c>
      <c r="B217" t="s">
        <v>8533</v>
      </c>
      <c r="D217" t="s">
        <v>9063</v>
      </c>
      <c r="E217" t="s">
        <v>1171</v>
      </c>
    </row>
    <row r="218" spans="1:5">
      <c r="A218" t="s">
        <v>9067</v>
      </c>
      <c r="B218" t="s">
        <v>8533</v>
      </c>
      <c r="D218" t="s">
        <v>9066</v>
      </c>
      <c r="E218" t="s">
        <v>1172</v>
      </c>
    </row>
    <row r="219" spans="1:5">
      <c r="A219" t="s">
        <v>9070</v>
      </c>
      <c r="B219" t="s">
        <v>8533</v>
      </c>
      <c r="D219" t="s">
        <v>9069</v>
      </c>
      <c r="E219" t="s">
        <v>1173</v>
      </c>
    </row>
    <row r="220" spans="1:5">
      <c r="A220" t="s">
        <v>9073</v>
      </c>
      <c r="B220" t="s">
        <v>8533</v>
      </c>
      <c r="D220" t="s">
        <v>9072</v>
      </c>
      <c r="E220" t="s">
        <v>1174</v>
      </c>
    </row>
    <row r="221" spans="1:5">
      <c r="A221" t="s">
        <v>9076</v>
      </c>
      <c r="B221" t="s">
        <v>9077</v>
      </c>
      <c r="D221" t="s">
        <v>9075</v>
      </c>
      <c r="E221" t="s">
        <v>1175</v>
      </c>
    </row>
    <row r="222" spans="1:5">
      <c r="A222" t="s">
        <v>9080</v>
      </c>
      <c r="B222" t="s">
        <v>8533</v>
      </c>
      <c r="D222" t="s">
        <v>9079</v>
      </c>
      <c r="E222" t="s">
        <v>1176</v>
      </c>
    </row>
    <row r="223" spans="1:5">
      <c r="A223" t="s">
        <v>9083</v>
      </c>
      <c r="B223" t="s">
        <v>8533</v>
      </c>
      <c r="D223" t="s">
        <v>9082</v>
      </c>
      <c r="E223" t="s">
        <v>1177</v>
      </c>
    </row>
    <row r="224" spans="1:5">
      <c r="A224" t="s">
        <v>9086</v>
      </c>
      <c r="B224" t="s">
        <v>8533</v>
      </c>
      <c r="D224" t="s">
        <v>9085</v>
      </c>
      <c r="E224" t="s">
        <v>1178</v>
      </c>
    </row>
    <row r="225" spans="1:5">
      <c r="A225" t="s">
        <v>9089</v>
      </c>
      <c r="B225" t="s">
        <v>8533</v>
      </c>
      <c r="D225" t="s">
        <v>9088</v>
      </c>
      <c r="E225" t="s">
        <v>1179</v>
      </c>
    </row>
    <row r="226" spans="1:5">
      <c r="A226" t="s">
        <v>9091</v>
      </c>
      <c r="B226" t="s">
        <v>8533</v>
      </c>
      <c r="D226" t="s">
        <v>9088</v>
      </c>
      <c r="E226" t="s">
        <v>1179</v>
      </c>
    </row>
    <row r="227" spans="1:5">
      <c r="A227" t="s">
        <v>9094</v>
      </c>
      <c r="B227" t="s">
        <v>9077</v>
      </c>
      <c r="D227" t="s">
        <v>9093</v>
      </c>
      <c r="E227" t="s">
        <v>1180</v>
      </c>
    </row>
    <row r="228" spans="1:5">
      <c r="A228" t="s">
        <v>9097</v>
      </c>
      <c r="B228" t="s">
        <v>8533</v>
      </c>
      <c r="D228" t="s">
        <v>9096</v>
      </c>
      <c r="E228" t="s">
        <v>1181</v>
      </c>
    </row>
    <row r="229" spans="1:5">
      <c r="A229" t="s">
        <v>9100</v>
      </c>
      <c r="B229" t="s">
        <v>8533</v>
      </c>
      <c r="D229" t="s">
        <v>9099</v>
      </c>
      <c r="E229" t="s">
        <v>1182</v>
      </c>
    </row>
    <row r="230" spans="1:5">
      <c r="A230" t="s">
        <v>9102</v>
      </c>
      <c r="B230" t="s">
        <v>8533</v>
      </c>
      <c r="D230" t="s">
        <v>9099</v>
      </c>
      <c r="E230" t="s">
        <v>1182</v>
      </c>
    </row>
    <row r="231" spans="1:5">
      <c r="A231" t="s">
        <v>9105</v>
      </c>
      <c r="B231" t="s">
        <v>8533</v>
      </c>
      <c r="D231" t="s">
        <v>9104</v>
      </c>
      <c r="E231" t="s">
        <v>1183</v>
      </c>
    </row>
    <row r="232" spans="1:5">
      <c r="A232" t="s">
        <v>9107</v>
      </c>
      <c r="B232" t="s">
        <v>8533</v>
      </c>
      <c r="D232" t="s">
        <v>9104</v>
      </c>
      <c r="E232" t="s">
        <v>1183</v>
      </c>
    </row>
    <row r="233" spans="1:5">
      <c r="A233" t="s">
        <v>9110</v>
      </c>
      <c r="B233" t="s">
        <v>8533</v>
      </c>
      <c r="D233" t="s">
        <v>9109</v>
      </c>
      <c r="E233" t="s">
        <v>1184</v>
      </c>
    </row>
    <row r="234" spans="1:5">
      <c r="A234" t="s">
        <v>9112</v>
      </c>
      <c r="B234" t="s">
        <v>8533</v>
      </c>
      <c r="D234" t="s">
        <v>9109</v>
      </c>
      <c r="E234" t="s">
        <v>1184</v>
      </c>
    </row>
    <row r="235" spans="1:5">
      <c r="A235" t="s">
        <v>9115</v>
      </c>
      <c r="B235" t="s">
        <v>8533</v>
      </c>
      <c r="D235" t="s">
        <v>9114</v>
      </c>
      <c r="E235" t="s">
        <v>1185</v>
      </c>
    </row>
    <row r="236" spans="1:5">
      <c r="A236" t="s">
        <v>9118</v>
      </c>
      <c r="B236" t="s">
        <v>8533</v>
      </c>
      <c r="D236" t="s">
        <v>9117</v>
      </c>
      <c r="E236" t="s">
        <v>1186</v>
      </c>
    </row>
    <row r="237" spans="1:5">
      <c r="A237" t="s">
        <v>9121</v>
      </c>
      <c r="B237" t="s">
        <v>8533</v>
      </c>
      <c r="D237" t="s">
        <v>9120</v>
      </c>
      <c r="E237" t="s">
        <v>1187</v>
      </c>
    </row>
    <row r="238" spans="1:5">
      <c r="A238" t="s">
        <v>9123</v>
      </c>
      <c r="B238" t="s">
        <v>8533</v>
      </c>
      <c r="D238" t="s">
        <v>9120</v>
      </c>
      <c r="E238" t="s">
        <v>1187</v>
      </c>
    </row>
    <row r="239" spans="1:5">
      <c r="A239" t="s">
        <v>9126</v>
      </c>
      <c r="B239" t="s">
        <v>8533</v>
      </c>
      <c r="D239" t="s">
        <v>9125</v>
      </c>
      <c r="E239" t="s">
        <v>1188</v>
      </c>
    </row>
    <row r="240" spans="1:5">
      <c r="A240" t="s">
        <v>9129</v>
      </c>
      <c r="B240" t="s">
        <v>8533</v>
      </c>
      <c r="D240" t="s">
        <v>9128</v>
      </c>
      <c r="E240" t="s">
        <v>1189</v>
      </c>
    </row>
    <row r="241" spans="1:5">
      <c r="A241" t="s">
        <v>9132</v>
      </c>
      <c r="B241" t="s">
        <v>8533</v>
      </c>
      <c r="D241" t="s">
        <v>9131</v>
      </c>
      <c r="E241" t="s">
        <v>1190</v>
      </c>
    </row>
    <row r="242" spans="1:5">
      <c r="A242" t="s">
        <v>9132</v>
      </c>
      <c r="B242" t="s">
        <v>8533</v>
      </c>
      <c r="D242" t="s">
        <v>9131</v>
      </c>
      <c r="E242" t="s">
        <v>1190</v>
      </c>
    </row>
    <row r="243" spans="1:5">
      <c r="A243" t="s">
        <v>9135</v>
      </c>
      <c r="B243" t="s">
        <v>8533</v>
      </c>
      <c r="D243" t="s">
        <v>9134</v>
      </c>
      <c r="E243" t="s">
        <v>1191</v>
      </c>
    </row>
    <row r="244" spans="1:5">
      <c r="A244" t="s">
        <v>9135</v>
      </c>
      <c r="B244" t="s">
        <v>8533</v>
      </c>
      <c r="D244" t="s">
        <v>9134</v>
      </c>
      <c r="E244" t="s">
        <v>1191</v>
      </c>
    </row>
    <row r="245" spans="1:5">
      <c r="A245" t="s">
        <v>9138</v>
      </c>
      <c r="B245" t="s">
        <v>8533</v>
      </c>
      <c r="D245" t="s">
        <v>9137</v>
      </c>
      <c r="E245" t="s">
        <v>1192</v>
      </c>
    </row>
    <row r="246" spans="1:5">
      <c r="A246" t="s">
        <v>9141</v>
      </c>
      <c r="B246" t="s">
        <v>8946</v>
      </c>
      <c r="D246" t="s">
        <v>9140</v>
      </c>
      <c r="E246" t="s">
        <v>1193</v>
      </c>
    </row>
    <row r="247" spans="1:5">
      <c r="A247" t="s">
        <v>9144</v>
      </c>
      <c r="B247" t="s">
        <v>8946</v>
      </c>
      <c r="D247" t="s">
        <v>9143</v>
      </c>
      <c r="E247" t="s">
        <v>1194</v>
      </c>
    </row>
    <row r="248" spans="1:5">
      <c r="A248" t="s">
        <v>9147</v>
      </c>
      <c r="B248" t="s">
        <v>9077</v>
      </c>
      <c r="D248" t="s">
        <v>9146</v>
      </c>
      <c r="E248" t="s">
        <v>1195</v>
      </c>
    </row>
    <row r="249" spans="1:5">
      <c r="A249" t="s">
        <v>9149</v>
      </c>
      <c r="B249" t="s">
        <v>8533</v>
      </c>
    </row>
    <row r="250" spans="1:5">
      <c r="A250" t="s">
        <v>9152</v>
      </c>
      <c r="B250" t="s">
        <v>9077</v>
      </c>
      <c r="D250" t="s">
        <v>9151</v>
      </c>
      <c r="E250" t="s">
        <v>1196</v>
      </c>
    </row>
    <row r="251" spans="1:5">
      <c r="A251" t="s">
        <v>9154</v>
      </c>
      <c r="B251" t="s">
        <v>9077</v>
      </c>
      <c r="D251" t="s">
        <v>9151</v>
      </c>
      <c r="E251" t="s">
        <v>1196</v>
      </c>
    </row>
    <row r="252" spans="1:5">
      <c r="A252" t="s">
        <v>9157</v>
      </c>
      <c r="B252" t="s">
        <v>9158</v>
      </c>
      <c r="D252" t="s">
        <v>9156</v>
      </c>
      <c r="E252" t="s">
        <v>1197</v>
      </c>
    </row>
    <row r="253" spans="1:5">
      <c r="A253" t="s">
        <v>9161</v>
      </c>
      <c r="B253" t="s">
        <v>9077</v>
      </c>
      <c r="D253" t="s">
        <v>9160</v>
      </c>
      <c r="E253" t="s">
        <v>1198</v>
      </c>
    </row>
    <row r="254" spans="1:5">
      <c r="A254" t="s">
        <v>9164</v>
      </c>
      <c r="B254" t="s">
        <v>8533</v>
      </c>
      <c r="D254" t="s">
        <v>9163</v>
      </c>
      <c r="E254" t="s">
        <v>1199</v>
      </c>
    </row>
    <row r="255" spans="1:5">
      <c r="A255" t="s">
        <v>9166</v>
      </c>
      <c r="B255" t="s">
        <v>8533</v>
      </c>
      <c r="D255" t="s">
        <v>9163</v>
      </c>
      <c r="E255" t="s">
        <v>1199</v>
      </c>
    </row>
    <row r="256" spans="1:5">
      <c r="A256" t="s">
        <v>9169</v>
      </c>
      <c r="B256" t="s">
        <v>8533</v>
      </c>
      <c r="D256" t="s">
        <v>9168</v>
      </c>
      <c r="E256" t="s">
        <v>1200</v>
      </c>
    </row>
    <row r="257" spans="1:5">
      <c r="A257" t="s">
        <v>9172</v>
      </c>
      <c r="B257" t="s">
        <v>8533</v>
      </c>
      <c r="D257" t="s">
        <v>9171</v>
      </c>
      <c r="E257" t="s">
        <v>1201</v>
      </c>
    </row>
    <row r="258" spans="1:5">
      <c r="A258" t="s">
        <v>9175</v>
      </c>
      <c r="B258" t="s">
        <v>8533</v>
      </c>
      <c r="D258" t="s">
        <v>9174</v>
      </c>
      <c r="E258" t="s">
        <v>1202</v>
      </c>
    </row>
    <row r="259" spans="1:5">
      <c r="A259" t="s">
        <v>9175</v>
      </c>
      <c r="B259" t="s">
        <v>8533</v>
      </c>
      <c r="D259" t="s">
        <v>9174</v>
      </c>
      <c r="E259" t="s">
        <v>1202</v>
      </c>
    </row>
    <row r="260" spans="1:5">
      <c r="A260" t="s">
        <v>9178</v>
      </c>
      <c r="B260" t="s">
        <v>8533</v>
      </c>
      <c r="D260" t="s">
        <v>9177</v>
      </c>
      <c r="E260" t="s">
        <v>1203</v>
      </c>
    </row>
    <row r="261" spans="1:5">
      <c r="A261" t="s">
        <v>9181</v>
      </c>
      <c r="B261" t="s">
        <v>8533</v>
      </c>
      <c r="D261" t="s">
        <v>9180</v>
      </c>
      <c r="E261" t="s">
        <v>1204</v>
      </c>
    </row>
    <row r="262" spans="1:5">
      <c r="A262" t="s">
        <v>9184</v>
      </c>
      <c r="B262" t="s">
        <v>8533</v>
      </c>
      <c r="D262" t="s">
        <v>9183</v>
      </c>
      <c r="E262" t="s">
        <v>1205</v>
      </c>
    </row>
    <row r="263" spans="1:5">
      <c r="A263" t="s">
        <v>9184</v>
      </c>
      <c r="B263" t="s">
        <v>8533</v>
      </c>
      <c r="D263" t="s">
        <v>9183</v>
      </c>
      <c r="E263" t="s">
        <v>1205</v>
      </c>
    </row>
    <row r="264" spans="1:5">
      <c r="A264" t="s">
        <v>9186</v>
      </c>
      <c r="B264" t="s">
        <v>8533</v>
      </c>
      <c r="D264" t="s">
        <v>9183</v>
      </c>
      <c r="E264" t="s">
        <v>1205</v>
      </c>
    </row>
    <row r="265" spans="1:5">
      <c r="A265" t="s">
        <v>9186</v>
      </c>
      <c r="B265" t="s">
        <v>8533</v>
      </c>
      <c r="D265" t="s">
        <v>9183</v>
      </c>
      <c r="E265" t="s">
        <v>1205</v>
      </c>
    </row>
    <row r="266" spans="1:5">
      <c r="A266" t="s">
        <v>9189</v>
      </c>
      <c r="B266" t="s">
        <v>8997</v>
      </c>
      <c r="D266" t="s">
        <v>9188</v>
      </c>
      <c r="E266" t="s">
        <v>1206</v>
      </c>
    </row>
    <row r="267" spans="1:5">
      <c r="A267" t="s">
        <v>9192</v>
      </c>
      <c r="B267" t="s">
        <v>8533</v>
      </c>
      <c r="D267" t="s">
        <v>9191</v>
      </c>
      <c r="E267" t="s">
        <v>1207</v>
      </c>
    </row>
    <row r="268" spans="1:5">
      <c r="A268" t="s">
        <v>9195</v>
      </c>
      <c r="B268" t="s">
        <v>8533</v>
      </c>
      <c r="D268" t="s">
        <v>9194</v>
      </c>
      <c r="E268" t="s">
        <v>1208</v>
      </c>
    </row>
    <row r="269" spans="1:5">
      <c r="A269" t="s">
        <v>9198</v>
      </c>
      <c r="B269" t="s">
        <v>8533</v>
      </c>
      <c r="D269" t="s">
        <v>9197</v>
      </c>
      <c r="E269" t="s">
        <v>1209</v>
      </c>
    </row>
    <row r="270" spans="1:5">
      <c r="A270" t="s">
        <v>9201</v>
      </c>
      <c r="B270" t="s">
        <v>8533</v>
      </c>
      <c r="D270" t="s">
        <v>9200</v>
      </c>
      <c r="E270" t="s">
        <v>1210</v>
      </c>
    </row>
    <row r="271" spans="1:5">
      <c r="A271" t="s">
        <v>9204</v>
      </c>
      <c r="B271" t="s">
        <v>8563</v>
      </c>
      <c r="D271" t="s">
        <v>9203</v>
      </c>
      <c r="E271" t="s">
        <v>1211</v>
      </c>
    </row>
    <row r="272" spans="1:5">
      <c r="A272" t="s">
        <v>9207</v>
      </c>
      <c r="B272" t="s">
        <v>8533</v>
      </c>
      <c r="D272" t="s">
        <v>9206</v>
      </c>
      <c r="E272" t="s">
        <v>1212</v>
      </c>
    </row>
    <row r="273" spans="1:5">
      <c r="A273" t="s">
        <v>9210</v>
      </c>
      <c r="B273" t="s">
        <v>8533</v>
      </c>
      <c r="D273" t="s">
        <v>9209</v>
      </c>
      <c r="E273" t="s">
        <v>1213</v>
      </c>
    </row>
    <row r="274" spans="1:5">
      <c r="A274" t="s">
        <v>9213</v>
      </c>
      <c r="B274" t="s">
        <v>8533</v>
      </c>
      <c r="D274" t="s">
        <v>9212</v>
      </c>
      <c r="E274" t="s">
        <v>1214</v>
      </c>
    </row>
    <row r="275" spans="1:5">
      <c r="A275" t="s">
        <v>9216</v>
      </c>
      <c r="B275" t="s">
        <v>8956</v>
      </c>
      <c r="D275" t="s">
        <v>9215</v>
      </c>
      <c r="E275" t="s">
        <v>1215</v>
      </c>
    </row>
    <row r="276" spans="1:5">
      <c r="A276" t="s">
        <v>9218</v>
      </c>
      <c r="B276" t="s">
        <v>8956</v>
      </c>
      <c r="D276" t="s">
        <v>9215</v>
      </c>
      <c r="E276" t="s">
        <v>1215</v>
      </c>
    </row>
    <row r="277" spans="1:5">
      <c r="A277" t="s">
        <v>9221</v>
      </c>
      <c r="B277" t="s">
        <v>8533</v>
      </c>
      <c r="D277" t="s">
        <v>9220</v>
      </c>
      <c r="E277" t="s">
        <v>1216</v>
      </c>
    </row>
    <row r="278" spans="1:5">
      <c r="A278" t="s">
        <v>9223</v>
      </c>
      <c r="B278" t="s">
        <v>8533</v>
      </c>
      <c r="D278" t="s">
        <v>9220</v>
      </c>
      <c r="E278" t="s">
        <v>1216</v>
      </c>
    </row>
    <row r="279" spans="1:5">
      <c r="A279" t="s">
        <v>9226</v>
      </c>
      <c r="B279" t="s">
        <v>8533</v>
      </c>
      <c r="D279" t="s">
        <v>9225</v>
      </c>
      <c r="E279" t="s">
        <v>1217</v>
      </c>
    </row>
    <row r="280" spans="1:5">
      <c r="A280" t="s">
        <v>9229</v>
      </c>
      <c r="B280" t="s">
        <v>8533</v>
      </c>
      <c r="D280" t="s">
        <v>9228</v>
      </c>
      <c r="E280" t="s">
        <v>1218</v>
      </c>
    </row>
    <row r="281" spans="1:5">
      <c r="A281" t="s">
        <v>9232</v>
      </c>
      <c r="B281" t="s">
        <v>8533</v>
      </c>
      <c r="D281" t="s">
        <v>9231</v>
      </c>
      <c r="E281" t="s">
        <v>1219</v>
      </c>
    </row>
    <row r="282" spans="1:5">
      <c r="A282" t="s">
        <v>9235</v>
      </c>
      <c r="B282" t="s">
        <v>8997</v>
      </c>
      <c r="D282" t="s">
        <v>9234</v>
      </c>
      <c r="E282" t="s">
        <v>1220</v>
      </c>
    </row>
    <row r="283" spans="1:5">
      <c r="A283" t="s">
        <v>9238</v>
      </c>
      <c r="B283" t="s">
        <v>8533</v>
      </c>
      <c r="D283" t="s">
        <v>9237</v>
      </c>
      <c r="E283" t="s">
        <v>1221</v>
      </c>
    </row>
    <row r="284" spans="1:5">
      <c r="A284" t="s">
        <v>9241</v>
      </c>
      <c r="B284" t="s">
        <v>8533</v>
      </c>
      <c r="D284" t="s">
        <v>9240</v>
      </c>
      <c r="E284" t="s">
        <v>1222</v>
      </c>
    </row>
    <row r="285" spans="1:5">
      <c r="A285" t="s">
        <v>9243</v>
      </c>
      <c r="B285" t="s">
        <v>8533</v>
      </c>
      <c r="D285" t="s">
        <v>9240</v>
      </c>
      <c r="E285" t="s">
        <v>1222</v>
      </c>
    </row>
    <row r="286" spans="1:5">
      <c r="A286" t="s">
        <v>9246</v>
      </c>
      <c r="B286" t="s">
        <v>8533</v>
      </c>
      <c r="D286" t="s">
        <v>9245</v>
      </c>
      <c r="E286" t="s">
        <v>1223</v>
      </c>
    </row>
    <row r="287" spans="1:5">
      <c r="A287" t="s">
        <v>9249</v>
      </c>
      <c r="B287" t="s">
        <v>8533</v>
      </c>
      <c r="D287" t="s">
        <v>9248</v>
      </c>
      <c r="E287" t="s">
        <v>1224</v>
      </c>
    </row>
    <row r="288" spans="1:5">
      <c r="A288" t="s">
        <v>9252</v>
      </c>
      <c r="B288" t="s">
        <v>8533</v>
      </c>
      <c r="D288" t="s">
        <v>9251</v>
      </c>
      <c r="E288" t="s">
        <v>1225</v>
      </c>
    </row>
    <row r="289" spans="1:5">
      <c r="A289" t="s">
        <v>9255</v>
      </c>
      <c r="B289" t="s">
        <v>8533</v>
      </c>
      <c r="D289" t="s">
        <v>9254</v>
      </c>
      <c r="E289" t="s">
        <v>1226</v>
      </c>
    </row>
    <row r="290" spans="1:5">
      <c r="A290" t="s">
        <v>9258</v>
      </c>
      <c r="B290" t="s">
        <v>8533</v>
      </c>
      <c r="D290" t="s">
        <v>9257</v>
      </c>
      <c r="E290" t="s">
        <v>1227</v>
      </c>
    </row>
    <row r="291" spans="1:5">
      <c r="A291" t="s">
        <v>9260</v>
      </c>
      <c r="B291" t="s">
        <v>8533</v>
      </c>
      <c r="D291" t="s">
        <v>9257</v>
      </c>
      <c r="E291" t="s">
        <v>1227</v>
      </c>
    </row>
    <row r="292" spans="1:5">
      <c r="A292" t="s">
        <v>9263</v>
      </c>
      <c r="B292" t="s">
        <v>8533</v>
      </c>
      <c r="D292" t="s">
        <v>9262</v>
      </c>
      <c r="E292" t="s">
        <v>1228</v>
      </c>
    </row>
    <row r="293" spans="1:5">
      <c r="A293" t="s">
        <v>9266</v>
      </c>
      <c r="B293" t="s">
        <v>8533</v>
      </c>
      <c r="D293" t="s">
        <v>9265</v>
      </c>
      <c r="E293" t="s">
        <v>1229</v>
      </c>
    </row>
    <row r="294" spans="1:5">
      <c r="A294" t="s">
        <v>9268</v>
      </c>
      <c r="B294" t="s">
        <v>8533</v>
      </c>
      <c r="D294" t="s">
        <v>9265</v>
      </c>
      <c r="E294" t="s">
        <v>1229</v>
      </c>
    </row>
    <row r="295" spans="1:5">
      <c r="A295" t="s">
        <v>9271</v>
      </c>
      <c r="B295" t="s">
        <v>8533</v>
      </c>
      <c r="D295" t="s">
        <v>9270</v>
      </c>
      <c r="E295" t="s">
        <v>1230</v>
      </c>
    </row>
    <row r="296" spans="1:5">
      <c r="A296" t="s">
        <v>9274</v>
      </c>
      <c r="B296" t="s">
        <v>8533</v>
      </c>
      <c r="D296" t="s">
        <v>9273</v>
      </c>
      <c r="E296" t="s">
        <v>1231</v>
      </c>
    </row>
    <row r="297" spans="1:5">
      <c r="A297" t="s">
        <v>9277</v>
      </c>
      <c r="B297" t="s">
        <v>8533</v>
      </c>
      <c r="D297" t="s">
        <v>9276</v>
      </c>
      <c r="E297" t="s">
        <v>1232</v>
      </c>
    </row>
    <row r="298" spans="1:5">
      <c r="A298" t="s">
        <v>9280</v>
      </c>
      <c r="B298" t="s">
        <v>8533</v>
      </c>
      <c r="D298" t="s">
        <v>9279</v>
      </c>
      <c r="E298" t="s">
        <v>1233</v>
      </c>
    </row>
    <row r="299" spans="1:5">
      <c r="A299" t="s">
        <v>9283</v>
      </c>
      <c r="B299" t="s">
        <v>8533</v>
      </c>
      <c r="D299" t="s">
        <v>9282</v>
      </c>
      <c r="E299" t="s">
        <v>1234</v>
      </c>
    </row>
    <row r="300" spans="1:5">
      <c r="A300" t="s">
        <v>9286</v>
      </c>
      <c r="B300" t="s">
        <v>8533</v>
      </c>
      <c r="D300" t="s">
        <v>9285</v>
      </c>
      <c r="E300" t="s">
        <v>1235</v>
      </c>
    </row>
    <row r="301" spans="1:5">
      <c r="A301" t="s">
        <v>9289</v>
      </c>
      <c r="B301" t="s">
        <v>8533</v>
      </c>
      <c r="D301" t="s">
        <v>9288</v>
      </c>
      <c r="E301" t="s">
        <v>1236</v>
      </c>
    </row>
    <row r="302" spans="1:5">
      <c r="A302" t="s">
        <v>9292</v>
      </c>
      <c r="B302" t="s">
        <v>8533</v>
      </c>
      <c r="D302" t="s">
        <v>9291</v>
      </c>
      <c r="E302" t="s">
        <v>1237</v>
      </c>
    </row>
    <row r="303" spans="1:5">
      <c r="A303" t="s">
        <v>9295</v>
      </c>
      <c r="B303" t="s">
        <v>8533</v>
      </c>
      <c r="D303" t="s">
        <v>9294</v>
      </c>
      <c r="E303" t="s">
        <v>1238</v>
      </c>
    </row>
    <row r="304" spans="1:5">
      <c r="A304" t="s">
        <v>9298</v>
      </c>
      <c r="B304" t="s">
        <v>8533</v>
      </c>
      <c r="D304" t="s">
        <v>9297</v>
      </c>
      <c r="E304" t="s">
        <v>1239</v>
      </c>
    </row>
    <row r="305" spans="1:5">
      <c r="A305" t="s">
        <v>9300</v>
      </c>
      <c r="B305" t="s">
        <v>8533</v>
      </c>
      <c r="D305" t="s">
        <v>9297</v>
      </c>
      <c r="E305" t="s">
        <v>1239</v>
      </c>
    </row>
    <row r="306" spans="1:5">
      <c r="A306" t="s">
        <v>9303</v>
      </c>
      <c r="B306" t="s">
        <v>8533</v>
      </c>
      <c r="D306" t="s">
        <v>9302</v>
      </c>
      <c r="E306" t="s">
        <v>1240</v>
      </c>
    </row>
    <row r="307" spans="1:5">
      <c r="A307" t="s">
        <v>9306</v>
      </c>
      <c r="B307" t="s">
        <v>8533</v>
      </c>
      <c r="D307" t="s">
        <v>9305</v>
      </c>
      <c r="E307" t="s">
        <v>1241</v>
      </c>
    </row>
    <row r="308" spans="1:5">
      <c r="A308" t="s">
        <v>9309</v>
      </c>
      <c r="B308" t="s">
        <v>8533</v>
      </c>
      <c r="D308" t="s">
        <v>9308</v>
      </c>
      <c r="E308" t="s">
        <v>1242</v>
      </c>
    </row>
    <row r="309" spans="1:5">
      <c r="A309" t="s">
        <v>9312</v>
      </c>
      <c r="B309" t="s">
        <v>8533</v>
      </c>
      <c r="D309" t="s">
        <v>9311</v>
      </c>
      <c r="E309" t="s">
        <v>1243</v>
      </c>
    </row>
    <row r="310" spans="1:5">
      <c r="A310" t="s">
        <v>9315</v>
      </c>
      <c r="B310" t="s">
        <v>8533</v>
      </c>
      <c r="D310" t="s">
        <v>9314</v>
      </c>
      <c r="E310" t="s">
        <v>1244</v>
      </c>
    </row>
    <row r="311" spans="1:5">
      <c r="A311" t="s">
        <v>9318</v>
      </c>
      <c r="B311" t="s">
        <v>8533</v>
      </c>
      <c r="D311" t="s">
        <v>9317</v>
      </c>
      <c r="E311" t="s">
        <v>1245</v>
      </c>
    </row>
    <row r="312" spans="1:5">
      <c r="A312" t="s">
        <v>9321</v>
      </c>
      <c r="B312" t="s">
        <v>8533</v>
      </c>
      <c r="D312" t="s">
        <v>9320</v>
      </c>
      <c r="E312" t="s">
        <v>1246</v>
      </c>
    </row>
    <row r="313" spans="1:5">
      <c r="A313" t="s">
        <v>9324</v>
      </c>
      <c r="B313" t="s">
        <v>8533</v>
      </c>
      <c r="D313" t="s">
        <v>9323</v>
      </c>
      <c r="E313" t="s">
        <v>1247</v>
      </c>
    </row>
    <row r="314" spans="1:5">
      <c r="A314" t="s">
        <v>9327</v>
      </c>
      <c r="B314" t="s">
        <v>8533</v>
      </c>
      <c r="D314" t="s">
        <v>9326</v>
      </c>
      <c r="E314" t="s">
        <v>1248</v>
      </c>
    </row>
    <row r="315" spans="1:5">
      <c r="A315" t="s">
        <v>9330</v>
      </c>
      <c r="B315" t="s">
        <v>8533</v>
      </c>
      <c r="D315" t="s">
        <v>9329</v>
      </c>
      <c r="E315" t="s">
        <v>1249</v>
      </c>
    </row>
    <row r="316" spans="1:5">
      <c r="A316" t="s">
        <v>9332</v>
      </c>
      <c r="B316" t="s">
        <v>8533</v>
      </c>
      <c r="D316" t="s">
        <v>9329</v>
      </c>
      <c r="E316" t="s">
        <v>1249</v>
      </c>
    </row>
    <row r="317" spans="1:5">
      <c r="A317" t="s">
        <v>9335</v>
      </c>
      <c r="B317" t="s">
        <v>8533</v>
      </c>
      <c r="D317" t="s">
        <v>9334</v>
      </c>
      <c r="E317" t="s">
        <v>1250</v>
      </c>
    </row>
    <row r="318" spans="1:5">
      <c r="A318" t="s">
        <v>9338</v>
      </c>
      <c r="B318" t="s">
        <v>8533</v>
      </c>
      <c r="D318" t="s">
        <v>9337</v>
      </c>
      <c r="E318" t="s">
        <v>1251</v>
      </c>
    </row>
    <row r="319" spans="1:5">
      <c r="A319" t="s">
        <v>9341</v>
      </c>
      <c r="B319" t="s">
        <v>8533</v>
      </c>
      <c r="D319" t="s">
        <v>9340</v>
      </c>
      <c r="E319" t="s">
        <v>1252</v>
      </c>
    </row>
    <row r="320" spans="1:5">
      <c r="A320" t="s">
        <v>9344</v>
      </c>
      <c r="B320" t="s">
        <v>8533</v>
      </c>
      <c r="D320" t="s">
        <v>9343</v>
      </c>
      <c r="E320" t="s">
        <v>1253</v>
      </c>
    </row>
    <row r="321" spans="1:5">
      <c r="A321" t="s">
        <v>9347</v>
      </c>
      <c r="B321" t="s">
        <v>8533</v>
      </c>
      <c r="D321" t="s">
        <v>9346</v>
      </c>
      <c r="E321" t="s">
        <v>1254</v>
      </c>
    </row>
    <row r="322" spans="1:5">
      <c r="A322" t="s">
        <v>9347</v>
      </c>
      <c r="B322" t="s">
        <v>8533</v>
      </c>
      <c r="D322" t="s">
        <v>9346</v>
      </c>
      <c r="E322" t="s">
        <v>1254</v>
      </c>
    </row>
    <row r="323" spans="1:5">
      <c r="A323" t="s">
        <v>9350</v>
      </c>
      <c r="B323" t="s">
        <v>8533</v>
      </c>
      <c r="D323" t="s">
        <v>9349</v>
      </c>
      <c r="E323" t="s">
        <v>1255</v>
      </c>
    </row>
    <row r="324" spans="1:5">
      <c r="A324" t="s">
        <v>9350</v>
      </c>
      <c r="B324" t="s">
        <v>8533</v>
      </c>
      <c r="D324" t="s">
        <v>9349</v>
      </c>
      <c r="E324" t="s">
        <v>1255</v>
      </c>
    </row>
    <row r="325" spans="1:5">
      <c r="A325" t="s">
        <v>9353</v>
      </c>
      <c r="B325" t="s">
        <v>8533</v>
      </c>
      <c r="D325" t="s">
        <v>9352</v>
      </c>
      <c r="E325" t="s">
        <v>1256</v>
      </c>
    </row>
    <row r="326" spans="1:5">
      <c r="A326" t="s">
        <v>9356</v>
      </c>
      <c r="B326" t="s">
        <v>8963</v>
      </c>
      <c r="D326" t="s">
        <v>9355</v>
      </c>
      <c r="E326" t="s">
        <v>1257</v>
      </c>
    </row>
    <row r="327" spans="1:5">
      <c r="A327" t="s">
        <v>9359</v>
      </c>
      <c r="B327" t="s">
        <v>8963</v>
      </c>
      <c r="D327" t="s">
        <v>9358</v>
      </c>
      <c r="E327" t="s">
        <v>1258</v>
      </c>
    </row>
    <row r="328" spans="1:5">
      <c r="A328" t="s">
        <v>9362</v>
      </c>
      <c r="B328" t="s">
        <v>8963</v>
      </c>
      <c r="D328" t="s">
        <v>9361</v>
      </c>
      <c r="E328" t="s">
        <v>1259</v>
      </c>
    </row>
    <row r="329" spans="1:5">
      <c r="A329" t="s">
        <v>9365</v>
      </c>
      <c r="B329" t="s">
        <v>8963</v>
      </c>
      <c r="D329" t="s">
        <v>9364</v>
      </c>
      <c r="E329" t="s">
        <v>1260</v>
      </c>
    </row>
    <row r="330" spans="1:5">
      <c r="A330" t="s">
        <v>9368</v>
      </c>
      <c r="B330" t="s">
        <v>8963</v>
      </c>
      <c r="D330" t="s">
        <v>9367</v>
      </c>
      <c r="E330" t="s">
        <v>1261</v>
      </c>
    </row>
    <row r="331" spans="1:5">
      <c r="A331" t="s">
        <v>9371</v>
      </c>
      <c r="B331" t="s">
        <v>8963</v>
      </c>
      <c r="D331" t="s">
        <v>9370</v>
      </c>
      <c r="E331" t="s">
        <v>1262</v>
      </c>
    </row>
    <row r="332" spans="1:5">
      <c r="A332" t="s">
        <v>9374</v>
      </c>
      <c r="B332" t="s">
        <v>8963</v>
      </c>
      <c r="D332" t="s">
        <v>9373</v>
      </c>
      <c r="E332" t="s">
        <v>1263</v>
      </c>
    </row>
    <row r="333" spans="1:5">
      <c r="A333" t="s">
        <v>9377</v>
      </c>
      <c r="B333" t="s">
        <v>8963</v>
      </c>
      <c r="D333" t="s">
        <v>9376</v>
      </c>
      <c r="E333" t="s">
        <v>1264</v>
      </c>
    </row>
    <row r="334" spans="1:5">
      <c r="A334" t="s">
        <v>9380</v>
      </c>
      <c r="B334" t="s">
        <v>8963</v>
      </c>
      <c r="D334" t="s">
        <v>9379</v>
      </c>
      <c r="E334" t="s">
        <v>1265</v>
      </c>
    </row>
    <row r="335" spans="1:5">
      <c r="A335" t="s">
        <v>9383</v>
      </c>
      <c r="B335" t="s">
        <v>8963</v>
      </c>
      <c r="D335" t="s">
        <v>9382</v>
      </c>
      <c r="E335" t="s">
        <v>1266</v>
      </c>
    </row>
    <row r="336" spans="1:5">
      <c r="A336" t="s">
        <v>9386</v>
      </c>
      <c r="B336" t="s">
        <v>8963</v>
      </c>
      <c r="D336" t="s">
        <v>9385</v>
      </c>
      <c r="E336" t="s">
        <v>1267</v>
      </c>
    </row>
    <row r="337" spans="1:5">
      <c r="A337" t="s">
        <v>9389</v>
      </c>
      <c r="B337" t="s">
        <v>8963</v>
      </c>
      <c r="D337" t="s">
        <v>9388</v>
      </c>
      <c r="E337" t="s">
        <v>1268</v>
      </c>
    </row>
    <row r="338" spans="1:5">
      <c r="A338" t="s">
        <v>9392</v>
      </c>
      <c r="B338" t="s">
        <v>8963</v>
      </c>
      <c r="D338" t="s">
        <v>9391</v>
      </c>
      <c r="E338" t="s">
        <v>1269</v>
      </c>
    </row>
    <row r="339" spans="1:5">
      <c r="A339" t="s">
        <v>9395</v>
      </c>
      <c r="B339" t="s">
        <v>8963</v>
      </c>
      <c r="D339" t="s">
        <v>9394</v>
      </c>
      <c r="E339" t="s">
        <v>1270</v>
      </c>
    </row>
    <row r="340" spans="1:5">
      <c r="A340" t="s">
        <v>9398</v>
      </c>
      <c r="B340" t="s">
        <v>8533</v>
      </c>
      <c r="D340" t="s">
        <v>9397</v>
      </c>
      <c r="E340" t="s">
        <v>1271</v>
      </c>
    </row>
    <row r="341" spans="1:5">
      <c r="A341" t="s">
        <v>9401</v>
      </c>
      <c r="B341" t="s">
        <v>8946</v>
      </c>
      <c r="D341" t="s">
        <v>9400</v>
      </c>
      <c r="E341" t="s">
        <v>1272</v>
      </c>
    </row>
    <row r="342" spans="1:5">
      <c r="A342" t="s">
        <v>9404</v>
      </c>
      <c r="B342" t="s">
        <v>8533</v>
      </c>
      <c r="D342" t="s">
        <v>9403</v>
      </c>
      <c r="E342" t="s">
        <v>1273</v>
      </c>
    </row>
    <row r="343" spans="1:5">
      <c r="A343" t="s">
        <v>9406</v>
      </c>
      <c r="B343" t="s">
        <v>8533</v>
      </c>
      <c r="D343" t="s">
        <v>9403</v>
      </c>
      <c r="E343" t="s">
        <v>1273</v>
      </c>
    </row>
    <row r="344" spans="1:5">
      <c r="A344" t="s">
        <v>9409</v>
      </c>
      <c r="B344" t="s">
        <v>8533</v>
      </c>
      <c r="D344" t="s">
        <v>9408</v>
      </c>
      <c r="E344" t="s">
        <v>1274</v>
      </c>
    </row>
    <row r="345" spans="1:5">
      <c r="A345" t="s">
        <v>9411</v>
      </c>
      <c r="B345" t="s">
        <v>8533</v>
      </c>
      <c r="D345" t="s">
        <v>9408</v>
      </c>
      <c r="E345" t="s">
        <v>1274</v>
      </c>
    </row>
    <row r="346" spans="1:5">
      <c r="A346" t="s">
        <v>9414</v>
      </c>
      <c r="B346" t="s">
        <v>9077</v>
      </c>
      <c r="D346" t="s">
        <v>9413</v>
      </c>
      <c r="E346" t="s">
        <v>1275</v>
      </c>
    </row>
    <row r="347" spans="1:5">
      <c r="A347" t="s">
        <v>9416</v>
      </c>
      <c r="B347" t="s">
        <v>9077</v>
      </c>
      <c r="D347" t="s">
        <v>9413</v>
      </c>
      <c r="E347" t="s">
        <v>1275</v>
      </c>
    </row>
    <row r="348" spans="1:5">
      <c r="A348" t="s">
        <v>9419</v>
      </c>
      <c r="B348" t="s">
        <v>8963</v>
      </c>
      <c r="D348" t="s">
        <v>9418</v>
      </c>
      <c r="E348" t="s">
        <v>1276</v>
      </c>
    </row>
    <row r="349" spans="1:5">
      <c r="A349" t="s">
        <v>9422</v>
      </c>
      <c r="B349" t="s">
        <v>8963</v>
      </c>
      <c r="D349" t="s">
        <v>9421</v>
      </c>
      <c r="E349" t="s">
        <v>1277</v>
      </c>
    </row>
    <row r="350" spans="1:5">
      <c r="A350" t="s">
        <v>9425</v>
      </c>
      <c r="B350" t="s">
        <v>8963</v>
      </c>
      <c r="D350" t="s">
        <v>9424</v>
      </c>
      <c r="E350" t="s">
        <v>1278</v>
      </c>
    </row>
    <row r="351" spans="1:5">
      <c r="A351" t="s">
        <v>9425</v>
      </c>
      <c r="B351" t="s">
        <v>8963</v>
      </c>
      <c r="D351" t="s">
        <v>9424</v>
      </c>
      <c r="E351" t="s">
        <v>1278</v>
      </c>
    </row>
    <row r="352" spans="1:5">
      <c r="A352" t="s">
        <v>9428</v>
      </c>
      <c r="B352" t="s">
        <v>8533</v>
      </c>
      <c r="D352" t="s">
        <v>9427</v>
      </c>
      <c r="E352" t="s">
        <v>1279</v>
      </c>
    </row>
    <row r="353" spans="1:5">
      <c r="A353" t="s">
        <v>9431</v>
      </c>
      <c r="B353" t="s">
        <v>8946</v>
      </c>
      <c r="D353" t="s">
        <v>9430</v>
      </c>
      <c r="E353" t="s">
        <v>1280</v>
      </c>
    </row>
    <row r="354" spans="1:5">
      <c r="A354" t="s">
        <v>9434</v>
      </c>
      <c r="B354" t="s">
        <v>8946</v>
      </c>
      <c r="D354" t="s">
        <v>9433</v>
      </c>
      <c r="E354" t="s">
        <v>1281</v>
      </c>
    </row>
    <row r="355" spans="1:5">
      <c r="A355" t="s">
        <v>9437</v>
      </c>
      <c r="B355" t="s">
        <v>8956</v>
      </c>
      <c r="D355" t="s">
        <v>9436</v>
      </c>
      <c r="E355" t="s">
        <v>9436</v>
      </c>
    </row>
    <row r="356" spans="1:5">
      <c r="A356" t="s">
        <v>9440</v>
      </c>
      <c r="B356" t="s">
        <v>8533</v>
      </c>
      <c r="D356" t="s">
        <v>9439</v>
      </c>
      <c r="E356" t="s">
        <v>1282</v>
      </c>
    </row>
    <row r="357" spans="1:5">
      <c r="A357" t="s">
        <v>9440</v>
      </c>
      <c r="B357" t="s">
        <v>8533</v>
      </c>
      <c r="D357" t="s">
        <v>9439</v>
      </c>
      <c r="E357" t="s">
        <v>1282</v>
      </c>
    </row>
    <row r="358" spans="1:5">
      <c r="A358" t="s">
        <v>9443</v>
      </c>
      <c r="B358" t="s">
        <v>8533</v>
      </c>
      <c r="D358" t="s">
        <v>9442</v>
      </c>
      <c r="E358" t="s">
        <v>1283</v>
      </c>
    </row>
    <row r="359" spans="1:5">
      <c r="A359" t="s">
        <v>9446</v>
      </c>
      <c r="B359" t="s">
        <v>8963</v>
      </c>
      <c r="D359" t="s">
        <v>9445</v>
      </c>
      <c r="E359" t="s">
        <v>1284</v>
      </c>
    </row>
    <row r="360" spans="1:5">
      <c r="A360" t="s">
        <v>9449</v>
      </c>
      <c r="B360" t="s">
        <v>8963</v>
      </c>
      <c r="D360" t="s">
        <v>9448</v>
      </c>
      <c r="E360" t="s">
        <v>1285</v>
      </c>
    </row>
    <row r="361" spans="1:5">
      <c r="A361" t="s">
        <v>9452</v>
      </c>
      <c r="B361" t="s">
        <v>8963</v>
      </c>
      <c r="D361" t="s">
        <v>9451</v>
      </c>
      <c r="E361" t="s">
        <v>1286</v>
      </c>
    </row>
    <row r="362" spans="1:5">
      <c r="A362" t="s">
        <v>9455</v>
      </c>
      <c r="B362" t="s">
        <v>8963</v>
      </c>
      <c r="D362" t="s">
        <v>9454</v>
      </c>
      <c r="E362" t="s">
        <v>1287</v>
      </c>
    </row>
    <row r="363" spans="1:5">
      <c r="A363" t="s">
        <v>9458</v>
      </c>
      <c r="B363" t="s">
        <v>8963</v>
      </c>
      <c r="D363" t="s">
        <v>9457</v>
      </c>
      <c r="E363" t="s">
        <v>1288</v>
      </c>
    </row>
    <row r="364" spans="1:5">
      <c r="A364" t="s">
        <v>9461</v>
      </c>
      <c r="B364" t="s">
        <v>8963</v>
      </c>
      <c r="D364" t="s">
        <v>9460</v>
      </c>
      <c r="E364" t="s">
        <v>1289</v>
      </c>
    </row>
    <row r="365" spans="1:5">
      <c r="A365" t="s">
        <v>9464</v>
      </c>
      <c r="B365" t="s">
        <v>8533</v>
      </c>
      <c r="D365" t="s">
        <v>9463</v>
      </c>
      <c r="E365" t="s">
        <v>1290</v>
      </c>
    </row>
    <row r="366" spans="1:5">
      <c r="A366" t="s">
        <v>9467</v>
      </c>
      <c r="B366" t="s">
        <v>8963</v>
      </c>
      <c r="D366" t="s">
        <v>9466</v>
      </c>
      <c r="E366" t="s">
        <v>1291</v>
      </c>
    </row>
    <row r="367" spans="1:5">
      <c r="A367" t="s">
        <v>9470</v>
      </c>
      <c r="B367" t="s">
        <v>8533</v>
      </c>
      <c r="D367" t="s">
        <v>9469</v>
      </c>
      <c r="E367" t="s">
        <v>1292</v>
      </c>
    </row>
    <row r="368" spans="1:5">
      <c r="A368" t="s">
        <v>9473</v>
      </c>
      <c r="B368" t="s">
        <v>8533</v>
      </c>
      <c r="D368" t="s">
        <v>9472</v>
      </c>
      <c r="E368" t="s">
        <v>1293</v>
      </c>
    </row>
    <row r="369" spans="1:5">
      <c r="A369" t="s">
        <v>9476</v>
      </c>
      <c r="B369" t="s">
        <v>8533</v>
      </c>
      <c r="D369" t="s">
        <v>9475</v>
      </c>
      <c r="E369" t="s">
        <v>1294</v>
      </c>
    </row>
    <row r="370" spans="1:5">
      <c r="A370" t="s">
        <v>9479</v>
      </c>
      <c r="B370" t="s">
        <v>8533</v>
      </c>
      <c r="D370" t="s">
        <v>9478</v>
      </c>
      <c r="E370" t="s">
        <v>1295</v>
      </c>
    </row>
    <row r="371" spans="1:5">
      <c r="A371" t="s">
        <v>9482</v>
      </c>
      <c r="B371" t="s">
        <v>8533</v>
      </c>
      <c r="D371" t="s">
        <v>9481</v>
      </c>
      <c r="E371" t="s">
        <v>1296</v>
      </c>
    </row>
    <row r="372" spans="1:5">
      <c r="A372" t="s">
        <v>9485</v>
      </c>
      <c r="B372" t="s">
        <v>8533</v>
      </c>
      <c r="D372" t="s">
        <v>9484</v>
      </c>
      <c r="E372" t="s">
        <v>1297</v>
      </c>
    </row>
    <row r="373" spans="1:5">
      <c r="A373" t="s">
        <v>9485</v>
      </c>
      <c r="B373" t="s">
        <v>8533</v>
      </c>
      <c r="D373" t="s">
        <v>9484</v>
      </c>
      <c r="E373" t="s">
        <v>1297</v>
      </c>
    </row>
    <row r="374" spans="1:5">
      <c r="A374" t="s">
        <v>9488</v>
      </c>
      <c r="B374" t="s">
        <v>8533</v>
      </c>
      <c r="D374" t="s">
        <v>9487</v>
      </c>
      <c r="E374" t="s">
        <v>1298</v>
      </c>
    </row>
    <row r="375" spans="1:5">
      <c r="A375" t="s">
        <v>9491</v>
      </c>
      <c r="B375" t="s">
        <v>8533</v>
      </c>
      <c r="D375" t="s">
        <v>9490</v>
      </c>
      <c r="E375" t="s">
        <v>1299</v>
      </c>
    </row>
    <row r="376" spans="1:5">
      <c r="A376" t="s">
        <v>9494</v>
      </c>
      <c r="B376" t="s">
        <v>8963</v>
      </c>
      <c r="D376" t="s">
        <v>9493</v>
      </c>
      <c r="E376" t="s">
        <v>1300</v>
      </c>
    </row>
    <row r="377" spans="1:5">
      <c r="A377" t="s">
        <v>9494</v>
      </c>
      <c r="B377" t="s">
        <v>8963</v>
      </c>
      <c r="D377" t="s">
        <v>9493</v>
      </c>
      <c r="E377" t="s">
        <v>1300</v>
      </c>
    </row>
    <row r="378" spans="1:5">
      <c r="A378" t="s">
        <v>9497</v>
      </c>
      <c r="B378" t="s">
        <v>8963</v>
      </c>
      <c r="D378" t="s">
        <v>9496</v>
      </c>
      <c r="E378" t="s">
        <v>1301</v>
      </c>
    </row>
    <row r="379" spans="1:5">
      <c r="A379" t="s">
        <v>9497</v>
      </c>
      <c r="B379" t="s">
        <v>8963</v>
      </c>
      <c r="D379" t="s">
        <v>9496</v>
      </c>
      <c r="E379" t="s">
        <v>1301</v>
      </c>
    </row>
    <row r="380" spans="1:5">
      <c r="A380" t="s">
        <v>9500</v>
      </c>
      <c r="B380" t="s">
        <v>8963</v>
      </c>
      <c r="D380" t="s">
        <v>9499</v>
      </c>
      <c r="E380" t="s">
        <v>1302</v>
      </c>
    </row>
    <row r="381" spans="1:5">
      <c r="A381" t="s">
        <v>9500</v>
      </c>
      <c r="B381" t="s">
        <v>8963</v>
      </c>
      <c r="D381" t="s">
        <v>9499</v>
      </c>
      <c r="E381" t="s">
        <v>1302</v>
      </c>
    </row>
    <row r="382" spans="1:5">
      <c r="A382" t="s">
        <v>9503</v>
      </c>
      <c r="B382" t="s">
        <v>8963</v>
      </c>
      <c r="D382" t="s">
        <v>9502</v>
      </c>
      <c r="E382" t="s">
        <v>1303</v>
      </c>
    </row>
    <row r="383" spans="1:5">
      <c r="A383" t="s">
        <v>9503</v>
      </c>
      <c r="B383" t="s">
        <v>8963</v>
      </c>
      <c r="D383" t="s">
        <v>9502</v>
      </c>
      <c r="E383" t="s">
        <v>1303</v>
      </c>
    </row>
    <row r="384" spans="1:5">
      <c r="A384" t="s">
        <v>9506</v>
      </c>
      <c r="B384" t="s">
        <v>8533</v>
      </c>
      <c r="D384" t="s">
        <v>9505</v>
      </c>
      <c r="E384" t="s">
        <v>1304</v>
      </c>
    </row>
    <row r="385" spans="1:5">
      <c r="A385" t="s">
        <v>9509</v>
      </c>
      <c r="B385" t="s">
        <v>8533</v>
      </c>
      <c r="D385" t="s">
        <v>9508</v>
      </c>
      <c r="E385" t="s">
        <v>1305</v>
      </c>
    </row>
    <row r="386" spans="1:5">
      <c r="A386" t="s">
        <v>9512</v>
      </c>
      <c r="B386" t="s">
        <v>9513</v>
      </c>
      <c r="D386" t="s">
        <v>9511</v>
      </c>
      <c r="E386" t="s">
        <v>1306</v>
      </c>
    </row>
    <row r="387" spans="1:5">
      <c r="A387" t="s">
        <v>9516</v>
      </c>
      <c r="B387" t="s">
        <v>8533</v>
      </c>
      <c r="D387" t="s">
        <v>9515</v>
      </c>
      <c r="E387" t="s">
        <v>1307</v>
      </c>
    </row>
    <row r="388" spans="1:5">
      <c r="A388" t="s">
        <v>9516</v>
      </c>
      <c r="B388" t="s">
        <v>8533</v>
      </c>
      <c r="D388" t="s">
        <v>9515</v>
      </c>
      <c r="E388" t="s">
        <v>1307</v>
      </c>
    </row>
    <row r="389" spans="1:5">
      <c r="A389" t="s">
        <v>9516</v>
      </c>
      <c r="B389" t="s">
        <v>8533</v>
      </c>
      <c r="D389" t="s">
        <v>9515</v>
      </c>
      <c r="E389" t="s">
        <v>1307</v>
      </c>
    </row>
    <row r="390" spans="1:5">
      <c r="A390" t="s">
        <v>9519</v>
      </c>
      <c r="B390" t="s">
        <v>8533</v>
      </c>
      <c r="D390" t="s">
        <v>9518</v>
      </c>
      <c r="E390" t="s">
        <v>1308</v>
      </c>
    </row>
    <row r="391" spans="1:5">
      <c r="A391" t="s">
        <v>9522</v>
      </c>
      <c r="B391" t="s">
        <v>8533</v>
      </c>
      <c r="D391" t="s">
        <v>9521</v>
      </c>
      <c r="E391" t="s">
        <v>1309</v>
      </c>
    </row>
    <row r="392" spans="1:5">
      <c r="A392" t="s">
        <v>9525</v>
      </c>
      <c r="B392" t="s">
        <v>8533</v>
      </c>
      <c r="D392" t="s">
        <v>9524</v>
      </c>
      <c r="E392" t="s">
        <v>1310</v>
      </c>
    </row>
    <row r="393" spans="1:5">
      <c r="A393" t="s">
        <v>9528</v>
      </c>
      <c r="B393" t="s">
        <v>8533</v>
      </c>
      <c r="D393" t="s">
        <v>9527</v>
      </c>
      <c r="E393" t="s">
        <v>1311</v>
      </c>
    </row>
    <row r="394" spans="1:5">
      <c r="A394" t="s">
        <v>9531</v>
      </c>
      <c r="B394" t="s">
        <v>9077</v>
      </c>
      <c r="D394" t="s">
        <v>9530</v>
      </c>
      <c r="E394" t="s">
        <v>9530</v>
      </c>
    </row>
    <row r="395" spans="1:5">
      <c r="A395" t="s">
        <v>9531</v>
      </c>
      <c r="B395" t="s">
        <v>9077</v>
      </c>
      <c r="D395" t="s">
        <v>9530</v>
      </c>
      <c r="E395" t="s">
        <v>9530</v>
      </c>
    </row>
    <row r="396" spans="1:5">
      <c r="A396" t="s">
        <v>9534</v>
      </c>
      <c r="B396" t="s">
        <v>8946</v>
      </c>
      <c r="D396" t="s">
        <v>9533</v>
      </c>
      <c r="E396" t="s">
        <v>1312</v>
      </c>
    </row>
    <row r="397" spans="1:5">
      <c r="A397" t="s">
        <v>9537</v>
      </c>
      <c r="B397" t="s">
        <v>8946</v>
      </c>
      <c r="D397" t="s">
        <v>9536</v>
      </c>
      <c r="E397" t="s">
        <v>1313</v>
      </c>
    </row>
    <row r="398" spans="1:5">
      <c r="A398" t="s">
        <v>9540</v>
      </c>
      <c r="B398" t="s">
        <v>8946</v>
      </c>
      <c r="D398" t="s">
        <v>9539</v>
      </c>
      <c r="E398" t="s">
        <v>1314</v>
      </c>
    </row>
    <row r="399" spans="1:5">
      <c r="A399" t="s">
        <v>9543</v>
      </c>
      <c r="B399" t="s">
        <v>8946</v>
      </c>
      <c r="D399" t="s">
        <v>9542</v>
      </c>
      <c r="E399" t="s">
        <v>1315</v>
      </c>
    </row>
    <row r="400" spans="1:5">
      <c r="A400" t="s">
        <v>9546</v>
      </c>
      <c r="B400" t="s">
        <v>9547</v>
      </c>
      <c r="D400" t="s">
        <v>9545</v>
      </c>
      <c r="E400" t="s">
        <v>1316</v>
      </c>
    </row>
    <row r="401" spans="1:5">
      <c r="A401" t="s">
        <v>9550</v>
      </c>
      <c r="B401" t="s">
        <v>8529</v>
      </c>
      <c r="D401" t="s">
        <v>9549</v>
      </c>
      <c r="E401" t="s">
        <v>1317</v>
      </c>
    </row>
    <row r="402" spans="1:5">
      <c r="A402" t="s">
        <v>9553</v>
      </c>
      <c r="B402" t="s">
        <v>8533</v>
      </c>
      <c r="D402" t="s">
        <v>9552</v>
      </c>
      <c r="E402" t="s">
        <v>1318</v>
      </c>
    </row>
    <row r="403" spans="1:5">
      <c r="A403" t="s">
        <v>9556</v>
      </c>
      <c r="B403" t="s">
        <v>8533</v>
      </c>
      <c r="D403" t="s">
        <v>9555</v>
      </c>
      <c r="E403" t="s">
        <v>1319</v>
      </c>
    </row>
    <row r="404" spans="1:5">
      <c r="A404" t="s">
        <v>9559</v>
      </c>
      <c r="B404" t="s">
        <v>8946</v>
      </c>
      <c r="D404" t="s">
        <v>9558</v>
      </c>
      <c r="E404" t="s">
        <v>1320</v>
      </c>
    </row>
    <row r="405" spans="1:5">
      <c r="A405" t="s">
        <v>9562</v>
      </c>
      <c r="B405" t="s">
        <v>8533</v>
      </c>
      <c r="D405" t="s">
        <v>9561</v>
      </c>
      <c r="E405" t="s">
        <v>1321</v>
      </c>
    </row>
    <row r="406" spans="1:5">
      <c r="A406" t="s">
        <v>9565</v>
      </c>
      <c r="B406" t="s">
        <v>8570</v>
      </c>
      <c r="D406" t="s">
        <v>9564</v>
      </c>
      <c r="E406" t="s">
        <v>1322</v>
      </c>
    </row>
    <row r="407" spans="1:5">
      <c r="A407" t="s">
        <v>9568</v>
      </c>
      <c r="B407" t="s">
        <v>8533</v>
      </c>
      <c r="D407" t="s">
        <v>9567</v>
      </c>
      <c r="E407" t="s">
        <v>1323</v>
      </c>
    </row>
    <row r="408" spans="1:5">
      <c r="A408" t="s">
        <v>9571</v>
      </c>
      <c r="B408" t="s">
        <v>8533</v>
      </c>
      <c r="D408" t="s">
        <v>9570</v>
      </c>
      <c r="E408" t="s">
        <v>1324</v>
      </c>
    </row>
    <row r="409" spans="1:5">
      <c r="A409" t="s">
        <v>9574</v>
      </c>
      <c r="B409" t="s">
        <v>8533</v>
      </c>
      <c r="D409" t="s">
        <v>9573</v>
      </c>
      <c r="E409" t="s">
        <v>1325</v>
      </c>
    </row>
    <row r="410" spans="1:5">
      <c r="A410" t="s">
        <v>9576</v>
      </c>
      <c r="B410" t="s">
        <v>8533</v>
      </c>
      <c r="D410" t="s">
        <v>9573</v>
      </c>
      <c r="E410" t="s">
        <v>1325</v>
      </c>
    </row>
    <row r="411" spans="1:5">
      <c r="A411" t="s">
        <v>9579</v>
      </c>
      <c r="B411" t="s">
        <v>8946</v>
      </c>
      <c r="D411" t="s">
        <v>9578</v>
      </c>
      <c r="E411" t="s">
        <v>1326</v>
      </c>
    </row>
    <row r="412" spans="1:5">
      <c r="A412" t="s">
        <v>9581</v>
      </c>
      <c r="B412" t="s">
        <v>9158</v>
      </c>
      <c r="D412" t="s">
        <v>9578</v>
      </c>
      <c r="E412" t="s">
        <v>1326</v>
      </c>
    </row>
    <row r="413" spans="1:5">
      <c r="A413" t="s">
        <v>9584</v>
      </c>
      <c r="B413" t="s">
        <v>8946</v>
      </c>
      <c r="D413" t="s">
        <v>9583</v>
      </c>
      <c r="E413" t="s">
        <v>1327</v>
      </c>
    </row>
    <row r="414" spans="1:5">
      <c r="A414" t="s">
        <v>9587</v>
      </c>
      <c r="B414" t="s">
        <v>8533</v>
      </c>
      <c r="D414" t="s">
        <v>9586</v>
      </c>
      <c r="E414" t="s">
        <v>1328</v>
      </c>
    </row>
    <row r="415" spans="1:5">
      <c r="A415" t="s">
        <v>9590</v>
      </c>
      <c r="B415" t="s">
        <v>8563</v>
      </c>
      <c r="D415" t="s">
        <v>9589</v>
      </c>
      <c r="E415" t="s">
        <v>1329</v>
      </c>
    </row>
    <row r="416" spans="1:5">
      <c r="A416" t="s">
        <v>9593</v>
      </c>
      <c r="B416" t="s">
        <v>8533</v>
      </c>
      <c r="C416" t="s">
        <v>10851</v>
      </c>
      <c r="D416" t="s">
        <v>9592</v>
      </c>
      <c r="E416" t="s">
        <v>1330</v>
      </c>
    </row>
    <row r="417" spans="1:5">
      <c r="A417" t="s">
        <v>9596</v>
      </c>
      <c r="B417" t="s">
        <v>8533</v>
      </c>
      <c r="D417" t="s">
        <v>9595</v>
      </c>
      <c r="E417" t="s">
        <v>1331</v>
      </c>
    </row>
    <row r="418" spans="1:5">
      <c r="A418" t="s">
        <v>9599</v>
      </c>
      <c r="B418" t="s">
        <v>8533</v>
      </c>
      <c r="D418" t="s">
        <v>9598</v>
      </c>
      <c r="E418" t="s">
        <v>1332</v>
      </c>
    </row>
    <row r="419" spans="1:5">
      <c r="A419" t="s">
        <v>9602</v>
      </c>
      <c r="B419" t="s">
        <v>8533</v>
      </c>
      <c r="D419" t="s">
        <v>9601</v>
      </c>
      <c r="E419" t="s">
        <v>1333</v>
      </c>
    </row>
    <row r="420" spans="1:5">
      <c r="A420" t="s">
        <v>9605</v>
      </c>
      <c r="B420" t="s">
        <v>8946</v>
      </c>
      <c r="C420" t="s">
        <v>1838</v>
      </c>
      <c r="D420" t="s">
        <v>9604</v>
      </c>
      <c r="E420" t="s">
        <v>1334</v>
      </c>
    </row>
    <row r="421" spans="1:5">
      <c r="A421" t="s">
        <v>9608</v>
      </c>
      <c r="B421" t="s">
        <v>8946</v>
      </c>
      <c r="C421" t="s">
        <v>1839</v>
      </c>
      <c r="D421" t="s">
        <v>9607</v>
      </c>
      <c r="E421" t="s">
        <v>9607</v>
      </c>
    </row>
    <row r="422" spans="1:5">
      <c r="A422" t="s">
        <v>9611</v>
      </c>
      <c r="B422" t="s">
        <v>8956</v>
      </c>
      <c r="D422" t="s">
        <v>9610</v>
      </c>
      <c r="E422" t="s">
        <v>1335</v>
      </c>
    </row>
    <row r="423" spans="1:5">
      <c r="A423" t="s">
        <v>9614</v>
      </c>
      <c r="B423" t="s">
        <v>8956</v>
      </c>
      <c r="D423" t="s">
        <v>9613</v>
      </c>
      <c r="E423" t="s">
        <v>1336</v>
      </c>
    </row>
    <row r="424" spans="1:5">
      <c r="A424" t="s">
        <v>9617</v>
      </c>
      <c r="B424" t="s">
        <v>9077</v>
      </c>
      <c r="D424" t="s">
        <v>9616</v>
      </c>
      <c r="E424" t="s">
        <v>1337</v>
      </c>
    </row>
    <row r="425" spans="1:5">
      <c r="A425" t="s">
        <v>9620</v>
      </c>
      <c r="B425" t="s">
        <v>8529</v>
      </c>
      <c r="D425" t="s">
        <v>9619</v>
      </c>
      <c r="E425" t="s">
        <v>1338</v>
      </c>
    </row>
    <row r="426" spans="1:5">
      <c r="A426" t="s">
        <v>9623</v>
      </c>
      <c r="B426" t="s">
        <v>9077</v>
      </c>
      <c r="D426" t="s">
        <v>9622</v>
      </c>
      <c r="E426" t="s">
        <v>1339</v>
      </c>
    </row>
    <row r="427" spans="1:5">
      <c r="A427" t="s">
        <v>9626</v>
      </c>
      <c r="B427" t="s">
        <v>9077</v>
      </c>
      <c r="D427" t="s">
        <v>9625</v>
      </c>
      <c r="E427" t="s">
        <v>1340</v>
      </c>
    </row>
    <row r="428" spans="1:5">
      <c r="A428" t="s">
        <v>9629</v>
      </c>
      <c r="B428" t="s">
        <v>9547</v>
      </c>
      <c r="D428" t="s">
        <v>9628</v>
      </c>
      <c r="E428" t="s">
        <v>1341</v>
      </c>
    </row>
    <row r="429" spans="1:5">
      <c r="A429" t="s">
        <v>9631</v>
      </c>
      <c r="B429" t="s">
        <v>9547</v>
      </c>
      <c r="D429" t="s">
        <v>9628</v>
      </c>
      <c r="E429" t="s">
        <v>1341</v>
      </c>
    </row>
    <row r="430" spans="1:5">
      <c r="A430" t="s">
        <v>9634</v>
      </c>
      <c r="B430" t="s">
        <v>8570</v>
      </c>
      <c r="D430" t="s">
        <v>9633</v>
      </c>
      <c r="E430" t="s">
        <v>1342</v>
      </c>
    </row>
    <row r="431" spans="1:5">
      <c r="A431" t="s">
        <v>9636</v>
      </c>
      <c r="B431" t="s">
        <v>8570</v>
      </c>
      <c r="D431" t="s">
        <v>9633</v>
      </c>
      <c r="E431" t="s">
        <v>1342</v>
      </c>
    </row>
    <row r="432" spans="1:5">
      <c r="A432" t="s">
        <v>9639</v>
      </c>
      <c r="B432" t="s">
        <v>9077</v>
      </c>
      <c r="D432" t="s">
        <v>9638</v>
      </c>
      <c r="E432" t="s">
        <v>1343</v>
      </c>
    </row>
    <row r="433" spans="1:5">
      <c r="A433" t="s">
        <v>9642</v>
      </c>
      <c r="B433" t="s">
        <v>8533</v>
      </c>
      <c r="D433" t="s">
        <v>9641</v>
      </c>
      <c r="E433" t="s">
        <v>1344</v>
      </c>
    </row>
    <row r="434" spans="1:5">
      <c r="A434" t="s">
        <v>9644</v>
      </c>
      <c r="B434" t="s">
        <v>8533</v>
      </c>
      <c r="D434" t="s">
        <v>9641</v>
      </c>
      <c r="E434" t="s">
        <v>1344</v>
      </c>
    </row>
    <row r="435" spans="1:5">
      <c r="A435" t="s">
        <v>9647</v>
      </c>
      <c r="B435" t="s">
        <v>8533</v>
      </c>
      <c r="D435" t="s">
        <v>9646</v>
      </c>
      <c r="E435" t="s">
        <v>1345</v>
      </c>
    </row>
    <row r="436" spans="1:5">
      <c r="A436" t="s">
        <v>9650</v>
      </c>
      <c r="B436" t="s">
        <v>8533</v>
      </c>
      <c r="D436" t="s">
        <v>9649</v>
      </c>
      <c r="E436" t="s">
        <v>1346</v>
      </c>
    </row>
    <row r="437" spans="1:5">
      <c r="A437" t="s">
        <v>9653</v>
      </c>
      <c r="B437" t="s">
        <v>8533</v>
      </c>
      <c r="D437" t="s">
        <v>9652</v>
      </c>
      <c r="E437" t="s">
        <v>1347</v>
      </c>
    </row>
    <row r="438" spans="1:5">
      <c r="A438" t="s">
        <v>9656</v>
      </c>
      <c r="B438" t="s">
        <v>8533</v>
      </c>
      <c r="D438" t="s">
        <v>9655</v>
      </c>
      <c r="E438" t="s">
        <v>1348</v>
      </c>
    </row>
    <row r="439" spans="1:5">
      <c r="A439" t="s">
        <v>9659</v>
      </c>
      <c r="B439" t="s">
        <v>8533</v>
      </c>
      <c r="D439" t="s">
        <v>9658</v>
      </c>
      <c r="E439" t="s">
        <v>1349</v>
      </c>
    </row>
    <row r="440" spans="1:5">
      <c r="A440" t="s">
        <v>9662</v>
      </c>
      <c r="B440" t="s">
        <v>8533</v>
      </c>
      <c r="D440" t="s">
        <v>9661</v>
      </c>
      <c r="E440" t="s">
        <v>1350</v>
      </c>
    </row>
    <row r="441" spans="1:5">
      <c r="A441" t="s">
        <v>9665</v>
      </c>
      <c r="B441" t="s">
        <v>8533</v>
      </c>
      <c r="D441" t="s">
        <v>9664</v>
      </c>
      <c r="E441" t="s">
        <v>1351</v>
      </c>
    </row>
    <row r="442" spans="1:5">
      <c r="A442" t="s">
        <v>9668</v>
      </c>
      <c r="B442" t="s">
        <v>8533</v>
      </c>
      <c r="D442" t="s">
        <v>9667</v>
      </c>
      <c r="E442" t="s">
        <v>1352</v>
      </c>
    </row>
    <row r="443" spans="1:5">
      <c r="A443" t="s">
        <v>9671</v>
      </c>
      <c r="B443" t="s">
        <v>8533</v>
      </c>
      <c r="D443" t="s">
        <v>9670</v>
      </c>
      <c r="E443" t="s">
        <v>1353</v>
      </c>
    </row>
    <row r="444" spans="1:5">
      <c r="A444" t="s">
        <v>9674</v>
      </c>
      <c r="B444" t="s">
        <v>8533</v>
      </c>
      <c r="D444" t="s">
        <v>9673</v>
      </c>
      <c r="E444" t="s">
        <v>1354</v>
      </c>
    </row>
    <row r="445" spans="1:5">
      <c r="A445" t="s">
        <v>9677</v>
      </c>
      <c r="B445" t="s">
        <v>8533</v>
      </c>
      <c r="D445" t="s">
        <v>9676</v>
      </c>
      <c r="E445" t="s">
        <v>1355</v>
      </c>
    </row>
    <row r="446" spans="1:5">
      <c r="A446" t="s">
        <v>9680</v>
      </c>
      <c r="B446" t="s">
        <v>8533</v>
      </c>
      <c r="D446" t="s">
        <v>9679</v>
      </c>
      <c r="E446" t="s">
        <v>1356</v>
      </c>
    </row>
    <row r="447" spans="1:5">
      <c r="A447" t="s">
        <v>9683</v>
      </c>
      <c r="B447" t="s">
        <v>8533</v>
      </c>
      <c r="D447" t="s">
        <v>9682</v>
      </c>
      <c r="E447" t="s">
        <v>1357</v>
      </c>
    </row>
    <row r="448" spans="1:5">
      <c r="A448" t="s">
        <v>9686</v>
      </c>
      <c r="B448" t="s">
        <v>8533</v>
      </c>
      <c r="D448" t="s">
        <v>9685</v>
      </c>
      <c r="E448" t="s">
        <v>1358</v>
      </c>
    </row>
    <row r="449" spans="1:5">
      <c r="A449" t="s">
        <v>9689</v>
      </c>
      <c r="B449" t="s">
        <v>8533</v>
      </c>
      <c r="D449" t="s">
        <v>9688</v>
      </c>
      <c r="E449" t="s">
        <v>1359</v>
      </c>
    </row>
    <row r="450" spans="1:5">
      <c r="A450" t="s">
        <v>9692</v>
      </c>
      <c r="B450" t="s">
        <v>8533</v>
      </c>
      <c r="D450" t="s">
        <v>9691</v>
      </c>
      <c r="E450" t="s">
        <v>1360</v>
      </c>
    </row>
    <row r="451" spans="1:5">
      <c r="A451" t="s">
        <v>9695</v>
      </c>
      <c r="B451" t="s">
        <v>8533</v>
      </c>
      <c r="D451" t="s">
        <v>9694</v>
      </c>
      <c r="E451" t="s">
        <v>1361</v>
      </c>
    </row>
    <row r="452" spans="1:5">
      <c r="A452" t="s">
        <v>9698</v>
      </c>
      <c r="B452" t="s">
        <v>8533</v>
      </c>
      <c r="D452" t="s">
        <v>9697</v>
      </c>
      <c r="E452" t="s">
        <v>1362</v>
      </c>
    </row>
    <row r="453" spans="1:5">
      <c r="A453" t="s">
        <v>9701</v>
      </c>
      <c r="B453" t="s">
        <v>8533</v>
      </c>
      <c r="D453" t="s">
        <v>9700</v>
      </c>
      <c r="E453" t="s">
        <v>1363</v>
      </c>
    </row>
    <row r="454" spans="1:5">
      <c r="A454" t="s">
        <v>9704</v>
      </c>
      <c r="B454" t="s">
        <v>8533</v>
      </c>
      <c r="D454" t="s">
        <v>9703</v>
      </c>
      <c r="E454" t="s">
        <v>1364</v>
      </c>
    </row>
    <row r="455" spans="1:5">
      <c r="A455" t="s">
        <v>9707</v>
      </c>
      <c r="B455" t="s">
        <v>8533</v>
      </c>
      <c r="D455" t="s">
        <v>9706</v>
      </c>
      <c r="E455" t="s">
        <v>1365</v>
      </c>
    </row>
    <row r="456" spans="1:5">
      <c r="A456" t="s">
        <v>9710</v>
      </c>
      <c r="B456" t="s">
        <v>8533</v>
      </c>
      <c r="D456" t="s">
        <v>9709</v>
      </c>
      <c r="E456" t="s">
        <v>1366</v>
      </c>
    </row>
    <row r="457" spans="1:5">
      <c r="A457" t="s">
        <v>9713</v>
      </c>
      <c r="B457" t="s">
        <v>8533</v>
      </c>
      <c r="D457" t="s">
        <v>9712</v>
      </c>
      <c r="E457" t="s">
        <v>1367</v>
      </c>
    </row>
    <row r="458" spans="1:5">
      <c r="A458" t="s">
        <v>9716</v>
      </c>
      <c r="B458" t="s">
        <v>8533</v>
      </c>
      <c r="D458" t="s">
        <v>9715</v>
      </c>
      <c r="E458" t="s">
        <v>1368</v>
      </c>
    </row>
    <row r="459" spans="1:5">
      <c r="A459" t="s">
        <v>9719</v>
      </c>
      <c r="B459" t="s">
        <v>8533</v>
      </c>
      <c r="D459" t="s">
        <v>9718</v>
      </c>
      <c r="E459" t="s">
        <v>1369</v>
      </c>
    </row>
    <row r="460" spans="1:5">
      <c r="A460" t="s">
        <v>9722</v>
      </c>
      <c r="B460" t="s">
        <v>8533</v>
      </c>
      <c r="D460" t="s">
        <v>9721</v>
      </c>
      <c r="E460" t="s">
        <v>1370</v>
      </c>
    </row>
    <row r="461" spans="1:5">
      <c r="A461" t="s">
        <v>9725</v>
      </c>
      <c r="B461" t="s">
        <v>8533</v>
      </c>
      <c r="D461" t="s">
        <v>9724</v>
      </c>
      <c r="E461" t="s">
        <v>1371</v>
      </c>
    </row>
    <row r="462" spans="1:5">
      <c r="A462" t="s">
        <v>9728</v>
      </c>
      <c r="B462" t="s">
        <v>8533</v>
      </c>
      <c r="D462" t="s">
        <v>9727</v>
      </c>
      <c r="E462" t="s">
        <v>1372</v>
      </c>
    </row>
    <row r="463" spans="1:5">
      <c r="A463" t="s">
        <v>9731</v>
      </c>
      <c r="B463" t="s">
        <v>8533</v>
      </c>
      <c r="D463" t="s">
        <v>9730</v>
      </c>
      <c r="E463" t="s">
        <v>1373</v>
      </c>
    </row>
    <row r="464" spans="1:5">
      <c r="A464" t="s">
        <v>9734</v>
      </c>
      <c r="B464" t="s">
        <v>8533</v>
      </c>
      <c r="D464" t="s">
        <v>9733</v>
      </c>
      <c r="E464" t="s">
        <v>1374</v>
      </c>
    </row>
    <row r="465" spans="1:5">
      <c r="A465" t="s">
        <v>9737</v>
      </c>
      <c r="B465" t="s">
        <v>8533</v>
      </c>
      <c r="D465" t="s">
        <v>9736</v>
      </c>
      <c r="E465" t="s">
        <v>1375</v>
      </c>
    </row>
    <row r="466" spans="1:5">
      <c r="A466" t="s">
        <v>9740</v>
      </c>
      <c r="B466" t="s">
        <v>8533</v>
      </c>
      <c r="D466" t="s">
        <v>9739</v>
      </c>
      <c r="E466" t="s">
        <v>1376</v>
      </c>
    </row>
    <row r="467" spans="1:5">
      <c r="A467" t="s">
        <v>9743</v>
      </c>
      <c r="B467" t="s">
        <v>8533</v>
      </c>
      <c r="D467" t="s">
        <v>9742</v>
      </c>
      <c r="E467" t="s">
        <v>1377</v>
      </c>
    </row>
    <row r="468" spans="1:5">
      <c r="A468" t="s">
        <v>9746</v>
      </c>
      <c r="B468" t="s">
        <v>8533</v>
      </c>
      <c r="D468" t="s">
        <v>9745</v>
      </c>
      <c r="E468" t="s">
        <v>1378</v>
      </c>
    </row>
    <row r="469" spans="1:5">
      <c r="A469" t="s">
        <v>9749</v>
      </c>
      <c r="B469" t="s">
        <v>8533</v>
      </c>
      <c r="D469" t="s">
        <v>9748</v>
      </c>
      <c r="E469" t="s">
        <v>1379</v>
      </c>
    </row>
    <row r="470" spans="1:5">
      <c r="A470" t="s">
        <v>9752</v>
      </c>
      <c r="B470" t="s">
        <v>8533</v>
      </c>
      <c r="D470" t="s">
        <v>9751</v>
      </c>
      <c r="E470" t="s">
        <v>1380</v>
      </c>
    </row>
    <row r="471" spans="1:5">
      <c r="A471" t="s">
        <v>9755</v>
      </c>
      <c r="B471" t="s">
        <v>8533</v>
      </c>
      <c r="D471" t="s">
        <v>9754</v>
      </c>
      <c r="E471" t="s">
        <v>1381</v>
      </c>
    </row>
    <row r="472" spans="1:5">
      <c r="A472" t="s">
        <v>9758</v>
      </c>
      <c r="B472" t="s">
        <v>8533</v>
      </c>
      <c r="D472" t="s">
        <v>9757</v>
      </c>
      <c r="E472" t="s">
        <v>1382</v>
      </c>
    </row>
    <row r="473" spans="1:5">
      <c r="A473" t="s">
        <v>9761</v>
      </c>
      <c r="B473" t="s">
        <v>8533</v>
      </c>
      <c r="D473" t="s">
        <v>9760</v>
      </c>
      <c r="E473" t="s">
        <v>1383</v>
      </c>
    </row>
    <row r="474" spans="1:5">
      <c r="A474" t="s">
        <v>9764</v>
      </c>
      <c r="B474" t="s">
        <v>8533</v>
      </c>
      <c r="D474" t="s">
        <v>9763</v>
      </c>
      <c r="E474" t="s">
        <v>1384</v>
      </c>
    </row>
    <row r="475" spans="1:5">
      <c r="A475" t="s">
        <v>9767</v>
      </c>
      <c r="B475" t="s">
        <v>8533</v>
      </c>
      <c r="D475" t="s">
        <v>9766</v>
      </c>
      <c r="E475" t="s">
        <v>1385</v>
      </c>
    </row>
    <row r="476" spans="1:5">
      <c r="A476" t="s">
        <v>9770</v>
      </c>
      <c r="B476" t="s">
        <v>8533</v>
      </c>
      <c r="D476" t="s">
        <v>9769</v>
      </c>
      <c r="E476" t="s">
        <v>1386</v>
      </c>
    </row>
    <row r="477" spans="1:5">
      <c r="A477" t="s">
        <v>9773</v>
      </c>
      <c r="B477" t="s">
        <v>8533</v>
      </c>
      <c r="D477" t="s">
        <v>9772</v>
      </c>
      <c r="E477" t="s">
        <v>1387</v>
      </c>
    </row>
    <row r="478" spans="1:5">
      <c r="A478" t="s">
        <v>9776</v>
      </c>
      <c r="B478" t="s">
        <v>8533</v>
      </c>
      <c r="D478" t="s">
        <v>9775</v>
      </c>
      <c r="E478" t="s">
        <v>1388</v>
      </c>
    </row>
    <row r="479" spans="1:5">
      <c r="A479" t="s">
        <v>9779</v>
      </c>
      <c r="B479" t="s">
        <v>8533</v>
      </c>
      <c r="D479" t="s">
        <v>9778</v>
      </c>
      <c r="E479" t="s">
        <v>1389</v>
      </c>
    </row>
    <row r="480" spans="1:5">
      <c r="A480" t="s">
        <v>9782</v>
      </c>
      <c r="B480" t="s">
        <v>8533</v>
      </c>
      <c r="D480" t="s">
        <v>9781</v>
      </c>
      <c r="E480" t="s">
        <v>1390</v>
      </c>
    </row>
    <row r="481" spans="1:5">
      <c r="A481" t="s">
        <v>9785</v>
      </c>
      <c r="B481" t="s">
        <v>8533</v>
      </c>
      <c r="D481" t="s">
        <v>9784</v>
      </c>
      <c r="E481" t="s">
        <v>1391</v>
      </c>
    </row>
    <row r="482" spans="1:5">
      <c r="A482" t="s">
        <v>9788</v>
      </c>
      <c r="B482" t="s">
        <v>8533</v>
      </c>
      <c r="D482" t="s">
        <v>9787</v>
      </c>
      <c r="E482" t="s">
        <v>1392</v>
      </c>
    </row>
    <row r="483" spans="1:5">
      <c r="A483" t="s">
        <v>9791</v>
      </c>
      <c r="B483" t="s">
        <v>8533</v>
      </c>
      <c r="D483" t="s">
        <v>9790</v>
      </c>
      <c r="E483" t="s">
        <v>1393</v>
      </c>
    </row>
    <row r="484" spans="1:5">
      <c r="A484" t="s">
        <v>9794</v>
      </c>
      <c r="B484" t="s">
        <v>8533</v>
      </c>
      <c r="D484" t="s">
        <v>9793</v>
      </c>
      <c r="E484" t="s">
        <v>1394</v>
      </c>
    </row>
    <row r="485" spans="1:5">
      <c r="A485" t="s">
        <v>9797</v>
      </c>
      <c r="B485" t="s">
        <v>8533</v>
      </c>
      <c r="D485" t="s">
        <v>9796</v>
      </c>
      <c r="E485" t="s">
        <v>1395</v>
      </c>
    </row>
    <row r="486" spans="1:5">
      <c r="A486" t="s">
        <v>9800</v>
      </c>
      <c r="B486" t="s">
        <v>8533</v>
      </c>
      <c r="D486" t="s">
        <v>9799</v>
      </c>
      <c r="E486" t="s">
        <v>1396</v>
      </c>
    </row>
    <row r="487" spans="1:5">
      <c r="A487" t="s">
        <v>9803</v>
      </c>
      <c r="B487" t="s">
        <v>8533</v>
      </c>
      <c r="D487" t="s">
        <v>9802</v>
      </c>
      <c r="E487" t="s">
        <v>1397</v>
      </c>
    </row>
    <row r="488" spans="1:5">
      <c r="A488" t="s">
        <v>9806</v>
      </c>
      <c r="B488" t="s">
        <v>8533</v>
      </c>
      <c r="D488" t="s">
        <v>9805</v>
      </c>
      <c r="E488" t="s">
        <v>1398</v>
      </c>
    </row>
    <row r="489" spans="1:5">
      <c r="A489" t="s">
        <v>9809</v>
      </c>
      <c r="B489" t="s">
        <v>8533</v>
      </c>
      <c r="D489" t="s">
        <v>9808</v>
      </c>
      <c r="E489" t="s">
        <v>1399</v>
      </c>
    </row>
    <row r="490" spans="1:5">
      <c r="A490" t="s">
        <v>9812</v>
      </c>
      <c r="B490" t="s">
        <v>8533</v>
      </c>
      <c r="D490" t="s">
        <v>9811</v>
      </c>
      <c r="E490" t="s">
        <v>1400</v>
      </c>
    </row>
    <row r="491" spans="1:5">
      <c r="A491" t="s">
        <v>9815</v>
      </c>
      <c r="B491" t="s">
        <v>8533</v>
      </c>
      <c r="D491" t="s">
        <v>9814</v>
      </c>
      <c r="E491" t="s">
        <v>1401</v>
      </c>
    </row>
    <row r="492" spans="1:5">
      <c r="A492" t="s">
        <v>9818</v>
      </c>
      <c r="B492" t="s">
        <v>8533</v>
      </c>
      <c r="D492" t="s">
        <v>9817</v>
      </c>
      <c r="E492" t="s">
        <v>1402</v>
      </c>
    </row>
    <row r="493" spans="1:5">
      <c r="A493" t="s">
        <v>9821</v>
      </c>
      <c r="B493" t="s">
        <v>8533</v>
      </c>
      <c r="D493" t="s">
        <v>9820</v>
      </c>
      <c r="E493" t="s">
        <v>1403</v>
      </c>
    </row>
    <row r="494" spans="1:5">
      <c r="A494" t="s">
        <v>9824</v>
      </c>
      <c r="B494" t="s">
        <v>8533</v>
      </c>
      <c r="D494" t="s">
        <v>9823</v>
      </c>
      <c r="E494" t="s">
        <v>1404</v>
      </c>
    </row>
    <row r="495" spans="1:5">
      <c r="A495" t="s">
        <v>9827</v>
      </c>
      <c r="B495" t="s">
        <v>8533</v>
      </c>
      <c r="D495" t="s">
        <v>9826</v>
      </c>
      <c r="E495" t="s">
        <v>1405</v>
      </c>
    </row>
    <row r="496" spans="1:5">
      <c r="A496" t="s">
        <v>9830</v>
      </c>
      <c r="B496" t="s">
        <v>8533</v>
      </c>
      <c r="D496" t="s">
        <v>9829</v>
      </c>
      <c r="E496" t="s">
        <v>1406</v>
      </c>
    </row>
    <row r="497" spans="1:5">
      <c r="A497" t="s">
        <v>9833</v>
      </c>
      <c r="B497" t="s">
        <v>8533</v>
      </c>
      <c r="D497" t="s">
        <v>9832</v>
      </c>
      <c r="E497" t="s">
        <v>1407</v>
      </c>
    </row>
    <row r="498" spans="1:5">
      <c r="A498" t="s">
        <v>9836</v>
      </c>
      <c r="B498" t="s">
        <v>8533</v>
      </c>
      <c r="D498" t="s">
        <v>9835</v>
      </c>
      <c r="E498" t="s">
        <v>1408</v>
      </c>
    </row>
    <row r="499" spans="1:5">
      <c r="A499" t="s">
        <v>9839</v>
      </c>
      <c r="B499" t="s">
        <v>8533</v>
      </c>
      <c r="D499" t="s">
        <v>9838</v>
      </c>
      <c r="E499" t="s">
        <v>1409</v>
      </c>
    </row>
    <row r="500" spans="1:5">
      <c r="A500" t="s">
        <v>9842</v>
      </c>
      <c r="B500" t="s">
        <v>8533</v>
      </c>
      <c r="D500" t="s">
        <v>9841</v>
      </c>
      <c r="E500" t="s">
        <v>1410</v>
      </c>
    </row>
    <row r="501" spans="1:5">
      <c r="A501" t="s">
        <v>9845</v>
      </c>
      <c r="B501" t="s">
        <v>8533</v>
      </c>
      <c r="D501" t="s">
        <v>9844</v>
      </c>
      <c r="E501" t="s">
        <v>1411</v>
      </c>
    </row>
    <row r="502" spans="1:5">
      <c r="A502" t="s">
        <v>9848</v>
      </c>
      <c r="B502" t="s">
        <v>8533</v>
      </c>
      <c r="D502" t="s">
        <v>9847</v>
      </c>
      <c r="E502" t="s">
        <v>1412</v>
      </c>
    </row>
    <row r="503" spans="1:5">
      <c r="A503" t="s">
        <v>9851</v>
      </c>
      <c r="B503" t="s">
        <v>8533</v>
      </c>
      <c r="D503" t="s">
        <v>9850</v>
      </c>
      <c r="E503" t="s">
        <v>1413</v>
      </c>
    </row>
    <row r="504" spans="1:5">
      <c r="A504" t="s">
        <v>9854</v>
      </c>
      <c r="B504" t="s">
        <v>8533</v>
      </c>
      <c r="D504" t="s">
        <v>9853</v>
      </c>
      <c r="E504" t="s">
        <v>1414</v>
      </c>
    </row>
    <row r="505" spans="1:5">
      <c r="A505" t="s">
        <v>9857</v>
      </c>
      <c r="B505" t="s">
        <v>8533</v>
      </c>
      <c r="D505" t="s">
        <v>9856</v>
      </c>
      <c r="E505" t="s">
        <v>1415</v>
      </c>
    </row>
    <row r="506" spans="1:5">
      <c r="A506" t="s">
        <v>9860</v>
      </c>
      <c r="B506" t="s">
        <v>8533</v>
      </c>
      <c r="D506" t="s">
        <v>9859</v>
      </c>
      <c r="E506" t="s">
        <v>1416</v>
      </c>
    </row>
    <row r="507" spans="1:5">
      <c r="A507" t="s">
        <v>9863</v>
      </c>
      <c r="B507" t="s">
        <v>8533</v>
      </c>
      <c r="D507" t="s">
        <v>9862</v>
      </c>
      <c r="E507" t="s">
        <v>1417</v>
      </c>
    </row>
    <row r="508" spans="1:5">
      <c r="A508" t="s">
        <v>9866</v>
      </c>
      <c r="B508" t="s">
        <v>8533</v>
      </c>
      <c r="D508" t="s">
        <v>9865</v>
      </c>
      <c r="E508" t="s">
        <v>1418</v>
      </c>
    </row>
    <row r="509" spans="1:5">
      <c r="A509" t="s">
        <v>9869</v>
      </c>
      <c r="B509" t="s">
        <v>8533</v>
      </c>
      <c r="D509" t="s">
        <v>9868</v>
      </c>
      <c r="E509" t="s">
        <v>1419</v>
      </c>
    </row>
    <row r="510" spans="1:5">
      <c r="A510" t="s">
        <v>9872</v>
      </c>
      <c r="B510" t="s">
        <v>9158</v>
      </c>
      <c r="D510" t="s">
        <v>9871</v>
      </c>
      <c r="E510" t="s">
        <v>1420</v>
      </c>
    </row>
    <row r="511" spans="1:5">
      <c r="A511" t="s">
        <v>9875</v>
      </c>
      <c r="B511" t="s">
        <v>9158</v>
      </c>
      <c r="D511" t="s">
        <v>9874</v>
      </c>
      <c r="E511" t="s">
        <v>1421</v>
      </c>
    </row>
    <row r="512" spans="1:5">
      <c r="A512" t="s">
        <v>9878</v>
      </c>
      <c r="B512" t="s">
        <v>8533</v>
      </c>
      <c r="D512" t="s">
        <v>9877</v>
      </c>
      <c r="E512" t="s">
        <v>1422</v>
      </c>
    </row>
    <row r="513" spans="1:5">
      <c r="A513" t="s">
        <v>9881</v>
      </c>
      <c r="B513" t="s">
        <v>9513</v>
      </c>
      <c r="D513" t="s">
        <v>9880</v>
      </c>
      <c r="E513" t="s">
        <v>1423</v>
      </c>
    </row>
    <row r="514" spans="1:5">
      <c r="A514" t="s">
        <v>9881</v>
      </c>
      <c r="B514" t="s">
        <v>9513</v>
      </c>
      <c r="D514" t="s">
        <v>9880</v>
      </c>
      <c r="E514" t="s">
        <v>1423</v>
      </c>
    </row>
    <row r="515" spans="1:5">
      <c r="A515" t="s">
        <v>9881</v>
      </c>
      <c r="B515" t="s">
        <v>9513</v>
      </c>
      <c r="D515" t="s">
        <v>9880</v>
      </c>
      <c r="E515" t="s">
        <v>1423</v>
      </c>
    </row>
    <row r="516" spans="1:5">
      <c r="A516" t="s">
        <v>9884</v>
      </c>
      <c r="B516" t="s">
        <v>8533</v>
      </c>
      <c r="D516" t="s">
        <v>9883</v>
      </c>
      <c r="E516" t="s">
        <v>1424</v>
      </c>
    </row>
    <row r="517" spans="1:5">
      <c r="A517" t="s">
        <v>9886</v>
      </c>
      <c r="B517" t="s">
        <v>8533</v>
      </c>
      <c r="D517" t="s">
        <v>9883</v>
      </c>
      <c r="E517" t="s">
        <v>1424</v>
      </c>
    </row>
    <row r="518" spans="1:5">
      <c r="A518" t="s">
        <v>9889</v>
      </c>
      <c r="B518" t="s">
        <v>8563</v>
      </c>
      <c r="D518" t="s">
        <v>9888</v>
      </c>
      <c r="E518" t="s">
        <v>1425</v>
      </c>
    </row>
    <row r="519" spans="1:5">
      <c r="A519" t="s">
        <v>9892</v>
      </c>
      <c r="B519" t="s">
        <v>8570</v>
      </c>
      <c r="D519" t="s">
        <v>9891</v>
      </c>
      <c r="E519" t="s">
        <v>1426</v>
      </c>
    </row>
    <row r="520" spans="1:5">
      <c r="A520" t="s">
        <v>9895</v>
      </c>
      <c r="B520" t="s">
        <v>8946</v>
      </c>
      <c r="D520" t="s">
        <v>9894</v>
      </c>
      <c r="E520" t="s">
        <v>1427</v>
      </c>
    </row>
    <row r="521" spans="1:5">
      <c r="A521" t="s">
        <v>9898</v>
      </c>
      <c r="B521" t="s">
        <v>9077</v>
      </c>
      <c r="D521" t="s">
        <v>9897</v>
      </c>
      <c r="E521" t="s">
        <v>1428</v>
      </c>
    </row>
    <row r="522" spans="1:5">
      <c r="A522" t="s">
        <v>9901</v>
      </c>
      <c r="B522" t="s">
        <v>8946</v>
      </c>
      <c r="D522" t="s">
        <v>9900</v>
      </c>
      <c r="E522" t="s">
        <v>1429</v>
      </c>
    </row>
    <row r="523" spans="1:5">
      <c r="A523" t="s">
        <v>9904</v>
      </c>
      <c r="B523" t="s">
        <v>8529</v>
      </c>
      <c r="D523" t="s">
        <v>9903</v>
      </c>
      <c r="E523" t="s">
        <v>1430</v>
      </c>
    </row>
    <row r="524" spans="1:5">
      <c r="A524" t="s">
        <v>7033</v>
      </c>
      <c r="B524" t="s">
        <v>8946</v>
      </c>
      <c r="D524" t="s">
        <v>7032</v>
      </c>
      <c r="E524" t="s">
        <v>1431</v>
      </c>
    </row>
    <row r="525" spans="1:5">
      <c r="A525" t="s">
        <v>7036</v>
      </c>
      <c r="B525" t="s">
        <v>8533</v>
      </c>
      <c r="D525" t="s">
        <v>7035</v>
      </c>
      <c r="E525" t="s">
        <v>1432</v>
      </c>
    </row>
    <row r="526" spans="1:5">
      <c r="A526" t="s">
        <v>7039</v>
      </c>
      <c r="B526" t="s">
        <v>8533</v>
      </c>
      <c r="D526" t="s">
        <v>7038</v>
      </c>
      <c r="E526" t="s">
        <v>1433</v>
      </c>
    </row>
    <row r="527" spans="1:5">
      <c r="A527" t="s">
        <v>7042</v>
      </c>
      <c r="B527" t="s">
        <v>8533</v>
      </c>
      <c r="D527" t="s">
        <v>7041</v>
      </c>
      <c r="E527" t="s">
        <v>1434</v>
      </c>
    </row>
    <row r="528" spans="1:5">
      <c r="A528" t="s">
        <v>7045</v>
      </c>
      <c r="B528" t="s">
        <v>8533</v>
      </c>
      <c r="D528" t="s">
        <v>7044</v>
      </c>
      <c r="E528" t="s">
        <v>1435</v>
      </c>
    </row>
    <row r="529" spans="1:5">
      <c r="A529" t="s">
        <v>7048</v>
      </c>
      <c r="B529" t="s">
        <v>8533</v>
      </c>
      <c r="D529" t="s">
        <v>7047</v>
      </c>
      <c r="E529" t="s">
        <v>1436</v>
      </c>
    </row>
    <row r="530" spans="1:5">
      <c r="A530" t="s">
        <v>7051</v>
      </c>
      <c r="B530" t="s">
        <v>8533</v>
      </c>
      <c r="D530" t="s">
        <v>7050</v>
      </c>
      <c r="E530" t="s">
        <v>1437</v>
      </c>
    </row>
    <row r="531" spans="1:5">
      <c r="A531" t="s">
        <v>7051</v>
      </c>
      <c r="B531" t="s">
        <v>8533</v>
      </c>
      <c r="D531" t="s">
        <v>7050</v>
      </c>
      <c r="E531" t="s">
        <v>1437</v>
      </c>
    </row>
    <row r="532" spans="1:5">
      <c r="A532" t="s">
        <v>7054</v>
      </c>
      <c r="B532" t="s">
        <v>8533</v>
      </c>
      <c r="D532" t="s">
        <v>7053</v>
      </c>
      <c r="E532" t="s">
        <v>1438</v>
      </c>
    </row>
    <row r="533" spans="1:5">
      <c r="A533" t="s">
        <v>7054</v>
      </c>
      <c r="B533" t="s">
        <v>8533</v>
      </c>
      <c r="D533" t="s">
        <v>7053</v>
      </c>
      <c r="E533" t="s">
        <v>1438</v>
      </c>
    </row>
    <row r="534" spans="1:5">
      <c r="A534" t="s">
        <v>7057</v>
      </c>
      <c r="B534" t="s">
        <v>8533</v>
      </c>
      <c r="D534" t="s">
        <v>7056</v>
      </c>
      <c r="E534" t="s">
        <v>1439</v>
      </c>
    </row>
    <row r="535" spans="1:5">
      <c r="A535" t="s">
        <v>7060</v>
      </c>
      <c r="B535" t="s">
        <v>8533</v>
      </c>
      <c r="D535" t="s">
        <v>7059</v>
      </c>
      <c r="E535" t="s">
        <v>1440</v>
      </c>
    </row>
    <row r="536" spans="1:5">
      <c r="A536" t="s">
        <v>7063</v>
      </c>
      <c r="B536" t="s">
        <v>8533</v>
      </c>
      <c r="D536" t="s">
        <v>7062</v>
      </c>
      <c r="E536" t="s">
        <v>1441</v>
      </c>
    </row>
    <row r="537" spans="1:5">
      <c r="A537" t="s">
        <v>7066</v>
      </c>
      <c r="B537" t="s">
        <v>8533</v>
      </c>
      <c r="D537" t="s">
        <v>7065</v>
      </c>
      <c r="E537" t="s">
        <v>1442</v>
      </c>
    </row>
    <row r="538" spans="1:5">
      <c r="A538" t="s">
        <v>7069</v>
      </c>
      <c r="B538" t="s">
        <v>9158</v>
      </c>
      <c r="D538" t="s">
        <v>7068</v>
      </c>
      <c r="E538" t="s">
        <v>1443</v>
      </c>
    </row>
    <row r="539" spans="1:5">
      <c r="A539" t="s">
        <v>7072</v>
      </c>
      <c r="B539" t="s">
        <v>8533</v>
      </c>
      <c r="D539" t="s">
        <v>7071</v>
      </c>
      <c r="E539" t="s">
        <v>1444</v>
      </c>
    </row>
    <row r="540" spans="1:5">
      <c r="A540" t="s">
        <v>7075</v>
      </c>
      <c r="B540" t="s">
        <v>8533</v>
      </c>
      <c r="D540" t="s">
        <v>7074</v>
      </c>
      <c r="E540" t="s">
        <v>1445</v>
      </c>
    </row>
    <row r="541" spans="1:5">
      <c r="A541" t="s">
        <v>7078</v>
      </c>
      <c r="B541" t="s">
        <v>8533</v>
      </c>
      <c r="D541" t="s">
        <v>7077</v>
      </c>
      <c r="E541" t="s">
        <v>1446</v>
      </c>
    </row>
    <row r="542" spans="1:5">
      <c r="A542" t="s">
        <v>7081</v>
      </c>
      <c r="B542" t="s">
        <v>8997</v>
      </c>
      <c r="D542" t="s">
        <v>7080</v>
      </c>
      <c r="E542" t="s">
        <v>1447</v>
      </c>
    </row>
    <row r="543" spans="1:5">
      <c r="A543" t="s">
        <v>7084</v>
      </c>
      <c r="B543" t="s">
        <v>8946</v>
      </c>
      <c r="D543" t="s">
        <v>7083</v>
      </c>
      <c r="E543" t="s">
        <v>1448</v>
      </c>
    </row>
    <row r="544" spans="1:5">
      <c r="A544" t="s">
        <v>7087</v>
      </c>
      <c r="B544" t="s">
        <v>8533</v>
      </c>
      <c r="D544" t="s">
        <v>7086</v>
      </c>
      <c r="E544" t="s">
        <v>1449</v>
      </c>
    </row>
    <row r="545" spans="1:5">
      <c r="A545" t="s">
        <v>7090</v>
      </c>
      <c r="B545" t="s">
        <v>8533</v>
      </c>
      <c r="D545" t="s">
        <v>7089</v>
      </c>
      <c r="E545" t="s">
        <v>1450</v>
      </c>
    </row>
    <row r="546" spans="1:5">
      <c r="A546" t="s">
        <v>7093</v>
      </c>
      <c r="B546" t="s">
        <v>8533</v>
      </c>
      <c r="D546" t="s">
        <v>7092</v>
      </c>
      <c r="E546" t="s">
        <v>1451</v>
      </c>
    </row>
    <row r="547" spans="1:5">
      <c r="A547" t="s">
        <v>7096</v>
      </c>
      <c r="B547" t="s">
        <v>8533</v>
      </c>
      <c r="D547" t="s">
        <v>7095</v>
      </c>
      <c r="E547" t="s">
        <v>1452</v>
      </c>
    </row>
    <row r="548" spans="1:5">
      <c r="A548" t="s">
        <v>7099</v>
      </c>
      <c r="B548" t="s">
        <v>8533</v>
      </c>
      <c r="D548" t="s">
        <v>7098</v>
      </c>
      <c r="E548" t="s">
        <v>1453</v>
      </c>
    </row>
    <row r="549" spans="1:5">
      <c r="A549" t="s">
        <v>7102</v>
      </c>
      <c r="B549" t="s">
        <v>8533</v>
      </c>
      <c r="D549" t="s">
        <v>7101</v>
      </c>
      <c r="E549" t="s">
        <v>1454</v>
      </c>
    </row>
    <row r="550" spans="1:5">
      <c r="A550" t="s">
        <v>7105</v>
      </c>
      <c r="B550" t="s">
        <v>8533</v>
      </c>
      <c r="D550" t="s">
        <v>7104</v>
      </c>
      <c r="E550" t="s">
        <v>1455</v>
      </c>
    </row>
    <row r="551" spans="1:5">
      <c r="A551" t="s">
        <v>7108</v>
      </c>
      <c r="B551" t="s">
        <v>8946</v>
      </c>
      <c r="D551" t="s">
        <v>7107</v>
      </c>
      <c r="E551" t="s">
        <v>1456</v>
      </c>
    </row>
    <row r="552" spans="1:5">
      <c r="A552" t="s">
        <v>7111</v>
      </c>
      <c r="B552" t="s">
        <v>8533</v>
      </c>
      <c r="D552" t="s">
        <v>7110</v>
      </c>
      <c r="E552" t="s">
        <v>1457</v>
      </c>
    </row>
    <row r="553" spans="1:5">
      <c r="A553" t="s">
        <v>7114</v>
      </c>
      <c r="B553" t="s">
        <v>9158</v>
      </c>
      <c r="D553" t="s">
        <v>7113</v>
      </c>
      <c r="E553" t="s">
        <v>1458</v>
      </c>
    </row>
    <row r="554" spans="1:5">
      <c r="A554" t="s">
        <v>7117</v>
      </c>
      <c r="B554" t="s">
        <v>8533</v>
      </c>
      <c r="D554" t="s">
        <v>7116</v>
      </c>
      <c r="E554" t="s">
        <v>1459</v>
      </c>
    </row>
    <row r="555" spans="1:5">
      <c r="A555" t="s">
        <v>7120</v>
      </c>
      <c r="B555" t="s">
        <v>8529</v>
      </c>
      <c r="D555" t="s">
        <v>7119</v>
      </c>
      <c r="E555" t="s">
        <v>1460</v>
      </c>
    </row>
    <row r="556" spans="1:5">
      <c r="A556" t="s">
        <v>7123</v>
      </c>
      <c r="B556" t="s">
        <v>8533</v>
      </c>
      <c r="D556" t="s">
        <v>7122</v>
      </c>
      <c r="E556" t="s">
        <v>1461</v>
      </c>
    </row>
    <row r="557" spans="1:5">
      <c r="A557" t="s">
        <v>7126</v>
      </c>
      <c r="B557" t="s">
        <v>8533</v>
      </c>
      <c r="D557" t="s">
        <v>7125</v>
      </c>
      <c r="E557" t="s">
        <v>1462</v>
      </c>
    </row>
    <row r="558" spans="1:5">
      <c r="A558" t="s">
        <v>7129</v>
      </c>
      <c r="B558" t="s">
        <v>9547</v>
      </c>
      <c r="D558" t="s">
        <v>7128</v>
      </c>
      <c r="E558" t="s">
        <v>1463</v>
      </c>
    </row>
    <row r="559" spans="1:5">
      <c r="A559" t="s">
        <v>7132</v>
      </c>
      <c r="B559" t="s">
        <v>8529</v>
      </c>
      <c r="D559" t="s">
        <v>7131</v>
      </c>
      <c r="E559" t="s">
        <v>1464</v>
      </c>
    </row>
    <row r="560" spans="1:5">
      <c r="A560" t="s">
        <v>7135</v>
      </c>
      <c r="B560" t="s">
        <v>8533</v>
      </c>
      <c r="D560" t="s">
        <v>7134</v>
      </c>
      <c r="E560" t="s">
        <v>1465</v>
      </c>
    </row>
    <row r="561" spans="1:5">
      <c r="A561" t="s">
        <v>7137</v>
      </c>
      <c r="B561" t="s">
        <v>8533</v>
      </c>
      <c r="D561" t="s">
        <v>7134</v>
      </c>
      <c r="E561" t="s">
        <v>1465</v>
      </c>
    </row>
    <row r="562" spans="1:5">
      <c r="A562" t="s">
        <v>7140</v>
      </c>
      <c r="B562" t="s">
        <v>9158</v>
      </c>
      <c r="D562" t="s">
        <v>7139</v>
      </c>
      <c r="E562" t="s">
        <v>1466</v>
      </c>
    </row>
    <row r="563" spans="1:5">
      <c r="A563" t="s">
        <v>7142</v>
      </c>
      <c r="B563" t="s">
        <v>9158</v>
      </c>
      <c r="D563" t="s">
        <v>7139</v>
      </c>
      <c r="E563" t="s">
        <v>1466</v>
      </c>
    </row>
    <row r="564" spans="1:5">
      <c r="A564" t="s">
        <v>7145</v>
      </c>
      <c r="B564" t="s">
        <v>9158</v>
      </c>
      <c r="D564" t="s">
        <v>7144</v>
      </c>
      <c r="E564" t="s">
        <v>1467</v>
      </c>
    </row>
    <row r="565" spans="1:5">
      <c r="A565" t="s">
        <v>7147</v>
      </c>
      <c r="B565" t="s">
        <v>9158</v>
      </c>
      <c r="D565" t="s">
        <v>7144</v>
      </c>
      <c r="E565" t="s">
        <v>1467</v>
      </c>
    </row>
    <row r="566" spans="1:5">
      <c r="A566" t="s">
        <v>7150</v>
      </c>
      <c r="B566" t="s">
        <v>8997</v>
      </c>
      <c r="D566" t="s">
        <v>7149</v>
      </c>
      <c r="E566" t="s">
        <v>1468</v>
      </c>
    </row>
    <row r="567" spans="1:5">
      <c r="A567" t="s">
        <v>7153</v>
      </c>
      <c r="B567" t="s">
        <v>9158</v>
      </c>
      <c r="D567" t="s">
        <v>7152</v>
      </c>
      <c r="E567" t="s">
        <v>1469</v>
      </c>
    </row>
    <row r="568" spans="1:5">
      <c r="A568" t="s">
        <v>7156</v>
      </c>
      <c r="B568" t="s">
        <v>9158</v>
      </c>
      <c r="D568" t="s">
        <v>7155</v>
      </c>
      <c r="E568" t="s">
        <v>1470</v>
      </c>
    </row>
    <row r="569" spans="1:5">
      <c r="A569" t="s">
        <v>7159</v>
      </c>
      <c r="B569" t="s">
        <v>8529</v>
      </c>
      <c r="D569" t="s">
        <v>7158</v>
      </c>
      <c r="E569" t="s">
        <v>1471</v>
      </c>
    </row>
    <row r="570" spans="1:5">
      <c r="A570" t="s">
        <v>7162</v>
      </c>
      <c r="B570" t="s">
        <v>8533</v>
      </c>
      <c r="D570" t="s">
        <v>7161</v>
      </c>
      <c r="E570" t="s">
        <v>1472</v>
      </c>
    </row>
    <row r="571" spans="1:5">
      <c r="A571" t="s">
        <v>7165</v>
      </c>
      <c r="B571" t="s">
        <v>9547</v>
      </c>
      <c r="D571" t="s">
        <v>7164</v>
      </c>
      <c r="E571" t="s">
        <v>1473</v>
      </c>
    </row>
    <row r="572" spans="1:5">
      <c r="A572" t="s">
        <v>7168</v>
      </c>
      <c r="B572" t="s">
        <v>8529</v>
      </c>
      <c r="D572" t="s">
        <v>7167</v>
      </c>
      <c r="E572" t="s">
        <v>1474</v>
      </c>
    </row>
    <row r="573" spans="1:5">
      <c r="A573" t="s">
        <v>7171</v>
      </c>
      <c r="B573" t="s">
        <v>8533</v>
      </c>
      <c r="D573" t="s">
        <v>7170</v>
      </c>
      <c r="E573" t="s">
        <v>1475</v>
      </c>
    </row>
    <row r="574" spans="1:5">
      <c r="A574" t="s">
        <v>7174</v>
      </c>
      <c r="B574" t="s">
        <v>8533</v>
      </c>
      <c r="D574" t="s">
        <v>7173</v>
      </c>
      <c r="E574" t="s">
        <v>1476</v>
      </c>
    </row>
    <row r="575" spans="1:5">
      <c r="A575" t="s">
        <v>7176</v>
      </c>
      <c r="B575" t="s">
        <v>8533</v>
      </c>
      <c r="D575" t="s">
        <v>7173</v>
      </c>
      <c r="E575" t="s">
        <v>1476</v>
      </c>
    </row>
    <row r="576" spans="1:5">
      <c r="A576" t="s">
        <v>7179</v>
      </c>
      <c r="B576" t="s">
        <v>8533</v>
      </c>
      <c r="D576" t="s">
        <v>7178</v>
      </c>
      <c r="E576" t="s">
        <v>1477</v>
      </c>
    </row>
    <row r="577" spans="1:5">
      <c r="A577" t="s">
        <v>7181</v>
      </c>
      <c r="B577" t="s">
        <v>8533</v>
      </c>
      <c r="D577" t="s">
        <v>7178</v>
      </c>
      <c r="E577" t="s">
        <v>1477</v>
      </c>
    </row>
    <row r="578" spans="1:5">
      <c r="A578" t="s">
        <v>7184</v>
      </c>
      <c r="B578" t="s">
        <v>8997</v>
      </c>
      <c r="D578" t="s">
        <v>7183</v>
      </c>
      <c r="E578" t="s">
        <v>1478</v>
      </c>
    </row>
    <row r="579" spans="1:5">
      <c r="A579" t="s">
        <v>7187</v>
      </c>
      <c r="B579" t="s">
        <v>8997</v>
      </c>
      <c r="D579" t="s">
        <v>7186</v>
      </c>
      <c r="E579" t="s">
        <v>1479</v>
      </c>
    </row>
    <row r="580" spans="1:5">
      <c r="A580" t="s">
        <v>7190</v>
      </c>
      <c r="B580" t="s">
        <v>8533</v>
      </c>
      <c r="D580" t="s">
        <v>7189</v>
      </c>
      <c r="E580" t="s">
        <v>1480</v>
      </c>
    </row>
    <row r="581" spans="1:5">
      <c r="A581" t="s">
        <v>7193</v>
      </c>
      <c r="B581" t="s">
        <v>8533</v>
      </c>
      <c r="D581" t="s">
        <v>7192</v>
      </c>
      <c r="E581" t="s">
        <v>1481</v>
      </c>
    </row>
    <row r="582" spans="1:5">
      <c r="A582" t="s">
        <v>7196</v>
      </c>
      <c r="B582" t="s">
        <v>8533</v>
      </c>
      <c r="D582" t="s">
        <v>7195</v>
      </c>
      <c r="E582" t="s">
        <v>1482</v>
      </c>
    </row>
    <row r="583" spans="1:5">
      <c r="A583" t="s">
        <v>7199</v>
      </c>
      <c r="B583" t="s">
        <v>8533</v>
      </c>
      <c r="D583" t="s">
        <v>7198</v>
      </c>
      <c r="E583" t="s">
        <v>1483</v>
      </c>
    </row>
    <row r="584" spans="1:5">
      <c r="A584" t="s">
        <v>7202</v>
      </c>
      <c r="B584" t="s">
        <v>8533</v>
      </c>
      <c r="D584" t="s">
        <v>7201</v>
      </c>
      <c r="E584" t="s">
        <v>1484</v>
      </c>
    </row>
    <row r="585" spans="1:5">
      <c r="A585" t="s">
        <v>7205</v>
      </c>
      <c r="B585" t="s">
        <v>8533</v>
      </c>
      <c r="D585" t="s">
        <v>7204</v>
      </c>
      <c r="E585" t="s">
        <v>1485</v>
      </c>
    </row>
    <row r="586" spans="1:5">
      <c r="A586" t="s">
        <v>7208</v>
      </c>
      <c r="B586" t="s">
        <v>8533</v>
      </c>
      <c r="D586" t="s">
        <v>7207</v>
      </c>
      <c r="E586" t="s">
        <v>1486</v>
      </c>
    </row>
    <row r="587" spans="1:5">
      <c r="A587" t="s">
        <v>7211</v>
      </c>
      <c r="B587" t="s">
        <v>8533</v>
      </c>
      <c r="D587" t="s">
        <v>7210</v>
      </c>
      <c r="E587" t="s">
        <v>1487</v>
      </c>
    </row>
    <row r="588" spans="1:5">
      <c r="A588" t="s">
        <v>7214</v>
      </c>
      <c r="B588" t="s">
        <v>8533</v>
      </c>
      <c r="D588" t="s">
        <v>7213</v>
      </c>
      <c r="E588" t="s">
        <v>1488</v>
      </c>
    </row>
    <row r="589" spans="1:5">
      <c r="A589" t="s">
        <v>7217</v>
      </c>
      <c r="B589" t="s">
        <v>8533</v>
      </c>
      <c r="D589" t="s">
        <v>7216</v>
      </c>
      <c r="E589" t="s">
        <v>1489</v>
      </c>
    </row>
    <row r="590" spans="1:5">
      <c r="A590" t="s">
        <v>7220</v>
      </c>
      <c r="B590" t="s">
        <v>8533</v>
      </c>
      <c r="D590" t="s">
        <v>7219</v>
      </c>
      <c r="E590" t="s">
        <v>1490</v>
      </c>
    </row>
    <row r="591" spans="1:5">
      <c r="A591" t="s">
        <v>7223</v>
      </c>
      <c r="B591" t="s">
        <v>8533</v>
      </c>
      <c r="D591" t="s">
        <v>7222</v>
      </c>
      <c r="E591" t="s">
        <v>1491</v>
      </c>
    </row>
    <row r="592" spans="1:5">
      <c r="A592" t="s">
        <v>7226</v>
      </c>
      <c r="B592" t="s">
        <v>8533</v>
      </c>
      <c r="D592" t="s">
        <v>7225</v>
      </c>
      <c r="E592" t="s">
        <v>1492</v>
      </c>
    </row>
    <row r="593" spans="1:5">
      <c r="A593" t="s">
        <v>7229</v>
      </c>
      <c r="B593" t="s">
        <v>8533</v>
      </c>
      <c r="D593" t="s">
        <v>7228</v>
      </c>
      <c r="E593" t="s">
        <v>1493</v>
      </c>
    </row>
    <row r="594" spans="1:5">
      <c r="A594" t="s">
        <v>7232</v>
      </c>
      <c r="B594" t="s">
        <v>8533</v>
      </c>
      <c r="D594" t="s">
        <v>7231</v>
      </c>
      <c r="E594" t="s">
        <v>1494</v>
      </c>
    </row>
    <row r="595" spans="1:5">
      <c r="A595" t="s">
        <v>7235</v>
      </c>
      <c r="B595" t="s">
        <v>8533</v>
      </c>
      <c r="D595" t="s">
        <v>7234</v>
      </c>
      <c r="E595" t="s">
        <v>1495</v>
      </c>
    </row>
    <row r="596" spans="1:5">
      <c r="A596" t="s">
        <v>7238</v>
      </c>
      <c r="B596" t="s">
        <v>8533</v>
      </c>
      <c r="D596" t="s">
        <v>7237</v>
      </c>
      <c r="E596" t="s">
        <v>1496</v>
      </c>
    </row>
    <row r="597" spans="1:5">
      <c r="A597" t="s">
        <v>7241</v>
      </c>
      <c r="B597" t="s">
        <v>8533</v>
      </c>
      <c r="D597" t="s">
        <v>7240</v>
      </c>
      <c r="E597" t="s">
        <v>1497</v>
      </c>
    </row>
    <row r="598" spans="1:5">
      <c r="A598" t="s">
        <v>7244</v>
      </c>
      <c r="B598" t="s">
        <v>8533</v>
      </c>
      <c r="D598" t="s">
        <v>7243</v>
      </c>
      <c r="E598" t="s">
        <v>1498</v>
      </c>
    </row>
    <row r="599" spans="1:5">
      <c r="A599" t="s">
        <v>7247</v>
      </c>
      <c r="B599" t="s">
        <v>8533</v>
      </c>
      <c r="D599" t="s">
        <v>7246</v>
      </c>
      <c r="E599" t="s">
        <v>1499</v>
      </c>
    </row>
    <row r="600" spans="1:5">
      <c r="A600" t="s">
        <v>7250</v>
      </c>
      <c r="B600" t="s">
        <v>8533</v>
      </c>
      <c r="D600" t="s">
        <v>7249</v>
      </c>
      <c r="E600" t="s">
        <v>1500</v>
      </c>
    </row>
    <row r="601" spans="1:5">
      <c r="A601" t="s">
        <v>7253</v>
      </c>
      <c r="B601" t="s">
        <v>8533</v>
      </c>
      <c r="D601" t="s">
        <v>7252</v>
      </c>
      <c r="E601" t="s">
        <v>1501</v>
      </c>
    </row>
    <row r="602" spans="1:5">
      <c r="A602" t="s">
        <v>7256</v>
      </c>
      <c r="B602" t="s">
        <v>8533</v>
      </c>
      <c r="D602" t="s">
        <v>7255</v>
      </c>
      <c r="E602" t="s">
        <v>1502</v>
      </c>
    </row>
    <row r="603" spans="1:5">
      <c r="A603" t="s">
        <v>7259</v>
      </c>
      <c r="B603" t="s">
        <v>8533</v>
      </c>
      <c r="D603" t="s">
        <v>7258</v>
      </c>
      <c r="E603" t="s">
        <v>1503</v>
      </c>
    </row>
    <row r="604" spans="1:5">
      <c r="A604" t="s">
        <v>7262</v>
      </c>
      <c r="B604" t="s">
        <v>8533</v>
      </c>
      <c r="D604" t="s">
        <v>7261</v>
      </c>
      <c r="E604" t="s">
        <v>1504</v>
      </c>
    </row>
    <row r="605" spans="1:5">
      <c r="A605" t="s">
        <v>7265</v>
      </c>
      <c r="B605" t="s">
        <v>8533</v>
      </c>
      <c r="D605" t="s">
        <v>7264</v>
      </c>
      <c r="E605" t="s">
        <v>1505</v>
      </c>
    </row>
    <row r="606" spans="1:5">
      <c r="A606" t="s">
        <v>7268</v>
      </c>
      <c r="B606" t="s">
        <v>8533</v>
      </c>
      <c r="D606" t="s">
        <v>7267</v>
      </c>
      <c r="E606" t="s">
        <v>1506</v>
      </c>
    </row>
    <row r="607" spans="1:5">
      <c r="A607" t="s">
        <v>7271</v>
      </c>
      <c r="B607" t="s">
        <v>8533</v>
      </c>
      <c r="D607" t="s">
        <v>7270</v>
      </c>
      <c r="E607" t="s">
        <v>1507</v>
      </c>
    </row>
    <row r="608" spans="1:5">
      <c r="A608" t="s">
        <v>7274</v>
      </c>
      <c r="B608" t="s">
        <v>8533</v>
      </c>
      <c r="D608" t="s">
        <v>7273</v>
      </c>
      <c r="E608" t="s">
        <v>1508</v>
      </c>
    </row>
    <row r="609" spans="1:5">
      <c r="A609" t="s">
        <v>7277</v>
      </c>
      <c r="B609" t="s">
        <v>8533</v>
      </c>
      <c r="D609" t="s">
        <v>7276</v>
      </c>
      <c r="E609" t="s">
        <v>1509</v>
      </c>
    </row>
    <row r="610" spans="1:5">
      <c r="A610" t="s">
        <v>7280</v>
      </c>
      <c r="B610" t="s">
        <v>8533</v>
      </c>
      <c r="D610" t="s">
        <v>7279</v>
      </c>
      <c r="E610" t="s">
        <v>1510</v>
      </c>
    </row>
    <row r="611" spans="1:5">
      <c r="A611" t="s">
        <v>7283</v>
      </c>
      <c r="B611" t="s">
        <v>8533</v>
      </c>
      <c r="D611" t="s">
        <v>7282</v>
      </c>
      <c r="E611" t="s">
        <v>1511</v>
      </c>
    </row>
    <row r="612" spans="1:5">
      <c r="A612" t="s">
        <v>7286</v>
      </c>
      <c r="B612" t="s">
        <v>8533</v>
      </c>
      <c r="D612" t="s">
        <v>7285</v>
      </c>
      <c r="E612" t="s">
        <v>1512</v>
      </c>
    </row>
    <row r="613" spans="1:5">
      <c r="A613" t="s">
        <v>7289</v>
      </c>
      <c r="B613" t="s">
        <v>8533</v>
      </c>
      <c r="D613" t="s">
        <v>7288</v>
      </c>
      <c r="E613" t="s">
        <v>1513</v>
      </c>
    </row>
    <row r="614" spans="1:5">
      <c r="A614" t="s">
        <v>7292</v>
      </c>
      <c r="B614" t="s">
        <v>8533</v>
      </c>
      <c r="D614" t="s">
        <v>7291</v>
      </c>
      <c r="E614" t="s">
        <v>1514</v>
      </c>
    </row>
    <row r="615" spans="1:5">
      <c r="A615" t="s">
        <v>7295</v>
      </c>
      <c r="B615" t="s">
        <v>8533</v>
      </c>
      <c r="D615" t="s">
        <v>7294</v>
      </c>
      <c r="E615" t="s">
        <v>1515</v>
      </c>
    </row>
    <row r="616" spans="1:5">
      <c r="A616" t="s">
        <v>7298</v>
      </c>
      <c r="B616" t="s">
        <v>8533</v>
      </c>
      <c r="D616" t="s">
        <v>7297</v>
      </c>
      <c r="E616" t="s">
        <v>1516</v>
      </c>
    </row>
    <row r="617" spans="1:5">
      <c r="A617" t="s">
        <v>7301</v>
      </c>
      <c r="B617" t="s">
        <v>8533</v>
      </c>
      <c r="D617" t="s">
        <v>7300</v>
      </c>
      <c r="E617" t="s">
        <v>1517</v>
      </c>
    </row>
    <row r="618" spans="1:5">
      <c r="A618" t="s">
        <v>7304</v>
      </c>
      <c r="B618" t="s">
        <v>8533</v>
      </c>
      <c r="D618" t="s">
        <v>7303</v>
      </c>
      <c r="E618" t="s">
        <v>1518</v>
      </c>
    </row>
    <row r="619" spans="1:5">
      <c r="A619" t="s">
        <v>7307</v>
      </c>
      <c r="B619" t="s">
        <v>8533</v>
      </c>
      <c r="D619" t="s">
        <v>7306</v>
      </c>
      <c r="E619" t="s">
        <v>1519</v>
      </c>
    </row>
    <row r="620" spans="1:5">
      <c r="A620" t="s">
        <v>7310</v>
      </c>
      <c r="B620" t="s">
        <v>8533</v>
      </c>
      <c r="D620" t="s">
        <v>7309</v>
      </c>
      <c r="E620" t="s">
        <v>1520</v>
      </c>
    </row>
    <row r="621" spans="1:5">
      <c r="A621" t="s">
        <v>7313</v>
      </c>
      <c r="B621" t="s">
        <v>8533</v>
      </c>
      <c r="D621" t="s">
        <v>7312</v>
      </c>
      <c r="E621" t="s">
        <v>1521</v>
      </c>
    </row>
    <row r="622" spans="1:5">
      <c r="A622" t="s">
        <v>7316</v>
      </c>
      <c r="B622" t="s">
        <v>8533</v>
      </c>
      <c r="D622" t="s">
        <v>7315</v>
      </c>
      <c r="E622" t="s">
        <v>1522</v>
      </c>
    </row>
    <row r="623" spans="1:5">
      <c r="A623" t="s">
        <v>7319</v>
      </c>
      <c r="B623" t="s">
        <v>8533</v>
      </c>
      <c r="D623" t="s">
        <v>7318</v>
      </c>
      <c r="E623" t="s">
        <v>1523</v>
      </c>
    </row>
    <row r="624" spans="1:5">
      <c r="A624" t="s">
        <v>7322</v>
      </c>
      <c r="B624" t="s">
        <v>8533</v>
      </c>
      <c r="D624" t="s">
        <v>7321</v>
      </c>
      <c r="E624" t="s">
        <v>1524</v>
      </c>
    </row>
    <row r="625" spans="1:5">
      <c r="A625" t="s">
        <v>7325</v>
      </c>
      <c r="B625" t="s">
        <v>8533</v>
      </c>
      <c r="D625" t="s">
        <v>7324</v>
      </c>
      <c r="E625" t="s">
        <v>1525</v>
      </c>
    </row>
    <row r="626" spans="1:5">
      <c r="A626" t="s">
        <v>7328</v>
      </c>
      <c r="B626" t="s">
        <v>8533</v>
      </c>
      <c r="D626" t="s">
        <v>7327</v>
      </c>
      <c r="E626" t="s">
        <v>1526</v>
      </c>
    </row>
    <row r="627" spans="1:5">
      <c r="A627" t="s">
        <v>7331</v>
      </c>
      <c r="B627" t="s">
        <v>8533</v>
      </c>
      <c r="D627" t="s">
        <v>7330</v>
      </c>
      <c r="E627" t="s">
        <v>1527</v>
      </c>
    </row>
    <row r="628" spans="1:5">
      <c r="A628" t="s">
        <v>7334</v>
      </c>
      <c r="B628" t="s">
        <v>8533</v>
      </c>
      <c r="D628" t="s">
        <v>7333</v>
      </c>
      <c r="E628" t="s">
        <v>1528</v>
      </c>
    </row>
    <row r="629" spans="1:5">
      <c r="A629" t="s">
        <v>7337</v>
      </c>
      <c r="B629" t="s">
        <v>8533</v>
      </c>
      <c r="D629" t="s">
        <v>7336</v>
      </c>
      <c r="E629" t="s">
        <v>1529</v>
      </c>
    </row>
    <row r="630" spans="1:5">
      <c r="A630" t="s">
        <v>7340</v>
      </c>
      <c r="B630" t="s">
        <v>8533</v>
      </c>
      <c r="D630" t="s">
        <v>7339</v>
      </c>
      <c r="E630" t="s">
        <v>1530</v>
      </c>
    </row>
    <row r="631" spans="1:5">
      <c r="A631" t="s">
        <v>7343</v>
      </c>
      <c r="B631" t="s">
        <v>8533</v>
      </c>
      <c r="D631" t="s">
        <v>7342</v>
      </c>
      <c r="E631" t="s">
        <v>1531</v>
      </c>
    </row>
    <row r="632" spans="1:5">
      <c r="A632" t="s">
        <v>7346</v>
      </c>
      <c r="B632" t="s">
        <v>8533</v>
      </c>
      <c r="D632" t="s">
        <v>7345</v>
      </c>
      <c r="E632" t="s">
        <v>1532</v>
      </c>
    </row>
    <row r="633" spans="1:5">
      <c r="A633" t="s">
        <v>7349</v>
      </c>
      <c r="B633" t="s">
        <v>8533</v>
      </c>
      <c r="D633" t="s">
        <v>7348</v>
      </c>
      <c r="E633" t="s">
        <v>1533</v>
      </c>
    </row>
    <row r="634" spans="1:5">
      <c r="A634" t="s">
        <v>7352</v>
      </c>
      <c r="B634" t="s">
        <v>8533</v>
      </c>
      <c r="D634" t="s">
        <v>7351</v>
      </c>
      <c r="E634" t="s">
        <v>1534</v>
      </c>
    </row>
    <row r="635" spans="1:5">
      <c r="A635" t="s">
        <v>7355</v>
      </c>
      <c r="B635" t="s">
        <v>8533</v>
      </c>
      <c r="D635" t="s">
        <v>7354</v>
      </c>
      <c r="E635" t="s">
        <v>1535</v>
      </c>
    </row>
    <row r="636" spans="1:5">
      <c r="A636" t="s">
        <v>7358</v>
      </c>
      <c r="B636" t="s">
        <v>8533</v>
      </c>
      <c r="D636" t="s">
        <v>7357</v>
      </c>
      <c r="E636" t="s">
        <v>1536</v>
      </c>
    </row>
    <row r="637" spans="1:5">
      <c r="A637" t="s">
        <v>7361</v>
      </c>
      <c r="B637" t="s">
        <v>8533</v>
      </c>
      <c r="D637" t="s">
        <v>7360</v>
      </c>
      <c r="E637" t="s">
        <v>1537</v>
      </c>
    </row>
    <row r="638" spans="1:5">
      <c r="A638" t="s">
        <v>7364</v>
      </c>
      <c r="B638" t="s">
        <v>8533</v>
      </c>
      <c r="D638" t="s">
        <v>7363</v>
      </c>
      <c r="E638" t="s">
        <v>1538</v>
      </c>
    </row>
    <row r="639" spans="1:5">
      <c r="A639" t="s">
        <v>7367</v>
      </c>
      <c r="B639" t="s">
        <v>8533</v>
      </c>
      <c r="D639" t="s">
        <v>7366</v>
      </c>
      <c r="E639" t="s">
        <v>1539</v>
      </c>
    </row>
    <row r="640" spans="1:5">
      <c r="A640" t="s">
        <v>7370</v>
      </c>
      <c r="B640" t="s">
        <v>8533</v>
      </c>
      <c r="D640" t="s">
        <v>7369</v>
      </c>
      <c r="E640" t="s">
        <v>1540</v>
      </c>
    </row>
    <row r="641" spans="1:5">
      <c r="A641" t="s">
        <v>7373</v>
      </c>
      <c r="B641" t="s">
        <v>8533</v>
      </c>
      <c r="D641" t="s">
        <v>7372</v>
      </c>
      <c r="E641" t="s">
        <v>1541</v>
      </c>
    </row>
    <row r="642" spans="1:5">
      <c r="A642" t="s">
        <v>7376</v>
      </c>
      <c r="B642" t="s">
        <v>8533</v>
      </c>
      <c r="D642" t="s">
        <v>7375</v>
      </c>
      <c r="E642" t="s">
        <v>1542</v>
      </c>
    </row>
    <row r="643" spans="1:5">
      <c r="A643" t="s">
        <v>7379</v>
      </c>
      <c r="B643" t="s">
        <v>8533</v>
      </c>
      <c r="D643" t="s">
        <v>7378</v>
      </c>
      <c r="E643" t="s">
        <v>1543</v>
      </c>
    </row>
    <row r="644" spans="1:5">
      <c r="A644" t="s">
        <v>7382</v>
      </c>
      <c r="B644" t="s">
        <v>8533</v>
      </c>
      <c r="D644" t="s">
        <v>7381</v>
      </c>
      <c r="E644" t="s">
        <v>1544</v>
      </c>
    </row>
    <row r="645" spans="1:5">
      <c r="A645" t="s">
        <v>7385</v>
      </c>
      <c r="B645" t="s">
        <v>8533</v>
      </c>
      <c r="D645" t="s">
        <v>7384</v>
      </c>
      <c r="E645" t="s">
        <v>1545</v>
      </c>
    </row>
    <row r="646" spans="1:5">
      <c r="A646" t="s">
        <v>7388</v>
      </c>
      <c r="B646" t="s">
        <v>8533</v>
      </c>
      <c r="D646" t="s">
        <v>7387</v>
      </c>
      <c r="E646" t="s">
        <v>1546</v>
      </c>
    </row>
    <row r="647" spans="1:5">
      <c r="A647" t="s">
        <v>7391</v>
      </c>
      <c r="B647" t="s">
        <v>8533</v>
      </c>
      <c r="D647" t="s">
        <v>7390</v>
      </c>
      <c r="E647" t="s">
        <v>1547</v>
      </c>
    </row>
    <row r="648" spans="1:5">
      <c r="A648" t="s">
        <v>7394</v>
      </c>
      <c r="B648" t="s">
        <v>8533</v>
      </c>
      <c r="D648" t="s">
        <v>7393</v>
      </c>
      <c r="E648" t="s">
        <v>1548</v>
      </c>
    </row>
    <row r="649" spans="1:5">
      <c r="A649" t="s">
        <v>7397</v>
      </c>
      <c r="B649" t="s">
        <v>8533</v>
      </c>
      <c r="D649" t="s">
        <v>7396</v>
      </c>
      <c r="E649" t="s">
        <v>1549</v>
      </c>
    </row>
    <row r="650" spans="1:5">
      <c r="A650" t="s">
        <v>7400</v>
      </c>
      <c r="B650" t="s">
        <v>8533</v>
      </c>
      <c r="D650" t="s">
        <v>7399</v>
      </c>
      <c r="E650" t="s">
        <v>1550</v>
      </c>
    </row>
    <row r="651" spans="1:5">
      <c r="A651" t="s">
        <v>7403</v>
      </c>
      <c r="B651" t="s">
        <v>8533</v>
      </c>
      <c r="D651" t="s">
        <v>7402</v>
      </c>
      <c r="E651" t="s">
        <v>1551</v>
      </c>
    </row>
    <row r="652" spans="1:5">
      <c r="A652" t="s">
        <v>7406</v>
      </c>
      <c r="B652" t="s">
        <v>8946</v>
      </c>
      <c r="D652" t="s">
        <v>7405</v>
      </c>
      <c r="E652" t="s">
        <v>1552</v>
      </c>
    </row>
    <row r="653" spans="1:5">
      <c r="A653" t="s">
        <v>7406</v>
      </c>
      <c r="B653" t="s">
        <v>8946</v>
      </c>
      <c r="D653" t="s">
        <v>7405</v>
      </c>
      <c r="E653" t="s">
        <v>1552</v>
      </c>
    </row>
    <row r="654" spans="1:5">
      <c r="A654" t="s">
        <v>7409</v>
      </c>
      <c r="B654" t="s">
        <v>8533</v>
      </c>
      <c r="D654" t="s">
        <v>7408</v>
      </c>
      <c r="E654" t="s">
        <v>1553</v>
      </c>
    </row>
    <row r="655" spans="1:5">
      <c r="A655" t="s">
        <v>7412</v>
      </c>
      <c r="B655" t="s">
        <v>8533</v>
      </c>
      <c r="D655" t="s">
        <v>7411</v>
      </c>
      <c r="E655" t="s">
        <v>1554</v>
      </c>
    </row>
    <row r="656" spans="1:5">
      <c r="A656" t="s">
        <v>7415</v>
      </c>
      <c r="B656" t="s">
        <v>8533</v>
      </c>
      <c r="D656" t="s">
        <v>7414</v>
      </c>
      <c r="E656" t="s">
        <v>1555</v>
      </c>
    </row>
    <row r="657" spans="1:5">
      <c r="A657" t="s">
        <v>7418</v>
      </c>
      <c r="B657" t="s">
        <v>8533</v>
      </c>
      <c r="D657" t="s">
        <v>7417</v>
      </c>
      <c r="E657" t="s">
        <v>1556</v>
      </c>
    </row>
    <row r="658" spans="1:5">
      <c r="A658" t="s">
        <v>7421</v>
      </c>
      <c r="B658" t="s">
        <v>8533</v>
      </c>
      <c r="D658" t="s">
        <v>7420</v>
      </c>
      <c r="E658" t="s">
        <v>1557</v>
      </c>
    </row>
    <row r="659" spans="1:5">
      <c r="A659" t="s">
        <v>7424</v>
      </c>
      <c r="B659" t="s">
        <v>8533</v>
      </c>
      <c r="D659" t="s">
        <v>7423</v>
      </c>
      <c r="E659" t="s">
        <v>1558</v>
      </c>
    </row>
    <row r="660" spans="1:5">
      <c r="A660" t="s">
        <v>7427</v>
      </c>
      <c r="B660" t="s">
        <v>8533</v>
      </c>
      <c r="D660" t="s">
        <v>7426</v>
      </c>
      <c r="E660" t="s">
        <v>1559</v>
      </c>
    </row>
    <row r="661" spans="1:5">
      <c r="A661" t="s">
        <v>7430</v>
      </c>
      <c r="B661" t="s">
        <v>8533</v>
      </c>
      <c r="D661" t="s">
        <v>7429</v>
      </c>
      <c r="E661" t="s">
        <v>1560</v>
      </c>
    </row>
    <row r="662" spans="1:5">
      <c r="A662" t="s">
        <v>7433</v>
      </c>
      <c r="B662" t="s">
        <v>8533</v>
      </c>
      <c r="D662" t="s">
        <v>7432</v>
      </c>
      <c r="E662" t="s">
        <v>1561</v>
      </c>
    </row>
    <row r="663" spans="1:5">
      <c r="A663" t="s">
        <v>7436</v>
      </c>
      <c r="B663" t="s">
        <v>8533</v>
      </c>
      <c r="D663" t="s">
        <v>7435</v>
      </c>
      <c r="E663" t="s">
        <v>1562</v>
      </c>
    </row>
    <row r="664" spans="1:5">
      <c r="A664" t="s">
        <v>7436</v>
      </c>
      <c r="B664" t="s">
        <v>8533</v>
      </c>
      <c r="D664" t="s">
        <v>7435</v>
      </c>
      <c r="E664" t="s">
        <v>1562</v>
      </c>
    </row>
    <row r="665" spans="1:5">
      <c r="A665" t="s">
        <v>7439</v>
      </c>
      <c r="B665" t="s">
        <v>8533</v>
      </c>
      <c r="D665" t="s">
        <v>7438</v>
      </c>
      <c r="E665" t="s">
        <v>1563</v>
      </c>
    </row>
    <row r="666" spans="1:5">
      <c r="A666" t="s">
        <v>7439</v>
      </c>
      <c r="B666" t="s">
        <v>8533</v>
      </c>
      <c r="D666" t="s">
        <v>7438</v>
      </c>
      <c r="E666" t="s">
        <v>1563</v>
      </c>
    </row>
    <row r="667" spans="1:5">
      <c r="A667" t="s">
        <v>7442</v>
      </c>
      <c r="B667" t="s">
        <v>8963</v>
      </c>
      <c r="D667" t="s">
        <v>7441</v>
      </c>
      <c r="E667" t="s">
        <v>1564</v>
      </c>
    </row>
    <row r="668" spans="1:5">
      <c r="A668" t="s">
        <v>7445</v>
      </c>
      <c r="B668" t="s">
        <v>8963</v>
      </c>
      <c r="D668" t="s">
        <v>7444</v>
      </c>
      <c r="E668" t="s">
        <v>1565</v>
      </c>
    </row>
    <row r="669" spans="1:5">
      <c r="A669" t="s">
        <v>7448</v>
      </c>
      <c r="B669" t="s">
        <v>8963</v>
      </c>
      <c r="D669" t="s">
        <v>7447</v>
      </c>
      <c r="E669" t="s">
        <v>1566</v>
      </c>
    </row>
    <row r="670" spans="1:5">
      <c r="A670" t="s">
        <v>7451</v>
      </c>
      <c r="B670" t="s">
        <v>7452</v>
      </c>
      <c r="D670" t="s">
        <v>7450</v>
      </c>
      <c r="E670" t="s">
        <v>1567</v>
      </c>
    </row>
    <row r="671" spans="1:5">
      <c r="A671" t="s">
        <v>7455</v>
      </c>
      <c r="B671" t="s">
        <v>7456</v>
      </c>
      <c r="D671" t="s">
        <v>7454</v>
      </c>
      <c r="E671" t="s">
        <v>1568</v>
      </c>
    </row>
    <row r="672" spans="1:5">
      <c r="A672" t="s">
        <v>7458</v>
      </c>
      <c r="B672" t="s">
        <v>7456</v>
      </c>
      <c r="D672" t="s">
        <v>7454</v>
      </c>
      <c r="E672" t="s">
        <v>1568</v>
      </c>
    </row>
    <row r="673" spans="1:5">
      <c r="A673" t="s">
        <v>7460</v>
      </c>
      <c r="B673" t="s">
        <v>7456</v>
      </c>
      <c r="D673" t="s">
        <v>7454</v>
      </c>
      <c r="E673" t="s">
        <v>1568</v>
      </c>
    </row>
    <row r="674" spans="1:5">
      <c r="A674" t="s">
        <v>7463</v>
      </c>
      <c r="B674" t="s">
        <v>7464</v>
      </c>
      <c r="D674" t="s">
        <v>7462</v>
      </c>
      <c r="E674" t="s">
        <v>1569</v>
      </c>
    </row>
    <row r="675" spans="1:5">
      <c r="A675" t="s">
        <v>7466</v>
      </c>
      <c r="B675" t="s">
        <v>7464</v>
      </c>
      <c r="D675" t="s">
        <v>7462</v>
      </c>
      <c r="E675" t="s">
        <v>1569</v>
      </c>
    </row>
    <row r="676" spans="1:5">
      <c r="A676" t="s">
        <v>7468</v>
      </c>
      <c r="B676" t="s">
        <v>7464</v>
      </c>
      <c r="D676" t="s">
        <v>7462</v>
      </c>
      <c r="E676" t="s">
        <v>1569</v>
      </c>
    </row>
    <row r="677" spans="1:5">
      <c r="A677" t="s">
        <v>7471</v>
      </c>
      <c r="B677" t="s">
        <v>7464</v>
      </c>
      <c r="D677" t="s">
        <v>7470</v>
      </c>
      <c r="E677" t="s">
        <v>1570</v>
      </c>
    </row>
    <row r="678" spans="1:5">
      <c r="A678" t="s">
        <v>7473</v>
      </c>
      <c r="B678" t="s">
        <v>7464</v>
      </c>
      <c r="D678" t="s">
        <v>7470</v>
      </c>
      <c r="E678" t="s">
        <v>1570</v>
      </c>
    </row>
    <row r="679" spans="1:5">
      <c r="A679" t="s">
        <v>7475</v>
      </c>
      <c r="B679" t="s">
        <v>7464</v>
      </c>
      <c r="D679" t="s">
        <v>7470</v>
      </c>
      <c r="E679" t="s">
        <v>1570</v>
      </c>
    </row>
    <row r="680" spans="1:5">
      <c r="A680" t="s">
        <v>7478</v>
      </c>
      <c r="B680" t="s">
        <v>7479</v>
      </c>
      <c r="D680" t="s">
        <v>7477</v>
      </c>
      <c r="E680" t="s">
        <v>1571</v>
      </c>
    </row>
    <row r="681" spans="1:5">
      <c r="A681" t="s">
        <v>7482</v>
      </c>
      <c r="B681" t="s">
        <v>7479</v>
      </c>
      <c r="D681" t="s">
        <v>7481</v>
      </c>
      <c r="E681" t="s">
        <v>1572</v>
      </c>
    </row>
    <row r="682" spans="1:5">
      <c r="A682" t="s">
        <v>7485</v>
      </c>
      <c r="B682" t="s">
        <v>7486</v>
      </c>
      <c r="D682" t="s">
        <v>7484</v>
      </c>
      <c r="E682" t="s">
        <v>1573</v>
      </c>
    </row>
    <row r="683" spans="1:5">
      <c r="A683" t="s">
        <v>7488</v>
      </c>
      <c r="B683" t="s">
        <v>7486</v>
      </c>
      <c r="D683" t="s">
        <v>7484</v>
      </c>
      <c r="E683" t="s">
        <v>1573</v>
      </c>
    </row>
    <row r="684" spans="1:5">
      <c r="A684" t="s">
        <v>7490</v>
      </c>
      <c r="B684" t="s">
        <v>7486</v>
      </c>
      <c r="D684" t="s">
        <v>7484</v>
      </c>
      <c r="E684" t="s">
        <v>1573</v>
      </c>
    </row>
    <row r="685" spans="1:5">
      <c r="A685" t="s">
        <v>7493</v>
      </c>
      <c r="B685" t="s">
        <v>7456</v>
      </c>
      <c r="D685" t="s">
        <v>7492</v>
      </c>
      <c r="E685" t="s">
        <v>1574</v>
      </c>
    </row>
    <row r="686" spans="1:5">
      <c r="A686" t="s">
        <v>7495</v>
      </c>
      <c r="B686" t="s">
        <v>7456</v>
      </c>
      <c r="D686" t="s">
        <v>7492</v>
      </c>
      <c r="E686" t="s">
        <v>1574</v>
      </c>
    </row>
    <row r="687" spans="1:5">
      <c r="A687" t="s">
        <v>7497</v>
      </c>
      <c r="B687" t="s">
        <v>7456</v>
      </c>
      <c r="D687" t="s">
        <v>7492</v>
      </c>
      <c r="E687" t="s">
        <v>1574</v>
      </c>
    </row>
    <row r="688" spans="1:5">
      <c r="A688" t="s">
        <v>7500</v>
      </c>
      <c r="B688" t="s">
        <v>7501</v>
      </c>
      <c r="D688" t="s">
        <v>7499</v>
      </c>
      <c r="E688" t="s">
        <v>1575</v>
      </c>
    </row>
    <row r="689" spans="1:5">
      <c r="A689" t="s">
        <v>7504</v>
      </c>
      <c r="B689" t="s">
        <v>7464</v>
      </c>
      <c r="D689" t="s">
        <v>7503</v>
      </c>
      <c r="E689" t="s">
        <v>1576</v>
      </c>
    </row>
    <row r="690" spans="1:5">
      <c r="A690" t="s">
        <v>7504</v>
      </c>
      <c r="B690" t="s">
        <v>7464</v>
      </c>
      <c r="D690" t="s">
        <v>7503</v>
      </c>
      <c r="E690" t="s">
        <v>1576</v>
      </c>
    </row>
    <row r="691" spans="1:5">
      <c r="A691" t="s">
        <v>7507</v>
      </c>
      <c r="B691" t="s">
        <v>7508</v>
      </c>
      <c r="D691" t="s">
        <v>7506</v>
      </c>
      <c r="E691" t="s">
        <v>1577</v>
      </c>
    </row>
    <row r="692" spans="1:5">
      <c r="A692" t="s">
        <v>7511</v>
      </c>
      <c r="B692" t="s">
        <v>7512</v>
      </c>
      <c r="C692" t="s">
        <v>1986</v>
      </c>
      <c r="D692" t="s">
        <v>7510</v>
      </c>
      <c r="E692" t="s">
        <v>1578</v>
      </c>
    </row>
    <row r="693" spans="1:5">
      <c r="A693" t="s">
        <v>7515</v>
      </c>
      <c r="B693" t="s">
        <v>7464</v>
      </c>
      <c r="D693" t="s">
        <v>7514</v>
      </c>
      <c r="E693" t="s">
        <v>1579</v>
      </c>
    </row>
    <row r="694" spans="1:5">
      <c r="A694" t="s">
        <v>7518</v>
      </c>
      <c r="B694" t="s">
        <v>7519</v>
      </c>
      <c r="D694" t="s">
        <v>7517</v>
      </c>
      <c r="E694" t="s">
        <v>1580</v>
      </c>
    </row>
    <row r="695" spans="1:5">
      <c r="A695" t="s">
        <v>7522</v>
      </c>
      <c r="B695" t="s">
        <v>7523</v>
      </c>
      <c r="D695" t="s">
        <v>7521</v>
      </c>
      <c r="E695" t="s">
        <v>1581</v>
      </c>
    </row>
    <row r="696" spans="1:5">
      <c r="A696" t="s">
        <v>7526</v>
      </c>
      <c r="B696" t="s">
        <v>7527</v>
      </c>
      <c r="D696" t="s">
        <v>7525</v>
      </c>
      <c r="E696" t="s">
        <v>1582</v>
      </c>
    </row>
    <row r="697" spans="1:5">
      <c r="A697" t="s">
        <v>7529</v>
      </c>
      <c r="B697" t="s">
        <v>7527</v>
      </c>
      <c r="D697" t="s">
        <v>7525</v>
      </c>
      <c r="E697" t="s">
        <v>1582</v>
      </c>
    </row>
    <row r="698" spans="1:5">
      <c r="A698" t="s">
        <v>7531</v>
      </c>
      <c r="B698" t="s">
        <v>7527</v>
      </c>
      <c r="D698" t="s">
        <v>7525</v>
      </c>
      <c r="E698" t="s">
        <v>1582</v>
      </c>
    </row>
    <row r="699" spans="1:5">
      <c r="A699" t="s">
        <v>7534</v>
      </c>
      <c r="B699" t="s">
        <v>7535</v>
      </c>
      <c r="C699" t="s">
        <v>1992</v>
      </c>
      <c r="D699" t="s">
        <v>7533</v>
      </c>
      <c r="E699" t="s">
        <v>1583</v>
      </c>
    </row>
    <row r="700" spans="1:5">
      <c r="A700" t="s">
        <v>7538</v>
      </c>
      <c r="B700" t="s">
        <v>7535</v>
      </c>
      <c r="C700" t="s">
        <v>1993</v>
      </c>
      <c r="D700" t="s">
        <v>7537</v>
      </c>
      <c r="E700" t="s">
        <v>1584</v>
      </c>
    </row>
    <row r="701" spans="1:5">
      <c r="A701" t="s">
        <v>7541</v>
      </c>
      <c r="B701" t="s">
        <v>7535</v>
      </c>
      <c r="C701" t="s">
        <v>1994</v>
      </c>
      <c r="D701" t="s">
        <v>7540</v>
      </c>
      <c r="E701" t="s">
        <v>1585</v>
      </c>
    </row>
    <row r="702" spans="1:5">
      <c r="A702" t="s">
        <v>7544</v>
      </c>
      <c r="B702" t="s">
        <v>7535</v>
      </c>
      <c r="C702" t="s">
        <v>1995</v>
      </c>
      <c r="D702" t="s">
        <v>7543</v>
      </c>
      <c r="E702" t="s">
        <v>1586</v>
      </c>
    </row>
    <row r="703" spans="1:5">
      <c r="A703" t="s">
        <v>7547</v>
      </c>
      <c r="B703" t="s">
        <v>7548</v>
      </c>
      <c r="D703" t="s">
        <v>7546</v>
      </c>
      <c r="E703" t="s">
        <v>1587</v>
      </c>
    </row>
    <row r="704" spans="1:5">
      <c r="A704" t="s">
        <v>7550</v>
      </c>
      <c r="B704" t="s">
        <v>7548</v>
      </c>
      <c r="D704" t="s">
        <v>7546</v>
      </c>
      <c r="E704" t="s">
        <v>1587</v>
      </c>
    </row>
    <row r="705" spans="1:5">
      <c r="A705" t="s">
        <v>7553</v>
      </c>
      <c r="B705" t="s">
        <v>7554</v>
      </c>
      <c r="D705" t="s">
        <v>7552</v>
      </c>
      <c r="E705" t="s">
        <v>228</v>
      </c>
    </row>
    <row r="706" spans="1:5">
      <c r="A706" t="s">
        <v>7557</v>
      </c>
      <c r="B706" t="s">
        <v>7554</v>
      </c>
      <c r="D706" t="s">
        <v>7556</v>
      </c>
      <c r="E706" t="s">
        <v>229</v>
      </c>
    </row>
    <row r="707" spans="1:5">
      <c r="A707" t="s">
        <v>7560</v>
      </c>
      <c r="B707" t="s">
        <v>7561</v>
      </c>
      <c r="C707" t="s">
        <v>2000</v>
      </c>
      <c r="D707" t="s">
        <v>7559</v>
      </c>
      <c r="E707" t="s">
        <v>230</v>
      </c>
    </row>
    <row r="708" spans="1:5">
      <c r="A708" t="s">
        <v>7560</v>
      </c>
      <c r="B708" t="s">
        <v>7561</v>
      </c>
      <c r="C708" t="s">
        <v>2000</v>
      </c>
      <c r="D708" t="s">
        <v>7559</v>
      </c>
      <c r="E708" t="s">
        <v>230</v>
      </c>
    </row>
    <row r="709" spans="1:5">
      <c r="A709" t="s">
        <v>7560</v>
      </c>
      <c r="B709" t="s">
        <v>7561</v>
      </c>
      <c r="C709" t="s">
        <v>2000</v>
      </c>
      <c r="D709" t="s">
        <v>7559</v>
      </c>
      <c r="E709" t="s">
        <v>230</v>
      </c>
    </row>
    <row r="710" spans="1:5">
      <c r="A710" t="s">
        <v>7563</v>
      </c>
      <c r="B710" t="s">
        <v>7561</v>
      </c>
      <c r="C710" t="s">
        <v>2001</v>
      </c>
      <c r="D710" t="s">
        <v>7559</v>
      </c>
      <c r="E710" t="s">
        <v>230</v>
      </c>
    </row>
    <row r="711" spans="1:5">
      <c r="A711" t="s">
        <v>7563</v>
      </c>
      <c r="B711" t="s">
        <v>7561</v>
      </c>
      <c r="C711" t="s">
        <v>2001</v>
      </c>
      <c r="D711" t="s">
        <v>7559</v>
      </c>
      <c r="E711" t="s">
        <v>230</v>
      </c>
    </row>
    <row r="712" spans="1:5">
      <c r="A712" t="s">
        <v>7563</v>
      </c>
      <c r="B712" t="s">
        <v>7561</v>
      </c>
      <c r="C712" t="s">
        <v>2001</v>
      </c>
      <c r="D712" t="s">
        <v>7559</v>
      </c>
      <c r="E712" t="s">
        <v>230</v>
      </c>
    </row>
    <row r="713" spans="1:5">
      <c r="A713" t="s">
        <v>7566</v>
      </c>
      <c r="B713" t="s">
        <v>7567</v>
      </c>
      <c r="C713" t="s">
        <v>2002</v>
      </c>
      <c r="D713" t="s">
        <v>7565</v>
      </c>
      <c r="E713" t="s">
        <v>231</v>
      </c>
    </row>
    <row r="714" spans="1:5">
      <c r="A714" t="s">
        <v>7570</v>
      </c>
      <c r="B714" t="s">
        <v>7554</v>
      </c>
      <c r="C714" t="s">
        <v>2003</v>
      </c>
      <c r="D714" t="s">
        <v>7569</v>
      </c>
      <c r="E714" t="s">
        <v>232</v>
      </c>
    </row>
    <row r="715" spans="1:5">
      <c r="A715" t="s">
        <v>7573</v>
      </c>
      <c r="B715" t="s">
        <v>7561</v>
      </c>
      <c r="C715" t="s">
        <v>2004</v>
      </c>
      <c r="D715" t="s">
        <v>7572</v>
      </c>
      <c r="E715" t="s">
        <v>233</v>
      </c>
    </row>
    <row r="716" spans="1:5">
      <c r="A716" t="s">
        <v>7573</v>
      </c>
      <c r="B716" t="s">
        <v>7561</v>
      </c>
      <c r="C716" t="s">
        <v>2004</v>
      </c>
      <c r="D716" t="s">
        <v>7572</v>
      </c>
      <c r="E716" t="s">
        <v>233</v>
      </c>
    </row>
    <row r="717" spans="1:5">
      <c r="A717" t="s">
        <v>7575</v>
      </c>
      <c r="B717" t="s">
        <v>7561</v>
      </c>
      <c r="C717" t="s">
        <v>2005</v>
      </c>
      <c r="D717" t="s">
        <v>7572</v>
      </c>
      <c r="E717" t="s">
        <v>233</v>
      </c>
    </row>
    <row r="718" spans="1:5">
      <c r="A718" t="s">
        <v>7575</v>
      </c>
      <c r="B718" t="s">
        <v>7561</v>
      </c>
      <c r="C718" t="s">
        <v>2005</v>
      </c>
      <c r="D718" t="s">
        <v>7572</v>
      </c>
      <c r="E718" t="s">
        <v>233</v>
      </c>
    </row>
    <row r="719" spans="1:5">
      <c r="A719" t="s">
        <v>7578</v>
      </c>
      <c r="B719" t="s">
        <v>7567</v>
      </c>
      <c r="D719" t="s">
        <v>7577</v>
      </c>
      <c r="E719" t="s">
        <v>234</v>
      </c>
    </row>
    <row r="720" spans="1:5">
      <c r="A720" t="s">
        <v>7581</v>
      </c>
      <c r="B720" t="s">
        <v>7554</v>
      </c>
      <c r="D720" t="s">
        <v>7580</v>
      </c>
      <c r="E720" t="s">
        <v>235</v>
      </c>
    </row>
    <row r="721" spans="1:5">
      <c r="A721" t="s">
        <v>7584</v>
      </c>
      <c r="B721" t="s">
        <v>7508</v>
      </c>
      <c r="C721" t="s">
        <v>5031</v>
      </c>
      <c r="D721" t="s">
        <v>7583</v>
      </c>
      <c r="E721" t="s">
        <v>236</v>
      </c>
    </row>
    <row r="722" spans="1:5">
      <c r="A722" t="s">
        <v>7587</v>
      </c>
      <c r="B722" t="s">
        <v>7508</v>
      </c>
      <c r="C722" t="s">
        <v>2007</v>
      </c>
      <c r="D722" t="s">
        <v>7586</v>
      </c>
      <c r="E722" t="s">
        <v>237</v>
      </c>
    </row>
    <row r="723" spans="1:5">
      <c r="A723" t="s">
        <v>7590</v>
      </c>
      <c r="B723" t="s">
        <v>7591</v>
      </c>
      <c r="C723" t="s">
        <v>2008</v>
      </c>
      <c r="D723" t="s">
        <v>7589</v>
      </c>
      <c r="E723" t="s">
        <v>238</v>
      </c>
    </row>
    <row r="724" spans="1:5">
      <c r="A724" t="s">
        <v>7594</v>
      </c>
      <c r="B724" t="s">
        <v>7591</v>
      </c>
      <c r="C724" t="s">
        <v>2009</v>
      </c>
      <c r="D724" t="s">
        <v>7593</v>
      </c>
      <c r="E724" t="s">
        <v>239</v>
      </c>
    </row>
    <row r="725" spans="1:5">
      <c r="A725" t="s">
        <v>7597</v>
      </c>
      <c r="B725" t="s">
        <v>7456</v>
      </c>
      <c r="D725" t="s">
        <v>7596</v>
      </c>
      <c r="E725" t="s">
        <v>240</v>
      </c>
    </row>
    <row r="726" spans="1:5">
      <c r="A726" t="s">
        <v>7600</v>
      </c>
      <c r="B726" t="s">
        <v>7601</v>
      </c>
      <c r="C726" t="s">
        <v>2011</v>
      </c>
      <c r="D726" t="s">
        <v>7599</v>
      </c>
      <c r="E726" t="s">
        <v>241</v>
      </c>
    </row>
    <row r="727" spans="1:5">
      <c r="A727" t="s">
        <v>7604</v>
      </c>
      <c r="B727" t="s">
        <v>7605</v>
      </c>
      <c r="D727" t="s">
        <v>7603</v>
      </c>
      <c r="E727" t="s">
        <v>242</v>
      </c>
    </row>
    <row r="728" spans="1:5">
      <c r="A728" t="s">
        <v>7607</v>
      </c>
      <c r="B728" t="s">
        <v>7605</v>
      </c>
      <c r="D728" t="s">
        <v>7603</v>
      </c>
      <c r="E728" t="s">
        <v>242</v>
      </c>
    </row>
    <row r="729" spans="1:5">
      <c r="A729" t="s">
        <v>7610</v>
      </c>
      <c r="B729" t="s">
        <v>7464</v>
      </c>
      <c r="C729" t="s">
        <v>2014</v>
      </c>
      <c r="D729" t="s">
        <v>7609</v>
      </c>
      <c r="E729" t="s">
        <v>243</v>
      </c>
    </row>
    <row r="730" spans="1:5">
      <c r="A730" t="s">
        <v>7613</v>
      </c>
      <c r="B730" t="s">
        <v>7554</v>
      </c>
      <c r="D730" t="s">
        <v>7612</v>
      </c>
      <c r="E730" t="s">
        <v>244</v>
      </c>
    </row>
    <row r="731" spans="1:5">
      <c r="A731" t="s">
        <v>7615</v>
      </c>
      <c r="B731" t="s">
        <v>7554</v>
      </c>
      <c r="D731" t="s">
        <v>7612</v>
      </c>
      <c r="E731" t="s">
        <v>244</v>
      </c>
    </row>
    <row r="732" spans="1:5">
      <c r="A732" t="s">
        <v>7618</v>
      </c>
      <c r="B732" t="s">
        <v>7619</v>
      </c>
      <c r="D732" t="s">
        <v>7617</v>
      </c>
      <c r="E732" t="s">
        <v>245</v>
      </c>
    </row>
    <row r="733" spans="1:5">
      <c r="A733" t="s">
        <v>7622</v>
      </c>
      <c r="B733" t="s">
        <v>7501</v>
      </c>
      <c r="D733" t="s">
        <v>7621</v>
      </c>
      <c r="E733" t="s">
        <v>246</v>
      </c>
    </row>
    <row r="734" spans="1:5">
      <c r="A734" t="s">
        <v>7625</v>
      </c>
      <c r="B734" t="s">
        <v>7501</v>
      </c>
      <c r="D734" t="s">
        <v>7624</v>
      </c>
      <c r="E734" t="s">
        <v>247</v>
      </c>
    </row>
    <row r="735" spans="1:5">
      <c r="A735" t="s">
        <v>7628</v>
      </c>
      <c r="B735" t="s">
        <v>7501</v>
      </c>
      <c r="D735" t="s">
        <v>7627</v>
      </c>
      <c r="E735" t="s">
        <v>248</v>
      </c>
    </row>
    <row r="736" spans="1:5">
      <c r="A736" t="s">
        <v>7631</v>
      </c>
      <c r="B736" t="s">
        <v>7501</v>
      </c>
      <c r="D736" t="s">
        <v>7630</v>
      </c>
      <c r="E736" t="s">
        <v>249</v>
      </c>
    </row>
    <row r="737" spans="1:5">
      <c r="A737" t="s">
        <v>7634</v>
      </c>
      <c r="B737" t="s">
        <v>7501</v>
      </c>
      <c r="D737" t="s">
        <v>7633</v>
      </c>
      <c r="E737" t="s">
        <v>250</v>
      </c>
    </row>
    <row r="738" spans="1:5">
      <c r="A738" t="s">
        <v>7636</v>
      </c>
      <c r="B738" t="s">
        <v>7501</v>
      </c>
      <c r="D738" t="s">
        <v>7633</v>
      </c>
      <c r="E738" t="s">
        <v>250</v>
      </c>
    </row>
    <row r="739" spans="1:5">
      <c r="A739" t="s">
        <v>7638</v>
      </c>
      <c r="B739" t="s">
        <v>7501</v>
      </c>
      <c r="D739" t="s">
        <v>7633</v>
      </c>
      <c r="E739" t="s">
        <v>250</v>
      </c>
    </row>
    <row r="740" spans="1:5">
      <c r="A740" t="s">
        <v>7641</v>
      </c>
      <c r="B740" t="s">
        <v>7567</v>
      </c>
      <c r="D740" t="s">
        <v>7640</v>
      </c>
      <c r="E740" t="s">
        <v>7640</v>
      </c>
    </row>
    <row r="741" spans="1:5">
      <c r="A741" t="s">
        <v>7643</v>
      </c>
      <c r="B741" t="s">
        <v>7567</v>
      </c>
      <c r="D741" t="s">
        <v>7640</v>
      </c>
      <c r="E741" t="s">
        <v>7640</v>
      </c>
    </row>
    <row r="742" spans="1:5">
      <c r="A742" t="s">
        <v>7645</v>
      </c>
      <c r="B742" t="s">
        <v>7567</v>
      </c>
      <c r="D742" t="s">
        <v>7640</v>
      </c>
      <c r="E742" t="s">
        <v>7640</v>
      </c>
    </row>
    <row r="743" spans="1:5">
      <c r="A743" t="s">
        <v>7648</v>
      </c>
      <c r="B743" t="s">
        <v>7567</v>
      </c>
      <c r="D743" t="s">
        <v>7647</v>
      </c>
      <c r="E743" t="s">
        <v>251</v>
      </c>
    </row>
    <row r="744" spans="1:5">
      <c r="A744" t="s">
        <v>7650</v>
      </c>
      <c r="B744" t="s">
        <v>7567</v>
      </c>
      <c r="D744" t="s">
        <v>7647</v>
      </c>
      <c r="E744" t="s">
        <v>251</v>
      </c>
    </row>
    <row r="745" spans="1:5">
      <c r="A745" t="s">
        <v>7652</v>
      </c>
      <c r="B745" t="s">
        <v>7567</v>
      </c>
      <c r="D745" t="s">
        <v>7647</v>
      </c>
      <c r="E745" t="s">
        <v>251</v>
      </c>
    </row>
    <row r="746" spans="1:5">
      <c r="A746" t="s">
        <v>7654</v>
      </c>
      <c r="B746" t="s">
        <v>7456</v>
      </c>
      <c r="D746" t="s">
        <v>9151</v>
      </c>
      <c r="E746" t="s">
        <v>1196</v>
      </c>
    </row>
    <row r="747" spans="1:5">
      <c r="A747" t="s">
        <v>7656</v>
      </c>
      <c r="B747" t="s">
        <v>7456</v>
      </c>
      <c r="D747" t="s">
        <v>9151</v>
      </c>
      <c r="E747" t="s">
        <v>1196</v>
      </c>
    </row>
    <row r="748" spans="1:5">
      <c r="A748" t="s">
        <v>7659</v>
      </c>
      <c r="B748" t="s">
        <v>7456</v>
      </c>
      <c r="D748" t="s">
        <v>7658</v>
      </c>
      <c r="E748" t="s">
        <v>252</v>
      </c>
    </row>
    <row r="749" spans="1:5">
      <c r="A749" t="s">
        <v>7662</v>
      </c>
      <c r="B749" t="s">
        <v>7464</v>
      </c>
      <c r="D749" t="s">
        <v>7661</v>
      </c>
      <c r="E749" t="s">
        <v>253</v>
      </c>
    </row>
    <row r="750" spans="1:5">
      <c r="A750" t="s">
        <v>7665</v>
      </c>
      <c r="B750" t="s">
        <v>7567</v>
      </c>
      <c r="D750" t="s">
        <v>7664</v>
      </c>
      <c r="E750" t="s">
        <v>254</v>
      </c>
    </row>
    <row r="751" spans="1:5">
      <c r="A751" t="s">
        <v>7668</v>
      </c>
      <c r="B751" t="s">
        <v>7567</v>
      </c>
      <c r="D751" t="s">
        <v>7667</v>
      </c>
      <c r="E751" t="s">
        <v>255</v>
      </c>
    </row>
    <row r="752" spans="1:5">
      <c r="A752" t="s">
        <v>7671</v>
      </c>
      <c r="B752" t="s">
        <v>7567</v>
      </c>
      <c r="C752" t="s">
        <v>6223</v>
      </c>
      <c r="D752" t="s">
        <v>7670</v>
      </c>
      <c r="E752" t="s">
        <v>256</v>
      </c>
    </row>
    <row r="753" spans="1:5">
      <c r="A753" t="s">
        <v>7673</v>
      </c>
      <c r="B753" t="s">
        <v>7567</v>
      </c>
      <c r="C753" t="s">
        <v>2030</v>
      </c>
      <c r="D753" t="s">
        <v>7670</v>
      </c>
      <c r="E753" t="s">
        <v>256</v>
      </c>
    </row>
    <row r="754" spans="1:5">
      <c r="A754" t="s">
        <v>7675</v>
      </c>
      <c r="B754" t="s">
        <v>7567</v>
      </c>
      <c r="D754" t="s">
        <v>7670</v>
      </c>
      <c r="E754" t="s">
        <v>256</v>
      </c>
    </row>
    <row r="755" spans="1:5">
      <c r="A755" t="s">
        <v>7678</v>
      </c>
      <c r="B755" t="s">
        <v>7501</v>
      </c>
      <c r="D755" t="s">
        <v>7677</v>
      </c>
      <c r="E755" t="s">
        <v>257</v>
      </c>
    </row>
    <row r="756" spans="1:5">
      <c r="A756" t="s">
        <v>7681</v>
      </c>
      <c r="B756" t="s">
        <v>7501</v>
      </c>
      <c r="D756" t="s">
        <v>7680</v>
      </c>
      <c r="E756" t="s">
        <v>258</v>
      </c>
    </row>
    <row r="757" spans="1:5">
      <c r="A757" t="s">
        <v>7684</v>
      </c>
      <c r="B757" t="s">
        <v>7501</v>
      </c>
      <c r="D757" t="s">
        <v>7683</v>
      </c>
      <c r="E757" t="s">
        <v>259</v>
      </c>
    </row>
    <row r="758" spans="1:5">
      <c r="A758" t="s">
        <v>7687</v>
      </c>
      <c r="B758" t="s">
        <v>7501</v>
      </c>
      <c r="D758" t="s">
        <v>7686</v>
      </c>
      <c r="E758" t="s">
        <v>260</v>
      </c>
    </row>
    <row r="759" spans="1:5">
      <c r="A759" t="s">
        <v>7690</v>
      </c>
      <c r="B759" t="s">
        <v>7554</v>
      </c>
      <c r="D759" t="s">
        <v>7689</v>
      </c>
      <c r="E759" t="s">
        <v>261</v>
      </c>
    </row>
    <row r="760" spans="1:5">
      <c r="A760" t="s">
        <v>7693</v>
      </c>
      <c r="B760" t="s">
        <v>7694</v>
      </c>
      <c r="D760" t="s">
        <v>7692</v>
      </c>
      <c r="E760" t="s">
        <v>262</v>
      </c>
    </row>
    <row r="761" spans="1:5">
      <c r="A761" t="s">
        <v>7697</v>
      </c>
      <c r="B761" t="s">
        <v>7567</v>
      </c>
      <c r="D761" t="s">
        <v>7696</v>
      </c>
      <c r="E761" t="s">
        <v>263</v>
      </c>
    </row>
    <row r="762" spans="1:5">
      <c r="A762" t="s">
        <v>7699</v>
      </c>
      <c r="B762" t="s">
        <v>7567</v>
      </c>
      <c r="D762" t="s">
        <v>7696</v>
      </c>
      <c r="E762" t="s">
        <v>263</v>
      </c>
    </row>
    <row r="763" spans="1:5">
      <c r="A763" t="s">
        <v>7702</v>
      </c>
      <c r="B763" t="s">
        <v>7456</v>
      </c>
      <c r="D763" t="s">
        <v>7701</v>
      </c>
      <c r="E763" t="s">
        <v>264</v>
      </c>
    </row>
    <row r="764" spans="1:5">
      <c r="A764" t="s">
        <v>7705</v>
      </c>
      <c r="B764" t="s">
        <v>7501</v>
      </c>
      <c r="D764" t="s">
        <v>7704</v>
      </c>
      <c r="E764" t="s">
        <v>265</v>
      </c>
    </row>
    <row r="765" spans="1:5">
      <c r="A765" t="s">
        <v>7707</v>
      </c>
      <c r="B765" t="s">
        <v>7501</v>
      </c>
      <c r="D765" t="s">
        <v>7704</v>
      </c>
      <c r="E765" t="s">
        <v>265</v>
      </c>
    </row>
    <row r="766" spans="1:5">
      <c r="A766" t="s">
        <v>7709</v>
      </c>
      <c r="B766" t="s">
        <v>7501</v>
      </c>
      <c r="D766" t="s">
        <v>7704</v>
      </c>
      <c r="E766" t="s">
        <v>265</v>
      </c>
    </row>
    <row r="767" spans="1:5">
      <c r="A767" t="s">
        <v>7712</v>
      </c>
      <c r="B767" t="s">
        <v>7713</v>
      </c>
      <c r="C767" t="s">
        <v>2044</v>
      </c>
      <c r="D767" t="s">
        <v>7711</v>
      </c>
      <c r="E767" t="s">
        <v>266</v>
      </c>
    </row>
    <row r="768" spans="1:5">
      <c r="A768" t="s">
        <v>7715</v>
      </c>
      <c r="B768" t="s">
        <v>7713</v>
      </c>
      <c r="C768" t="s">
        <v>2045</v>
      </c>
      <c r="D768" t="s">
        <v>7711</v>
      </c>
      <c r="E768" t="s">
        <v>266</v>
      </c>
    </row>
    <row r="769" spans="1:5">
      <c r="A769" t="s">
        <v>7717</v>
      </c>
      <c r="B769" t="s">
        <v>7713</v>
      </c>
      <c r="C769" t="s">
        <v>2046</v>
      </c>
      <c r="D769" t="s">
        <v>7711</v>
      </c>
      <c r="E769" t="s">
        <v>266</v>
      </c>
    </row>
    <row r="770" spans="1:5">
      <c r="A770" t="s">
        <v>7720</v>
      </c>
      <c r="B770" t="s">
        <v>7501</v>
      </c>
      <c r="D770" t="s">
        <v>7719</v>
      </c>
      <c r="E770" t="s">
        <v>267</v>
      </c>
    </row>
    <row r="771" spans="1:5">
      <c r="A771" t="s">
        <v>7722</v>
      </c>
      <c r="B771" t="s">
        <v>7501</v>
      </c>
      <c r="D771" t="s">
        <v>7719</v>
      </c>
      <c r="E771" t="s">
        <v>267</v>
      </c>
    </row>
    <row r="772" spans="1:5">
      <c r="A772" t="s">
        <v>7725</v>
      </c>
      <c r="B772" t="s">
        <v>7726</v>
      </c>
      <c r="D772" t="s">
        <v>7724</v>
      </c>
      <c r="E772" t="s">
        <v>268</v>
      </c>
    </row>
    <row r="773" spans="1:5">
      <c r="A773" t="s">
        <v>7728</v>
      </c>
      <c r="B773" t="s">
        <v>7726</v>
      </c>
      <c r="D773" t="s">
        <v>7724</v>
      </c>
      <c r="E773" t="s">
        <v>268</v>
      </c>
    </row>
    <row r="774" spans="1:5">
      <c r="A774" t="s">
        <v>7731</v>
      </c>
      <c r="B774" t="s">
        <v>7512</v>
      </c>
      <c r="D774" t="s">
        <v>7730</v>
      </c>
      <c r="E774" t="s">
        <v>269</v>
      </c>
    </row>
    <row r="775" spans="1:5">
      <c r="A775" t="s">
        <v>7734</v>
      </c>
      <c r="B775" t="s">
        <v>7527</v>
      </c>
      <c r="D775" t="s">
        <v>7733</v>
      </c>
      <c r="E775" t="s">
        <v>270</v>
      </c>
    </row>
    <row r="776" spans="1:5">
      <c r="A776" t="s">
        <v>7737</v>
      </c>
      <c r="B776" t="s">
        <v>7561</v>
      </c>
      <c r="C776" t="s">
        <v>2053</v>
      </c>
      <c r="D776" t="s">
        <v>7736</v>
      </c>
      <c r="E776" t="s">
        <v>271</v>
      </c>
    </row>
    <row r="777" spans="1:5">
      <c r="A777" t="s">
        <v>7737</v>
      </c>
      <c r="B777" t="s">
        <v>7561</v>
      </c>
      <c r="D777" t="s">
        <v>7736</v>
      </c>
      <c r="E777" t="s">
        <v>271</v>
      </c>
    </row>
    <row r="778" spans="1:5">
      <c r="A778" t="s">
        <v>7740</v>
      </c>
      <c r="B778" t="s">
        <v>7452</v>
      </c>
      <c r="D778" t="s">
        <v>7739</v>
      </c>
      <c r="E778" t="s">
        <v>272</v>
      </c>
    </row>
    <row r="779" spans="1:5">
      <c r="A779" t="s">
        <v>7743</v>
      </c>
      <c r="B779" t="s">
        <v>7744</v>
      </c>
      <c r="D779" t="s">
        <v>7742</v>
      </c>
      <c r="E779" t="s">
        <v>273</v>
      </c>
    </row>
    <row r="780" spans="1:5">
      <c r="A780" t="s">
        <v>7746</v>
      </c>
      <c r="B780" t="s">
        <v>7744</v>
      </c>
      <c r="D780" t="s">
        <v>7742</v>
      </c>
      <c r="E780" t="s">
        <v>273</v>
      </c>
    </row>
    <row r="781" spans="1:5">
      <c r="A781" t="s">
        <v>7749</v>
      </c>
      <c r="B781" t="s">
        <v>7501</v>
      </c>
      <c r="D781" t="s">
        <v>7748</v>
      </c>
      <c r="E781" t="s">
        <v>274</v>
      </c>
    </row>
    <row r="782" spans="1:5">
      <c r="A782" t="s">
        <v>7752</v>
      </c>
      <c r="B782" t="s">
        <v>7567</v>
      </c>
      <c r="C782" t="s">
        <v>2057</v>
      </c>
      <c r="D782" t="s">
        <v>7751</v>
      </c>
      <c r="E782" t="s">
        <v>275</v>
      </c>
    </row>
    <row r="783" spans="1:5">
      <c r="A783" t="s">
        <v>7752</v>
      </c>
      <c r="B783" t="s">
        <v>7567</v>
      </c>
      <c r="C783" t="s">
        <v>2057</v>
      </c>
      <c r="D783" t="s">
        <v>7751</v>
      </c>
      <c r="E783" t="s">
        <v>275</v>
      </c>
    </row>
    <row r="784" spans="1:5">
      <c r="A784" t="s">
        <v>7754</v>
      </c>
      <c r="B784" t="s">
        <v>7567</v>
      </c>
      <c r="C784" t="s">
        <v>2058</v>
      </c>
      <c r="D784" t="s">
        <v>7751</v>
      </c>
      <c r="E784" t="s">
        <v>275</v>
      </c>
    </row>
    <row r="785" spans="1:5">
      <c r="A785" t="s">
        <v>7754</v>
      </c>
      <c r="B785" t="s">
        <v>7567</v>
      </c>
      <c r="C785" t="s">
        <v>2058</v>
      </c>
      <c r="D785" t="s">
        <v>7751</v>
      </c>
      <c r="E785" t="s">
        <v>275</v>
      </c>
    </row>
    <row r="786" spans="1:5">
      <c r="A786" t="s">
        <v>7756</v>
      </c>
      <c r="B786" t="s">
        <v>7567</v>
      </c>
      <c r="C786" t="s">
        <v>2059</v>
      </c>
      <c r="D786" t="s">
        <v>7751</v>
      </c>
      <c r="E786" t="s">
        <v>275</v>
      </c>
    </row>
    <row r="787" spans="1:5">
      <c r="A787" t="s">
        <v>7756</v>
      </c>
      <c r="B787" t="s">
        <v>7567</v>
      </c>
      <c r="C787" t="s">
        <v>2059</v>
      </c>
      <c r="D787" t="s">
        <v>7751</v>
      </c>
      <c r="E787" t="s">
        <v>275</v>
      </c>
    </row>
    <row r="788" spans="1:5">
      <c r="A788" t="s">
        <v>7759</v>
      </c>
      <c r="B788" t="s">
        <v>7479</v>
      </c>
      <c r="D788" t="s">
        <v>7758</v>
      </c>
      <c r="E788" t="s">
        <v>276</v>
      </c>
    </row>
    <row r="789" spans="1:5">
      <c r="A789" t="s">
        <v>7762</v>
      </c>
      <c r="B789" t="s">
        <v>7464</v>
      </c>
      <c r="D789" t="s">
        <v>7761</v>
      </c>
      <c r="E789" t="s">
        <v>277</v>
      </c>
    </row>
    <row r="790" spans="1:5">
      <c r="A790" t="s">
        <v>7764</v>
      </c>
      <c r="B790" t="s">
        <v>7464</v>
      </c>
      <c r="D790" t="s">
        <v>7761</v>
      </c>
      <c r="E790" t="s">
        <v>277</v>
      </c>
    </row>
    <row r="791" spans="1:5">
      <c r="A791" t="s">
        <v>7767</v>
      </c>
      <c r="B791" t="s">
        <v>7456</v>
      </c>
      <c r="D791" t="s">
        <v>7766</v>
      </c>
      <c r="E791" t="s">
        <v>278</v>
      </c>
    </row>
    <row r="792" spans="1:5">
      <c r="A792" t="s">
        <v>7770</v>
      </c>
      <c r="B792" t="s">
        <v>7771</v>
      </c>
      <c r="D792" t="s">
        <v>7769</v>
      </c>
      <c r="E792" t="s">
        <v>279</v>
      </c>
    </row>
    <row r="793" spans="1:5">
      <c r="A793" t="s">
        <v>7774</v>
      </c>
      <c r="B793" t="s">
        <v>7775</v>
      </c>
      <c r="D793" t="s">
        <v>7773</v>
      </c>
      <c r="E793" t="s">
        <v>280</v>
      </c>
    </row>
    <row r="794" spans="1:5">
      <c r="A794" t="s">
        <v>7774</v>
      </c>
      <c r="B794" t="s">
        <v>7775</v>
      </c>
      <c r="D794" t="s">
        <v>7773</v>
      </c>
      <c r="E794" t="s">
        <v>280</v>
      </c>
    </row>
    <row r="795" spans="1:5">
      <c r="A795" t="s">
        <v>7778</v>
      </c>
      <c r="B795" t="s">
        <v>7479</v>
      </c>
      <c r="D795" t="s">
        <v>7777</v>
      </c>
      <c r="E795" t="s">
        <v>281</v>
      </c>
    </row>
    <row r="796" spans="1:5">
      <c r="A796" t="s">
        <v>7781</v>
      </c>
      <c r="B796" t="s">
        <v>7775</v>
      </c>
      <c r="D796" t="s">
        <v>7780</v>
      </c>
      <c r="E796" t="s">
        <v>282</v>
      </c>
    </row>
    <row r="797" spans="1:5">
      <c r="A797" t="s">
        <v>7784</v>
      </c>
      <c r="B797" t="s">
        <v>7479</v>
      </c>
      <c r="D797" t="s">
        <v>7783</v>
      </c>
      <c r="E797" t="s">
        <v>283</v>
      </c>
    </row>
    <row r="798" spans="1:5">
      <c r="A798" t="s">
        <v>7786</v>
      </c>
      <c r="B798" t="s">
        <v>7479</v>
      </c>
      <c r="D798" t="s">
        <v>7783</v>
      </c>
      <c r="E798" t="s">
        <v>283</v>
      </c>
    </row>
    <row r="799" spans="1:5">
      <c r="A799" t="s">
        <v>7789</v>
      </c>
      <c r="B799" t="s">
        <v>7512</v>
      </c>
      <c r="D799" t="s">
        <v>7788</v>
      </c>
      <c r="E799" t="s">
        <v>284</v>
      </c>
    </row>
    <row r="800" spans="1:5">
      <c r="A800" t="s">
        <v>7792</v>
      </c>
      <c r="B800" t="s">
        <v>7456</v>
      </c>
      <c r="D800" t="s">
        <v>7791</v>
      </c>
      <c r="E800" t="s">
        <v>285</v>
      </c>
    </row>
    <row r="801" spans="1:5">
      <c r="A801" t="s">
        <v>7792</v>
      </c>
      <c r="B801" t="s">
        <v>7456</v>
      </c>
      <c r="D801" t="s">
        <v>7791</v>
      </c>
      <c r="E801" t="s">
        <v>285</v>
      </c>
    </row>
    <row r="802" spans="1:5">
      <c r="A802" t="s">
        <v>7795</v>
      </c>
      <c r="B802" t="s">
        <v>7796</v>
      </c>
      <c r="D802" t="s">
        <v>7794</v>
      </c>
      <c r="E802" t="s">
        <v>7794</v>
      </c>
    </row>
    <row r="803" spans="1:5">
      <c r="A803" t="s">
        <v>7799</v>
      </c>
      <c r="B803" t="s">
        <v>7464</v>
      </c>
      <c r="D803" t="s">
        <v>7798</v>
      </c>
      <c r="E803" t="s">
        <v>286</v>
      </c>
    </row>
    <row r="804" spans="1:5">
      <c r="A804" t="s">
        <v>7801</v>
      </c>
      <c r="B804" t="s">
        <v>7464</v>
      </c>
      <c r="D804" t="s">
        <v>7798</v>
      </c>
      <c r="E804" t="s">
        <v>286</v>
      </c>
    </row>
    <row r="805" spans="1:5">
      <c r="A805" t="s">
        <v>7804</v>
      </c>
      <c r="B805" t="s">
        <v>7501</v>
      </c>
      <c r="D805" t="s">
        <v>7803</v>
      </c>
      <c r="E805" t="s">
        <v>287</v>
      </c>
    </row>
    <row r="806" spans="1:5">
      <c r="A806" t="s">
        <v>7807</v>
      </c>
      <c r="B806" t="s">
        <v>7464</v>
      </c>
      <c r="D806" t="s">
        <v>7806</v>
      </c>
      <c r="E806" t="s">
        <v>288</v>
      </c>
    </row>
    <row r="807" spans="1:5">
      <c r="A807" t="s">
        <v>7809</v>
      </c>
      <c r="B807" t="s">
        <v>7464</v>
      </c>
      <c r="D807" t="s">
        <v>7806</v>
      </c>
      <c r="E807" t="s">
        <v>288</v>
      </c>
    </row>
    <row r="808" spans="1:5">
      <c r="A808" t="s">
        <v>7811</v>
      </c>
      <c r="B808" t="s">
        <v>7464</v>
      </c>
      <c r="D808" t="s">
        <v>7806</v>
      </c>
      <c r="E808" t="s">
        <v>288</v>
      </c>
    </row>
    <row r="809" spans="1:5">
      <c r="A809" t="s">
        <v>7814</v>
      </c>
      <c r="B809" t="s">
        <v>7464</v>
      </c>
      <c r="D809" t="s">
        <v>7813</v>
      </c>
      <c r="E809" t="s">
        <v>289</v>
      </c>
    </row>
    <row r="810" spans="1:5">
      <c r="A810" t="s">
        <v>7816</v>
      </c>
      <c r="B810" t="s">
        <v>7464</v>
      </c>
      <c r="D810" t="s">
        <v>7813</v>
      </c>
      <c r="E810" t="s">
        <v>289</v>
      </c>
    </row>
    <row r="811" spans="1:5">
      <c r="A811" t="s">
        <v>7818</v>
      </c>
      <c r="B811" t="s">
        <v>7464</v>
      </c>
      <c r="D811" t="s">
        <v>7813</v>
      </c>
      <c r="E811" t="s">
        <v>289</v>
      </c>
    </row>
    <row r="812" spans="1:5">
      <c r="A812" t="s">
        <v>7821</v>
      </c>
      <c r="B812" t="s">
        <v>7479</v>
      </c>
      <c r="D812" t="s">
        <v>7820</v>
      </c>
      <c r="E812" t="s">
        <v>290</v>
      </c>
    </row>
    <row r="813" spans="1:5">
      <c r="A813" t="s">
        <v>7823</v>
      </c>
      <c r="B813" t="s">
        <v>7479</v>
      </c>
      <c r="D813" t="s">
        <v>7820</v>
      </c>
      <c r="E813" t="s">
        <v>290</v>
      </c>
    </row>
    <row r="814" spans="1:5">
      <c r="A814" t="s">
        <v>7826</v>
      </c>
      <c r="B814" t="s">
        <v>7827</v>
      </c>
      <c r="C814" t="s">
        <v>2070</v>
      </c>
      <c r="D814" t="s">
        <v>7825</v>
      </c>
      <c r="E814" t="s">
        <v>291</v>
      </c>
    </row>
    <row r="815" spans="1:5">
      <c r="A815" t="s">
        <v>7830</v>
      </c>
      <c r="B815" t="s">
        <v>7827</v>
      </c>
      <c r="D815" t="s">
        <v>7829</v>
      </c>
      <c r="E815" t="s">
        <v>292</v>
      </c>
    </row>
    <row r="816" spans="1:5">
      <c r="A816" t="s">
        <v>7833</v>
      </c>
      <c r="B816" t="s">
        <v>7464</v>
      </c>
      <c r="D816" t="s">
        <v>7832</v>
      </c>
      <c r="E816" t="s">
        <v>293</v>
      </c>
    </row>
    <row r="817" spans="1:5">
      <c r="A817" t="s">
        <v>7835</v>
      </c>
      <c r="B817" t="s">
        <v>7464</v>
      </c>
      <c r="D817" t="s">
        <v>7832</v>
      </c>
      <c r="E817" t="s">
        <v>293</v>
      </c>
    </row>
    <row r="818" spans="1:5">
      <c r="A818" t="s">
        <v>7837</v>
      </c>
      <c r="B818" t="s">
        <v>7464</v>
      </c>
      <c r="D818" t="s">
        <v>7832</v>
      </c>
      <c r="E818" t="s">
        <v>293</v>
      </c>
    </row>
    <row r="819" spans="1:5">
      <c r="A819" t="s">
        <v>7840</v>
      </c>
      <c r="B819" t="s">
        <v>7464</v>
      </c>
      <c r="D819" t="s">
        <v>7839</v>
      </c>
      <c r="E819" t="s">
        <v>294</v>
      </c>
    </row>
    <row r="820" spans="1:5">
      <c r="A820" t="s">
        <v>7842</v>
      </c>
      <c r="B820" t="s">
        <v>7464</v>
      </c>
      <c r="D820" t="s">
        <v>7839</v>
      </c>
      <c r="E820" t="s">
        <v>294</v>
      </c>
    </row>
    <row r="821" spans="1:5">
      <c r="A821" t="s">
        <v>7844</v>
      </c>
      <c r="B821" t="s">
        <v>7464</v>
      </c>
      <c r="D821" t="s">
        <v>7839</v>
      </c>
      <c r="E821" t="s">
        <v>294</v>
      </c>
    </row>
    <row r="822" spans="1:5">
      <c r="A822" t="s">
        <v>7847</v>
      </c>
      <c r="B822" t="s">
        <v>7464</v>
      </c>
      <c r="D822" t="s">
        <v>7846</v>
      </c>
      <c r="E822" t="s">
        <v>295</v>
      </c>
    </row>
    <row r="823" spans="1:5">
      <c r="A823" t="s">
        <v>7850</v>
      </c>
      <c r="B823" t="s">
        <v>7464</v>
      </c>
      <c r="D823" t="s">
        <v>7849</v>
      </c>
      <c r="E823" t="s">
        <v>296</v>
      </c>
    </row>
    <row r="824" spans="1:5">
      <c r="A824" t="s">
        <v>7853</v>
      </c>
      <c r="B824" t="s">
        <v>7464</v>
      </c>
      <c r="D824" t="s">
        <v>7852</v>
      </c>
      <c r="E824" t="s">
        <v>297</v>
      </c>
    </row>
    <row r="825" spans="1:5">
      <c r="A825" t="s">
        <v>7856</v>
      </c>
      <c r="B825" t="s">
        <v>7464</v>
      </c>
      <c r="D825" t="s">
        <v>7855</v>
      </c>
      <c r="E825" t="s">
        <v>298</v>
      </c>
    </row>
    <row r="826" spans="1:5">
      <c r="A826" t="s">
        <v>7859</v>
      </c>
      <c r="B826" t="s">
        <v>7713</v>
      </c>
      <c r="C826" t="s">
        <v>2076</v>
      </c>
      <c r="D826" t="s">
        <v>7858</v>
      </c>
      <c r="E826" t="s">
        <v>299</v>
      </c>
    </row>
    <row r="827" spans="1:5">
      <c r="A827" t="s">
        <v>7861</v>
      </c>
      <c r="B827" t="s">
        <v>7713</v>
      </c>
      <c r="C827" t="s">
        <v>2077</v>
      </c>
      <c r="D827" t="s">
        <v>7858</v>
      </c>
      <c r="E827" t="s">
        <v>299</v>
      </c>
    </row>
    <row r="828" spans="1:5">
      <c r="A828" t="s">
        <v>7863</v>
      </c>
      <c r="B828" t="s">
        <v>7713</v>
      </c>
      <c r="C828" t="s">
        <v>2078</v>
      </c>
      <c r="D828" t="s">
        <v>7858</v>
      </c>
      <c r="E828" t="s">
        <v>299</v>
      </c>
    </row>
    <row r="829" spans="1:5">
      <c r="A829" t="s">
        <v>7866</v>
      </c>
      <c r="B829" t="s">
        <v>7567</v>
      </c>
      <c r="D829" t="s">
        <v>7865</v>
      </c>
      <c r="E829" t="s">
        <v>300</v>
      </c>
    </row>
    <row r="830" spans="1:5">
      <c r="A830" t="s">
        <v>7869</v>
      </c>
      <c r="B830" t="s">
        <v>7870</v>
      </c>
      <c r="D830" t="s">
        <v>7868</v>
      </c>
      <c r="E830" t="s">
        <v>301</v>
      </c>
    </row>
    <row r="831" spans="1:5">
      <c r="A831" t="s">
        <v>7873</v>
      </c>
      <c r="B831" t="s">
        <v>7567</v>
      </c>
      <c r="C831" t="s">
        <v>2081</v>
      </c>
      <c r="D831" t="s">
        <v>7872</v>
      </c>
      <c r="E831" t="s">
        <v>7872</v>
      </c>
    </row>
    <row r="832" spans="1:5">
      <c r="A832" t="s">
        <v>7876</v>
      </c>
      <c r="B832" t="s">
        <v>7501</v>
      </c>
      <c r="D832" t="s">
        <v>7875</v>
      </c>
      <c r="E832" t="s">
        <v>302</v>
      </c>
    </row>
    <row r="833" spans="1:5">
      <c r="A833" t="s">
        <v>7879</v>
      </c>
      <c r="B833" t="s">
        <v>7601</v>
      </c>
      <c r="C833" t="s">
        <v>2084</v>
      </c>
      <c r="D833" t="s">
        <v>7878</v>
      </c>
      <c r="E833" t="s">
        <v>303</v>
      </c>
    </row>
    <row r="834" spans="1:5">
      <c r="A834" t="s">
        <v>7882</v>
      </c>
      <c r="B834" t="s">
        <v>7713</v>
      </c>
      <c r="C834" t="s">
        <v>2085</v>
      </c>
      <c r="D834" t="s">
        <v>7881</v>
      </c>
      <c r="E834" t="s">
        <v>304</v>
      </c>
    </row>
    <row r="835" spans="1:5">
      <c r="A835" t="s">
        <v>7885</v>
      </c>
      <c r="B835" t="s">
        <v>8533</v>
      </c>
      <c r="C835" t="s">
        <v>10850</v>
      </c>
      <c r="D835" t="s">
        <v>7884</v>
      </c>
      <c r="E835" t="s">
        <v>305</v>
      </c>
    </row>
    <row r="836" spans="1:5">
      <c r="A836" t="s">
        <v>7885</v>
      </c>
      <c r="B836" t="s">
        <v>8533</v>
      </c>
      <c r="C836" t="s">
        <v>10850</v>
      </c>
      <c r="D836" t="s">
        <v>7884</v>
      </c>
      <c r="E836" t="s">
        <v>305</v>
      </c>
    </row>
    <row r="837" spans="1:5">
      <c r="A837" t="s">
        <v>7888</v>
      </c>
      <c r="B837" t="s">
        <v>8956</v>
      </c>
      <c r="D837" t="s">
        <v>7887</v>
      </c>
      <c r="E837" t="s">
        <v>306</v>
      </c>
    </row>
    <row r="838" spans="1:5">
      <c r="A838" t="s">
        <v>7891</v>
      </c>
      <c r="B838" t="s">
        <v>8533</v>
      </c>
      <c r="D838" t="s">
        <v>7890</v>
      </c>
      <c r="E838" t="s">
        <v>307</v>
      </c>
    </row>
    <row r="839" spans="1:5">
      <c r="A839" t="s">
        <v>7893</v>
      </c>
      <c r="B839" t="s">
        <v>8533</v>
      </c>
      <c r="D839" t="s">
        <v>7890</v>
      </c>
      <c r="E839" t="s">
        <v>307</v>
      </c>
    </row>
    <row r="840" spans="1:5">
      <c r="A840" t="s">
        <v>7896</v>
      </c>
      <c r="B840" t="s">
        <v>8533</v>
      </c>
      <c r="D840" t="s">
        <v>7895</v>
      </c>
      <c r="E840" t="s">
        <v>308</v>
      </c>
    </row>
    <row r="841" spans="1:5">
      <c r="A841" t="s">
        <v>7899</v>
      </c>
      <c r="B841" t="s">
        <v>9158</v>
      </c>
      <c r="D841" t="s">
        <v>7898</v>
      </c>
      <c r="E841" t="s">
        <v>309</v>
      </c>
    </row>
    <row r="842" spans="1:5">
      <c r="A842" t="s">
        <v>7902</v>
      </c>
      <c r="B842" t="s">
        <v>8533</v>
      </c>
      <c r="D842" t="s">
        <v>7901</v>
      </c>
      <c r="E842" t="s">
        <v>310</v>
      </c>
    </row>
    <row r="843" spans="1:5">
      <c r="A843" t="s">
        <v>7905</v>
      </c>
      <c r="B843" t="s">
        <v>9077</v>
      </c>
      <c r="D843" t="s">
        <v>7904</v>
      </c>
      <c r="E843" t="s">
        <v>311</v>
      </c>
    </row>
    <row r="844" spans="1:5">
      <c r="A844" t="s">
        <v>7908</v>
      </c>
      <c r="B844" t="s">
        <v>9077</v>
      </c>
      <c r="D844" t="s">
        <v>7907</v>
      </c>
      <c r="E844" t="s">
        <v>312</v>
      </c>
    </row>
    <row r="845" spans="1:5">
      <c r="A845" t="s">
        <v>7911</v>
      </c>
      <c r="B845" t="s">
        <v>9077</v>
      </c>
      <c r="D845" t="s">
        <v>7910</v>
      </c>
      <c r="E845" t="s">
        <v>313</v>
      </c>
    </row>
    <row r="846" spans="1:5">
      <c r="A846" t="s">
        <v>7914</v>
      </c>
      <c r="B846" t="s">
        <v>8533</v>
      </c>
      <c r="D846" t="s">
        <v>7913</v>
      </c>
      <c r="E846" t="s">
        <v>314</v>
      </c>
    </row>
    <row r="847" spans="1:5">
      <c r="A847" t="s">
        <v>7917</v>
      </c>
      <c r="B847" t="s">
        <v>8533</v>
      </c>
      <c r="D847" t="s">
        <v>7916</v>
      </c>
      <c r="E847" t="s">
        <v>315</v>
      </c>
    </row>
    <row r="848" spans="1:5">
      <c r="A848" t="s">
        <v>7920</v>
      </c>
      <c r="B848" t="s">
        <v>8533</v>
      </c>
      <c r="D848" t="s">
        <v>7919</v>
      </c>
      <c r="E848" t="s">
        <v>316</v>
      </c>
    </row>
    <row r="849" spans="1:5">
      <c r="A849" t="s">
        <v>7923</v>
      </c>
      <c r="B849" t="s">
        <v>8533</v>
      </c>
      <c r="D849" t="s">
        <v>7922</v>
      </c>
      <c r="E849" t="s">
        <v>317</v>
      </c>
    </row>
    <row r="850" spans="1:5">
      <c r="A850" t="s">
        <v>7926</v>
      </c>
      <c r="B850" t="s">
        <v>8963</v>
      </c>
      <c r="D850" t="s">
        <v>7925</v>
      </c>
      <c r="E850" t="s">
        <v>318</v>
      </c>
    </row>
    <row r="851" spans="1:5">
      <c r="A851" t="s">
        <v>7926</v>
      </c>
      <c r="B851" t="s">
        <v>8963</v>
      </c>
      <c r="D851" t="s">
        <v>7925</v>
      </c>
      <c r="E851" t="s">
        <v>318</v>
      </c>
    </row>
    <row r="852" spans="1:5">
      <c r="A852" t="s">
        <v>7929</v>
      </c>
      <c r="B852" t="s">
        <v>8533</v>
      </c>
      <c r="D852" t="s">
        <v>7928</v>
      </c>
      <c r="E852" t="s">
        <v>319</v>
      </c>
    </row>
    <row r="853" spans="1:5">
      <c r="A853" t="s">
        <v>7929</v>
      </c>
      <c r="B853" t="s">
        <v>8533</v>
      </c>
      <c r="D853" t="s">
        <v>7928</v>
      </c>
      <c r="E853" t="s">
        <v>319</v>
      </c>
    </row>
    <row r="854" spans="1:5">
      <c r="A854" t="s">
        <v>7932</v>
      </c>
      <c r="B854" t="s">
        <v>8533</v>
      </c>
      <c r="D854" t="s">
        <v>7931</v>
      </c>
      <c r="E854" t="s">
        <v>320</v>
      </c>
    </row>
    <row r="855" spans="1:5">
      <c r="A855" t="s">
        <v>7932</v>
      </c>
      <c r="B855" t="s">
        <v>8533</v>
      </c>
      <c r="D855" t="s">
        <v>7931</v>
      </c>
      <c r="E855" t="s">
        <v>320</v>
      </c>
    </row>
    <row r="856" spans="1:5">
      <c r="A856" t="s">
        <v>7935</v>
      </c>
      <c r="B856" t="s">
        <v>8533</v>
      </c>
      <c r="D856" t="s">
        <v>7934</v>
      </c>
      <c r="E856" t="s">
        <v>321</v>
      </c>
    </row>
    <row r="857" spans="1:5">
      <c r="A857" t="s">
        <v>7935</v>
      </c>
      <c r="B857" t="s">
        <v>8533</v>
      </c>
      <c r="D857" t="s">
        <v>7934</v>
      </c>
      <c r="E857" t="s">
        <v>321</v>
      </c>
    </row>
    <row r="858" spans="1:5">
      <c r="A858" t="s">
        <v>7938</v>
      </c>
      <c r="B858" t="s">
        <v>8963</v>
      </c>
      <c r="D858" t="s">
        <v>7937</v>
      </c>
      <c r="E858" t="s">
        <v>322</v>
      </c>
    </row>
    <row r="859" spans="1:5">
      <c r="A859" t="s">
        <v>7941</v>
      </c>
      <c r="B859" t="s">
        <v>8963</v>
      </c>
      <c r="D859" t="s">
        <v>7940</v>
      </c>
      <c r="E859" t="s">
        <v>323</v>
      </c>
    </row>
    <row r="860" spans="1:5">
      <c r="A860" t="s">
        <v>7941</v>
      </c>
      <c r="B860" t="s">
        <v>8963</v>
      </c>
      <c r="D860" t="s">
        <v>7940</v>
      </c>
      <c r="E860" t="s">
        <v>323</v>
      </c>
    </row>
    <row r="861" spans="1:5">
      <c r="A861" t="s">
        <v>7941</v>
      </c>
      <c r="B861" t="s">
        <v>8963</v>
      </c>
      <c r="D861" t="s">
        <v>7940</v>
      </c>
      <c r="E861" t="s">
        <v>323</v>
      </c>
    </row>
    <row r="862" spans="1:5">
      <c r="A862" t="s">
        <v>7944</v>
      </c>
      <c r="B862" t="s">
        <v>8946</v>
      </c>
      <c r="D862" t="s">
        <v>7943</v>
      </c>
      <c r="E862" t="s">
        <v>324</v>
      </c>
    </row>
    <row r="863" spans="1:5">
      <c r="A863" t="s">
        <v>7947</v>
      </c>
      <c r="B863" t="s">
        <v>8533</v>
      </c>
      <c r="D863" t="s">
        <v>7946</v>
      </c>
      <c r="E863" t="s">
        <v>325</v>
      </c>
    </row>
    <row r="864" spans="1:5">
      <c r="A864" t="s">
        <v>7950</v>
      </c>
      <c r="B864" t="s">
        <v>8963</v>
      </c>
      <c r="D864" t="s">
        <v>7949</v>
      </c>
      <c r="E864" t="s">
        <v>326</v>
      </c>
    </row>
    <row r="865" spans="1:5">
      <c r="A865" t="s">
        <v>7950</v>
      </c>
      <c r="B865" t="s">
        <v>8963</v>
      </c>
      <c r="D865" t="s">
        <v>7949</v>
      </c>
      <c r="E865" t="s">
        <v>326</v>
      </c>
    </row>
    <row r="866" spans="1:5">
      <c r="A866" t="s">
        <v>7953</v>
      </c>
      <c r="B866" t="s">
        <v>8963</v>
      </c>
      <c r="D866" t="s">
        <v>7952</v>
      </c>
      <c r="E866" t="s">
        <v>327</v>
      </c>
    </row>
    <row r="867" spans="1:5">
      <c r="A867" t="s">
        <v>7953</v>
      </c>
      <c r="B867" t="s">
        <v>8963</v>
      </c>
      <c r="D867" t="s">
        <v>7952</v>
      </c>
      <c r="E867" t="s">
        <v>327</v>
      </c>
    </row>
    <row r="868" spans="1:5">
      <c r="A868" t="s">
        <v>7956</v>
      </c>
      <c r="B868" t="s">
        <v>8533</v>
      </c>
      <c r="D868" t="s">
        <v>7955</v>
      </c>
      <c r="E868" t="s">
        <v>328</v>
      </c>
    </row>
    <row r="869" spans="1:5">
      <c r="A869" t="s">
        <v>7959</v>
      </c>
      <c r="B869" t="s">
        <v>8533</v>
      </c>
      <c r="D869" t="s">
        <v>7958</v>
      </c>
      <c r="E869" t="s">
        <v>329</v>
      </c>
    </row>
    <row r="870" spans="1:5">
      <c r="A870" t="s">
        <v>7962</v>
      </c>
      <c r="B870" t="s">
        <v>8533</v>
      </c>
      <c r="D870" t="s">
        <v>7961</v>
      </c>
      <c r="E870" t="s">
        <v>330</v>
      </c>
    </row>
    <row r="871" spans="1:5">
      <c r="A871" t="s">
        <v>7965</v>
      </c>
      <c r="B871" t="s">
        <v>8533</v>
      </c>
      <c r="D871" t="s">
        <v>7964</v>
      </c>
      <c r="E871" t="s">
        <v>331</v>
      </c>
    </row>
    <row r="872" spans="1:5">
      <c r="A872" t="s">
        <v>7968</v>
      </c>
      <c r="B872" t="s">
        <v>8533</v>
      </c>
      <c r="D872" t="s">
        <v>7967</v>
      </c>
      <c r="E872" t="s">
        <v>332</v>
      </c>
    </row>
    <row r="873" spans="1:5">
      <c r="A873" t="s">
        <v>7971</v>
      </c>
      <c r="B873" t="s">
        <v>8533</v>
      </c>
      <c r="D873" t="s">
        <v>7970</v>
      </c>
      <c r="E873" t="s">
        <v>333</v>
      </c>
    </row>
    <row r="874" spans="1:5">
      <c r="A874" t="s">
        <v>7974</v>
      </c>
      <c r="B874" t="s">
        <v>8533</v>
      </c>
      <c r="D874" t="s">
        <v>7973</v>
      </c>
      <c r="E874" t="s">
        <v>334</v>
      </c>
    </row>
    <row r="875" spans="1:5">
      <c r="A875" t="s">
        <v>7977</v>
      </c>
      <c r="B875" t="s">
        <v>8533</v>
      </c>
      <c r="D875" t="s">
        <v>7976</v>
      </c>
      <c r="E875" t="s">
        <v>335</v>
      </c>
    </row>
    <row r="876" spans="1:5">
      <c r="A876" t="s">
        <v>7980</v>
      </c>
      <c r="B876" t="s">
        <v>8533</v>
      </c>
      <c r="D876" t="s">
        <v>7979</v>
      </c>
      <c r="E876" t="s">
        <v>336</v>
      </c>
    </row>
    <row r="877" spans="1:5">
      <c r="A877" t="s">
        <v>7983</v>
      </c>
      <c r="B877" t="s">
        <v>8533</v>
      </c>
      <c r="D877" t="s">
        <v>7982</v>
      </c>
      <c r="E877" t="s">
        <v>337</v>
      </c>
    </row>
    <row r="878" spans="1:5">
      <c r="A878" t="s">
        <v>7986</v>
      </c>
      <c r="B878" t="s">
        <v>8533</v>
      </c>
      <c r="D878" t="s">
        <v>7985</v>
      </c>
      <c r="E878" t="s">
        <v>338</v>
      </c>
    </row>
    <row r="879" spans="1:5">
      <c r="A879" t="s">
        <v>7989</v>
      </c>
      <c r="B879" t="s">
        <v>8533</v>
      </c>
      <c r="D879" t="s">
        <v>7988</v>
      </c>
      <c r="E879" t="s">
        <v>339</v>
      </c>
    </row>
    <row r="880" spans="1:5">
      <c r="A880" t="s">
        <v>7992</v>
      </c>
      <c r="B880" t="s">
        <v>8533</v>
      </c>
      <c r="D880" t="s">
        <v>7991</v>
      </c>
      <c r="E880" t="s">
        <v>340</v>
      </c>
    </row>
    <row r="881" spans="1:5">
      <c r="A881" t="s">
        <v>7995</v>
      </c>
      <c r="B881" t="s">
        <v>8533</v>
      </c>
      <c r="D881" t="s">
        <v>7994</v>
      </c>
      <c r="E881" t="s">
        <v>341</v>
      </c>
    </row>
    <row r="882" spans="1:5">
      <c r="A882" t="s">
        <v>7998</v>
      </c>
      <c r="B882" t="s">
        <v>8533</v>
      </c>
      <c r="D882" t="s">
        <v>7997</v>
      </c>
      <c r="E882" t="s">
        <v>342</v>
      </c>
    </row>
    <row r="883" spans="1:5">
      <c r="A883" t="s">
        <v>8001</v>
      </c>
      <c r="B883" t="s">
        <v>8533</v>
      </c>
      <c r="D883" t="s">
        <v>8000</v>
      </c>
      <c r="E883" t="s">
        <v>343</v>
      </c>
    </row>
    <row r="884" spans="1:5">
      <c r="A884" t="s">
        <v>8004</v>
      </c>
      <c r="B884" t="s">
        <v>8533</v>
      </c>
      <c r="D884" t="s">
        <v>8003</v>
      </c>
      <c r="E884" t="s">
        <v>344</v>
      </c>
    </row>
    <row r="885" spans="1:5">
      <c r="A885" t="s">
        <v>8007</v>
      </c>
      <c r="B885" t="s">
        <v>8946</v>
      </c>
      <c r="D885" t="s">
        <v>8006</v>
      </c>
      <c r="E885" t="s">
        <v>345</v>
      </c>
    </row>
    <row r="886" spans="1:5">
      <c r="A886" t="s">
        <v>8010</v>
      </c>
      <c r="B886" t="s">
        <v>8533</v>
      </c>
      <c r="D886" t="s">
        <v>8009</v>
      </c>
      <c r="E886" t="s">
        <v>346</v>
      </c>
    </row>
    <row r="887" spans="1:5">
      <c r="A887" t="s">
        <v>8013</v>
      </c>
      <c r="B887" t="s">
        <v>8533</v>
      </c>
      <c r="D887" t="s">
        <v>8012</v>
      </c>
      <c r="E887" t="s">
        <v>347</v>
      </c>
    </row>
    <row r="888" spans="1:5">
      <c r="A888" t="s">
        <v>8016</v>
      </c>
      <c r="B888" t="s">
        <v>8533</v>
      </c>
      <c r="D888" t="s">
        <v>8015</v>
      </c>
      <c r="E888" t="s">
        <v>348</v>
      </c>
    </row>
    <row r="889" spans="1:5">
      <c r="A889" t="s">
        <v>8019</v>
      </c>
      <c r="B889" t="s">
        <v>8533</v>
      </c>
      <c r="D889" t="s">
        <v>8018</v>
      </c>
      <c r="E889" t="s">
        <v>349</v>
      </c>
    </row>
    <row r="890" spans="1:5">
      <c r="A890" t="s">
        <v>8022</v>
      </c>
      <c r="B890" t="s">
        <v>8533</v>
      </c>
      <c r="D890" t="s">
        <v>8021</v>
      </c>
      <c r="E890" t="s">
        <v>350</v>
      </c>
    </row>
    <row r="891" spans="1:5">
      <c r="A891" t="s">
        <v>8025</v>
      </c>
      <c r="B891" t="s">
        <v>8533</v>
      </c>
      <c r="D891" t="s">
        <v>8024</v>
      </c>
      <c r="E891" t="s">
        <v>351</v>
      </c>
    </row>
    <row r="892" spans="1:5">
      <c r="A892" t="s">
        <v>8028</v>
      </c>
      <c r="B892" t="s">
        <v>8533</v>
      </c>
      <c r="D892" t="s">
        <v>8027</v>
      </c>
      <c r="E892" t="s">
        <v>352</v>
      </c>
    </row>
    <row r="893" spans="1:5">
      <c r="A893" t="s">
        <v>8031</v>
      </c>
      <c r="B893" t="s">
        <v>8533</v>
      </c>
      <c r="D893" t="s">
        <v>8030</v>
      </c>
      <c r="E893" t="s">
        <v>353</v>
      </c>
    </row>
    <row r="894" spans="1:5">
      <c r="A894" t="s">
        <v>8034</v>
      </c>
      <c r="B894" t="s">
        <v>8533</v>
      </c>
      <c r="D894" t="s">
        <v>8033</v>
      </c>
      <c r="E894" t="s">
        <v>354</v>
      </c>
    </row>
    <row r="895" spans="1:5">
      <c r="A895" t="s">
        <v>8037</v>
      </c>
      <c r="B895" t="s">
        <v>8533</v>
      </c>
      <c r="D895" t="s">
        <v>8036</v>
      </c>
      <c r="E895" t="s">
        <v>355</v>
      </c>
    </row>
    <row r="896" spans="1:5">
      <c r="A896" t="s">
        <v>8040</v>
      </c>
      <c r="B896" t="s">
        <v>8533</v>
      </c>
      <c r="D896" t="s">
        <v>8039</v>
      </c>
      <c r="E896" t="s">
        <v>356</v>
      </c>
    </row>
    <row r="897" spans="1:5">
      <c r="A897" t="s">
        <v>8043</v>
      </c>
      <c r="B897" t="s">
        <v>8533</v>
      </c>
      <c r="D897" t="s">
        <v>8042</v>
      </c>
      <c r="E897" t="s">
        <v>357</v>
      </c>
    </row>
    <row r="898" spans="1:5">
      <c r="A898" t="s">
        <v>8046</v>
      </c>
      <c r="B898" t="s">
        <v>8533</v>
      </c>
      <c r="D898" t="s">
        <v>8045</v>
      </c>
      <c r="E898" t="s">
        <v>358</v>
      </c>
    </row>
    <row r="899" spans="1:5">
      <c r="A899" t="s">
        <v>8049</v>
      </c>
      <c r="B899" t="s">
        <v>8533</v>
      </c>
      <c r="D899" t="s">
        <v>8048</v>
      </c>
      <c r="E899" t="s">
        <v>359</v>
      </c>
    </row>
    <row r="900" spans="1:5">
      <c r="A900" t="s">
        <v>8052</v>
      </c>
      <c r="B900" t="s">
        <v>8533</v>
      </c>
      <c r="D900" t="s">
        <v>8051</v>
      </c>
      <c r="E900" t="s">
        <v>360</v>
      </c>
    </row>
    <row r="901" spans="1:5">
      <c r="A901" t="s">
        <v>8055</v>
      </c>
      <c r="B901" t="s">
        <v>8946</v>
      </c>
      <c r="D901" t="s">
        <v>8054</v>
      </c>
      <c r="E901" t="s">
        <v>361</v>
      </c>
    </row>
    <row r="902" spans="1:5">
      <c r="A902" t="s">
        <v>8058</v>
      </c>
      <c r="B902" t="s">
        <v>8533</v>
      </c>
      <c r="D902" t="s">
        <v>8057</v>
      </c>
      <c r="E902" t="s">
        <v>362</v>
      </c>
    </row>
    <row r="903" spans="1:5">
      <c r="A903" t="s">
        <v>8061</v>
      </c>
      <c r="B903" t="s">
        <v>8533</v>
      </c>
      <c r="D903" t="s">
        <v>8060</v>
      </c>
      <c r="E903" t="s">
        <v>363</v>
      </c>
    </row>
    <row r="904" spans="1:5">
      <c r="A904" t="s">
        <v>8064</v>
      </c>
      <c r="B904" t="s">
        <v>8533</v>
      </c>
      <c r="D904" t="s">
        <v>8063</v>
      </c>
      <c r="E904" t="s">
        <v>364</v>
      </c>
    </row>
    <row r="905" spans="1:5">
      <c r="A905" t="s">
        <v>8067</v>
      </c>
      <c r="B905" t="s">
        <v>8533</v>
      </c>
      <c r="D905" t="s">
        <v>8066</v>
      </c>
      <c r="E905" t="s">
        <v>365</v>
      </c>
    </row>
    <row r="906" spans="1:5">
      <c r="A906" t="s">
        <v>8070</v>
      </c>
      <c r="B906" t="s">
        <v>8533</v>
      </c>
      <c r="D906" t="s">
        <v>8069</v>
      </c>
      <c r="E906" t="s">
        <v>366</v>
      </c>
    </row>
    <row r="907" spans="1:5">
      <c r="A907" t="s">
        <v>8073</v>
      </c>
      <c r="B907" t="s">
        <v>8533</v>
      </c>
      <c r="D907" t="s">
        <v>8072</v>
      </c>
      <c r="E907" t="s">
        <v>367</v>
      </c>
    </row>
    <row r="908" spans="1:5">
      <c r="A908" t="s">
        <v>8076</v>
      </c>
      <c r="B908" t="s">
        <v>8533</v>
      </c>
      <c r="D908" t="s">
        <v>8075</v>
      </c>
      <c r="E908" t="s">
        <v>368</v>
      </c>
    </row>
    <row r="909" spans="1:5">
      <c r="A909" t="s">
        <v>8079</v>
      </c>
      <c r="B909" t="s">
        <v>8533</v>
      </c>
      <c r="D909" t="s">
        <v>8078</v>
      </c>
      <c r="E909" t="s">
        <v>369</v>
      </c>
    </row>
    <row r="910" spans="1:5">
      <c r="A910" t="s">
        <v>8082</v>
      </c>
      <c r="B910" t="s">
        <v>8533</v>
      </c>
      <c r="D910" t="s">
        <v>8081</v>
      </c>
      <c r="E910" t="s">
        <v>370</v>
      </c>
    </row>
    <row r="911" spans="1:5">
      <c r="A911" t="s">
        <v>8085</v>
      </c>
      <c r="B911" t="s">
        <v>8533</v>
      </c>
      <c r="D911" t="s">
        <v>8084</v>
      </c>
      <c r="E911" t="s">
        <v>371</v>
      </c>
    </row>
    <row r="912" spans="1:5">
      <c r="A912" t="s">
        <v>8088</v>
      </c>
      <c r="B912" t="s">
        <v>8533</v>
      </c>
      <c r="D912" t="s">
        <v>8087</v>
      </c>
      <c r="E912" t="s">
        <v>372</v>
      </c>
    </row>
    <row r="913" spans="1:5">
      <c r="A913" t="s">
        <v>8091</v>
      </c>
      <c r="B913" t="s">
        <v>8533</v>
      </c>
      <c r="D913" t="s">
        <v>8090</v>
      </c>
      <c r="E913" t="s">
        <v>373</v>
      </c>
    </row>
    <row r="914" spans="1:5">
      <c r="A914" t="s">
        <v>8094</v>
      </c>
      <c r="B914" t="s">
        <v>8533</v>
      </c>
      <c r="D914" t="s">
        <v>8093</v>
      </c>
      <c r="E914" t="s">
        <v>374</v>
      </c>
    </row>
    <row r="915" spans="1:5">
      <c r="A915" t="s">
        <v>8097</v>
      </c>
      <c r="B915" t="s">
        <v>8533</v>
      </c>
      <c r="D915" t="s">
        <v>8096</v>
      </c>
      <c r="E915" t="s">
        <v>375</v>
      </c>
    </row>
    <row r="916" spans="1:5">
      <c r="A916" t="s">
        <v>8100</v>
      </c>
      <c r="B916" t="s">
        <v>8533</v>
      </c>
      <c r="D916" t="s">
        <v>8099</v>
      </c>
      <c r="E916" t="s">
        <v>376</v>
      </c>
    </row>
    <row r="917" spans="1:5">
      <c r="A917" t="s">
        <v>8103</v>
      </c>
      <c r="B917" t="s">
        <v>8533</v>
      </c>
      <c r="D917" t="s">
        <v>8102</v>
      </c>
      <c r="E917" t="s">
        <v>377</v>
      </c>
    </row>
    <row r="918" spans="1:5">
      <c r="A918" t="s">
        <v>8106</v>
      </c>
      <c r="B918" t="s">
        <v>8533</v>
      </c>
      <c r="D918" t="s">
        <v>8105</v>
      </c>
      <c r="E918" t="s">
        <v>378</v>
      </c>
    </row>
    <row r="919" spans="1:5">
      <c r="A919" t="s">
        <v>8109</v>
      </c>
      <c r="B919" t="s">
        <v>8533</v>
      </c>
      <c r="D919" t="s">
        <v>8108</v>
      </c>
      <c r="E919" t="s">
        <v>379</v>
      </c>
    </row>
    <row r="920" spans="1:5">
      <c r="A920" t="s">
        <v>8112</v>
      </c>
      <c r="B920" t="s">
        <v>8533</v>
      </c>
      <c r="D920" t="s">
        <v>8111</v>
      </c>
      <c r="E920" t="s">
        <v>380</v>
      </c>
    </row>
    <row r="921" spans="1:5">
      <c r="A921" t="s">
        <v>8115</v>
      </c>
      <c r="B921" t="s">
        <v>8533</v>
      </c>
      <c r="D921" t="s">
        <v>8114</v>
      </c>
      <c r="E921" t="s">
        <v>381</v>
      </c>
    </row>
    <row r="922" spans="1:5">
      <c r="A922" t="s">
        <v>8118</v>
      </c>
      <c r="B922" t="s">
        <v>8533</v>
      </c>
      <c r="D922" t="s">
        <v>8117</v>
      </c>
      <c r="E922" t="s">
        <v>382</v>
      </c>
    </row>
    <row r="923" spans="1:5">
      <c r="A923" t="s">
        <v>8121</v>
      </c>
      <c r="B923" t="s">
        <v>8533</v>
      </c>
      <c r="D923" t="s">
        <v>8120</v>
      </c>
      <c r="E923" t="s">
        <v>383</v>
      </c>
    </row>
    <row r="924" spans="1:5">
      <c r="A924" t="s">
        <v>8124</v>
      </c>
      <c r="B924" t="s">
        <v>8533</v>
      </c>
      <c r="D924" t="s">
        <v>8123</v>
      </c>
      <c r="E924" t="s">
        <v>384</v>
      </c>
    </row>
    <row r="925" spans="1:5">
      <c r="A925" t="s">
        <v>8127</v>
      </c>
      <c r="B925" t="s">
        <v>8997</v>
      </c>
      <c r="D925" t="s">
        <v>8126</v>
      </c>
      <c r="E925" t="s">
        <v>385</v>
      </c>
    </row>
    <row r="926" spans="1:5">
      <c r="A926" t="s">
        <v>8130</v>
      </c>
      <c r="B926" t="s">
        <v>8997</v>
      </c>
      <c r="D926" t="s">
        <v>8129</v>
      </c>
      <c r="E926" t="s">
        <v>386</v>
      </c>
    </row>
    <row r="927" spans="1:5">
      <c r="A927" t="s">
        <v>8133</v>
      </c>
      <c r="B927" t="s">
        <v>8533</v>
      </c>
      <c r="D927" t="s">
        <v>8132</v>
      </c>
      <c r="E927" t="s">
        <v>387</v>
      </c>
    </row>
    <row r="928" spans="1:5">
      <c r="A928" t="s">
        <v>8136</v>
      </c>
      <c r="B928" t="s">
        <v>8533</v>
      </c>
      <c r="D928" t="s">
        <v>8135</v>
      </c>
      <c r="E928" t="s">
        <v>388</v>
      </c>
    </row>
    <row r="929" spans="1:5">
      <c r="A929" t="s">
        <v>8139</v>
      </c>
      <c r="B929" t="s">
        <v>8533</v>
      </c>
      <c r="D929" t="s">
        <v>8138</v>
      </c>
      <c r="E929" t="s">
        <v>389</v>
      </c>
    </row>
    <row r="930" spans="1:5">
      <c r="A930" t="s">
        <v>8142</v>
      </c>
      <c r="B930" t="s">
        <v>8533</v>
      </c>
      <c r="D930" t="s">
        <v>8141</v>
      </c>
      <c r="E930" t="s">
        <v>390</v>
      </c>
    </row>
    <row r="931" spans="1:5">
      <c r="A931" t="s">
        <v>8145</v>
      </c>
      <c r="B931" t="s">
        <v>8533</v>
      </c>
      <c r="D931" t="s">
        <v>8144</v>
      </c>
      <c r="E931" t="s">
        <v>391</v>
      </c>
    </row>
    <row r="932" spans="1:5">
      <c r="A932" t="s">
        <v>8148</v>
      </c>
      <c r="B932" t="s">
        <v>8533</v>
      </c>
      <c r="D932" t="s">
        <v>8147</v>
      </c>
      <c r="E932" t="s">
        <v>392</v>
      </c>
    </row>
    <row r="933" spans="1:5">
      <c r="A933" t="s">
        <v>8151</v>
      </c>
      <c r="B933" t="s">
        <v>8533</v>
      </c>
      <c r="D933" t="s">
        <v>8150</v>
      </c>
      <c r="E933" t="s">
        <v>393</v>
      </c>
    </row>
    <row r="934" spans="1:5">
      <c r="A934" t="s">
        <v>8154</v>
      </c>
      <c r="B934" t="s">
        <v>8533</v>
      </c>
      <c r="D934" t="s">
        <v>8153</v>
      </c>
      <c r="E934" t="s">
        <v>394</v>
      </c>
    </row>
    <row r="935" spans="1:5">
      <c r="A935" t="s">
        <v>8157</v>
      </c>
      <c r="B935" t="s">
        <v>8533</v>
      </c>
      <c r="D935" t="s">
        <v>8156</v>
      </c>
      <c r="E935" t="s">
        <v>395</v>
      </c>
    </row>
    <row r="936" spans="1:5">
      <c r="A936" t="s">
        <v>8160</v>
      </c>
      <c r="B936" t="s">
        <v>8956</v>
      </c>
      <c r="D936" t="s">
        <v>8159</v>
      </c>
      <c r="E936" t="s">
        <v>396</v>
      </c>
    </row>
    <row r="937" spans="1:5">
      <c r="A937" t="s">
        <v>8163</v>
      </c>
      <c r="B937" t="s">
        <v>8533</v>
      </c>
      <c r="D937" t="s">
        <v>8162</v>
      </c>
      <c r="E937" t="s">
        <v>397</v>
      </c>
    </row>
    <row r="938" spans="1:5">
      <c r="A938" t="s">
        <v>8166</v>
      </c>
      <c r="B938" t="s">
        <v>8533</v>
      </c>
      <c r="D938" t="s">
        <v>8165</v>
      </c>
      <c r="E938" t="s">
        <v>398</v>
      </c>
    </row>
    <row r="939" spans="1:5">
      <c r="A939" t="s">
        <v>8169</v>
      </c>
      <c r="B939" t="s">
        <v>8533</v>
      </c>
      <c r="D939" t="s">
        <v>8168</v>
      </c>
      <c r="E939" t="s">
        <v>399</v>
      </c>
    </row>
    <row r="940" spans="1:5">
      <c r="A940" t="s">
        <v>8172</v>
      </c>
      <c r="B940" t="s">
        <v>8533</v>
      </c>
      <c r="D940" t="s">
        <v>8171</v>
      </c>
      <c r="E940" t="s">
        <v>400</v>
      </c>
    </row>
    <row r="941" spans="1:5">
      <c r="A941" t="s">
        <v>8175</v>
      </c>
      <c r="B941" t="s">
        <v>8533</v>
      </c>
      <c r="D941" t="s">
        <v>8174</v>
      </c>
      <c r="E941" t="s">
        <v>401</v>
      </c>
    </row>
    <row r="942" spans="1:5">
      <c r="A942" t="s">
        <v>8178</v>
      </c>
      <c r="B942" t="s">
        <v>8533</v>
      </c>
      <c r="D942" t="s">
        <v>8177</v>
      </c>
      <c r="E942" t="s">
        <v>402</v>
      </c>
    </row>
    <row r="943" spans="1:5">
      <c r="A943" t="s">
        <v>8181</v>
      </c>
      <c r="B943" t="s">
        <v>8533</v>
      </c>
      <c r="D943" t="s">
        <v>8180</v>
      </c>
      <c r="E943" t="s">
        <v>403</v>
      </c>
    </row>
    <row r="944" spans="1:5">
      <c r="A944" t="s">
        <v>8184</v>
      </c>
      <c r="B944" t="s">
        <v>8533</v>
      </c>
      <c r="D944" t="s">
        <v>8183</v>
      </c>
      <c r="E944" t="s">
        <v>404</v>
      </c>
    </row>
    <row r="945" spans="1:5">
      <c r="A945" t="s">
        <v>8187</v>
      </c>
      <c r="B945" t="s">
        <v>8533</v>
      </c>
      <c r="D945" t="s">
        <v>8186</v>
      </c>
      <c r="E945" t="s">
        <v>405</v>
      </c>
    </row>
    <row r="946" spans="1:5">
      <c r="A946" t="s">
        <v>8190</v>
      </c>
      <c r="B946" t="s">
        <v>8533</v>
      </c>
      <c r="D946" t="s">
        <v>8189</v>
      </c>
      <c r="E946" t="s">
        <v>406</v>
      </c>
    </row>
    <row r="947" spans="1:5">
      <c r="A947" t="s">
        <v>8193</v>
      </c>
      <c r="B947" t="s">
        <v>8533</v>
      </c>
      <c r="D947" t="s">
        <v>8192</v>
      </c>
      <c r="E947" t="s">
        <v>407</v>
      </c>
    </row>
    <row r="948" spans="1:5">
      <c r="A948" t="s">
        <v>8196</v>
      </c>
      <c r="B948" t="s">
        <v>9158</v>
      </c>
      <c r="D948" t="s">
        <v>8195</v>
      </c>
      <c r="E948" t="s">
        <v>408</v>
      </c>
    </row>
    <row r="949" spans="1:5">
      <c r="A949" t="s">
        <v>8199</v>
      </c>
      <c r="B949" t="s">
        <v>9158</v>
      </c>
      <c r="D949" t="s">
        <v>8198</v>
      </c>
      <c r="E949" t="s">
        <v>409</v>
      </c>
    </row>
    <row r="950" spans="1:5">
      <c r="A950" t="s">
        <v>8202</v>
      </c>
      <c r="B950" t="s">
        <v>8533</v>
      </c>
      <c r="D950" t="s">
        <v>8201</v>
      </c>
      <c r="E950" t="s">
        <v>410</v>
      </c>
    </row>
    <row r="951" spans="1:5">
      <c r="A951" t="s">
        <v>8202</v>
      </c>
      <c r="B951" t="s">
        <v>8533</v>
      </c>
      <c r="D951" t="s">
        <v>8201</v>
      </c>
      <c r="E951" t="s">
        <v>410</v>
      </c>
    </row>
    <row r="952" spans="1:5">
      <c r="A952" t="s">
        <v>8202</v>
      </c>
      <c r="B952" t="s">
        <v>8533</v>
      </c>
      <c r="D952" t="s">
        <v>8201</v>
      </c>
      <c r="E952" t="s">
        <v>410</v>
      </c>
    </row>
    <row r="953" spans="1:5">
      <c r="A953" t="s">
        <v>8202</v>
      </c>
      <c r="B953" t="s">
        <v>8533</v>
      </c>
      <c r="D953" t="s">
        <v>8201</v>
      </c>
      <c r="E953" t="s">
        <v>410</v>
      </c>
    </row>
    <row r="954" spans="1:5">
      <c r="A954" t="s">
        <v>8204</v>
      </c>
      <c r="B954" t="s">
        <v>8533</v>
      </c>
      <c r="D954" t="s">
        <v>8201</v>
      </c>
      <c r="E954" t="s">
        <v>410</v>
      </c>
    </row>
    <row r="955" spans="1:5">
      <c r="A955" t="s">
        <v>8204</v>
      </c>
      <c r="B955" t="s">
        <v>8533</v>
      </c>
      <c r="D955" t="s">
        <v>8201</v>
      </c>
      <c r="E955" t="s">
        <v>410</v>
      </c>
    </row>
    <row r="956" spans="1:5">
      <c r="A956" t="s">
        <v>8204</v>
      </c>
      <c r="B956" t="s">
        <v>8533</v>
      </c>
      <c r="D956" t="s">
        <v>8201</v>
      </c>
      <c r="E956" t="s">
        <v>410</v>
      </c>
    </row>
    <row r="957" spans="1:5">
      <c r="A957" t="s">
        <v>8204</v>
      </c>
      <c r="B957" t="s">
        <v>8533</v>
      </c>
      <c r="D957" t="s">
        <v>8201</v>
      </c>
      <c r="E957" t="s">
        <v>410</v>
      </c>
    </row>
    <row r="958" spans="1:5">
      <c r="A958" t="s">
        <v>8207</v>
      </c>
      <c r="B958" t="s">
        <v>8533</v>
      </c>
      <c r="D958" t="s">
        <v>8206</v>
      </c>
      <c r="E958" t="s">
        <v>411</v>
      </c>
    </row>
    <row r="959" spans="1:5">
      <c r="A959" t="s">
        <v>8210</v>
      </c>
      <c r="B959" t="s">
        <v>8533</v>
      </c>
      <c r="D959" t="s">
        <v>8209</v>
      </c>
      <c r="E959" t="s">
        <v>412</v>
      </c>
    </row>
    <row r="960" spans="1:5">
      <c r="A960" t="s">
        <v>8210</v>
      </c>
      <c r="B960" t="s">
        <v>8533</v>
      </c>
      <c r="D960" t="s">
        <v>8209</v>
      </c>
      <c r="E960" t="s">
        <v>412</v>
      </c>
    </row>
    <row r="961" spans="1:5">
      <c r="A961" t="s">
        <v>8213</v>
      </c>
      <c r="B961" t="s">
        <v>8533</v>
      </c>
      <c r="D961" t="s">
        <v>8212</v>
      </c>
      <c r="E961" t="s">
        <v>413</v>
      </c>
    </row>
    <row r="962" spans="1:5">
      <c r="A962" t="s">
        <v>8213</v>
      </c>
      <c r="B962" t="s">
        <v>8533</v>
      </c>
      <c r="D962" t="s">
        <v>8212</v>
      </c>
      <c r="E962" t="s">
        <v>413</v>
      </c>
    </row>
    <row r="963" spans="1:5">
      <c r="A963" t="s">
        <v>8216</v>
      </c>
      <c r="B963" t="s">
        <v>8533</v>
      </c>
      <c r="D963" t="s">
        <v>8215</v>
      </c>
      <c r="E963" t="s">
        <v>414</v>
      </c>
    </row>
    <row r="964" spans="1:5">
      <c r="A964" t="s">
        <v>8219</v>
      </c>
      <c r="B964" t="s">
        <v>9158</v>
      </c>
      <c r="D964" t="s">
        <v>8218</v>
      </c>
      <c r="E964" t="s">
        <v>415</v>
      </c>
    </row>
    <row r="965" spans="1:5">
      <c r="A965" t="s">
        <v>8221</v>
      </c>
      <c r="B965" t="s">
        <v>9158</v>
      </c>
      <c r="D965" t="s">
        <v>8218</v>
      </c>
      <c r="E965" t="s">
        <v>415</v>
      </c>
    </row>
    <row r="966" spans="1:5">
      <c r="A966" t="s">
        <v>8224</v>
      </c>
      <c r="B966" t="s">
        <v>8963</v>
      </c>
      <c r="D966" t="s">
        <v>8223</v>
      </c>
      <c r="E966" t="s">
        <v>416</v>
      </c>
    </row>
    <row r="967" spans="1:5">
      <c r="A967" t="s">
        <v>8227</v>
      </c>
      <c r="B967" t="s">
        <v>8533</v>
      </c>
      <c r="D967" t="s">
        <v>8226</v>
      </c>
      <c r="E967" t="s">
        <v>417</v>
      </c>
    </row>
    <row r="968" spans="1:5">
      <c r="A968" t="s">
        <v>8230</v>
      </c>
      <c r="B968" t="s">
        <v>8946</v>
      </c>
      <c r="D968" t="s">
        <v>8229</v>
      </c>
      <c r="E968" t="s">
        <v>418</v>
      </c>
    </row>
    <row r="969" spans="1:5">
      <c r="A969" t="s">
        <v>8233</v>
      </c>
      <c r="B969" t="s">
        <v>8533</v>
      </c>
      <c r="D969" t="s">
        <v>8232</v>
      </c>
      <c r="E969" t="s">
        <v>419</v>
      </c>
    </row>
    <row r="970" spans="1:5">
      <c r="A970" t="s">
        <v>8236</v>
      </c>
      <c r="B970" t="s">
        <v>9158</v>
      </c>
      <c r="D970" t="s">
        <v>8235</v>
      </c>
      <c r="E970" t="s">
        <v>420</v>
      </c>
    </row>
    <row r="971" spans="1:5">
      <c r="A971" t="s">
        <v>8238</v>
      </c>
      <c r="B971" t="s">
        <v>9158</v>
      </c>
      <c r="D971" t="s">
        <v>8235</v>
      </c>
      <c r="E971" t="s">
        <v>420</v>
      </c>
    </row>
    <row r="972" spans="1:5">
      <c r="A972" t="s">
        <v>8240</v>
      </c>
      <c r="B972" t="s">
        <v>9158</v>
      </c>
      <c r="D972" t="s">
        <v>8235</v>
      </c>
      <c r="E972" t="s">
        <v>420</v>
      </c>
    </row>
    <row r="973" spans="1:5">
      <c r="A973" t="s">
        <v>8243</v>
      </c>
      <c r="B973" t="s">
        <v>8533</v>
      </c>
      <c r="D973" t="s">
        <v>8242</v>
      </c>
      <c r="E973" t="s">
        <v>421</v>
      </c>
    </row>
    <row r="974" spans="1:5">
      <c r="A974" t="s">
        <v>8245</v>
      </c>
      <c r="B974" t="s">
        <v>8533</v>
      </c>
      <c r="D974" t="s">
        <v>8242</v>
      </c>
      <c r="E974" t="s">
        <v>421</v>
      </c>
    </row>
    <row r="975" spans="1:5">
      <c r="A975" t="s">
        <v>8247</v>
      </c>
      <c r="B975" t="s">
        <v>8533</v>
      </c>
      <c r="D975" t="s">
        <v>8242</v>
      </c>
      <c r="E975" t="s">
        <v>421</v>
      </c>
    </row>
    <row r="976" spans="1:5">
      <c r="A976" t="s">
        <v>8250</v>
      </c>
      <c r="B976" t="s">
        <v>8533</v>
      </c>
      <c r="D976" t="s">
        <v>8249</v>
      </c>
      <c r="E976" t="s">
        <v>422</v>
      </c>
    </row>
    <row r="977" spans="1:5">
      <c r="A977" t="s">
        <v>8252</v>
      </c>
      <c r="B977" t="s">
        <v>8533</v>
      </c>
      <c r="D977" t="s">
        <v>8249</v>
      </c>
      <c r="E977" t="s">
        <v>422</v>
      </c>
    </row>
    <row r="978" spans="1:5">
      <c r="A978" t="s">
        <v>8254</v>
      </c>
      <c r="B978" t="s">
        <v>8533</v>
      </c>
      <c r="D978" t="s">
        <v>8249</v>
      </c>
      <c r="E978" t="s">
        <v>422</v>
      </c>
    </row>
    <row r="979" spans="1:5">
      <c r="A979" t="s">
        <v>8257</v>
      </c>
      <c r="B979" t="s">
        <v>9158</v>
      </c>
      <c r="D979" t="s">
        <v>8256</v>
      </c>
      <c r="E979" t="s">
        <v>423</v>
      </c>
    </row>
    <row r="980" spans="1:5">
      <c r="A980" t="s">
        <v>8260</v>
      </c>
      <c r="B980" t="s">
        <v>8533</v>
      </c>
      <c r="D980" t="s">
        <v>8259</v>
      </c>
      <c r="E980" t="s">
        <v>424</v>
      </c>
    </row>
    <row r="981" spans="1:5">
      <c r="A981" t="s">
        <v>8263</v>
      </c>
      <c r="B981" t="s">
        <v>9158</v>
      </c>
      <c r="D981" t="s">
        <v>8262</v>
      </c>
      <c r="E981" t="s">
        <v>425</v>
      </c>
    </row>
    <row r="982" spans="1:5">
      <c r="A982" t="s">
        <v>8266</v>
      </c>
      <c r="B982" t="s">
        <v>8267</v>
      </c>
      <c r="C982" t="s">
        <v>9640</v>
      </c>
      <c r="D982" t="s">
        <v>8265</v>
      </c>
      <c r="E982" t="s">
        <v>426</v>
      </c>
    </row>
    <row r="983" spans="1:5">
      <c r="A983" t="s">
        <v>8270</v>
      </c>
      <c r="B983" t="s">
        <v>8533</v>
      </c>
      <c r="D983" t="s">
        <v>8269</v>
      </c>
      <c r="E983" t="s">
        <v>427</v>
      </c>
    </row>
    <row r="984" spans="1:5">
      <c r="A984" t="s">
        <v>8273</v>
      </c>
      <c r="B984" t="s">
        <v>8533</v>
      </c>
      <c r="D984" t="s">
        <v>8272</v>
      </c>
      <c r="E984" t="s">
        <v>428</v>
      </c>
    </row>
    <row r="985" spans="1:5">
      <c r="A985" t="s">
        <v>8276</v>
      </c>
      <c r="B985" t="s">
        <v>8533</v>
      </c>
      <c r="D985" t="s">
        <v>8275</v>
      </c>
      <c r="E985" t="s">
        <v>429</v>
      </c>
    </row>
    <row r="986" spans="1:5">
      <c r="A986" t="s">
        <v>8276</v>
      </c>
      <c r="B986" t="s">
        <v>8533</v>
      </c>
      <c r="D986" t="s">
        <v>8275</v>
      </c>
      <c r="E986" t="s">
        <v>429</v>
      </c>
    </row>
    <row r="987" spans="1:5">
      <c r="A987" t="s">
        <v>8279</v>
      </c>
      <c r="B987" t="s">
        <v>9077</v>
      </c>
      <c r="D987" t="s">
        <v>8278</v>
      </c>
      <c r="E987" t="s">
        <v>430</v>
      </c>
    </row>
    <row r="988" spans="1:5">
      <c r="A988" t="s">
        <v>8281</v>
      </c>
      <c r="B988" t="s">
        <v>9077</v>
      </c>
      <c r="D988" t="s">
        <v>8278</v>
      </c>
      <c r="E988" t="s">
        <v>430</v>
      </c>
    </row>
    <row r="989" spans="1:5">
      <c r="A989" t="s">
        <v>8283</v>
      </c>
      <c r="B989" t="s">
        <v>9077</v>
      </c>
      <c r="D989" t="s">
        <v>8278</v>
      </c>
      <c r="E989" t="s">
        <v>430</v>
      </c>
    </row>
    <row r="990" spans="1:5">
      <c r="A990" t="s">
        <v>8285</v>
      </c>
      <c r="B990" t="s">
        <v>9077</v>
      </c>
      <c r="D990" t="s">
        <v>8278</v>
      </c>
      <c r="E990" t="s">
        <v>430</v>
      </c>
    </row>
    <row r="991" spans="1:5">
      <c r="A991" t="s">
        <v>8288</v>
      </c>
      <c r="B991" t="s">
        <v>8533</v>
      </c>
      <c r="D991" t="s">
        <v>8287</v>
      </c>
      <c r="E991" t="s">
        <v>431</v>
      </c>
    </row>
    <row r="992" spans="1:5">
      <c r="A992" t="s">
        <v>8291</v>
      </c>
      <c r="B992" t="s">
        <v>8963</v>
      </c>
      <c r="D992" t="s">
        <v>8290</v>
      </c>
      <c r="E992" t="s">
        <v>432</v>
      </c>
    </row>
    <row r="993" spans="1:5">
      <c r="A993" t="s">
        <v>8294</v>
      </c>
      <c r="B993" t="s">
        <v>8963</v>
      </c>
      <c r="D993" t="s">
        <v>8293</v>
      </c>
      <c r="E993" t="s">
        <v>433</v>
      </c>
    </row>
    <row r="994" spans="1:5">
      <c r="A994" t="s">
        <v>8297</v>
      </c>
      <c r="B994" t="s">
        <v>8997</v>
      </c>
      <c r="D994" t="s">
        <v>8296</v>
      </c>
      <c r="E994" t="s">
        <v>434</v>
      </c>
    </row>
    <row r="995" spans="1:5">
      <c r="A995" t="s">
        <v>8297</v>
      </c>
      <c r="B995" t="s">
        <v>8997</v>
      </c>
      <c r="D995" t="s">
        <v>8296</v>
      </c>
      <c r="E995" t="s">
        <v>434</v>
      </c>
    </row>
    <row r="996" spans="1:5">
      <c r="A996" t="s">
        <v>8300</v>
      </c>
      <c r="B996" t="s">
        <v>8956</v>
      </c>
      <c r="D996" t="s">
        <v>8299</v>
      </c>
      <c r="E996" t="s">
        <v>435</v>
      </c>
    </row>
    <row r="997" spans="1:5">
      <c r="A997" t="s">
        <v>8300</v>
      </c>
      <c r="B997" t="s">
        <v>8956</v>
      </c>
      <c r="D997" t="s">
        <v>8299</v>
      </c>
      <c r="E997" t="s">
        <v>435</v>
      </c>
    </row>
    <row r="998" spans="1:5">
      <c r="A998" t="s">
        <v>8303</v>
      </c>
      <c r="B998" t="s">
        <v>8963</v>
      </c>
      <c r="D998" t="s">
        <v>8302</v>
      </c>
      <c r="E998" t="s">
        <v>436</v>
      </c>
    </row>
    <row r="999" spans="1:5">
      <c r="A999" t="s">
        <v>8306</v>
      </c>
      <c r="B999" t="s">
        <v>8533</v>
      </c>
      <c r="D999" t="s">
        <v>8305</v>
      </c>
      <c r="E999" t="s">
        <v>437</v>
      </c>
    </row>
    <row r="1000" spans="1:5">
      <c r="A1000" t="s">
        <v>8309</v>
      </c>
      <c r="B1000" t="s">
        <v>8533</v>
      </c>
      <c r="D1000" t="s">
        <v>8308</v>
      </c>
      <c r="E1000" t="s">
        <v>438</v>
      </c>
    </row>
    <row r="1001" spans="1:5">
      <c r="A1001" t="s">
        <v>8312</v>
      </c>
      <c r="B1001" t="s">
        <v>8533</v>
      </c>
      <c r="D1001" t="s">
        <v>8311</v>
      </c>
      <c r="E1001" t="s">
        <v>439</v>
      </c>
    </row>
    <row r="1002" spans="1:5">
      <c r="A1002" t="s">
        <v>8315</v>
      </c>
      <c r="B1002" t="s">
        <v>8533</v>
      </c>
      <c r="D1002" t="s">
        <v>8314</v>
      </c>
      <c r="E1002" t="s">
        <v>440</v>
      </c>
    </row>
    <row r="1003" spans="1:5">
      <c r="A1003" t="s">
        <v>8318</v>
      </c>
      <c r="B1003" t="s">
        <v>8533</v>
      </c>
      <c r="D1003" t="s">
        <v>8317</v>
      </c>
      <c r="E1003" t="s">
        <v>441</v>
      </c>
    </row>
    <row r="1004" spans="1:5">
      <c r="A1004" t="s">
        <v>8321</v>
      </c>
      <c r="B1004" t="s">
        <v>8533</v>
      </c>
      <c r="D1004" t="s">
        <v>8320</v>
      </c>
      <c r="E1004" t="s">
        <v>442</v>
      </c>
    </row>
    <row r="1005" spans="1:5">
      <c r="A1005" t="s">
        <v>8324</v>
      </c>
      <c r="B1005" t="s">
        <v>8533</v>
      </c>
      <c r="D1005" t="s">
        <v>8323</v>
      </c>
      <c r="E1005" t="s">
        <v>443</v>
      </c>
    </row>
    <row r="1006" spans="1:5">
      <c r="A1006" t="s">
        <v>8327</v>
      </c>
      <c r="B1006" t="s">
        <v>8533</v>
      </c>
      <c r="D1006" t="s">
        <v>8326</v>
      </c>
      <c r="E1006" t="s">
        <v>444</v>
      </c>
    </row>
    <row r="1007" spans="1:5">
      <c r="A1007" t="s">
        <v>8330</v>
      </c>
      <c r="B1007" t="s">
        <v>8533</v>
      </c>
      <c r="D1007" t="s">
        <v>8329</v>
      </c>
      <c r="E1007" t="s">
        <v>445</v>
      </c>
    </row>
    <row r="1008" spans="1:5">
      <c r="A1008" t="s">
        <v>8333</v>
      </c>
      <c r="B1008" t="s">
        <v>8533</v>
      </c>
      <c r="D1008" t="s">
        <v>8332</v>
      </c>
      <c r="E1008" t="s">
        <v>446</v>
      </c>
    </row>
    <row r="1009" spans="1:5">
      <c r="A1009" t="s">
        <v>8336</v>
      </c>
      <c r="B1009" t="s">
        <v>8533</v>
      </c>
      <c r="D1009" t="s">
        <v>8335</v>
      </c>
      <c r="E1009" t="s">
        <v>447</v>
      </c>
    </row>
    <row r="1010" spans="1:5">
      <c r="A1010" t="s">
        <v>8339</v>
      </c>
      <c r="B1010" t="s">
        <v>8533</v>
      </c>
      <c r="D1010" t="s">
        <v>8338</v>
      </c>
      <c r="E1010" t="s">
        <v>448</v>
      </c>
    </row>
    <row r="1011" spans="1:5">
      <c r="A1011" t="s">
        <v>8342</v>
      </c>
      <c r="B1011" t="s">
        <v>8533</v>
      </c>
      <c r="D1011" t="s">
        <v>8341</v>
      </c>
      <c r="E1011" t="s">
        <v>449</v>
      </c>
    </row>
    <row r="1012" spans="1:5">
      <c r="A1012" t="s">
        <v>8345</v>
      </c>
      <c r="B1012" t="s">
        <v>8533</v>
      </c>
      <c r="D1012" t="s">
        <v>8344</v>
      </c>
      <c r="E1012" t="s">
        <v>450</v>
      </c>
    </row>
    <row r="1013" spans="1:5">
      <c r="A1013" t="s">
        <v>8348</v>
      </c>
      <c r="B1013" t="s">
        <v>8533</v>
      </c>
      <c r="D1013" t="s">
        <v>8347</v>
      </c>
      <c r="E1013" t="s">
        <v>451</v>
      </c>
    </row>
    <row r="1014" spans="1:5">
      <c r="A1014" t="s">
        <v>8351</v>
      </c>
      <c r="B1014" t="s">
        <v>8533</v>
      </c>
      <c r="D1014" t="s">
        <v>8350</v>
      </c>
      <c r="E1014" t="s">
        <v>452</v>
      </c>
    </row>
    <row r="1015" spans="1:5">
      <c r="A1015" t="s">
        <v>8354</v>
      </c>
      <c r="B1015" t="s">
        <v>8533</v>
      </c>
      <c r="D1015" t="s">
        <v>8353</v>
      </c>
      <c r="E1015" t="s">
        <v>453</v>
      </c>
    </row>
    <row r="1016" spans="1:5">
      <c r="A1016" t="s">
        <v>8357</v>
      </c>
      <c r="B1016" t="s">
        <v>8533</v>
      </c>
      <c r="D1016" t="s">
        <v>8356</v>
      </c>
      <c r="E1016" t="s">
        <v>454</v>
      </c>
    </row>
    <row r="1017" spans="1:5">
      <c r="A1017" t="s">
        <v>8360</v>
      </c>
      <c r="B1017" t="s">
        <v>8533</v>
      </c>
      <c r="D1017" t="s">
        <v>8359</v>
      </c>
      <c r="E1017" t="s">
        <v>455</v>
      </c>
    </row>
    <row r="1018" spans="1:5">
      <c r="A1018" t="s">
        <v>8363</v>
      </c>
      <c r="B1018" t="s">
        <v>8533</v>
      </c>
      <c r="D1018" t="s">
        <v>8362</v>
      </c>
      <c r="E1018" t="s">
        <v>456</v>
      </c>
    </row>
    <row r="1019" spans="1:5">
      <c r="A1019" t="s">
        <v>8366</v>
      </c>
      <c r="B1019" t="s">
        <v>8533</v>
      </c>
      <c r="D1019" t="s">
        <v>8365</v>
      </c>
      <c r="E1019" t="s">
        <v>457</v>
      </c>
    </row>
    <row r="1020" spans="1:5">
      <c r="A1020" t="s">
        <v>8369</v>
      </c>
      <c r="B1020" t="s">
        <v>8533</v>
      </c>
      <c r="D1020" t="s">
        <v>8368</v>
      </c>
      <c r="E1020" t="s">
        <v>458</v>
      </c>
    </row>
    <row r="1021" spans="1:5">
      <c r="A1021" t="s">
        <v>8371</v>
      </c>
      <c r="B1021" t="s">
        <v>8533</v>
      </c>
      <c r="D1021" t="s">
        <v>8368</v>
      </c>
      <c r="E1021" t="s">
        <v>458</v>
      </c>
    </row>
    <row r="1022" spans="1:5">
      <c r="A1022" t="s">
        <v>8374</v>
      </c>
      <c r="B1022" t="s">
        <v>8946</v>
      </c>
      <c r="D1022" t="s">
        <v>8373</v>
      </c>
      <c r="E1022" t="s">
        <v>459</v>
      </c>
    </row>
    <row r="1023" spans="1:5">
      <c r="A1023" t="s">
        <v>8377</v>
      </c>
      <c r="B1023" t="s">
        <v>8533</v>
      </c>
      <c r="D1023" t="s">
        <v>8376</v>
      </c>
      <c r="E1023" t="s">
        <v>460</v>
      </c>
    </row>
    <row r="1024" spans="1:5">
      <c r="A1024" t="s">
        <v>8379</v>
      </c>
      <c r="B1024" t="s">
        <v>8533</v>
      </c>
      <c r="D1024" t="s">
        <v>8376</v>
      </c>
      <c r="E1024" t="s">
        <v>460</v>
      </c>
    </row>
    <row r="1025" spans="1:5">
      <c r="A1025" t="s">
        <v>8382</v>
      </c>
      <c r="B1025" t="s">
        <v>8946</v>
      </c>
      <c r="C1025" t="s">
        <v>2122</v>
      </c>
      <c r="D1025" t="s">
        <v>8381</v>
      </c>
      <c r="E1025" t="s">
        <v>461</v>
      </c>
    </row>
    <row r="1026" spans="1:5">
      <c r="A1026" t="s">
        <v>8385</v>
      </c>
      <c r="B1026" t="s">
        <v>8533</v>
      </c>
      <c r="D1026" t="s">
        <v>8384</v>
      </c>
      <c r="E1026" t="s">
        <v>462</v>
      </c>
    </row>
    <row r="1027" spans="1:5">
      <c r="A1027" t="s">
        <v>8387</v>
      </c>
      <c r="B1027" t="s">
        <v>8533</v>
      </c>
      <c r="D1027" t="s">
        <v>8384</v>
      </c>
      <c r="E1027" t="s">
        <v>462</v>
      </c>
    </row>
    <row r="1028" spans="1:5">
      <c r="A1028" t="s">
        <v>8390</v>
      </c>
      <c r="B1028" t="s">
        <v>9077</v>
      </c>
      <c r="D1028" t="s">
        <v>8389</v>
      </c>
      <c r="E1028" t="s">
        <v>463</v>
      </c>
    </row>
    <row r="1029" spans="1:5">
      <c r="A1029" t="s">
        <v>8393</v>
      </c>
      <c r="B1029" t="s">
        <v>9077</v>
      </c>
      <c r="D1029" t="s">
        <v>8392</v>
      </c>
      <c r="E1029" t="s">
        <v>464</v>
      </c>
    </row>
    <row r="1030" spans="1:5">
      <c r="A1030" t="s">
        <v>8396</v>
      </c>
      <c r="B1030" t="s">
        <v>8533</v>
      </c>
      <c r="D1030" t="s">
        <v>8395</v>
      </c>
      <c r="E1030" t="s">
        <v>465</v>
      </c>
    </row>
    <row r="1031" spans="1:5">
      <c r="A1031" t="s">
        <v>8398</v>
      </c>
      <c r="B1031" t="s">
        <v>8533</v>
      </c>
      <c r="D1031" t="s">
        <v>8395</v>
      </c>
      <c r="E1031" t="s">
        <v>465</v>
      </c>
    </row>
    <row r="1032" spans="1:5">
      <c r="A1032" t="s">
        <v>8401</v>
      </c>
      <c r="B1032" t="s">
        <v>8533</v>
      </c>
      <c r="D1032" t="s">
        <v>8400</v>
      </c>
      <c r="E1032" t="s">
        <v>466</v>
      </c>
    </row>
    <row r="1033" spans="1:5">
      <c r="A1033" t="s">
        <v>8404</v>
      </c>
      <c r="B1033" t="s">
        <v>8533</v>
      </c>
      <c r="D1033" t="s">
        <v>8403</v>
      </c>
      <c r="E1033" t="s">
        <v>467</v>
      </c>
    </row>
    <row r="1034" spans="1:5">
      <c r="A1034" t="s">
        <v>8406</v>
      </c>
      <c r="B1034" t="s">
        <v>8533</v>
      </c>
      <c r="D1034" t="s">
        <v>8403</v>
      </c>
      <c r="E1034" t="s">
        <v>467</v>
      </c>
    </row>
    <row r="1035" spans="1:5">
      <c r="A1035" t="s">
        <v>8409</v>
      </c>
      <c r="B1035" t="s">
        <v>8533</v>
      </c>
      <c r="D1035" t="s">
        <v>8408</v>
      </c>
      <c r="E1035" t="s">
        <v>468</v>
      </c>
    </row>
    <row r="1036" spans="1:5">
      <c r="A1036" t="s">
        <v>8409</v>
      </c>
      <c r="B1036" t="s">
        <v>8533</v>
      </c>
      <c r="D1036" t="s">
        <v>8408</v>
      </c>
      <c r="E1036" t="s">
        <v>468</v>
      </c>
    </row>
    <row r="1037" spans="1:5">
      <c r="A1037" t="s">
        <v>8409</v>
      </c>
      <c r="B1037" t="s">
        <v>8533</v>
      </c>
      <c r="D1037" t="s">
        <v>8408</v>
      </c>
      <c r="E1037" t="s">
        <v>468</v>
      </c>
    </row>
    <row r="1038" spans="1:5">
      <c r="A1038" t="s">
        <v>8409</v>
      </c>
      <c r="B1038" t="s">
        <v>8533</v>
      </c>
      <c r="D1038" t="s">
        <v>8408</v>
      </c>
      <c r="E1038" t="s">
        <v>468</v>
      </c>
    </row>
    <row r="1039" spans="1:5">
      <c r="A1039" t="s">
        <v>8412</v>
      </c>
      <c r="B1039" t="s">
        <v>8570</v>
      </c>
      <c r="D1039" t="s">
        <v>8411</v>
      </c>
      <c r="E1039" t="s">
        <v>469</v>
      </c>
    </row>
    <row r="1040" spans="1:5">
      <c r="A1040" t="s">
        <v>8415</v>
      </c>
      <c r="B1040" t="s">
        <v>8946</v>
      </c>
      <c r="D1040" t="s">
        <v>8414</v>
      </c>
      <c r="E1040" t="s">
        <v>470</v>
      </c>
    </row>
    <row r="1041" spans="1:5">
      <c r="A1041" t="s">
        <v>8417</v>
      </c>
      <c r="B1041" t="s">
        <v>8946</v>
      </c>
      <c r="D1041" t="s">
        <v>8414</v>
      </c>
      <c r="E1041" t="s">
        <v>470</v>
      </c>
    </row>
    <row r="1042" spans="1:5">
      <c r="A1042" t="s">
        <v>8420</v>
      </c>
      <c r="B1042" t="s">
        <v>8529</v>
      </c>
      <c r="D1042" t="s">
        <v>8419</v>
      </c>
      <c r="E1042" t="s">
        <v>471</v>
      </c>
    </row>
    <row r="1043" spans="1:5">
      <c r="A1043" t="s">
        <v>8423</v>
      </c>
      <c r="B1043" t="s">
        <v>9158</v>
      </c>
      <c r="C1043" t="s">
        <v>2128</v>
      </c>
      <c r="D1043" t="s">
        <v>8422</v>
      </c>
      <c r="E1043" t="s">
        <v>472</v>
      </c>
    </row>
    <row r="1044" spans="1:5">
      <c r="A1044" t="s">
        <v>8425</v>
      </c>
      <c r="B1044" t="s">
        <v>9158</v>
      </c>
      <c r="C1044" t="s">
        <v>2129</v>
      </c>
      <c r="D1044" t="s">
        <v>8422</v>
      </c>
      <c r="E1044" t="s">
        <v>472</v>
      </c>
    </row>
    <row r="1045" spans="1:5">
      <c r="A1045" t="s">
        <v>8428</v>
      </c>
      <c r="B1045" t="s">
        <v>8533</v>
      </c>
      <c r="D1045" t="s">
        <v>8427</v>
      </c>
      <c r="E1045" t="s">
        <v>473</v>
      </c>
    </row>
    <row r="1046" spans="1:5">
      <c r="A1046" t="s">
        <v>8430</v>
      </c>
      <c r="B1046" t="s">
        <v>8533</v>
      </c>
      <c r="D1046" t="s">
        <v>8427</v>
      </c>
      <c r="E1046" t="s">
        <v>473</v>
      </c>
    </row>
    <row r="1047" spans="1:5">
      <c r="A1047" t="s">
        <v>8433</v>
      </c>
      <c r="B1047" t="s">
        <v>8533</v>
      </c>
      <c r="D1047" t="s">
        <v>8432</v>
      </c>
      <c r="E1047" t="s">
        <v>474</v>
      </c>
    </row>
    <row r="1048" spans="1:5">
      <c r="A1048" t="s">
        <v>8435</v>
      </c>
      <c r="B1048" t="s">
        <v>8533</v>
      </c>
      <c r="D1048" t="s">
        <v>8432</v>
      </c>
      <c r="E1048" t="s">
        <v>474</v>
      </c>
    </row>
    <row r="1049" spans="1:5">
      <c r="A1049" t="s">
        <v>8438</v>
      </c>
      <c r="B1049" t="s">
        <v>8533</v>
      </c>
      <c r="D1049" t="s">
        <v>8437</v>
      </c>
      <c r="E1049" t="s">
        <v>475</v>
      </c>
    </row>
    <row r="1050" spans="1:5">
      <c r="A1050" t="s">
        <v>8440</v>
      </c>
      <c r="B1050" t="s">
        <v>8533</v>
      </c>
      <c r="D1050" t="s">
        <v>8437</v>
      </c>
      <c r="E1050" t="s">
        <v>475</v>
      </c>
    </row>
    <row r="1051" spans="1:5">
      <c r="A1051" t="s">
        <v>8443</v>
      </c>
      <c r="B1051" t="s">
        <v>8533</v>
      </c>
      <c r="D1051" t="s">
        <v>8442</v>
      </c>
      <c r="E1051" t="s">
        <v>476</v>
      </c>
    </row>
    <row r="1052" spans="1:5">
      <c r="A1052" t="s">
        <v>8443</v>
      </c>
      <c r="B1052" t="s">
        <v>8533</v>
      </c>
      <c r="D1052" t="s">
        <v>8442</v>
      </c>
      <c r="E1052" t="s">
        <v>476</v>
      </c>
    </row>
    <row r="1053" spans="1:5">
      <c r="A1053" t="s">
        <v>8446</v>
      </c>
      <c r="B1053" t="s">
        <v>8533</v>
      </c>
      <c r="D1053" t="s">
        <v>8445</v>
      </c>
      <c r="E1053" t="s">
        <v>477</v>
      </c>
    </row>
    <row r="1054" spans="1:5">
      <c r="A1054" t="s">
        <v>8449</v>
      </c>
      <c r="B1054" t="s">
        <v>8533</v>
      </c>
      <c r="D1054" t="s">
        <v>8448</v>
      </c>
      <c r="E1054" t="s">
        <v>478</v>
      </c>
    </row>
    <row r="1055" spans="1:5">
      <c r="A1055" t="s">
        <v>8452</v>
      </c>
      <c r="B1055" t="s">
        <v>8570</v>
      </c>
      <c r="D1055" t="s">
        <v>8451</v>
      </c>
      <c r="E1055" t="s">
        <v>479</v>
      </c>
    </row>
    <row r="1056" spans="1:5">
      <c r="A1056" t="s">
        <v>8455</v>
      </c>
      <c r="B1056" t="s">
        <v>8533</v>
      </c>
      <c r="D1056" t="s">
        <v>8454</v>
      </c>
      <c r="E1056" t="s">
        <v>480</v>
      </c>
    </row>
    <row r="1057" spans="1:5">
      <c r="A1057" t="s">
        <v>8458</v>
      </c>
      <c r="B1057" t="s">
        <v>8533</v>
      </c>
      <c r="D1057" t="s">
        <v>8457</v>
      </c>
      <c r="E1057" t="s">
        <v>481</v>
      </c>
    </row>
    <row r="1058" spans="1:5">
      <c r="A1058" t="s">
        <v>8461</v>
      </c>
      <c r="B1058" t="s">
        <v>8533</v>
      </c>
      <c r="D1058" t="s">
        <v>8460</v>
      </c>
      <c r="E1058" t="s">
        <v>482</v>
      </c>
    </row>
    <row r="1059" spans="1:5">
      <c r="A1059" t="s">
        <v>8464</v>
      </c>
      <c r="B1059" t="s">
        <v>8563</v>
      </c>
      <c r="D1059" t="s">
        <v>8463</v>
      </c>
      <c r="E1059" t="s">
        <v>483</v>
      </c>
    </row>
    <row r="1060" spans="1:5">
      <c r="A1060" t="s">
        <v>8467</v>
      </c>
      <c r="B1060" t="s">
        <v>8533</v>
      </c>
      <c r="D1060" t="s">
        <v>8466</v>
      </c>
      <c r="E1060" t="s">
        <v>484</v>
      </c>
    </row>
    <row r="1061" spans="1:5">
      <c r="A1061" t="s">
        <v>8469</v>
      </c>
      <c r="B1061" t="s">
        <v>8533</v>
      </c>
      <c r="D1061" t="s">
        <v>8466</v>
      </c>
      <c r="E1061" t="s">
        <v>484</v>
      </c>
    </row>
    <row r="1062" spans="1:5">
      <c r="A1062" t="s">
        <v>8472</v>
      </c>
      <c r="B1062" t="s">
        <v>8533</v>
      </c>
      <c r="D1062" t="s">
        <v>8471</v>
      </c>
      <c r="E1062" t="s">
        <v>485</v>
      </c>
    </row>
    <row r="1063" spans="1:5">
      <c r="A1063" t="s">
        <v>8474</v>
      </c>
      <c r="B1063" t="s">
        <v>8533</v>
      </c>
      <c r="D1063" t="s">
        <v>8471</v>
      </c>
      <c r="E1063" t="s">
        <v>485</v>
      </c>
    </row>
    <row r="1064" spans="1:5">
      <c r="A1064" t="s">
        <v>8477</v>
      </c>
      <c r="B1064" t="s">
        <v>8533</v>
      </c>
      <c r="D1064" t="s">
        <v>8476</v>
      </c>
      <c r="E1064" t="s">
        <v>486</v>
      </c>
    </row>
    <row r="1065" spans="1:5">
      <c r="A1065" t="s">
        <v>8479</v>
      </c>
      <c r="B1065" t="s">
        <v>8533</v>
      </c>
      <c r="D1065" t="s">
        <v>8476</v>
      </c>
      <c r="E1065" t="s">
        <v>486</v>
      </c>
    </row>
    <row r="1066" spans="1:5">
      <c r="A1066" t="s">
        <v>8482</v>
      </c>
      <c r="B1066" t="s">
        <v>8533</v>
      </c>
      <c r="D1066" t="s">
        <v>8481</v>
      </c>
      <c r="E1066" t="s">
        <v>487</v>
      </c>
    </row>
    <row r="1067" spans="1:5">
      <c r="A1067" t="s">
        <v>8484</v>
      </c>
      <c r="B1067" t="s">
        <v>8533</v>
      </c>
      <c r="D1067" t="s">
        <v>8481</v>
      </c>
      <c r="E1067" t="s">
        <v>487</v>
      </c>
    </row>
    <row r="1068" spans="1:5">
      <c r="A1068" t="s">
        <v>8487</v>
      </c>
      <c r="B1068" t="s">
        <v>8533</v>
      </c>
      <c r="D1068" t="s">
        <v>8486</v>
      </c>
      <c r="E1068" t="s">
        <v>488</v>
      </c>
    </row>
    <row r="1069" spans="1:5">
      <c r="A1069" t="s">
        <v>8489</v>
      </c>
      <c r="B1069" t="s">
        <v>8533</v>
      </c>
      <c r="D1069" t="s">
        <v>8486</v>
      </c>
      <c r="E1069" t="s">
        <v>488</v>
      </c>
    </row>
    <row r="1070" spans="1:5">
      <c r="A1070" t="s">
        <v>8492</v>
      </c>
      <c r="B1070" t="s">
        <v>8946</v>
      </c>
      <c r="D1070" t="s">
        <v>8491</v>
      </c>
      <c r="E1070" t="s">
        <v>489</v>
      </c>
    </row>
    <row r="1071" spans="1:5">
      <c r="A1071" t="s">
        <v>8494</v>
      </c>
      <c r="B1071" t="s">
        <v>8946</v>
      </c>
      <c r="D1071" t="s">
        <v>8491</v>
      </c>
      <c r="E1071" t="s">
        <v>489</v>
      </c>
    </row>
    <row r="1072" spans="1:5">
      <c r="A1072" t="s">
        <v>8496</v>
      </c>
      <c r="B1072" t="s">
        <v>8946</v>
      </c>
      <c r="D1072" t="s">
        <v>8491</v>
      </c>
      <c r="E1072" t="s">
        <v>489</v>
      </c>
    </row>
    <row r="1073" spans="1:5">
      <c r="A1073" t="s">
        <v>8498</v>
      </c>
      <c r="B1073" t="s">
        <v>8946</v>
      </c>
      <c r="D1073" t="s">
        <v>8491</v>
      </c>
      <c r="E1073" t="s">
        <v>489</v>
      </c>
    </row>
    <row r="1074" spans="1:5">
      <c r="A1074" t="s">
        <v>8501</v>
      </c>
      <c r="B1074" t="s">
        <v>8563</v>
      </c>
      <c r="D1074" t="s">
        <v>8500</v>
      </c>
      <c r="E1074" t="s">
        <v>490</v>
      </c>
    </row>
    <row r="1075" spans="1:5">
      <c r="A1075" t="s">
        <v>8504</v>
      </c>
      <c r="B1075" t="s">
        <v>8533</v>
      </c>
      <c r="D1075" t="s">
        <v>8503</v>
      </c>
      <c r="E1075" t="s">
        <v>491</v>
      </c>
    </row>
    <row r="1076" spans="1:5">
      <c r="A1076" t="s">
        <v>8507</v>
      </c>
      <c r="B1076" t="s">
        <v>8533</v>
      </c>
      <c r="D1076" t="s">
        <v>8506</v>
      </c>
      <c r="E1076" t="s">
        <v>492</v>
      </c>
    </row>
    <row r="1077" spans="1:5">
      <c r="A1077" t="s">
        <v>8510</v>
      </c>
      <c r="B1077" t="s">
        <v>8533</v>
      </c>
      <c r="D1077" t="s">
        <v>8509</v>
      </c>
      <c r="E1077" t="s">
        <v>493</v>
      </c>
    </row>
    <row r="1078" spans="1:5">
      <c r="A1078" t="s">
        <v>8513</v>
      </c>
      <c r="B1078" t="s">
        <v>8533</v>
      </c>
      <c r="D1078" t="s">
        <v>8512</v>
      </c>
      <c r="E1078" t="s">
        <v>494</v>
      </c>
    </row>
    <row r="1079" spans="1:5">
      <c r="A1079" t="s">
        <v>8515</v>
      </c>
      <c r="B1079" t="s">
        <v>8533</v>
      </c>
      <c r="D1079" t="s">
        <v>8512</v>
      </c>
      <c r="E1079" t="s">
        <v>494</v>
      </c>
    </row>
    <row r="1080" spans="1:5">
      <c r="A1080" t="s">
        <v>8518</v>
      </c>
      <c r="B1080" t="s">
        <v>8533</v>
      </c>
      <c r="D1080" t="s">
        <v>8517</v>
      </c>
      <c r="E1080" t="s">
        <v>495</v>
      </c>
    </row>
    <row r="1081" spans="1:5">
      <c r="A1081" t="s">
        <v>5668</v>
      </c>
      <c r="B1081" t="s">
        <v>8533</v>
      </c>
      <c r="D1081" t="s">
        <v>5667</v>
      </c>
      <c r="E1081" t="s">
        <v>496</v>
      </c>
    </row>
    <row r="1082" spans="1:5">
      <c r="A1082" t="s">
        <v>5671</v>
      </c>
      <c r="B1082" t="s">
        <v>8533</v>
      </c>
      <c r="D1082" t="s">
        <v>5670</v>
      </c>
      <c r="E1082" t="s">
        <v>497</v>
      </c>
    </row>
    <row r="1083" spans="1:5">
      <c r="A1083" t="s">
        <v>5673</v>
      </c>
      <c r="B1083" t="s">
        <v>8533</v>
      </c>
      <c r="D1083" t="s">
        <v>5670</v>
      </c>
      <c r="E1083" t="s">
        <v>497</v>
      </c>
    </row>
    <row r="1084" spans="1:5">
      <c r="A1084" t="s">
        <v>5676</v>
      </c>
      <c r="B1084" t="s">
        <v>8533</v>
      </c>
      <c r="D1084" t="s">
        <v>5675</v>
      </c>
      <c r="E1084" t="s">
        <v>498</v>
      </c>
    </row>
    <row r="1085" spans="1:5">
      <c r="A1085" t="s">
        <v>5679</v>
      </c>
      <c r="B1085" t="s">
        <v>8533</v>
      </c>
      <c r="D1085" t="s">
        <v>5678</v>
      </c>
      <c r="E1085" t="s">
        <v>499</v>
      </c>
    </row>
    <row r="1086" spans="1:5">
      <c r="A1086" t="s">
        <v>5682</v>
      </c>
      <c r="B1086" t="s">
        <v>8533</v>
      </c>
      <c r="D1086" t="s">
        <v>5681</v>
      </c>
      <c r="E1086" t="s">
        <v>500</v>
      </c>
    </row>
    <row r="1087" spans="1:5">
      <c r="A1087" t="s">
        <v>5685</v>
      </c>
      <c r="B1087" t="s">
        <v>8533</v>
      </c>
      <c r="D1087" t="s">
        <v>5684</v>
      </c>
      <c r="E1087" t="s">
        <v>501</v>
      </c>
    </row>
    <row r="1088" spans="1:5">
      <c r="A1088" t="s">
        <v>5688</v>
      </c>
      <c r="B1088" t="s">
        <v>9158</v>
      </c>
      <c r="D1088" t="s">
        <v>5687</v>
      </c>
      <c r="E1088" t="s">
        <v>502</v>
      </c>
    </row>
    <row r="1089" spans="1:5">
      <c r="A1089" t="s">
        <v>5691</v>
      </c>
      <c r="B1089" t="s">
        <v>9158</v>
      </c>
      <c r="D1089" t="s">
        <v>5690</v>
      </c>
      <c r="E1089" t="s">
        <v>503</v>
      </c>
    </row>
    <row r="1090" spans="1:5">
      <c r="A1090" t="s">
        <v>5694</v>
      </c>
      <c r="B1090" t="s">
        <v>8946</v>
      </c>
      <c r="D1090" t="s">
        <v>5693</v>
      </c>
      <c r="E1090" t="s">
        <v>504</v>
      </c>
    </row>
    <row r="1091" spans="1:5">
      <c r="A1091" t="s">
        <v>5696</v>
      </c>
      <c r="B1091" t="s">
        <v>8946</v>
      </c>
      <c r="D1091" t="s">
        <v>5693</v>
      </c>
      <c r="E1091" t="s">
        <v>504</v>
      </c>
    </row>
    <row r="1092" spans="1:5">
      <c r="A1092" t="s">
        <v>5698</v>
      </c>
      <c r="B1092" t="s">
        <v>8946</v>
      </c>
      <c r="D1092" t="s">
        <v>5693</v>
      </c>
      <c r="E1092" t="s">
        <v>504</v>
      </c>
    </row>
    <row r="1093" spans="1:5">
      <c r="A1093" t="s">
        <v>5700</v>
      </c>
      <c r="B1093" t="s">
        <v>8946</v>
      </c>
      <c r="D1093" t="s">
        <v>5693</v>
      </c>
      <c r="E1093" t="s">
        <v>504</v>
      </c>
    </row>
    <row r="1094" spans="1:5">
      <c r="A1094" t="s">
        <v>5703</v>
      </c>
      <c r="B1094" t="s">
        <v>8946</v>
      </c>
      <c r="D1094" t="s">
        <v>5702</v>
      </c>
      <c r="E1094" t="s">
        <v>505</v>
      </c>
    </row>
    <row r="1095" spans="1:5">
      <c r="A1095" t="s">
        <v>5706</v>
      </c>
      <c r="B1095" t="s">
        <v>8533</v>
      </c>
      <c r="D1095" t="s">
        <v>5705</v>
      </c>
      <c r="E1095" t="s">
        <v>506</v>
      </c>
    </row>
    <row r="1096" spans="1:5">
      <c r="A1096" t="s">
        <v>5709</v>
      </c>
      <c r="B1096" t="s">
        <v>8533</v>
      </c>
      <c r="D1096" t="s">
        <v>5708</v>
      </c>
      <c r="E1096" t="s">
        <v>507</v>
      </c>
    </row>
    <row r="1097" spans="1:5">
      <c r="A1097" t="s">
        <v>5712</v>
      </c>
      <c r="B1097" t="s">
        <v>8533</v>
      </c>
      <c r="D1097" t="s">
        <v>5711</v>
      </c>
      <c r="E1097" t="s">
        <v>508</v>
      </c>
    </row>
    <row r="1098" spans="1:5">
      <c r="A1098" t="s">
        <v>5715</v>
      </c>
      <c r="B1098" t="s">
        <v>9158</v>
      </c>
      <c r="D1098" t="s">
        <v>5714</v>
      </c>
      <c r="E1098" t="s">
        <v>509</v>
      </c>
    </row>
    <row r="1099" spans="1:5">
      <c r="A1099" t="s">
        <v>5718</v>
      </c>
      <c r="B1099" t="s">
        <v>8533</v>
      </c>
      <c r="D1099" t="s">
        <v>5717</v>
      </c>
      <c r="E1099" t="s">
        <v>510</v>
      </c>
    </row>
    <row r="1100" spans="1:5">
      <c r="A1100" t="s">
        <v>5721</v>
      </c>
      <c r="B1100" t="s">
        <v>8533</v>
      </c>
      <c r="D1100" t="s">
        <v>5720</v>
      </c>
      <c r="E1100" t="s">
        <v>511</v>
      </c>
    </row>
    <row r="1101" spans="1:5">
      <c r="A1101" t="s">
        <v>5724</v>
      </c>
      <c r="B1101" t="s">
        <v>8533</v>
      </c>
      <c r="D1101" t="s">
        <v>5723</v>
      </c>
      <c r="E1101" t="s">
        <v>512</v>
      </c>
    </row>
    <row r="1102" spans="1:5">
      <c r="A1102" t="s">
        <v>5727</v>
      </c>
      <c r="B1102" t="s">
        <v>8533</v>
      </c>
      <c r="D1102" t="s">
        <v>5726</v>
      </c>
      <c r="E1102" t="s">
        <v>513</v>
      </c>
    </row>
    <row r="1103" spans="1:5">
      <c r="A1103" t="s">
        <v>5730</v>
      </c>
      <c r="B1103" t="s">
        <v>8533</v>
      </c>
      <c r="D1103" t="s">
        <v>5729</v>
      </c>
      <c r="E1103" t="s">
        <v>514</v>
      </c>
    </row>
    <row r="1104" spans="1:5">
      <c r="A1104" t="s">
        <v>5733</v>
      </c>
      <c r="B1104" t="s">
        <v>8533</v>
      </c>
      <c r="D1104" t="s">
        <v>5732</v>
      </c>
      <c r="E1104" t="s">
        <v>515</v>
      </c>
    </row>
    <row r="1105" spans="1:5">
      <c r="A1105" t="s">
        <v>5736</v>
      </c>
      <c r="B1105" t="s">
        <v>8533</v>
      </c>
      <c r="D1105" t="s">
        <v>5735</v>
      </c>
      <c r="E1105" t="s">
        <v>516</v>
      </c>
    </row>
    <row r="1106" spans="1:5">
      <c r="A1106" t="s">
        <v>5739</v>
      </c>
      <c r="B1106" t="s">
        <v>8533</v>
      </c>
      <c r="D1106" t="s">
        <v>5738</v>
      </c>
      <c r="E1106" t="s">
        <v>517</v>
      </c>
    </row>
    <row r="1107" spans="1:5">
      <c r="A1107" t="s">
        <v>5742</v>
      </c>
      <c r="B1107" t="s">
        <v>8533</v>
      </c>
      <c r="D1107" t="s">
        <v>5741</v>
      </c>
      <c r="E1107" t="s">
        <v>518</v>
      </c>
    </row>
    <row r="1108" spans="1:5">
      <c r="A1108" t="s">
        <v>5745</v>
      </c>
      <c r="B1108" t="s">
        <v>8533</v>
      </c>
      <c r="D1108" t="s">
        <v>5744</v>
      </c>
      <c r="E1108" t="s">
        <v>519</v>
      </c>
    </row>
    <row r="1109" spans="1:5">
      <c r="A1109" t="s">
        <v>5748</v>
      </c>
      <c r="B1109" t="s">
        <v>8533</v>
      </c>
      <c r="D1109" t="s">
        <v>5747</v>
      </c>
      <c r="E1109" t="s">
        <v>520</v>
      </c>
    </row>
    <row r="1110" spans="1:5">
      <c r="A1110" t="s">
        <v>5751</v>
      </c>
      <c r="B1110" t="s">
        <v>8533</v>
      </c>
      <c r="D1110" t="s">
        <v>5750</v>
      </c>
      <c r="E1110" t="s">
        <v>521</v>
      </c>
    </row>
    <row r="1111" spans="1:5">
      <c r="A1111" t="s">
        <v>5751</v>
      </c>
      <c r="B1111" t="s">
        <v>8533</v>
      </c>
      <c r="D1111" t="s">
        <v>5750</v>
      </c>
      <c r="E1111" t="s">
        <v>521</v>
      </c>
    </row>
    <row r="1112" spans="1:5">
      <c r="A1112" t="s">
        <v>5753</v>
      </c>
      <c r="B1112" t="s">
        <v>8533</v>
      </c>
      <c r="D1112" t="s">
        <v>5750</v>
      </c>
      <c r="E1112" t="s">
        <v>521</v>
      </c>
    </row>
    <row r="1113" spans="1:5">
      <c r="A1113" t="s">
        <v>5753</v>
      </c>
      <c r="B1113" t="s">
        <v>8533</v>
      </c>
      <c r="D1113" t="s">
        <v>5750</v>
      </c>
      <c r="E1113" t="s">
        <v>521</v>
      </c>
    </row>
    <row r="1114" spans="1:5">
      <c r="A1114" t="s">
        <v>5756</v>
      </c>
      <c r="B1114" t="s">
        <v>8533</v>
      </c>
      <c r="D1114" t="s">
        <v>5755</v>
      </c>
      <c r="E1114" t="s">
        <v>522</v>
      </c>
    </row>
    <row r="1115" spans="1:5">
      <c r="A1115" t="s">
        <v>5758</v>
      </c>
      <c r="B1115" t="s">
        <v>8533</v>
      </c>
      <c r="D1115" t="s">
        <v>5755</v>
      </c>
      <c r="E1115" t="s">
        <v>522</v>
      </c>
    </row>
    <row r="1116" spans="1:5">
      <c r="A1116" t="s">
        <v>5761</v>
      </c>
      <c r="B1116" t="s">
        <v>8533</v>
      </c>
      <c r="D1116" t="s">
        <v>5760</v>
      </c>
      <c r="E1116" t="s">
        <v>523</v>
      </c>
    </row>
    <row r="1117" spans="1:5">
      <c r="A1117" t="s">
        <v>5763</v>
      </c>
      <c r="B1117" t="s">
        <v>8533</v>
      </c>
      <c r="D1117" t="s">
        <v>5760</v>
      </c>
      <c r="E1117" t="s">
        <v>523</v>
      </c>
    </row>
    <row r="1118" spans="1:5">
      <c r="A1118" t="s">
        <v>5766</v>
      </c>
      <c r="B1118" t="s">
        <v>8533</v>
      </c>
      <c r="D1118" t="s">
        <v>5765</v>
      </c>
      <c r="E1118" t="s">
        <v>524</v>
      </c>
    </row>
    <row r="1119" spans="1:5">
      <c r="A1119" t="s">
        <v>5766</v>
      </c>
      <c r="B1119" t="s">
        <v>8533</v>
      </c>
      <c r="D1119" t="s">
        <v>5765</v>
      </c>
      <c r="E1119" t="s">
        <v>524</v>
      </c>
    </row>
    <row r="1120" spans="1:5">
      <c r="A1120" t="s">
        <v>5768</v>
      </c>
      <c r="B1120" t="s">
        <v>8533</v>
      </c>
      <c r="D1120" t="s">
        <v>5765</v>
      </c>
      <c r="E1120" t="s">
        <v>524</v>
      </c>
    </row>
    <row r="1121" spans="1:5">
      <c r="A1121" t="s">
        <v>5768</v>
      </c>
      <c r="B1121" t="s">
        <v>8533</v>
      </c>
      <c r="D1121" t="s">
        <v>5765</v>
      </c>
      <c r="E1121" t="s">
        <v>524</v>
      </c>
    </row>
    <row r="1122" spans="1:5">
      <c r="A1122" t="s">
        <v>5771</v>
      </c>
      <c r="B1122" t="s">
        <v>8533</v>
      </c>
      <c r="D1122" t="s">
        <v>5770</v>
      </c>
      <c r="E1122" t="s">
        <v>525</v>
      </c>
    </row>
    <row r="1123" spans="1:5">
      <c r="A1123" t="s">
        <v>5771</v>
      </c>
      <c r="B1123" t="s">
        <v>8533</v>
      </c>
      <c r="D1123" t="s">
        <v>5770</v>
      </c>
      <c r="E1123" t="s">
        <v>525</v>
      </c>
    </row>
    <row r="1124" spans="1:5">
      <c r="A1124" t="s">
        <v>5773</v>
      </c>
      <c r="B1124" t="s">
        <v>8533</v>
      </c>
      <c r="D1124" t="s">
        <v>5770</v>
      </c>
      <c r="E1124" t="s">
        <v>525</v>
      </c>
    </row>
    <row r="1125" spans="1:5">
      <c r="A1125" t="s">
        <v>5773</v>
      </c>
      <c r="B1125" t="s">
        <v>8533</v>
      </c>
      <c r="D1125" t="s">
        <v>5770</v>
      </c>
      <c r="E1125" t="s">
        <v>525</v>
      </c>
    </row>
    <row r="1126" spans="1:5">
      <c r="A1126" t="s">
        <v>5776</v>
      </c>
      <c r="B1126" t="s">
        <v>8946</v>
      </c>
      <c r="D1126" t="s">
        <v>5775</v>
      </c>
      <c r="E1126" t="s">
        <v>526</v>
      </c>
    </row>
    <row r="1127" spans="1:5">
      <c r="A1127" t="s">
        <v>5779</v>
      </c>
      <c r="B1127" t="s">
        <v>8946</v>
      </c>
      <c r="D1127" t="s">
        <v>5778</v>
      </c>
      <c r="E1127" t="s">
        <v>527</v>
      </c>
    </row>
    <row r="1128" spans="1:5">
      <c r="A1128" t="s">
        <v>5782</v>
      </c>
      <c r="B1128" t="s">
        <v>9158</v>
      </c>
      <c r="D1128" t="s">
        <v>5781</v>
      </c>
      <c r="E1128" t="s">
        <v>528</v>
      </c>
    </row>
    <row r="1129" spans="1:5">
      <c r="A1129" t="s">
        <v>5785</v>
      </c>
      <c r="B1129" t="s">
        <v>8997</v>
      </c>
      <c r="D1129" t="s">
        <v>5784</v>
      </c>
      <c r="E1129" t="s">
        <v>529</v>
      </c>
    </row>
    <row r="1130" spans="1:5">
      <c r="A1130" t="s">
        <v>5787</v>
      </c>
      <c r="B1130" t="s">
        <v>8997</v>
      </c>
      <c r="D1130" t="s">
        <v>5784</v>
      </c>
      <c r="E1130" t="s">
        <v>529</v>
      </c>
    </row>
    <row r="1131" spans="1:5">
      <c r="A1131" t="s">
        <v>5790</v>
      </c>
      <c r="B1131" t="s">
        <v>9158</v>
      </c>
      <c r="C1131" t="s">
        <v>2152</v>
      </c>
      <c r="D1131" t="s">
        <v>5789</v>
      </c>
      <c r="E1131" t="s">
        <v>530</v>
      </c>
    </row>
    <row r="1132" spans="1:5">
      <c r="A1132" t="s">
        <v>5792</v>
      </c>
      <c r="B1132" t="s">
        <v>9158</v>
      </c>
      <c r="C1132" t="s">
        <v>2153</v>
      </c>
      <c r="D1132" t="s">
        <v>5789</v>
      </c>
      <c r="E1132" t="s">
        <v>530</v>
      </c>
    </row>
    <row r="1133" spans="1:5">
      <c r="A1133" t="s">
        <v>5795</v>
      </c>
      <c r="B1133" t="s">
        <v>8533</v>
      </c>
      <c r="D1133" t="s">
        <v>5794</v>
      </c>
      <c r="E1133" t="s">
        <v>531</v>
      </c>
    </row>
    <row r="1134" spans="1:5">
      <c r="A1134" t="s">
        <v>5798</v>
      </c>
      <c r="B1134" t="s">
        <v>8533</v>
      </c>
      <c r="D1134" t="s">
        <v>5797</v>
      </c>
      <c r="E1134" t="s">
        <v>532</v>
      </c>
    </row>
    <row r="1135" spans="1:5">
      <c r="A1135" t="s">
        <v>5801</v>
      </c>
      <c r="B1135" t="s">
        <v>8533</v>
      </c>
      <c r="D1135" t="s">
        <v>5800</v>
      </c>
      <c r="E1135" t="s">
        <v>533</v>
      </c>
    </row>
    <row r="1136" spans="1:5">
      <c r="A1136" t="s">
        <v>5804</v>
      </c>
      <c r="B1136" t="s">
        <v>8533</v>
      </c>
      <c r="D1136" t="s">
        <v>5803</v>
      </c>
      <c r="E1136" t="s">
        <v>534</v>
      </c>
    </row>
    <row r="1137" spans="1:5">
      <c r="A1137" t="s">
        <v>5807</v>
      </c>
      <c r="B1137" t="s">
        <v>9158</v>
      </c>
      <c r="D1137" t="s">
        <v>5806</v>
      </c>
      <c r="E1137" t="s">
        <v>535</v>
      </c>
    </row>
    <row r="1138" spans="1:5">
      <c r="A1138" t="s">
        <v>5807</v>
      </c>
      <c r="B1138" t="s">
        <v>9158</v>
      </c>
      <c r="D1138" t="s">
        <v>5806</v>
      </c>
      <c r="E1138" t="s">
        <v>535</v>
      </c>
    </row>
    <row r="1139" spans="1:5">
      <c r="A1139" t="s">
        <v>5809</v>
      </c>
      <c r="B1139" t="s">
        <v>9158</v>
      </c>
      <c r="D1139" t="s">
        <v>5806</v>
      </c>
      <c r="E1139" t="s">
        <v>535</v>
      </c>
    </row>
    <row r="1140" spans="1:5">
      <c r="A1140" t="s">
        <v>5809</v>
      </c>
      <c r="B1140" t="s">
        <v>9158</v>
      </c>
      <c r="D1140" t="s">
        <v>5806</v>
      </c>
      <c r="E1140" t="s">
        <v>535</v>
      </c>
    </row>
    <row r="1141" spans="1:5">
      <c r="A1141" t="s">
        <v>5812</v>
      </c>
      <c r="B1141" t="s">
        <v>8533</v>
      </c>
      <c r="D1141" t="s">
        <v>5811</v>
      </c>
      <c r="E1141" t="s">
        <v>536</v>
      </c>
    </row>
    <row r="1142" spans="1:5">
      <c r="A1142" t="s">
        <v>5815</v>
      </c>
      <c r="B1142" t="s">
        <v>8533</v>
      </c>
      <c r="D1142" t="s">
        <v>5814</v>
      </c>
      <c r="E1142" t="s">
        <v>537</v>
      </c>
    </row>
    <row r="1143" spans="1:5">
      <c r="A1143" t="s">
        <v>5818</v>
      </c>
      <c r="B1143" t="s">
        <v>8533</v>
      </c>
      <c r="D1143" t="s">
        <v>5817</v>
      </c>
      <c r="E1143" t="s">
        <v>538</v>
      </c>
    </row>
    <row r="1144" spans="1:5">
      <c r="A1144" t="s">
        <v>5821</v>
      </c>
      <c r="B1144" t="s">
        <v>8533</v>
      </c>
      <c r="D1144" t="s">
        <v>5820</v>
      </c>
      <c r="E1144" t="s">
        <v>539</v>
      </c>
    </row>
    <row r="1145" spans="1:5">
      <c r="A1145" t="s">
        <v>5824</v>
      </c>
      <c r="B1145" t="s">
        <v>8533</v>
      </c>
      <c r="D1145" t="s">
        <v>5823</v>
      </c>
      <c r="E1145" t="s">
        <v>540</v>
      </c>
    </row>
    <row r="1146" spans="1:5">
      <c r="A1146" t="s">
        <v>5827</v>
      </c>
      <c r="B1146" t="s">
        <v>8533</v>
      </c>
      <c r="D1146" t="s">
        <v>5826</v>
      </c>
      <c r="E1146" t="s">
        <v>541</v>
      </c>
    </row>
    <row r="1147" spans="1:5">
      <c r="A1147" t="s">
        <v>5830</v>
      </c>
      <c r="B1147" t="s">
        <v>8533</v>
      </c>
      <c r="D1147" t="s">
        <v>5829</v>
      </c>
      <c r="E1147" t="s">
        <v>542</v>
      </c>
    </row>
    <row r="1148" spans="1:5">
      <c r="A1148" t="s">
        <v>5833</v>
      </c>
      <c r="B1148" t="s">
        <v>8533</v>
      </c>
      <c r="D1148" t="s">
        <v>5832</v>
      </c>
      <c r="E1148" t="s">
        <v>543</v>
      </c>
    </row>
    <row r="1149" spans="1:5">
      <c r="A1149" t="s">
        <v>5836</v>
      </c>
      <c r="B1149" t="s">
        <v>9158</v>
      </c>
      <c r="D1149" t="s">
        <v>5835</v>
      </c>
      <c r="E1149" t="s">
        <v>544</v>
      </c>
    </row>
    <row r="1150" spans="1:5">
      <c r="A1150" t="s">
        <v>5839</v>
      </c>
      <c r="B1150" t="s">
        <v>8963</v>
      </c>
      <c r="D1150" t="s">
        <v>5838</v>
      </c>
      <c r="E1150" t="s">
        <v>545</v>
      </c>
    </row>
    <row r="1151" spans="1:5">
      <c r="A1151" t="s">
        <v>5842</v>
      </c>
      <c r="B1151" t="s">
        <v>9077</v>
      </c>
      <c r="D1151" t="s">
        <v>5841</v>
      </c>
      <c r="E1151" t="s">
        <v>546</v>
      </c>
    </row>
    <row r="1152" spans="1:5">
      <c r="A1152" t="s">
        <v>5845</v>
      </c>
      <c r="B1152" t="s">
        <v>8533</v>
      </c>
      <c r="D1152" t="s">
        <v>5844</v>
      </c>
      <c r="E1152" t="s">
        <v>547</v>
      </c>
    </row>
    <row r="1153" spans="1:5">
      <c r="A1153" t="s">
        <v>5848</v>
      </c>
      <c r="B1153" t="s">
        <v>8533</v>
      </c>
      <c r="D1153" t="s">
        <v>5847</v>
      </c>
      <c r="E1153" t="s">
        <v>548</v>
      </c>
    </row>
    <row r="1154" spans="1:5">
      <c r="A1154" t="s">
        <v>5851</v>
      </c>
      <c r="B1154" t="s">
        <v>8533</v>
      </c>
      <c r="D1154" t="s">
        <v>5850</v>
      </c>
      <c r="E1154" t="s">
        <v>549</v>
      </c>
    </row>
    <row r="1155" spans="1:5">
      <c r="A1155" t="s">
        <v>5854</v>
      </c>
      <c r="B1155" t="s">
        <v>8533</v>
      </c>
      <c r="D1155" t="s">
        <v>5853</v>
      </c>
      <c r="E1155" t="s">
        <v>550</v>
      </c>
    </row>
    <row r="1156" spans="1:5">
      <c r="A1156" t="s">
        <v>5857</v>
      </c>
      <c r="B1156" t="s">
        <v>5858</v>
      </c>
      <c r="D1156" t="s">
        <v>5856</v>
      </c>
      <c r="E1156" t="s">
        <v>551</v>
      </c>
    </row>
    <row r="1157" spans="1:5">
      <c r="A1157" t="s">
        <v>5861</v>
      </c>
      <c r="B1157" t="s">
        <v>5858</v>
      </c>
      <c r="D1157" t="s">
        <v>5860</v>
      </c>
      <c r="E1157" t="s">
        <v>552</v>
      </c>
    </row>
    <row r="1158" spans="1:5">
      <c r="A1158" t="s">
        <v>5864</v>
      </c>
      <c r="B1158" t="s">
        <v>8533</v>
      </c>
      <c r="D1158" t="s">
        <v>5863</v>
      </c>
      <c r="E1158" t="s">
        <v>553</v>
      </c>
    </row>
    <row r="1159" spans="1:5">
      <c r="A1159" t="s">
        <v>5867</v>
      </c>
      <c r="B1159" t="s">
        <v>8533</v>
      </c>
      <c r="D1159" t="s">
        <v>5866</v>
      </c>
      <c r="E1159" t="s">
        <v>554</v>
      </c>
    </row>
    <row r="1160" spans="1:5">
      <c r="A1160" t="s">
        <v>5870</v>
      </c>
      <c r="B1160" t="s">
        <v>8533</v>
      </c>
      <c r="D1160" t="s">
        <v>5869</v>
      </c>
      <c r="E1160" t="s">
        <v>555</v>
      </c>
    </row>
    <row r="1161" spans="1:5">
      <c r="A1161" t="s">
        <v>5873</v>
      </c>
      <c r="B1161" t="s">
        <v>8533</v>
      </c>
      <c r="D1161" t="s">
        <v>5872</v>
      </c>
      <c r="E1161" t="s">
        <v>556</v>
      </c>
    </row>
    <row r="1162" spans="1:5">
      <c r="A1162" t="s">
        <v>5876</v>
      </c>
      <c r="B1162" t="s">
        <v>8533</v>
      </c>
      <c r="D1162" t="s">
        <v>5875</v>
      </c>
      <c r="E1162" t="s">
        <v>557</v>
      </c>
    </row>
    <row r="1163" spans="1:5">
      <c r="A1163" t="s">
        <v>5879</v>
      </c>
      <c r="B1163" t="s">
        <v>8533</v>
      </c>
      <c r="D1163" t="s">
        <v>5878</v>
      </c>
      <c r="E1163" t="s">
        <v>558</v>
      </c>
    </row>
    <row r="1164" spans="1:5">
      <c r="A1164" t="s">
        <v>5882</v>
      </c>
      <c r="B1164" t="s">
        <v>8533</v>
      </c>
      <c r="D1164" t="s">
        <v>5881</v>
      </c>
      <c r="E1164" t="s">
        <v>559</v>
      </c>
    </row>
    <row r="1165" spans="1:5">
      <c r="A1165" t="s">
        <v>5885</v>
      </c>
      <c r="B1165" t="s">
        <v>8533</v>
      </c>
      <c r="D1165" t="s">
        <v>5884</v>
      </c>
      <c r="E1165" t="s">
        <v>560</v>
      </c>
    </row>
    <row r="1166" spans="1:5">
      <c r="A1166" t="s">
        <v>5888</v>
      </c>
      <c r="B1166" t="s">
        <v>8533</v>
      </c>
      <c r="D1166" t="s">
        <v>5887</v>
      </c>
      <c r="E1166" t="s">
        <v>561</v>
      </c>
    </row>
    <row r="1167" spans="1:5">
      <c r="A1167" t="s">
        <v>5891</v>
      </c>
      <c r="B1167" t="s">
        <v>8570</v>
      </c>
      <c r="D1167" t="s">
        <v>5890</v>
      </c>
      <c r="E1167" t="s">
        <v>562</v>
      </c>
    </row>
    <row r="1168" spans="1:5">
      <c r="A1168" t="s">
        <v>5894</v>
      </c>
      <c r="B1168" t="s">
        <v>9077</v>
      </c>
      <c r="D1168" t="s">
        <v>5893</v>
      </c>
      <c r="E1168" t="s">
        <v>563</v>
      </c>
    </row>
    <row r="1169" spans="1:5">
      <c r="A1169" t="s">
        <v>5894</v>
      </c>
      <c r="B1169" t="s">
        <v>9077</v>
      </c>
      <c r="D1169" t="s">
        <v>5893</v>
      </c>
      <c r="E1169" t="s">
        <v>563</v>
      </c>
    </row>
    <row r="1170" spans="1:5">
      <c r="A1170" t="s">
        <v>5897</v>
      </c>
      <c r="B1170" t="s">
        <v>8533</v>
      </c>
      <c r="D1170" t="s">
        <v>5896</v>
      </c>
      <c r="E1170" t="s">
        <v>564</v>
      </c>
    </row>
    <row r="1171" spans="1:5">
      <c r="A1171" t="s">
        <v>5900</v>
      </c>
      <c r="B1171" t="s">
        <v>8997</v>
      </c>
      <c r="D1171" t="s">
        <v>5899</v>
      </c>
      <c r="E1171" t="s">
        <v>565</v>
      </c>
    </row>
    <row r="1172" spans="1:5">
      <c r="A1172" t="s">
        <v>5903</v>
      </c>
      <c r="B1172" t="s">
        <v>9158</v>
      </c>
      <c r="D1172" t="s">
        <v>5902</v>
      </c>
      <c r="E1172" t="s">
        <v>566</v>
      </c>
    </row>
    <row r="1173" spans="1:5">
      <c r="A1173" t="s">
        <v>5906</v>
      </c>
      <c r="B1173" t="s">
        <v>8963</v>
      </c>
      <c r="D1173" t="s">
        <v>5905</v>
      </c>
      <c r="E1173" t="s">
        <v>567</v>
      </c>
    </row>
    <row r="1174" spans="1:5">
      <c r="A1174" t="s">
        <v>5909</v>
      </c>
      <c r="B1174" t="s">
        <v>8533</v>
      </c>
      <c r="D1174" t="s">
        <v>5908</v>
      </c>
      <c r="E1174" t="s">
        <v>568</v>
      </c>
    </row>
    <row r="1175" spans="1:5">
      <c r="A1175" t="s">
        <v>5912</v>
      </c>
      <c r="B1175" t="s">
        <v>8533</v>
      </c>
      <c r="D1175" t="s">
        <v>5911</v>
      </c>
      <c r="E1175" t="s">
        <v>569</v>
      </c>
    </row>
    <row r="1176" spans="1:5">
      <c r="A1176" t="s">
        <v>5915</v>
      </c>
      <c r="B1176" t="s">
        <v>8533</v>
      </c>
      <c r="D1176" t="s">
        <v>5914</v>
      </c>
      <c r="E1176" t="s">
        <v>570</v>
      </c>
    </row>
    <row r="1177" spans="1:5">
      <c r="A1177" t="s">
        <v>5918</v>
      </c>
      <c r="B1177" t="s">
        <v>8997</v>
      </c>
      <c r="D1177" t="s">
        <v>5917</v>
      </c>
      <c r="E1177" t="s">
        <v>571</v>
      </c>
    </row>
    <row r="1178" spans="1:5">
      <c r="A1178" t="s">
        <v>5921</v>
      </c>
      <c r="B1178" t="s">
        <v>8533</v>
      </c>
      <c r="D1178" t="s">
        <v>5920</v>
      </c>
      <c r="E1178" t="s">
        <v>572</v>
      </c>
    </row>
    <row r="1179" spans="1:5">
      <c r="A1179" t="s">
        <v>5924</v>
      </c>
      <c r="B1179" t="s">
        <v>8533</v>
      </c>
      <c r="D1179" t="s">
        <v>5923</v>
      </c>
      <c r="E1179" t="s">
        <v>573</v>
      </c>
    </row>
    <row r="1180" spans="1:5">
      <c r="A1180" t="s">
        <v>5927</v>
      </c>
      <c r="B1180" t="s">
        <v>8533</v>
      </c>
      <c r="D1180" t="s">
        <v>5926</v>
      </c>
      <c r="E1180" t="s">
        <v>574</v>
      </c>
    </row>
    <row r="1181" spans="1:5">
      <c r="A1181" t="s">
        <v>5930</v>
      </c>
      <c r="B1181" t="s">
        <v>8533</v>
      </c>
      <c r="D1181" t="s">
        <v>5929</v>
      </c>
      <c r="E1181" t="s">
        <v>575</v>
      </c>
    </row>
    <row r="1182" spans="1:5">
      <c r="A1182" t="s">
        <v>5933</v>
      </c>
      <c r="B1182" t="s">
        <v>8997</v>
      </c>
      <c r="D1182" t="s">
        <v>5932</v>
      </c>
      <c r="E1182" t="s">
        <v>576</v>
      </c>
    </row>
    <row r="1183" spans="1:5">
      <c r="A1183" t="s">
        <v>5936</v>
      </c>
      <c r="B1183" t="s">
        <v>9547</v>
      </c>
      <c r="D1183" t="s">
        <v>5935</v>
      </c>
      <c r="E1183" t="s">
        <v>577</v>
      </c>
    </row>
    <row r="1184" spans="1:5">
      <c r="A1184" t="s">
        <v>5939</v>
      </c>
      <c r="B1184" t="s">
        <v>8533</v>
      </c>
      <c r="D1184" t="s">
        <v>5938</v>
      </c>
      <c r="E1184" t="s">
        <v>578</v>
      </c>
    </row>
    <row r="1185" spans="1:5">
      <c r="A1185" t="s">
        <v>5942</v>
      </c>
      <c r="B1185" t="s">
        <v>8533</v>
      </c>
      <c r="D1185" t="s">
        <v>5941</v>
      </c>
      <c r="E1185" t="s">
        <v>579</v>
      </c>
    </row>
    <row r="1186" spans="1:5">
      <c r="A1186" t="s">
        <v>5945</v>
      </c>
      <c r="B1186" t="s">
        <v>8997</v>
      </c>
      <c r="D1186" t="s">
        <v>5944</v>
      </c>
      <c r="E1186" t="s">
        <v>580</v>
      </c>
    </row>
    <row r="1187" spans="1:5">
      <c r="A1187" t="s">
        <v>5945</v>
      </c>
      <c r="B1187" t="s">
        <v>8997</v>
      </c>
      <c r="D1187" t="s">
        <v>5944</v>
      </c>
      <c r="E1187" t="s">
        <v>580</v>
      </c>
    </row>
    <row r="1188" spans="1:5">
      <c r="A1188" t="s">
        <v>5948</v>
      </c>
      <c r="B1188" t="s">
        <v>8533</v>
      </c>
      <c r="D1188" t="s">
        <v>5947</v>
      </c>
      <c r="E1188" t="s">
        <v>581</v>
      </c>
    </row>
    <row r="1189" spans="1:5">
      <c r="A1189" t="s">
        <v>5951</v>
      </c>
      <c r="B1189" t="s">
        <v>8533</v>
      </c>
      <c r="D1189" t="s">
        <v>5950</v>
      </c>
      <c r="E1189" t="s">
        <v>582</v>
      </c>
    </row>
    <row r="1190" spans="1:5">
      <c r="A1190" t="s">
        <v>5953</v>
      </c>
      <c r="B1190" t="s">
        <v>8533</v>
      </c>
      <c r="D1190" t="s">
        <v>5950</v>
      </c>
      <c r="E1190" t="s">
        <v>582</v>
      </c>
    </row>
    <row r="1191" spans="1:5">
      <c r="A1191" t="s">
        <v>5956</v>
      </c>
      <c r="B1191" t="s">
        <v>8533</v>
      </c>
      <c r="D1191" t="s">
        <v>5955</v>
      </c>
      <c r="E1191" t="s">
        <v>583</v>
      </c>
    </row>
    <row r="1192" spans="1:5">
      <c r="A1192" t="s">
        <v>5958</v>
      </c>
      <c r="B1192" t="s">
        <v>8533</v>
      </c>
      <c r="D1192" t="s">
        <v>5955</v>
      </c>
      <c r="E1192" t="s">
        <v>583</v>
      </c>
    </row>
    <row r="1193" spans="1:5">
      <c r="A1193" t="s">
        <v>5961</v>
      </c>
      <c r="B1193" t="s">
        <v>8533</v>
      </c>
      <c r="D1193" t="s">
        <v>5960</v>
      </c>
      <c r="E1193" t="s">
        <v>584</v>
      </c>
    </row>
    <row r="1194" spans="1:5">
      <c r="A1194" t="s">
        <v>5964</v>
      </c>
      <c r="B1194" t="s">
        <v>8533</v>
      </c>
      <c r="D1194" t="s">
        <v>5963</v>
      </c>
      <c r="E1194" t="s">
        <v>585</v>
      </c>
    </row>
    <row r="1195" spans="1:5">
      <c r="A1195" t="s">
        <v>5967</v>
      </c>
      <c r="B1195" t="s">
        <v>8533</v>
      </c>
      <c r="D1195" t="s">
        <v>5966</v>
      </c>
      <c r="E1195" t="s">
        <v>586</v>
      </c>
    </row>
    <row r="1196" spans="1:5">
      <c r="A1196" t="s">
        <v>5970</v>
      </c>
      <c r="B1196" t="s">
        <v>8533</v>
      </c>
      <c r="D1196" t="s">
        <v>5969</v>
      </c>
      <c r="E1196" t="s">
        <v>587</v>
      </c>
    </row>
    <row r="1197" spans="1:5">
      <c r="A1197" t="s">
        <v>5972</v>
      </c>
      <c r="B1197" t="s">
        <v>8533</v>
      </c>
      <c r="D1197" t="s">
        <v>5969</v>
      </c>
      <c r="E1197" t="s">
        <v>587</v>
      </c>
    </row>
    <row r="1198" spans="1:5">
      <c r="A1198" t="s">
        <v>5975</v>
      </c>
      <c r="B1198" t="s">
        <v>8533</v>
      </c>
      <c r="D1198" t="s">
        <v>5974</v>
      </c>
      <c r="E1198" t="s">
        <v>588</v>
      </c>
    </row>
    <row r="1199" spans="1:5">
      <c r="A1199" t="s">
        <v>5978</v>
      </c>
      <c r="B1199" t="s">
        <v>8533</v>
      </c>
      <c r="D1199" t="s">
        <v>5977</v>
      </c>
      <c r="E1199" t="s">
        <v>589</v>
      </c>
    </row>
    <row r="1200" spans="1:5">
      <c r="A1200" t="s">
        <v>5981</v>
      </c>
      <c r="B1200" t="s">
        <v>8533</v>
      </c>
      <c r="D1200" t="s">
        <v>5980</v>
      </c>
      <c r="E1200" t="s">
        <v>590</v>
      </c>
    </row>
    <row r="1201" spans="1:5">
      <c r="A1201" t="s">
        <v>5984</v>
      </c>
      <c r="B1201" t="s">
        <v>8946</v>
      </c>
      <c r="D1201" t="s">
        <v>5983</v>
      </c>
      <c r="E1201" t="s">
        <v>591</v>
      </c>
    </row>
    <row r="1202" spans="1:5">
      <c r="A1202" t="s">
        <v>5987</v>
      </c>
      <c r="B1202" t="s">
        <v>8946</v>
      </c>
      <c r="D1202" t="s">
        <v>5986</v>
      </c>
      <c r="E1202" t="s">
        <v>592</v>
      </c>
    </row>
    <row r="1203" spans="1:5">
      <c r="A1203" t="s">
        <v>5990</v>
      </c>
      <c r="B1203" t="s">
        <v>9158</v>
      </c>
      <c r="D1203" t="s">
        <v>5989</v>
      </c>
      <c r="E1203" t="s">
        <v>593</v>
      </c>
    </row>
    <row r="1204" spans="1:5">
      <c r="A1204" t="s">
        <v>5993</v>
      </c>
      <c r="B1204" t="s">
        <v>8533</v>
      </c>
      <c r="D1204" t="s">
        <v>5992</v>
      </c>
      <c r="E1204" t="s">
        <v>594</v>
      </c>
    </row>
    <row r="1205" spans="1:5">
      <c r="A1205" t="s">
        <v>5996</v>
      </c>
      <c r="B1205" t="s">
        <v>8533</v>
      </c>
      <c r="D1205" t="s">
        <v>5995</v>
      </c>
      <c r="E1205" t="s">
        <v>595</v>
      </c>
    </row>
    <row r="1206" spans="1:5">
      <c r="A1206" t="s">
        <v>5999</v>
      </c>
      <c r="B1206" t="s">
        <v>8533</v>
      </c>
      <c r="D1206" t="s">
        <v>5998</v>
      </c>
      <c r="E1206" t="s">
        <v>5998</v>
      </c>
    </row>
    <row r="1207" spans="1:5">
      <c r="A1207" t="s">
        <v>6002</v>
      </c>
      <c r="B1207" t="s">
        <v>8529</v>
      </c>
      <c r="D1207" t="s">
        <v>6001</v>
      </c>
      <c r="E1207" t="s">
        <v>596</v>
      </c>
    </row>
    <row r="1208" spans="1:5">
      <c r="A1208" t="s">
        <v>6005</v>
      </c>
      <c r="B1208" t="s">
        <v>8533</v>
      </c>
      <c r="D1208" t="s">
        <v>6004</v>
      </c>
      <c r="E1208" t="s">
        <v>597</v>
      </c>
    </row>
    <row r="1209" spans="1:5">
      <c r="A1209" t="s">
        <v>6008</v>
      </c>
      <c r="B1209" t="s">
        <v>8533</v>
      </c>
      <c r="D1209" t="s">
        <v>6007</v>
      </c>
      <c r="E1209" t="s">
        <v>598</v>
      </c>
    </row>
    <row r="1210" spans="1:5">
      <c r="A1210" t="s">
        <v>6011</v>
      </c>
      <c r="B1210" t="s">
        <v>8533</v>
      </c>
      <c r="D1210" t="s">
        <v>6010</v>
      </c>
      <c r="E1210" t="s">
        <v>599</v>
      </c>
    </row>
    <row r="1211" spans="1:5">
      <c r="A1211" t="s">
        <v>6014</v>
      </c>
      <c r="B1211" t="s">
        <v>8533</v>
      </c>
      <c r="D1211" t="s">
        <v>6013</v>
      </c>
      <c r="E1211" t="s">
        <v>600</v>
      </c>
    </row>
    <row r="1212" spans="1:5">
      <c r="A1212" t="s">
        <v>6017</v>
      </c>
      <c r="B1212" t="s">
        <v>8533</v>
      </c>
      <c r="D1212" t="s">
        <v>6016</v>
      </c>
      <c r="E1212" t="s">
        <v>601</v>
      </c>
    </row>
    <row r="1213" spans="1:5">
      <c r="A1213" t="s">
        <v>6020</v>
      </c>
      <c r="B1213" t="s">
        <v>8533</v>
      </c>
      <c r="D1213" t="s">
        <v>6019</v>
      </c>
      <c r="E1213" t="s">
        <v>602</v>
      </c>
    </row>
    <row r="1214" spans="1:5">
      <c r="A1214" t="s">
        <v>6023</v>
      </c>
      <c r="B1214" t="s">
        <v>8533</v>
      </c>
      <c r="D1214" t="s">
        <v>6022</v>
      </c>
      <c r="E1214" t="s">
        <v>603</v>
      </c>
    </row>
    <row r="1215" spans="1:5">
      <c r="A1215" t="s">
        <v>6026</v>
      </c>
      <c r="B1215" t="s">
        <v>8533</v>
      </c>
      <c r="D1215" t="s">
        <v>6025</v>
      </c>
      <c r="E1215" t="s">
        <v>604</v>
      </c>
    </row>
    <row r="1216" spans="1:5">
      <c r="A1216" t="s">
        <v>6029</v>
      </c>
      <c r="B1216" t="s">
        <v>8533</v>
      </c>
      <c r="D1216" t="s">
        <v>6028</v>
      </c>
      <c r="E1216" t="s">
        <v>605</v>
      </c>
    </row>
    <row r="1217" spans="1:5">
      <c r="A1217" t="s">
        <v>6032</v>
      </c>
      <c r="B1217" t="s">
        <v>8533</v>
      </c>
      <c r="D1217" t="s">
        <v>6031</v>
      </c>
      <c r="E1217" t="s">
        <v>606</v>
      </c>
    </row>
    <row r="1218" spans="1:5">
      <c r="A1218" t="s">
        <v>6035</v>
      </c>
      <c r="B1218" t="s">
        <v>8533</v>
      </c>
      <c r="D1218" t="s">
        <v>6034</v>
      </c>
      <c r="E1218" t="s">
        <v>607</v>
      </c>
    </row>
    <row r="1219" spans="1:5">
      <c r="A1219" t="s">
        <v>6038</v>
      </c>
      <c r="B1219" t="s">
        <v>8533</v>
      </c>
      <c r="D1219" t="s">
        <v>6037</v>
      </c>
      <c r="E1219" t="s">
        <v>608</v>
      </c>
    </row>
    <row r="1220" spans="1:5">
      <c r="A1220" t="s">
        <v>6041</v>
      </c>
      <c r="B1220" t="s">
        <v>8533</v>
      </c>
      <c r="D1220" t="s">
        <v>6040</v>
      </c>
      <c r="E1220" t="s">
        <v>609</v>
      </c>
    </row>
    <row r="1221" spans="1:5">
      <c r="A1221" t="s">
        <v>6044</v>
      </c>
      <c r="B1221" t="s">
        <v>8533</v>
      </c>
      <c r="D1221" t="s">
        <v>6043</v>
      </c>
      <c r="E1221" t="s">
        <v>610</v>
      </c>
    </row>
    <row r="1222" spans="1:5">
      <c r="A1222" t="s">
        <v>6047</v>
      </c>
      <c r="B1222" t="s">
        <v>8533</v>
      </c>
      <c r="D1222" t="s">
        <v>6046</v>
      </c>
      <c r="E1222" t="s">
        <v>611</v>
      </c>
    </row>
    <row r="1223" spans="1:5">
      <c r="A1223" t="s">
        <v>6050</v>
      </c>
      <c r="B1223" t="s">
        <v>8533</v>
      </c>
      <c r="D1223" t="s">
        <v>6049</v>
      </c>
      <c r="E1223" t="s">
        <v>612</v>
      </c>
    </row>
    <row r="1224" spans="1:5">
      <c r="A1224" t="s">
        <v>6053</v>
      </c>
      <c r="B1224" t="s">
        <v>8533</v>
      </c>
      <c r="D1224" t="s">
        <v>6052</v>
      </c>
      <c r="E1224" t="s">
        <v>613</v>
      </c>
    </row>
    <row r="1225" spans="1:5">
      <c r="A1225" t="s">
        <v>6056</v>
      </c>
      <c r="B1225" t="s">
        <v>8533</v>
      </c>
      <c r="D1225" t="s">
        <v>6055</v>
      </c>
      <c r="E1225" t="s">
        <v>614</v>
      </c>
    </row>
    <row r="1226" spans="1:5">
      <c r="A1226" t="s">
        <v>6059</v>
      </c>
      <c r="B1226" t="s">
        <v>8533</v>
      </c>
      <c r="D1226" t="s">
        <v>6058</v>
      </c>
      <c r="E1226" t="s">
        <v>615</v>
      </c>
    </row>
    <row r="1227" spans="1:5">
      <c r="A1227" t="s">
        <v>6062</v>
      </c>
      <c r="B1227" t="s">
        <v>8533</v>
      </c>
      <c r="D1227" t="s">
        <v>6061</v>
      </c>
      <c r="E1227" t="s">
        <v>616</v>
      </c>
    </row>
    <row r="1228" spans="1:5">
      <c r="A1228" t="s">
        <v>6065</v>
      </c>
      <c r="B1228" t="s">
        <v>9158</v>
      </c>
      <c r="D1228" t="s">
        <v>6064</v>
      </c>
      <c r="E1228" t="s">
        <v>617</v>
      </c>
    </row>
    <row r="1229" spans="1:5">
      <c r="A1229" t="s">
        <v>6067</v>
      </c>
      <c r="B1229" t="s">
        <v>9158</v>
      </c>
      <c r="D1229" t="s">
        <v>6064</v>
      </c>
      <c r="E1229" t="s">
        <v>617</v>
      </c>
    </row>
    <row r="1230" spans="1:5">
      <c r="A1230" t="s">
        <v>6069</v>
      </c>
      <c r="B1230" t="s">
        <v>9158</v>
      </c>
      <c r="D1230" t="s">
        <v>6064</v>
      </c>
      <c r="E1230" t="s">
        <v>617</v>
      </c>
    </row>
    <row r="1231" spans="1:5">
      <c r="A1231" t="s">
        <v>6072</v>
      </c>
      <c r="B1231" t="s">
        <v>8533</v>
      </c>
      <c r="D1231" t="s">
        <v>6071</v>
      </c>
      <c r="E1231" t="s">
        <v>618</v>
      </c>
    </row>
    <row r="1232" spans="1:5">
      <c r="A1232" t="s">
        <v>6075</v>
      </c>
      <c r="B1232" t="s">
        <v>8533</v>
      </c>
      <c r="D1232" t="s">
        <v>6074</v>
      </c>
      <c r="E1232" t="s">
        <v>619</v>
      </c>
    </row>
    <row r="1233" spans="1:5">
      <c r="A1233" t="s">
        <v>6078</v>
      </c>
      <c r="B1233" t="s">
        <v>8533</v>
      </c>
      <c r="D1233" t="s">
        <v>6077</v>
      </c>
      <c r="E1233" t="s">
        <v>620</v>
      </c>
    </row>
    <row r="1234" spans="1:5">
      <c r="A1234" t="s">
        <v>6081</v>
      </c>
      <c r="B1234" t="s">
        <v>8533</v>
      </c>
      <c r="D1234" t="s">
        <v>6080</v>
      </c>
      <c r="E1234" t="s">
        <v>621</v>
      </c>
    </row>
    <row r="1235" spans="1:5">
      <c r="A1235" t="s">
        <v>6084</v>
      </c>
      <c r="B1235" t="s">
        <v>8533</v>
      </c>
      <c r="D1235" t="s">
        <v>6083</v>
      </c>
      <c r="E1235" t="s">
        <v>622</v>
      </c>
    </row>
    <row r="1236" spans="1:5">
      <c r="A1236" t="s">
        <v>6087</v>
      </c>
      <c r="B1236" t="s">
        <v>8533</v>
      </c>
      <c r="D1236" t="s">
        <v>6086</v>
      </c>
      <c r="E1236" t="s">
        <v>623</v>
      </c>
    </row>
    <row r="1237" spans="1:5">
      <c r="A1237" t="s">
        <v>6090</v>
      </c>
      <c r="B1237" t="s">
        <v>8533</v>
      </c>
      <c r="D1237" t="s">
        <v>6089</v>
      </c>
      <c r="E1237" t="s">
        <v>624</v>
      </c>
    </row>
    <row r="1238" spans="1:5">
      <c r="A1238" t="s">
        <v>6093</v>
      </c>
      <c r="B1238" t="s">
        <v>8533</v>
      </c>
      <c r="D1238" t="s">
        <v>6092</v>
      </c>
      <c r="E1238" t="s">
        <v>625</v>
      </c>
    </row>
    <row r="1239" spans="1:5">
      <c r="A1239" t="s">
        <v>6096</v>
      </c>
      <c r="B1239" t="s">
        <v>8533</v>
      </c>
      <c r="D1239" t="s">
        <v>6095</v>
      </c>
      <c r="E1239" t="s">
        <v>626</v>
      </c>
    </row>
    <row r="1240" spans="1:5">
      <c r="A1240" t="s">
        <v>6099</v>
      </c>
      <c r="B1240" t="s">
        <v>8533</v>
      </c>
      <c r="D1240" t="s">
        <v>6098</v>
      </c>
      <c r="E1240" t="s">
        <v>627</v>
      </c>
    </row>
    <row r="1241" spans="1:5">
      <c r="A1241" t="s">
        <v>6102</v>
      </c>
      <c r="B1241" t="s">
        <v>8533</v>
      </c>
      <c r="D1241" t="s">
        <v>6101</v>
      </c>
      <c r="E1241" t="s">
        <v>628</v>
      </c>
    </row>
    <row r="1242" spans="1:5">
      <c r="A1242" t="s">
        <v>6105</v>
      </c>
      <c r="B1242" t="s">
        <v>8533</v>
      </c>
      <c r="D1242" t="s">
        <v>6104</v>
      </c>
      <c r="E1242" t="s">
        <v>629</v>
      </c>
    </row>
    <row r="1243" spans="1:5">
      <c r="A1243" t="s">
        <v>6108</v>
      </c>
      <c r="B1243" t="s">
        <v>8533</v>
      </c>
      <c r="D1243" t="s">
        <v>6107</v>
      </c>
      <c r="E1243" t="s">
        <v>630</v>
      </c>
    </row>
    <row r="1244" spans="1:5">
      <c r="A1244" t="s">
        <v>6111</v>
      </c>
      <c r="B1244" t="s">
        <v>8533</v>
      </c>
      <c r="D1244" t="s">
        <v>6110</v>
      </c>
      <c r="E1244" t="s">
        <v>631</v>
      </c>
    </row>
    <row r="1245" spans="1:5">
      <c r="A1245" t="s">
        <v>6114</v>
      </c>
      <c r="B1245" t="s">
        <v>8533</v>
      </c>
      <c r="D1245" t="s">
        <v>6113</v>
      </c>
      <c r="E1245" t="s">
        <v>632</v>
      </c>
    </row>
    <row r="1246" spans="1:5">
      <c r="A1246" t="s">
        <v>6117</v>
      </c>
      <c r="B1246" t="s">
        <v>8533</v>
      </c>
      <c r="D1246" t="s">
        <v>6116</v>
      </c>
      <c r="E1246" t="s">
        <v>633</v>
      </c>
    </row>
    <row r="1247" spans="1:5">
      <c r="A1247" t="s">
        <v>6120</v>
      </c>
      <c r="B1247" t="s">
        <v>8533</v>
      </c>
      <c r="D1247" t="s">
        <v>6119</v>
      </c>
      <c r="E1247" t="s">
        <v>634</v>
      </c>
    </row>
    <row r="1248" spans="1:5">
      <c r="A1248" t="s">
        <v>6123</v>
      </c>
      <c r="B1248" t="s">
        <v>8533</v>
      </c>
      <c r="D1248" t="s">
        <v>6122</v>
      </c>
      <c r="E1248" t="s">
        <v>635</v>
      </c>
    </row>
    <row r="1249" spans="1:5">
      <c r="A1249" t="s">
        <v>6126</v>
      </c>
      <c r="B1249" t="s">
        <v>8533</v>
      </c>
      <c r="D1249" t="s">
        <v>6125</v>
      </c>
      <c r="E1249" t="s">
        <v>636</v>
      </c>
    </row>
    <row r="1250" spans="1:5">
      <c r="A1250" t="s">
        <v>6129</v>
      </c>
      <c r="B1250" t="s">
        <v>8533</v>
      </c>
      <c r="D1250" t="s">
        <v>6128</v>
      </c>
      <c r="E1250" t="s">
        <v>637</v>
      </c>
    </row>
    <row r="1251" spans="1:5">
      <c r="A1251" t="s">
        <v>6132</v>
      </c>
      <c r="B1251" t="s">
        <v>8533</v>
      </c>
      <c r="D1251" t="s">
        <v>6131</v>
      </c>
      <c r="E1251" t="s">
        <v>638</v>
      </c>
    </row>
    <row r="1252" spans="1:5">
      <c r="A1252" t="s">
        <v>6135</v>
      </c>
      <c r="B1252" t="s">
        <v>8533</v>
      </c>
      <c r="D1252" t="s">
        <v>6134</v>
      </c>
      <c r="E1252" t="s">
        <v>639</v>
      </c>
    </row>
    <row r="1253" spans="1:5">
      <c r="A1253" t="s">
        <v>6138</v>
      </c>
      <c r="B1253" t="s">
        <v>8533</v>
      </c>
      <c r="D1253" t="s">
        <v>6137</v>
      </c>
      <c r="E1253" t="s">
        <v>640</v>
      </c>
    </row>
    <row r="1254" spans="1:5">
      <c r="A1254" t="s">
        <v>6141</v>
      </c>
      <c r="B1254" t="s">
        <v>8533</v>
      </c>
      <c r="D1254" t="s">
        <v>6140</v>
      </c>
      <c r="E1254" t="s">
        <v>641</v>
      </c>
    </row>
    <row r="1255" spans="1:5">
      <c r="A1255" t="s">
        <v>6144</v>
      </c>
      <c r="B1255" t="s">
        <v>8533</v>
      </c>
      <c r="D1255" t="s">
        <v>6143</v>
      </c>
      <c r="E1255" t="s">
        <v>642</v>
      </c>
    </row>
    <row r="1256" spans="1:5">
      <c r="A1256" t="s">
        <v>6147</v>
      </c>
      <c r="B1256" t="s">
        <v>8533</v>
      </c>
      <c r="D1256" t="s">
        <v>6146</v>
      </c>
      <c r="E1256" t="s">
        <v>643</v>
      </c>
    </row>
    <row r="1257" spans="1:5">
      <c r="A1257" t="s">
        <v>6150</v>
      </c>
      <c r="B1257" t="s">
        <v>8533</v>
      </c>
      <c r="D1257" t="s">
        <v>6149</v>
      </c>
      <c r="E1257" t="s">
        <v>644</v>
      </c>
    </row>
    <row r="1258" spans="1:5">
      <c r="A1258" t="s">
        <v>6153</v>
      </c>
      <c r="B1258" t="s">
        <v>8533</v>
      </c>
      <c r="D1258" t="s">
        <v>6152</v>
      </c>
      <c r="E1258" t="s">
        <v>645</v>
      </c>
    </row>
    <row r="1259" spans="1:5">
      <c r="A1259" t="s">
        <v>6156</v>
      </c>
      <c r="B1259" t="s">
        <v>8533</v>
      </c>
      <c r="D1259" t="s">
        <v>6155</v>
      </c>
      <c r="E1259" t="s">
        <v>646</v>
      </c>
    </row>
    <row r="1260" spans="1:5">
      <c r="A1260" t="s">
        <v>6159</v>
      </c>
      <c r="B1260" t="s">
        <v>9158</v>
      </c>
      <c r="D1260" t="s">
        <v>6158</v>
      </c>
      <c r="E1260" t="s">
        <v>647</v>
      </c>
    </row>
    <row r="1261" spans="1:5">
      <c r="A1261" t="s">
        <v>6161</v>
      </c>
      <c r="B1261" t="s">
        <v>9158</v>
      </c>
      <c r="D1261" t="s">
        <v>6158</v>
      </c>
      <c r="E1261" t="s">
        <v>647</v>
      </c>
    </row>
    <row r="1262" spans="1:5">
      <c r="A1262" t="s">
        <v>6163</v>
      </c>
      <c r="B1262" t="s">
        <v>9158</v>
      </c>
      <c r="D1262" t="s">
        <v>6158</v>
      </c>
      <c r="E1262" t="s">
        <v>647</v>
      </c>
    </row>
    <row r="1263" spans="1:5">
      <c r="A1263" t="s">
        <v>6166</v>
      </c>
      <c r="B1263" t="s">
        <v>8533</v>
      </c>
      <c r="D1263" t="s">
        <v>6165</v>
      </c>
      <c r="E1263" t="s">
        <v>648</v>
      </c>
    </row>
    <row r="1264" spans="1:5">
      <c r="A1264" t="s">
        <v>6169</v>
      </c>
      <c r="B1264" t="s">
        <v>8533</v>
      </c>
      <c r="D1264" t="s">
        <v>6168</v>
      </c>
      <c r="E1264" t="s">
        <v>649</v>
      </c>
    </row>
    <row r="1265" spans="1:5">
      <c r="A1265" t="s">
        <v>6172</v>
      </c>
      <c r="B1265" t="s">
        <v>8533</v>
      </c>
      <c r="D1265" t="s">
        <v>6171</v>
      </c>
      <c r="E1265" t="s">
        <v>650</v>
      </c>
    </row>
    <row r="1266" spans="1:5">
      <c r="A1266" t="s">
        <v>6172</v>
      </c>
      <c r="B1266" t="s">
        <v>8533</v>
      </c>
      <c r="D1266" t="s">
        <v>6171</v>
      </c>
      <c r="E1266" t="s">
        <v>650</v>
      </c>
    </row>
    <row r="1267" spans="1:5">
      <c r="A1267" t="s">
        <v>6175</v>
      </c>
      <c r="B1267" t="s">
        <v>8533</v>
      </c>
      <c r="D1267" t="s">
        <v>6174</v>
      </c>
      <c r="E1267" t="s">
        <v>651</v>
      </c>
    </row>
    <row r="1268" spans="1:5">
      <c r="A1268" t="s">
        <v>6178</v>
      </c>
      <c r="B1268" t="s">
        <v>8533</v>
      </c>
      <c r="D1268" t="s">
        <v>6177</v>
      </c>
      <c r="E1268" t="s">
        <v>652</v>
      </c>
    </row>
    <row r="1269" spans="1:5">
      <c r="A1269" t="s">
        <v>6181</v>
      </c>
      <c r="B1269" t="s">
        <v>8946</v>
      </c>
      <c r="D1269" t="s">
        <v>6180</v>
      </c>
      <c r="E1269" t="s">
        <v>653</v>
      </c>
    </row>
    <row r="1270" spans="1:5">
      <c r="A1270" t="s">
        <v>6184</v>
      </c>
      <c r="B1270" t="s">
        <v>8946</v>
      </c>
      <c r="D1270" t="s">
        <v>6183</v>
      </c>
      <c r="E1270" t="s">
        <v>654</v>
      </c>
    </row>
    <row r="1271" spans="1:5">
      <c r="A1271" t="s">
        <v>6187</v>
      </c>
      <c r="B1271" t="s">
        <v>8533</v>
      </c>
      <c r="D1271" t="s">
        <v>6186</v>
      </c>
      <c r="E1271" t="s">
        <v>655</v>
      </c>
    </row>
    <row r="1272" spans="1:5">
      <c r="A1272" t="s">
        <v>6190</v>
      </c>
      <c r="B1272" t="s">
        <v>8533</v>
      </c>
      <c r="D1272" t="s">
        <v>6189</v>
      </c>
      <c r="E1272" t="s">
        <v>656</v>
      </c>
    </row>
    <row r="1273" spans="1:5">
      <c r="A1273" t="s">
        <v>6193</v>
      </c>
      <c r="B1273" t="s">
        <v>8533</v>
      </c>
      <c r="D1273" t="s">
        <v>6192</v>
      </c>
      <c r="E1273" t="s">
        <v>657</v>
      </c>
    </row>
    <row r="1274" spans="1:5">
      <c r="A1274" t="s">
        <v>6196</v>
      </c>
      <c r="B1274" t="s">
        <v>8533</v>
      </c>
      <c r="D1274" t="s">
        <v>6195</v>
      </c>
      <c r="E1274" t="s">
        <v>658</v>
      </c>
    </row>
    <row r="1275" spans="1:5">
      <c r="A1275" t="s">
        <v>6199</v>
      </c>
      <c r="B1275" t="s">
        <v>8533</v>
      </c>
      <c r="D1275" t="s">
        <v>6198</v>
      </c>
      <c r="E1275" t="s">
        <v>659</v>
      </c>
    </row>
    <row r="1276" spans="1:5">
      <c r="A1276" t="s">
        <v>6202</v>
      </c>
      <c r="B1276" t="s">
        <v>8533</v>
      </c>
      <c r="D1276" t="s">
        <v>6201</v>
      </c>
      <c r="E1276" t="s">
        <v>660</v>
      </c>
    </row>
    <row r="1277" spans="1:5">
      <c r="A1277" t="s">
        <v>6205</v>
      </c>
      <c r="B1277" t="s">
        <v>8533</v>
      </c>
      <c r="D1277" t="s">
        <v>6204</v>
      </c>
      <c r="E1277" t="s">
        <v>661</v>
      </c>
    </row>
    <row r="1278" spans="1:5">
      <c r="A1278" t="s">
        <v>6208</v>
      </c>
      <c r="B1278" t="s">
        <v>8533</v>
      </c>
      <c r="D1278" t="s">
        <v>6207</v>
      </c>
      <c r="E1278" t="s">
        <v>662</v>
      </c>
    </row>
    <row r="1279" spans="1:5">
      <c r="A1279" t="s">
        <v>6211</v>
      </c>
      <c r="B1279" t="s">
        <v>8533</v>
      </c>
      <c r="D1279" t="s">
        <v>6210</v>
      </c>
      <c r="E1279" t="s">
        <v>663</v>
      </c>
    </row>
    <row r="1280" spans="1:5">
      <c r="A1280" t="s">
        <v>6214</v>
      </c>
      <c r="B1280" t="s">
        <v>8533</v>
      </c>
      <c r="D1280" t="s">
        <v>6213</v>
      </c>
      <c r="E1280" t="s">
        <v>664</v>
      </c>
    </row>
    <row r="1281" spans="1:5">
      <c r="A1281" t="s">
        <v>6217</v>
      </c>
      <c r="B1281" t="s">
        <v>8533</v>
      </c>
      <c r="D1281" t="s">
        <v>6216</v>
      </c>
      <c r="E1281" t="s">
        <v>665</v>
      </c>
    </row>
    <row r="1282" spans="1:5">
      <c r="A1282" t="s">
        <v>6220</v>
      </c>
      <c r="B1282" t="s">
        <v>8533</v>
      </c>
      <c r="D1282" t="s">
        <v>6219</v>
      </c>
      <c r="E1282" t="s">
        <v>666</v>
      </c>
    </row>
    <row r="1283" spans="1:5">
      <c r="A1283" t="s">
        <v>6222</v>
      </c>
      <c r="B1283" t="s">
        <v>8533</v>
      </c>
      <c r="D1283" t="s">
        <v>6219</v>
      </c>
      <c r="E1283" t="s">
        <v>666</v>
      </c>
    </row>
    <row r="1284" spans="1:5">
      <c r="A1284" t="s">
        <v>6225</v>
      </c>
      <c r="B1284" t="s">
        <v>9077</v>
      </c>
      <c r="D1284" t="s">
        <v>6224</v>
      </c>
      <c r="E1284" t="s">
        <v>667</v>
      </c>
    </row>
    <row r="1285" spans="1:5">
      <c r="A1285" t="s">
        <v>6228</v>
      </c>
      <c r="B1285" t="s">
        <v>8570</v>
      </c>
      <c r="D1285" t="s">
        <v>6227</v>
      </c>
      <c r="E1285" t="s">
        <v>668</v>
      </c>
    </row>
    <row r="1286" spans="1:5">
      <c r="A1286" t="s">
        <v>6231</v>
      </c>
      <c r="B1286" t="s">
        <v>8946</v>
      </c>
      <c r="D1286" t="s">
        <v>6230</v>
      </c>
      <c r="E1286" t="s">
        <v>669</v>
      </c>
    </row>
    <row r="1287" spans="1:5">
      <c r="A1287" t="s">
        <v>6234</v>
      </c>
      <c r="B1287" t="s">
        <v>8533</v>
      </c>
      <c r="D1287" t="s">
        <v>6233</v>
      </c>
      <c r="E1287" t="s">
        <v>670</v>
      </c>
    </row>
    <row r="1288" spans="1:5">
      <c r="A1288" t="s">
        <v>6237</v>
      </c>
      <c r="B1288" t="s">
        <v>8533</v>
      </c>
      <c r="D1288" t="s">
        <v>6236</v>
      </c>
      <c r="E1288" t="s">
        <v>671</v>
      </c>
    </row>
    <row r="1289" spans="1:5">
      <c r="A1289" t="s">
        <v>6240</v>
      </c>
      <c r="B1289" t="s">
        <v>8946</v>
      </c>
      <c r="D1289" t="s">
        <v>6239</v>
      </c>
      <c r="E1289" t="s">
        <v>672</v>
      </c>
    </row>
    <row r="1290" spans="1:5">
      <c r="A1290" t="s">
        <v>6243</v>
      </c>
      <c r="B1290" t="s">
        <v>8533</v>
      </c>
      <c r="D1290" t="s">
        <v>6242</v>
      </c>
      <c r="E1290" t="s">
        <v>673</v>
      </c>
    </row>
    <row r="1291" spans="1:5">
      <c r="A1291" t="s">
        <v>6246</v>
      </c>
      <c r="B1291" t="s">
        <v>8533</v>
      </c>
      <c r="D1291" t="s">
        <v>6245</v>
      </c>
      <c r="E1291" t="s">
        <v>674</v>
      </c>
    </row>
    <row r="1292" spans="1:5">
      <c r="A1292" t="s">
        <v>6249</v>
      </c>
      <c r="B1292" t="s">
        <v>8533</v>
      </c>
      <c r="D1292" t="s">
        <v>6248</v>
      </c>
      <c r="E1292" t="s">
        <v>675</v>
      </c>
    </row>
    <row r="1293" spans="1:5">
      <c r="A1293" t="s">
        <v>6252</v>
      </c>
      <c r="B1293" t="s">
        <v>8533</v>
      </c>
      <c r="D1293" t="s">
        <v>6251</v>
      </c>
      <c r="E1293" t="s">
        <v>676</v>
      </c>
    </row>
    <row r="1294" spans="1:5">
      <c r="A1294" t="s">
        <v>6255</v>
      </c>
      <c r="B1294" t="s">
        <v>8533</v>
      </c>
      <c r="D1294" t="s">
        <v>6254</v>
      </c>
      <c r="E1294" t="s">
        <v>677</v>
      </c>
    </row>
    <row r="1295" spans="1:5">
      <c r="A1295" t="s">
        <v>6257</v>
      </c>
      <c r="B1295" t="s">
        <v>8533</v>
      </c>
      <c r="D1295" t="s">
        <v>6254</v>
      </c>
      <c r="E1295" t="s">
        <v>677</v>
      </c>
    </row>
    <row r="1296" spans="1:5">
      <c r="A1296" t="s">
        <v>6260</v>
      </c>
      <c r="B1296" t="s">
        <v>8533</v>
      </c>
      <c r="D1296" t="s">
        <v>6259</v>
      </c>
      <c r="E1296" t="s">
        <v>678</v>
      </c>
    </row>
    <row r="1297" spans="1:5">
      <c r="A1297" t="s">
        <v>6262</v>
      </c>
      <c r="B1297" t="s">
        <v>8533</v>
      </c>
      <c r="D1297" t="s">
        <v>6259</v>
      </c>
      <c r="E1297" t="s">
        <v>678</v>
      </c>
    </row>
    <row r="1298" spans="1:5">
      <c r="A1298" t="s">
        <v>6265</v>
      </c>
      <c r="B1298" t="s">
        <v>8533</v>
      </c>
      <c r="D1298" t="s">
        <v>6264</v>
      </c>
      <c r="E1298" t="s">
        <v>679</v>
      </c>
    </row>
    <row r="1299" spans="1:5">
      <c r="A1299" t="s">
        <v>6267</v>
      </c>
      <c r="B1299" t="s">
        <v>8533</v>
      </c>
      <c r="D1299" t="s">
        <v>6264</v>
      </c>
      <c r="E1299" t="s">
        <v>679</v>
      </c>
    </row>
    <row r="1300" spans="1:5">
      <c r="A1300" t="s">
        <v>6270</v>
      </c>
      <c r="B1300" t="s">
        <v>8533</v>
      </c>
      <c r="D1300" t="s">
        <v>6269</v>
      </c>
      <c r="E1300" t="s">
        <v>680</v>
      </c>
    </row>
    <row r="1301" spans="1:5">
      <c r="A1301" t="s">
        <v>6272</v>
      </c>
      <c r="B1301" t="s">
        <v>8533</v>
      </c>
      <c r="D1301" t="s">
        <v>6269</v>
      </c>
      <c r="E1301" t="s">
        <v>680</v>
      </c>
    </row>
    <row r="1302" spans="1:5">
      <c r="A1302" t="s">
        <v>6275</v>
      </c>
      <c r="B1302" t="s">
        <v>8533</v>
      </c>
      <c r="D1302" t="s">
        <v>6274</v>
      </c>
      <c r="E1302" t="s">
        <v>681</v>
      </c>
    </row>
    <row r="1303" spans="1:5">
      <c r="A1303" t="s">
        <v>6277</v>
      </c>
      <c r="B1303" t="s">
        <v>8533</v>
      </c>
      <c r="D1303" t="s">
        <v>6274</v>
      </c>
      <c r="E1303" t="s">
        <v>681</v>
      </c>
    </row>
    <row r="1304" spans="1:5">
      <c r="A1304" t="s">
        <v>6280</v>
      </c>
      <c r="B1304" t="s">
        <v>8533</v>
      </c>
      <c r="D1304" t="s">
        <v>6279</v>
      </c>
      <c r="E1304" t="s">
        <v>682</v>
      </c>
    </row>
    <row r="1305" spans="1:5">
      <c r="A1305" t="s">
        <v>6282</v>
      </c>
      <c r="B1305" t="s">
        <v>8533</v>
      </c>
      <c r="D1305" t="s">
        <v>6279</v>
      </c>
      <c r="E1305" t="s">
        <v>682</v>
      </c>
    </row>
    <row r="1306" spans="1:5">
      <c r="A1306" t="s">
        <v>6285</v>
      </c>
      <c r="B1306" t="s">
        <v>8533</v>
      </c>
      <c r="D1306" t="s">
        <v>6284</v>
      </c>
      <c r="E1306" t="s">
        <v>683</v>
      </c>
    </row>
    <row r="1307" spans="1:5">
      <c r="A1307" t="s">
        <v>6287</v>
      </c>
      <c r="B1307" t="s">
        <v>8533</v>
      </c>
      <c r="D1307" t="s">
        <v>6284</v>
      </c>
      <c r="E1307" t="s">
        <v>683</v>
      </c>
    </row>
    <row r="1308" spans="1:5">
      <c r="A1308" t="s">
        <v>6290</v>
      </c>
      <c r="B1308" t="s">
        <v>8533</v>
      </c>
      <c r="D1308" t="s">
        <v>6289</v>
      </c>
      <c r="E1308" t="s">
        <v>684</v>
      </c>
    </row>
    <row r="1309" spans="1:5">
      <c r="A1309" t="s">
        <v>6292</v>
      </c>
      <c r="B1309" t="s">
        <v>8533</v>
      </c>
      <c r="D1309" t="s">
        <v>6289</v>
      </c>
      <c r="E1309" t="s">
        <v>684</v>
      </c>
    </row>
    <row r="1310" spans="1:5">
      <c r="A1310" t="s">
        <v>6295</v>
      </c>
      <c r="B1310" t="s">
        <v>8997</v>
      </c>
      <c r="D1310" t="s">
        <v>6294</v>
      </c>
      <c r="E1310" t="s">
        <v>685</v>
      </c>
    </row>
    <row r="1311" spans="1:5">
      <c r="A1311" t="s">
        <v>6298</v>
      </c>
      <c r="B1311" t="s">
        <v>8570</v>
      </c>
      <c r="D1311" t="s">
        <v>6297</v>
      </c>
      <c r="E1311" t="s">
        <v>686</v>
      </c>
    </row>
    <row r="1312" spans="1:5">
      <c r="A1312" t="s">
        <v>6301</v>
      </c>
      <c r="B1312" t="s">
        <v>8533</v>
      </c>
      <c r="D1312" t="s">
        <v>6300</v>
      </c>
      <c r="E1312" t="s">
        <v>687</v>
      </c>
    </row>
    <row r="1313" spans="1:5">
      <c r="A1313" t="s">
        <v>6304</v>
      </c>
      <c r="B1313" t="s">
        <v>8533</v>
      </c>
      <c r="D1313" t="s">
        <v>6303</v>
      </c>
      <c r="E1313" t="s">
        <v>688</v>
      </c>
    </row>
    <row r="1314" spans="1:5">
      <c r="A1314" t="s">
        <v>6307</v>
      </c>
      <c r="B1314" t="s">
        <v>8997</v>
      </c>
      <c r="D1314" t="s">
        <v>6306</v>
      </c>
      <c r="E1314" t="s">
        <v>689</v>
      </c>
    </row>
    <row r="1315" spans="1:5">
      <c r="A1315" t="s">
        <v>6310</v>
      </c>
      <c r="B1315" t="s">
        <v>8997</v>
      </c>
      <c r="C1315" t="s">
        <v>2222</v>
      </c>
      <c r="D1315" t="s">
        <v>6309</v>
      </c>
      <c r="E1315" t="s">
        <v>690</v>
      </c>
    </row>
    <row r="1316" spans="1:5">
      <c r="A1316" t="s">
        <v>6313</v>
      </c>
      <c r="B1316" t="s">
        <v>8533</v>
      </c>
      <c r="D1316" t="s">
        <v>6312</v>
      </c>
      <c r="E1316" t="s">
        <v>691</v>
      </c>
    </row>
    <row r="1317" spans="1:5">
      <c r="A1317" t="s">
        <v>6316</v>
      </c>
      <c r="B1317" t="s">
        <v>8946</v>
      </c>
      <c r="D1317" t="s">
        <v>6315</v>
      </c>
      <c r="E1317" t="s">
        <v>692</v>
      </c>
    </row>
    <row r="1318" spans="1:5">
      <c r="A1318" t="s">
        <v>6319</v>
      </c>
      <c r="B1318" t="s">
        <v>8533</v>
      </c>
      <c r="D1318" t="s">
        <v>6318</v>
      </c>
      <c r="E1318" t="s">
        <v>693</v>
      </c>
    </row>
    <row r="1319" spans="1:5">
      <c r="A1319" t="s">
        <v>6322</v>
      </c>
      <c r="B1319" t="s">
        <v>8997</v>
      </c>
      <c r="D1319" t="s">
        <v>6321</v>
      </c>
      <c r="E1319" t="s">
        <v>694</v>
      </c>
    </row>
    <row r="1320" spans="1:5">
      <c r="A1320" t="s">
        <v>6325</v>
      </c>
      <c r="B1320" t="s">
        <v>8946</v>
      </c>
      <c r="D1320" t="s">
        <v>6324</v>
      </c>
      <c r="E1320" t="s">
        <v>695</v>
      </c>
    </row>
    <row r="1321" spans="1:5">
      <c r="A1321" t="s">
        <v>6328</v>
      </c>
      <c r="B1321" t="s">
        <v>8533</v>
      </c>
      <c r="D1321" t="s">
        <v>6327</v>
      </c>
      <c r="E1321" t="s">
        <v>696</v>
      </c>
    </row>
    <row r="1322" spans="1:5">
      <c r="A1322" t="s">
        <v>6331</v>
      </c>
      <c r="B1322" t="s">
        <v>8946</v>
      </c>
      <c r="D1322" t="s">
        <v>6330</v>
      </c>
      <c r="E1322" t="s">
        <v>697</v>
      </c>
    </row>
    <row r="1323" spans="1:5">
      <c r="A1323" t="s">
        <v>6334</v>
      </c>
      <c r="B1323" t="s">
        <v>8963</v>
      </c>
      <c r="D1323" t="s">
        <v>6333</v>
      </c>
      <c r="E1323" t="s">
        <v>698</v>
      </c>
    </row>
    <row r="1324" spans="1:5">
      <c r="A1324" t="s">
        <v>6334</v>
      </c>
      <c r="B1324" t="s">
        <v>8963</v>
      </c>
      <c r="D1324" t="s">
        <v>6333</v>
      </c>
      <c r="E1324" t="s">
        <v>698</v>
      </c>
    </row>
    <row r="1325" spans="1:5">
      <c r="A1325" t="s">
        <v>6334</v>
      </c>
      <c r="B1325" t="s">
        <v>8963</v>
      </c>
      <c r="D1325" t="s">
        <v>6333</v>
      </c>
      <c r="E1325" t="s">
        <v>698</v>
      </c>
    </row>
    <row r="1326" spans="1:5">
      <c r="A1326" t="s">
        <v>6337</v>
      </c>
      <c r="B1326" t="s">
        <v>8533</v>
      </c>
      <c r="D1326" t="s">
        <v>6336</v>
      </c>
      <c r="E1326" t="s">
        <v>699</v>
      </c>
    </row>
    <row r="1327" spans="1:5">
      <c r="A1327" t="s">
        <v>6339</v>
      </c>
      <c r="B1327" t="s">
        <v>8533</v>
      </c>
      <c r="D1327" t="s">
        <v>6336</v>
      </c>
      <c r="E1327" t="s">
        <v>699</v>
      </c>
    </row>
    <row r="1328" spans="1:5">
      <c r="A1328" t="s">
        <v>6342</v>
      </c>
      <c r="B1328" t="s">
        <v>8533</v>
      </c>
      <c r="D1328" t="s">
        <v>6341</v>
      </c>
      <c r="E1328" t="s">
        <v>700</v>
      </c>
    </row>
    <row r="1329" spans="1:5">
      <c r="A1329" t="s">
        <v>6345</v>
      </c>
      <c r="B1329" t="s">
        <v>8956</v>
      </c>
      <c r="C1329" t="s">
        <v>2229</v>
      </c>
      <c r="D1329" t="s">
        <v>6344</v>
      </c>
      <c r="E1329" t="s">
        <v>701</v>
      </c>
    </row>
    <row r="1330" spans="1:5">
      <c r="A1330" t="s">
        <v>6347</v>
      </c>
      <c r="B1330" t="s">
        <v>8956</v>
      </c>
      <c r="C1330" t="s">
        <v>2230</v>
      </c>
      <c r="D1330" t="s">
        <v>6344</v>
      </c>
      <c r="E1330" t="s">
        <v>701</v>
      </c>
    </row>
    <row r="1331" spans="1:5">
      <c r="A1331" t="s">
        <v>6350</v>
      </c>
      <c r="B1331" t="s">
        <v>8946</v>
      </c>
      <c r="D1331" t="s">
        <v>6349</v>
      </c>
      <c r="E1331" t="s">
        <v>702</v>
      </c>
    </row>
    <row r="1332" spans="1:5">
      <c r="A1332" t="s">
        <v>6353</v>
      </c>
      <c r="B1332" t="s">
        <v>8533</v>
      </c>
      <c r="D1332" t="s">
        <v>6352</v>
      </c>
      <c r="E1332" t="s">
        <v>703</v>
      </c>
    </row>
    <row r="1333" spans="1:5">
      <c r="A1333" t="s">
        <v>6355</v>
      </c>
      <c r="B1333" t="s">
        <v>8533</v>
      </c>
      <c r="D1333" t="s">
        <v>6352</v>
      </c>
      <c r="E1333" t="s">
        <v>703</v>
      </c>
    </row>
    <row r="1334" spans="1:5">
      <c r="A1334" t="s">
        <v>6358</v>
      </c>
      <c r="B1334" t="s">
        <v>8533</v>
      </c>
      <c r="D1334" t="s">
        <v>6357</v>
      </c>
      <c r="E1334" t="s">
        <v>704</v>
      </c>
    </row>
    <row r="1335" spans="1:5">
      <c r="A1335" t="s">
        <v>6360</v>
      </c>
      <c r="B1335" t="s">
        <v>8533</v>
      </c>
      <c r="D1335" t="s">
        <v>6357</v>
      </c>
      <c r="E1335" t="s">
        <v>704</v>
      </c>
    </row>
    <row r="1336" spans="1:5">
      <c r="A1336" t="s">
        <v>6363</v>
      </c>
      <c r="B1336" t="s">
        <v>8533</v>
      </c>
      <c r="D1336" t="s">
        <v>6362</v>
      </c>
      <c r="E1336" t="s">
        <v>705</v>
      </c>
    </row>
    <row r="1337" spans="1:5">
      <c r="A1337" t="s">
        <v>6365</v>
      </c>
      <c r="B1337" t="s">
        <v>8533</v>
      </c>
      <c r="D1337" t="s">
        <v>6362</v>
      </c>
      <c r="E1337" t="s">
        <v>705</v>
      </c>
    </row>
    <row r="1338" spans="1:5">
      <c r="A1338" t="s">
        <v>6368</v>
      </c>
      <c r="B1338" t="s">
        <v>8946</v>
      </c>
      <c r="D1338" t="s">
        <v>6367</v>
      </c>
      <c r="E1338" t="s">
        <v>706</v>
      </c>
    </row>
    <row r="1339" spans="1:5">
      <c r="A1339" t="s">
        <v>6371</v>
      </c>
      <c r="B1339" t="s">
        <v>8946</v>
      </c>
      <c r="D1339" t="s">
        <v>6370</v>
      </c>
      <c r="E1339" t="s">
        <v>707</v>
      </c>
    </row>
    <row r="1340" spans="1:5">
      <c r="A1340" t="s">
        <v>6374</v>
      </c>
      <c r="B1340" t="s">
        <v>8946</v>
      </c>
      <c r="D1340" t="s">
        <v>6373</v>
      </c>
      <c r="E1340" t="s">
        <v>708</v>
      </c>
    </row>
    <row r="1341" spans="1:5">
      <c r="A1341" t="s">
        <v>6377</v>
      </c>
      <c r="B1341" t="s">
        <v>8533</v>
      </c>
      <c r="C1341" t="s">
        <v>10852</v>
      </c>
      <c r="D1341" t="s">
        <v>6376</v>
      </c>
      <c r="E1341" t="s">
        <v>709</v>
      </c>
    </row>
    <row r="1342" spans="1:5">
      <c r="A1342" t="s">
        <v>6379</v>
      </c>
      <c r="B1342" t="s">
        <v>8533</v>
      </c>
      <c r="C1342" t="s">
        <v>5660</v>
      </c>
      <c r="D1342" t="s">
        <v>6376</v>
      </c>
      <c r="E1342" t="s">
        <v>709</v>
      </c>
    </row>
    <row r="1343" spans="1:5">
      <c r="A1343" t="s">
        <v>6382</v>
      </c>
      <c r="B1343" t="s">
        <v>8533</v>
      </c>
      <c r="D1343" t="s">
        <v>6381</v>
      </c>
      <c r="E1343" t="s">
        <v>710</v>
      </c>
    </row>
    <row r="1344" spans="1:5">
      <c r="A1344" t="s">
        <v>6385</v>
      </c>
      <c r="B1344" t="s">
        <v>8533</v>
      </c>
      <c r="D1344" t="s">
        <v>6384</v>
      </c>
      <c r="E1344" t="s">
        <v>711</v>
      </c>
    </row>
    <row r="1345" spans="1:5">
      <c r="A1345" t="s">
        <v>6388</v>
      </c>
      <c r="B1345" t="s">
        <v>8533</v>
      </c>
      <c r="D1345" t="s">
        <v>6387</v>
      </c>
      <c r="E1345" t="s">
        <v>712</v>
      </c>
    </row>
    <row r="1346" spans="1:5">
      <c r="A1346" t="s">
        <v>6391</v>
      </c>
      <c r="B1346" t="s">
        <v>8533</v>
      </c>
      <c r="D1346" t="s">
        <v>6390</v>
      </c>
      <c r="E1346" t="s">
        <v>713</v>
      </c>
    </row>
    <row r="1347" spans="1:5">
      <c r="A1347" t="s">
        <v>6394</v>
      </c>
      <c r="B1347" t="s">
        <v>8956</v>
      </c>
      <c r="D1347" t="s">
        <v>6393</v>
      </c>
      <c r="E1347" t="s">
        <v>714</v>
      </c>
    </row>
    <row r="1348" spans="1:5">
      <c r="A1348" t="s">
        <v>6397</v>
      </c>
      <c r="B1348" t="s">
        <v>8533</v>
      </c>
      <c r="D1348" t="s">
        <v>6396</v>
      </c>
      <c r="E1348" t="s">
        <v>715</v>
      </c>
    </row>
    <row r="1349" spans="1:5">
      <c r="A1349" t="s">
        <v>6400</v>
      </c>
      <c r="B1349" t="s">
        <v>8533</v>
      </c>
      <c r="D1349" t="s">
        <v>6399</v>
      </c>
      <c r="E1349" t="s">
        <v>716</v>
      </c>
    </row>
    <row r="1350" spans="1:5">
      <c r="A1350" t="s">
        <v>6403</v>
      </c>
      <c r="B1350" t="s">
        <v>8533</v>
      </c>
      <c r="D1350" t="s">
        <v>6402</v>
      </c>
      <c r="E1350" t="s">
        <v>717</v>
      </c>
    </row>
    <row r="1351" spans="1:5">
      <c r="A1351" t="s">
        <v>6406</v>
      </c>
      <c r="B1351" t="s">
        <v>8533</v>
      </c>
      <c r="D1351" t="s">
        <v>6405</v>
      </c>
      <c r="E1351" t="s">
        <v>718</v>
      </c>
    </row>
    <row r="1352" spans="1:5">
      <c r="A1352" t="s">
        <v>6409</v>
      </c>
      <c r="B1352" t="s">
        <v>8533</v>
      </c>
      <c r="D1352" t="s">
        <v>6408</v>
      </c>
      <c r="E1352" t="s">
        <v>719</v>
      </c>
    </row>
    <row r="1353" spans="1:5">
      <c r="A1353" t="s">
        <v>6412</v>
      </c>
      <c r="B1353" t="s">
        <v>8533</v>
      </c>
      <c r="D1353" t="s">
        <v>6411</v>
      </c>
      <c r="E1353" t="s">
        <v>720</v>
      </c>
    </row>
    <row r="1354" spans="1:5">
      <c r="A1354" t="s">
        <v>6415</v>
      </c>
      <c r="B1354" t="s">
        <v>8533</v>
      </c>
      <c r="D1354" t="s">
        <v>6414</v>
      </c>
      <c r="E1354" t="s">
        <v>721</v>
      </c>
    </row>
    <row r="1355" spans="1:5">
      <c r="A1355" t="s">
        <v>6418</v>
      </c>
      <c r="B1355" t="s">
        <v>8533</v>
      </c>
      <c r="D1355" t="s">
        <v>6417</v>
      </c>
      <c r="E1355" t="s">
        <v>722</v>
      </c>
    </row>
    <row r="1356" spans="1:5">
      <c r="A1356" t="s">
        <v>6421</v>
      </c>
      <c r="B1356" t="s">
        <v>8533</v>
      </c>
      <c r="D1356" t="s">
        <v>6420</v>
      </c>
      <c r="E1356" t="s">
        <v>723</v>
      </c>
    </row>
    <row r="1357" spans="1:5">
      <c r="A1357" t="s">
        <v>6424</v>
      </c>
      <c r="B1357" t="s">
        <v>8533</v>
      </c>
      <c r="D1357" t="s">
        <v>6423</v>
      </c>
      <c r="E1357" t="s">
        <v>724</v>
      </c>
    </row>
    <row r="1358" spans="1:5">
      <c r="A1358" t="s">
        <v>6427</v>
      </c>
      <c r="B1358" t="s">
        <v>8533</v>
      </c>
      <c r="D1358" t="s">
        <v>6426</v>
      </c>
      <c r="E1358" t="s">
        <v>725</v>
      </c>
    </row>
    <row r="1359" spans="1:5">
      <c r="A1359" t="s">
        <v>6430</v>
      </c>
      <c r="B1359" t="s">
        <v>8533</v>
      </c>
      <c r="D1359" t="s">
        <v>6429</v>
      </c>
      <c r="E1359" t="s">
        <v>726</v>
      </c>
    </row>
    <row r="1360" spans="1:5">
      <c r="A1360" t="s">
        <v>6433</v>
      </c>
      <c r="B1360" t="s">
        <v>8533</v>
      </c>
      <c r="D1360" t="s">
        <v>6432</v>
      </c>
      <c r="E1360" t="s">
        <v>727</v>
      </c>
    </row>
    <row r="1361" spans="1:5">
      <c r="A1361" t="s">
        <v>6436</v>
      </c>
      <c r="B1361" t="s">
        <v>8533</v>
      </c>
      <c r="D1361" t="s">
        <v>6435</v>
      </c>
      <c r="E1361" t="s">
        <v>728</v>
      </c>
    </row>
    <row r="1362" spans="1:5">
      <c r="A1362" t="s">
        <v>6439</v>
      </c>
      <c r="B1362" t="s">
        <v>8533</v>
      </c>
      <c r="D1362" t="s">
        <v>6438</v>
      </c>
      <c r="E1362" t="s">
        <v>729</v>
      </c>
    </row>
    <row r="1363" spans="1:5">
      <c r="A1363" t="s">
        <v>6442</v>
      </c>
      <c r="B1363" t="s">
        <v>8533</v>
      </c>
      <c r="D1363" t="s">
        <v>6441</v>
      </c>
      <c r="E1363" t="s">
        <v>730</v>
      </c>
    </row>
    <row r="1364" spans="1:5">
      <c r="A1364" t="s">
        <v>6445</v>
      </c>
      <c r="B1364" t="s">
        <v>8533</v>
      </c>
      <c r="D1364" t="s">
        <v>6444</v>
      </c>
      <c r="E1364" t="s">
        <v>731</v>
      </c>
    </row>
    <row r="1365" spans="1:5">
      <c r="A1365" t="s">
        <v>6448</v>
      </c>
      <c r="B1365" t="s">
        <v>8533</v>
      </c>
      <c r="D1365" t="s">
        <v>6447</v>
      </c>
      <c r="E1365" t="s">
        <v>732</v>
      </c>
    </row>
    <row r="1366" spans="1:5">
      <c r="A1366" t="s">
        <v>6451</v>
      </c>
      <c r="B1366" t="s">
        <v>8533</v>
      </c>
      <c r="D1366" t="s">
        <v>6450</v>
      </c>
      <c r="E1366" t="s">
        <v>733</v>
      </c>
    </row>
    <row r="1367" spans="1:5">
      <c r="A1367" t="s">
        <v>6454</v>
      </c>
      <c r="B1367" t="s">
        <v>8533</v>
      </c>
      <c r="D1367" t="s">
        <v>6453</v>
      </c>
      <c r="E1367" t="s">
        <v>734</v>
      </c>
    </row>
    <row r="1368" spans="1:5">
      <c r="A1368" t="s">
        <v>6457</v>
      </c>
      <c r="B1368" t="s">
        <v>8533</v>
      </c>
      <c r="D1368" t="s">
        <v>6456</v>
      </c>
      <c r="E1368" t="s">
        <v>735</v>
      </c>
    </row>
    <row r="1369" spans="1:5">
      <c r="A1369" t="s">
        <v>6460</v>
      </c>
      <c r="B1369" t="s">
        <v>8533</v>
      </c>
      <c r="D1369" t="s">
        <v>6459</v>
      </c>
      <c r="E1369" t="s">
        <v>736</v>
      </c>
    </row>
    <row r="1370" spans="1:5">
      <c r="A1370" t="s">
        <v>6463</v>
      </c>
      <c r="B1370" t="s">
        <v>8533</v>
      </c>
      <c r="D1370" t="s">
        <v>6462</v>
      </c>
      <c r="E1370" t="s">
        <v>737</v>
      </c>
    </row>
    <row r="1371" spans="1:5">
      <c r="A1371" t="s">
        <v>6466</v>
      </c>
      <c r="B1371" t="s">
        <v>8533</v>
      </c>
      <c r="D1371" t="s">
        <v>6465</v>
      </c>
      <c r="E1371" t="s">
        <v>738</v>
      </c>
    </row>
    <row r="1372" spans="1:5">
      <c r="A1372" t="s">
        <v>6466</v>
      </c>
      <c r="B1372" t="s">
        <v>8533</v>
      </c>
      <c r="D1372" t="s">
        <v>6465</v>
      </c>
      <c r="E1372" t="s">
        <v>738</v>
      </c>
    </row>
    <row r="1373" spans="1:5">
      <c r="A1373" t="s">
        <v>6466</v>
      </c>
      <c r="B1373" t="s">
        <v>8533</v>
      </c>
      <c r="D1373" t="s">
        <v>6465</v>
      </c>
      <c r="E1373" t="s">
        <v>738</v>
      </c>
    </row>
    <row r="1374" spans="1:5">
      <c r="A1374" t="s">
        <v>6466</v>
      </c>
      <c r="B1374" t="s">
        <v>8533</v>
      </c>
      <c r="D1374" t="s">
        <v>6465</v>
      </c>
      <c r="E1374" t="s">
        <v>738</v>
      </c>
    </row>
    <row r="1375" spans="1:5">
      <c r="A1375" t="s">
        <v>6466</v>
      </c>
      <c r="B1375" t="s">
        <v>8533</v>
      </c>
      <c r="D1375" t="s">
        <v>6465</v>
      </c>
      <c r="E1375" t="s">
        <v>738</v>
      </c>
    </row>
    <row r="1376" spans="1:5">
      <c r="A1376" t="s">
        <v>6466</v>
      </c>
      <c r="B1376" t="s">
        <v>8533</v>
      </c>
      <c r="D1376" t="s">
        <v>6465</v>
      </c>
      <c r="E1376" t="s">
        <v>738</v>
      </c>
    </row>
    <row r="1377" spans="1:5">
      <c r="A1377" t="s">
        <v>6469</v>
      </c>
      <c r="B1377" t="s">
        <v>8533</v>
      </c>
      <c r="D1377" t="s">
        <v>6468</v>
      </c>
      <c r="E1377" t="s">
        <v>739</v>
      </c>
    </row>
    <row r="1378" spans="1:5">
      <c r="A1378" t="s">
        <v>6469</v>
      </c>
      <c r="B1378" t="s">
        <v>8533</v>
      </c>
      <c r="D1378" t="s">
        <v>6468</v>
      </c>
      <c r="E1378" t="s">
        <v>739</v>
      </c>
    </row>
    <row r="1379" spans="1:5">
      <c r="A1379" t="s">
        <v>6469</v>
      </c>
      <c r="B1379" t="s">
        <v>8533</v>
      </c>
      <c r="D1379" t="s">
        <v>6468</v>
      </c>
      <c r="E1379" t="s">
        <v>739</v>
      </c>
    </row>
    <row r="1380" spans="1:5">
      <c r="A1380" t="s">
        <v>6472</v>
      </c>
      <c r="B1380" t="s">
        <v>8533</v>
      </c>
      <c r="D1380" t="s">
        <v>6471</v>
      </c>
      <c r="E1380" t="s">
        <v>740</v>
      </c>
    </row>
    <row r="1381" spans="1:5">
      <c r="A1381" t="s">
        <v>6475</v>
      </c>
      <c r="B1381" t="s">
        <v>8533</v>
      </c>
      <c r="D1381" t="s">
        <v>6474</v>
      </c>
      <c r="E1381" t="s">
        <v>741</v>
      </c>
    </row>
    <row r="1382" spans="1:5">
      <c r="A1382" t="s">
        <v>6477</v>
      </c>
      <c r="B1382" t="s">
        <v>8533</v>
      </c>
      <c r="D1382" t="s">
        <v>6474</v>
      </c>
      <c r="E1382" t="s">
        <v>741</v>
      </c>
    </row>
    <row r="1383" spans="1:5">
      <c r="A1383" t="s">
        <v>6480</v>
      </c>
      <c r="B1383" t="s">
        <v>8533</v>
      </c>
      <c r="D1383" t="s">
        <v>6479</v>
      </c>
      <c r="E1383" t="s">
        <v>742</v>
      </c>
    </row>
    <row r="1384" spans="1:5">
      <c r="A1384" t="s">
        <v>6482</v>
      </c>
      <c r="B1384" t="s">
        <v>8533</v>
      </c>
      <c r="D1384" t="s">
        <v>6479</v>
      </c>
      <c r="E1384" t="s">
        <v>742</v>
      </c>
    </row>
    <row r="1385" spans="1:5">
      <c r="A1385" t="s">
        <v>6484</v>
      </c>
      <c r="B1385" t="s">
        <v>8533</v>
      </c>
      <c r="D1385" t="s">
        <v>6479</v>
      </c>
      <c r="E1385" t="s">
        <v>742</v>
      </c>
    </row>
    <row r="1386" spans="1:5">
      <c r="A1386" t="s">
        <v>6487</v>
      </c>
      <c r="B1386" t="s">
        <v>6488</v>
      </c>
      <c r="D1386" t="s">
        <v>6486</v>
      </c>
      <c r="E1386" t="s">
        <v>743</v>
      </c>
    </row>
    <row r="1387" spans="1:5">
      <c r="A1387" t="s">
        <v>6491</v>
      </c>
      <c r="B1387" t="s">
        <v>8533</v>
      </c>
      <c r="D1387" t="s">
        <v>6490</v>
      </c>
      <c r="E1387" t="s">
        <v>744</v>
      </c>
    </row>
    <row r="1388" spans="1:5">
      <c r="A1388" t="s">
        <v>6494</v>
      </c>
      <c r="B1388" t="s">
        <v>8533</v>
      </c>
      <c r="D1388" t="s">
        <v>6493</v>
      </c>
      <c r="E1388" t="s">
        <v>745</v>
      </c>
    </row>
    <row r="1389" spans="1:5">
      <c r="A1389" t="s">
        <v>6497</v>
      </c>
      <c r="B1389" t="s">
        <v>8533</v>
      </c>
      <c r="D1389" t="s">
        <v>6496</v>
      </c>
      <c r="E1389" t="s">
        <v>746</v>
      </c>
    </row>
    <row r="1390" spans="1:5">
      <c r="A1390" t="s">
        <v>6500</v>
      </c>
      <c r="B1390" t="s">
        <v>8533</v>
      </c>
      <c r="D1390" t="s">
        <v>6499</v>
      </c>
      <c r="E1390" t="s">
        <v>747</v>
      </c>
    </row>
    <row r="1391" spans="1:5">
      <c r="A1391" t="s">
        <v>6502</v>
      </c>
      <c r="B1391" t="s">
        <v>8533</v>
      </c>
      <c r="D1391" t="s">
        <v>6499</v>
      </c>
      <c r="E1391" t="s">
        <v>747</v>
      </c>
    </row>
    <row r="1392" spans="1:5">
      <c r="A1392" t="s">
        <v>6505</v>
      </c>
      <c r="B1392" t="s">
        <v>8533</v>
      </c>
      <c r="D1392" t="s">
        <v>6504</v>
      </c>
      <c r="E1392" t="s">
        <v>748</v>
      </c>
    </row>
    <row r="1393" spans="1:5">
      <c r="A1393" t="s">
        <v>6507</v>
      </c>
      <c r="B1393" t="s">
        <v>8533</v>
      </c>
      <c r="D1393" t="s">
        <v>6504</v>
      </c>
      <c r="E1393" t="s">
        <v>748</v>
      </c>
    </row>
    <row r="1394" spans="1:5">
      <c r="A1394" t="s">
        <v>6510</v>
      </c>
      <c r="B1394" t="s">
        <v>8533</v>
      </c>
      <c r="D1394" t="s">
        <v>6509</v>
      </c>
      <c r="E1394" t="s">
        <v>749</v>
      </c>
    </row>
    <row r="1395" spans="1:5">
      <c r="A1395" t="s">
        <v>6513</v>
      </c>
      <c r="B1395" t="s">
        <v>8533</v>
      </c>
      <c r="D1395" t="s">
        <v>6512</v>
      </c>
      <c r="E1395" t="s">
        <v>750</v>
      </c>
    </row>
    <row r="1396" spans="1:5">
      <c r="A1396" t="s">
        <v>6515</v>
      </c>
      <c r="B1396" t="s">
        <v>8533</v>
      </c>
      <c r="D1396" t="s">
        <v>6512</v>
      </c>
      <c r="E1396" t="s">
        <v>750</v>
      </c>
    </row>
    <row r="1397" spans="1:5">
      <c r="A1397" t="s">
        <v>6518</v>
      </c>
      <c r="B1397" t="s">
        <v>8533</v>
      </c>
      <c r="D1397" t="s">
        <v>6517</v>
      </c>
      <c r="E1397" t="s">
        <v>751</v>
      </c>
    </row>
    <row r="1398" spans="1:5">
      <c r="A1398" t="s">
        <v>6520</v>
      </c>
      <c r="B1398" t="s">
        <v>8533</v>
      </c>
      <c r="D1398" t="s">
        <v>6517</v>
      </c>
      <c r="E1398" t="s">
        <v>751</v>
      </c>
    </row>
    <row r="1399" spans="1:5">
      <c r="A1399" t="s">
        <v>6523</v>
      </c>
      <c r="B1399" t="s">
        <v>8533</v>
      </c>
      <c r="D1399" t="s">
        <v>6522</v>
      </c>
      <c r="E1399" t="s">
        <v>752</v>
      </c>
    </row>
    <row r="1400" spans="1:5">
      <c r="A1400" t="s">
        <v>6526</v>
      </c>
      <c r="B1400" t="s">
        <v>8533</v>
      </c>
      <c r="D1400" t="s">
        <v>6525</v>
      </c>
      <c r="E1400" t="s">
        <v>753</v>
      </c>
    </row>
    <row r="1401" spans="1:5">
      <c r="A1401" t="s">
        <v>6529</v>
      </c>
      <c r="B1401" t="s">
        <v>8533</v>
      </c>
      <c r="D1401" t="s">
        <v>6528</v>
      </c>
      <c r="E1401" t="s">
        <v>754</v>
      </c>
    </row>
    <row r="1402" spans="1:5">
      <c r="A1402" t="s">
        <v>6531</v>
      </c>
      <c r="B1402" t="s">
        <v>8533</v>
      </c>
      <c r="D1402" t="s">
        <v>6528</v>
      </c>
      <c r="E1402" t="s">
        <v>754</v>
      </c>
    </row>
    <row r="1403" spans="1:5">
      <c r="A1403" t="s">
        <v>6534</v>
      </c>
      <c r="B1403" t="s">
        <v>8533</v>
      </c>
      <c r="D1403" t="s">
        <v>6533</v>
      </c>
      <c r="E1403" t="s">
        <v>755</v>
      </c>
    </row>
    <row r="1404" spans="1:5">
      <c r="A1404" t="s">
        <v>6537</v>
      </c>
      <c r="B1404" t="s">
        <v>8533</v>
      </c>
      <c r="D1404" t="s">
        <v>6536</v>
      </c>
      <c r="E1404" t="s">
        <v>756</v>
      </c>
    </row>
    <row r="1405" spans="1:5">
      <c r="A1405" t="s">
        <v>6540</v>
      </c>
      <c r="B1405" t="s">
        <v>8533</v>
      </c>
      <c r="D1405" t="s">
        <v>6539</v>
      </c>
      <c r="E1405" t="s">
        <v>757</v>
      </c>
    </row>
    <row r="1406" spans="1:5">
      <c r="A1406" t="s">
        <v>6543</v>
      </c>
      <c r="B1406" t="s">
        <v>8533</v>
      </c>
      <c r="D1406" t="s">
        <v>6542</v>
      </c>
      <c r="E1406" t="s">
        <v>758</v>
      </c>
    </row>
    <row r="1407" spans="1:5">
      <c r="A1407" t="s">
        <v>6546</v>
      </c>
      <c r="B1407" t="s">
        <v>8533</v>
      </c>
      <c r="D1407" t="s">
        <v>6545</v>
      </c>
      <c r="E1407" t="s">
        <v>759</v>
      </c>
    </row>
    <row r="1408" spans="1:5">
      <c r="A1408" t="s">
        <v>6549</v>
      </c>
      <c r="B1408" t="s">
        <v>8533</v>
      </c>
      <c r="D1408" t="s">
        <v>6548</v>
      </c>
      <c r="E1408" t="s">
        <v>760</v>
      </c>
    </row>
    <row r="1409" spans="1:5">
      <c r="A1409" t="s">
        <v>6552</v>
      </c>
      <c r="B1409" t="s">
        <v>8533</v>
      </c>
      <c r="D1409" t="s">
        <v>6551</v>
      </c>
      <c r="E1409" t="s">
        <v>761</v>
      </c>
    </row>
    <row r="1410" spans="1:5">
      <c r="A1410" t="s">
        <v>6555</v>
      </c>
      <c r="B1410" t="s">
        <v>8533</v>
      </c>
      <c r="D1410" t="s">
        <v>6554</v>
      </c>
      <c r="E1410" t="s">
        <v>762</v>
      </c>
    </row>
    <row r="1411" spans="1:5">
      <c r="A1411" t="s">
        <v>6558</v>
      </c>
      <c r="B1411" t="s">
        <v>8533</v>
      </c>
      <c r="D1411" t="s">
        <v>6557</v>
      </c>
      <c r="E1411" t="s">
        <v>763</v>
      </c>
    </row>
    <row r="1412" spans="1:5">
      <c r="A1412" t="s">
        <v>6561</v>
      </c>
      <c r="B1412" t="s">
        <v>8533</v>
      </c>
      <c r="D1412" t="s">
        <v>6560</v>
      </c>
      <c r="E1412" t="s">
        <v>764</v>
      </c>
    </row>
    <row r="1413" spans="1:5">
      <c r="A1413" t="s">
        <v>6564</v>
      </c>
      <c r="B1413" t="s">
        <v>8533</v>
      </c>
      <c r="D1413" t="s">
        <v>6563</v>
      </c>
      <c r="E1413" t="s">
        <v>765</v>
      </c>
    </row>
    <row r="1414" spans="1:5">
      <c r="A1414" t="s">
        <v>6567</v>
      </c>
      <c r="B1414" t="s">
        <v>8533</v>
      </c>
      <c r="D1414" t="s">
        <v>6566</v>
      </c>
      <c r="E1414" t="s">
        <v>766</v>
      </c>
    </row>
    <row r="1415" spans="1:5">
      <c r="A1415" t="s">
        <v>6569</v>
      </c>
      <c r="B1415" t="s">
        <v>8533</v>
      </c>
      <c r="D1415" t="s">
        <v>6566</v>
      </c>
      <c r="E1415" t="s">
        <v>766</v>
      </c>
    </row>
    <row r="1416" spans="1:5">
      <c r="A1416" t="s">
        <v>6572</v>
      </c>
      <c r="B1416" t="s">
        <v>8533</v>
      </c>
      <c r="D1416" t="s">
        <v>6571</v>
      </c>
      <c r="E1416" t="s">
        <v>767</v>
      </c>
    </row>
    <row r="1417" spans="1:5">
      <c r="A1417" t="s">
        <v>6575</v>
      </c>
      <c r="B1417" t="s">
        <v>8533</v>
      </c>
      <c r="D1417" t="s">
        <v>6574</v>
      </c>
      <c r="E1417" t="s">
        <v>768</v>
      </c>
    </row>
    <row r="1418" spans="1:5">
      <c r="A1418" t="s">
        <v>6578</v>
      </c>
      <c r="B1418" t="s">
        <v>8533</v>
      </c>
      <c r="D1418" t="s">
        <v>6577</v>
      </c>
      <c r="E1418" t="s">
        <v>769</v>
      </c>
    </row>
    <row r="1419" spans="1:5">
      <c r="A1419" t="s">
        <v>6578</v>
      </c>
      <c r="B1419" t="s">
        <v>8533</v>
      </c>
      <c r="D1419" t="s">
        <v>6577</v>
      </c>
      <c r="E1419" t="s">
        <v>769</v>
      </c>
    </row>
    <row r="1420" spans="1:5">
      <c r="A1420" t="s">
        <v>6578</v>
      </c>
      <c r="B1420" t="s">
        <v>8533</v>
      </c>
      <c r="D1420" t="s">
        <v>6577</v>
      </c>
      <c r="E1420" t="s">
        <v>769</v>
      </c>
    </row>
    <row r="1421" spans="1:5">
      <c r="A1421" t="s">
        <v>6578</v>
      </c>
      <c r="B1421" t="s">
        <v>8533</v>
      </c>
      <c r="D1421" t="s">
        <v>6577</v>
      </c>
      <c r="E1421" t="s">
        <v>769</v>
      </c>
    </row>
    <row r="1422" spans="1:5">
      <c r="A1422" t="s">
        <v>6581</v>
      </c>
      <c r="B1422" t="s">
        <v>8533</v>
      </c>
      <c r="D1422" t="s">
        <v>6580</v>
      </c>
      <c r="E1422" t="s">
        <v>770</v>
      </c>
    </row>
    <row r="1423" spans="1:5">
      <c r="A1423" t="s">
        <v>6584</v>
      </c>
      <c r="B1423" t="s">
        <v>8533</v>
      </c>
      <c r="D1423" t="s">
        <v>6583</v>
      </c>
      <c r="E1423" t="s">
        <v>771</v>
      </c>
    </row>
    <row r="1424" spans="1:5">
      <c r="A1424" t="s">
        <v>6586</v>
      </c>
      <c r="B1424" t="s">
        <v>8533</v>
      </c>
      <c r="D1424" t="s">
        <v>6583</v>
      </c>
      <c r="E1424" t="s">
        <v>771</v>
      </c>
    </row>
    <row r="1425" spans="1:5">
      <c r="A1425" t="s">
        <v>6589</v>
      </c>
      <c r="B1425" t="s">
        <v>8533</v>
      </c>
      <c r="D1425" t="s">
        <v>6588</v>
      </c>
      <c r="E1425" t="s">
        <v>772</v>
      </c>
    </row>
    <row r="1426" spans="1:5">
      <c r="A1426" t="s">
        <v>6592</v>
      </c>
      <c r="B1426" t="s">
        <v>8533</v>
      </c>
      <c r="D1426" t="s">
        <v>6591</v>
      </c>
      <c r="E1426" t="s">
        <v>773</v>
      </c>
    </row>
    <row r="1427" spans="1:5">
      <c r="A1427" t="s">
        <v>6595</v>
      </c>
      <c r="B1427" t="s">
        <v>8533</v>
      </c>
      <c r="D1427" t="s">
        <v>6594</v>
      </c>
      <c r="E1427" t="s">
        <v>774</v>
      </c>
    </row>
    <row r="1428" spans="1:5">
      <c r="A1428" t="s">
        <v>6598</v>
      </c>
      <c r="B1428" t="s">
        <v>8533</v>
      </c>
      <c r="D1428" t="s">
        <v>6597</v>
      </c>
      <c r="E1428" t="s">
        <v>775</v>
      </c>
    </row>
    <row r="1429" spans="1:5">
      <c r="A1429" t="s">
        <v>6601</v>
      </c>
      <c r="B1429" t="s">
        <v>8533</v>
      </c>
      <c r="D1429" t="s">
        <v>6600</v>
      </c>
      <c r="E1429" t="s">
        <v>776</v>
      </c>
    </row>
    <row r="1430" spans="1:5">
      <c r="A1430" t="s">
        <v>6604</v>
      </c>
      <c r="B1430" t="s">
        <v>8533</v>
      </c>
      <c r="D1430" t="s">
        <v>6603</v>
      </c>
      <c r="E1430" t="s">
        <v>777</v>
      </c>
    </row>
    <row r="1431" spans="1:5">
      <c r="A1431" t="s">
        <v>6604</v>
      </c>
      <c r="B1431" t="s">
        <v>8533</v>
      </c>
      <c r="D1431" t="s">
        <v>6603</v>
      </c>
      <c r="E1431" t="s">
        <v>777</v>
      </c>
    </row>
    <row r="1432" spans="1:5">
      <c r="A1432" t="s">
        <v>6607</v>
      </c>
      <c r="B1432" t="s">
        <v>8533</v>
      </c>
      <c r="D1432" t="s">
        <v>6606</v>
      </c>
      <c r="E1432" t="s">
        <v>778</v>
      </c>
    </row>
    <row r="1433" spans="1:5">
      <c r="A1433" t="s">
        <v>6607</v>
      </c>
      <c r="B1433" t="s">
        <v>8533</v>
      </c>
      <c r="D1433" t="s">
        <v>6606</v>
      </c>
      <c r="E1433" t="s">
        <v>778</v>
      </c>
    </row>
    <row r="1434" spans="1:5">
      <c r="A1434" t="s">
        <v>6610</v>
      </c>
      <c r="B1434" t="s">
        <v>8533</v>
      </c>
      <c r="D1434" t="s">
        <v>6609</v>
      </c>
      <c r="E1434" t="s">
        <v>779</v>
      </c>
    </row>
    <row r="1435" spans="1:5">
      <c r="A1435" t="s">
        <v>6613</v>
      </c>
      <c r="B1435" t="s">
        <v>8533</v>
      </c>
      <c r="D1435" t="s">
        <v>6612</v>
      </c>
      <c r="E1435" t="s">
        <v>780</v>
      </c>
    </row>
    <row r="1436" spans="1:5">
      <c r="A1436" t="s">
        <v>6616</v>
      </c>
      <c r="B1436" t="s">
        <v>8533</v>
      </c>
      <c r="D1436" t="s">
        <v>6615</v>
      </c>
      <c r="E1436" t="s">
        <v>781</v>
      </c>
    </row>
    <row r="1437" spans="1:5">
      <c r="A1437" t="s">
        <v>6619</v>
      </c>
      <c r="B1437" t="s">
        <v>8533</v>
      </c>
      <c r="D1437" t="s">
        <v>6618</v>
      </c>
      <c r="E1437" t="s">
        <v>782</v>
      </c>
    </row>
    <row r="1438" spans="1:5">
      <c r="A1438" t="s">
        <v>6622</v>
      </c>
      <c r="B1438" t="s">
        <v>8533</v>
      </c>
      <c r="D1438" t="s">
        <v>6621</v>
      </c>
      <c r="E1438" t="s">
        <v>783</v>
      </c>
    </row>
    <row r="1439" spans="1:5">
      <c r="A1439" t="s">
        <v>6625</v>
      </c>
      <c r="B1439" t="s">
        <v>8533</v>
      </c>
      <c r="D1439" t="s">
        <v>6624</v>
      </c>
      <c r="E1439" t="s">
        <v>784</v>
      </c>
    </row>
    <row r="1440" spans="1:5">
      <c r="A1440" t="s">
        <v>6628</v>
      </c>
      <c r="B1440" t="s">
        <v>8533</v>
      </c>
      <c r="D1440" t="s">
        <v>6627</v>
      </c>
      <c r="E1440" t="s">
        <v>785</v>
      </c>
    </row>
    <row r="1441" spans="1:5">
      <c r="A1441" t="s">
        <v>6631</v>
      </c>
      <c r="B1441" t="s">
        <v>8533</v>
      </c>
      <c r="D1441" t="s">
        <v>6630</v>
      </c>
      <c r="E1441" t="s">
        <v>786</v>
      </c>
    </row>
    <row r="1442" spans="1:5">
      <c r="A1442" t="s">
        <v>6634</v>
      </c>
      <c r="B1442" t="s">
        <v>8533</v>
      </c>
      <c r="D1442" t="s">
        <v>6633</v>
      </c>
      <c r="E1442" t="s">
        <v>787</v>
      </c>
    </row>
    <row r="1443" spans="1:5">
      <c r="A1443" t="s">
        <v>6637</v>
      </c>
      <c r="B1443" t="s">
        <v>8533</v>
      </c>
      <c r="D1443" t="s">
        <v>6636</v>
      </c>
      <c r="E1443" t="s">
        <v>788</v>
      </c>
    </row>
    <row r="1444" spans="1:5">
      <c r="A1444" t="s">
        <v>6640</v>
      </c>
      <c r="B1444" t="s">
        <v>8533</v>
      </c>
      <c r="D1444" t="s">
        <v>6639</v>
      </c>
      <c r="E1444" t="s">
        <v>789</v>
      </c>
    </row>
    <row r="1445" spans="1:5">
      <c r="A1445" t="s">
        <v>6643</v>
      </c>
      <c r="B1445" t="s">
        <v>8533</v>
      </c>
      <c r="D1445" t="s">
        <v>6642</v>
      </c>
      <c r="E1445" t="s">
        <v>790</v>
      </c>
    </row>
    <row r="1446" spans="1:5">
      <c r="A1446" t="s">
        <v>6646</v>
      </c>
      <c r="B1446" t="s">
        <v>8533</v>
      </c>
      <c r="D1446" t="s">
        <v>6645</v>
      </c>
      <c r="E1446" t="s">
        <v>791</v>
      </c>
    </row>
    <row r="1447" spans="1:5">
      <c r="A1447" t="s">
        <v>6649</v>
      </c>
      <c r="B1447" t="s">
        <v>8533</v>
      </c>
      <c r="D1447" t="s">
        <v>6648</v>
      </c>
      <c r="E1447" t="s">
        <v>792</v>
      </c>
    </row>
    <row r="1448" spans="1:5">
      <c r="A1448" t="s">
        <v>6652</v>
      </c>
      <c r="B1448" t="s">
        <v>8533</v>
      </c>
      <c r="D1448" t="s">
        <v>6651</v>
      </c>
      <c r="E1448" t="s">
        <v>793</v>
      </c>
    </row>
    <row r="1449" spans="1:5">
      <c r="A1449" t="s">
        <v>6655</v>
      </c>
      <c r="B1449" t="s">
        <v>8533</v>
      </c>
      <c r="D1449" t="s">
        <v>6654</v>
      </c>
      <c r="E1449" t="s">
        <v>794</v>
      </c>
    </row>
    <row r="1450" spans="1:5">
      <c r="A1450" t="s">
        <v>6658</v>
      </c>
      <c r="B1450" t="s">
        <v>8533</v>
      </c>
      <c r="D1450" t="s">
        <v>6657</v>
      </c>
      <c r="E1450" t="s">
        <v>795</v>
      </c>
    </row>
    <row r="1451" spans="1:5">
      <c r="A1451" t="s">
        <v>6661</v>
      </c>
      <c r="B1451" t="s">
        <v>8533</v>
      </c>
      <c r="D1451" t="s">
        <v>6660</v>
      </c>
      <c r="E1451" t="s">
        <v>796</v>
      </c>
    </row>
    <row r="1452" spans="1:5">
      <c r="A1452" t="s">
        <v>6664</v>
      </c>
      <c r="B1452" t="s">
        <v>8533</v>
      </c>
      <c r="D1452" t="s">
        <v>6663</v>
      </c>
      <c r="E1452" t="s">
        <v>797</v>
      </c>
    </row>
    <row r="1453" spans="1:5">
      <c r="A1453" t="s">
        <v>6667</v>
      </c>
      <c r="B1453" t="s">
        <v>8533</v>
      </c>
      <c r="D1453" t="s">
        <v>6666</v>
      </c>
      <c r="E1453" t="s">
        <v>798</v>
      </c>
    </row>
    <row r="1454" spans="1:5">
      <c r="A1454" t="s">
        <v>6670</v>
      </c>
      <c r="B1454" t="s">
        <v>8533</v>
      </c>
      <c r="D1454" t="s">
        <v>6669</v>
      </c>
      <c r="E1454" t="s">
        <v>799</v>
      </c>
    </row>
    <row r="1455" spans="1:5">
      <c r="A1455" t="s">
        <v>6673</v>
      </c>
      <c r="B1455" t="s">
        <v>8533</v>
      </c>
      <c r="D1455" t="s">
        <v>6672</v>
      </c>
      <c r="E1455" t="s">
        <v>800</v>
      </c>
    </row>
    <row r="1456" spans="1:5">
      <c r="A1456" t="s">
        <v>6676</v>
      </c>
      <c r="B1456" t="s">
        <v>8533</v>
      </c>
      <c r="D1456" t="s">
        <v>6675</v>
      </c>
      <c r="E1456" t="s">
        <v>801</v>
      </c>
    </row>
    <row r="1457" spans="1:5">
      <c r="A1457" t="s">
        <v>6679</v>
      </c>
      <c r="B1457" t="s">
        <v>8533</v>
      </c>
      <c r="D1457" t="s">
        <v>6678</v>
      </c>
      <c r="E1457" t="s">
        <v>802</v>
      </c>
    </row>
    <row r="1458" spans="1:5">
      <c r="A1458" t="s">
        <v>6682</v>
      </c>
      <c r="B1458" t="s">
        <v>8533</v>
      </c>
      <c r="D1458" t="s">
        <v>6681</v>
      </c>
      <c r="E1458" t="s">
        <v>803</v>
      </c>
    </row>
    <row r="1459" spans="1:5">
      <c r="A1459" t="s">
        <v>6685</v>
      </c>
      <c r="B1459" t="s">
        <v>8533</v>
      </c>
      <c r="D1459" t="s">
        <v>6684</v>
      </c>
      <c r="E1459" t="s">
        <v>804</v>
      </c>
    </row>
    <row r="1460" spans="1:5">
      <c r="A1460" t="s">
        <v>6688</v>
      </c>
      <c r="B1460" t="s">
        <v>8533</v>
      </c>
      <c r="D1460" t="s">
        <v>6687</v>
      </c>
      <c r="E1460" t="s">
        <v>805</v>
      </c>
    </row>
    <row r="1461" spans="1:5">
      <c r="A1461" t="s">
        <v>6691</v>
      </c>
      <c r="B1461" t="s">
        <v>8533</v>
      </c>
      <c r="D1461" t="s">
        <v>6690</v>
      </c>
      <c r="E1461" t="s">
        <v>806</v>
      </c>
    </row>
    <row r="1462" spans="1:5">
      <c r="A1462" t="s">
        <v>6694</v>
      </c>
      <c r="B1462" t="s">
        <v>8533</v>
      </c>
      <c r="D1462" t="s">
        <v>6693</v>
      </c>
      <c r="E1462" t="s">
        <v>807</v>
      </c>
    </row>
    <row r="1463" spans="1:5">
      <c r="A1463" t="s">
        <v>6697</v>
      </c>
      <c r="B1463" t="s">
        <v>9158</v>
      </c>
      <c r="D1463" t="s">
        <v>6696</v>
      </c>
      <c r="E1463" t="s">
        <v>808</v>
      </c>
    </row>
    <row r="1464" spans="1:5">
      <c r="A1464" t="s">
        <v>6700</v>
      </c>
      <c r="B1464" t="s">
        <v>8533</v>
      </c>
      <c r="D1464" t="s">
        <v>6699</v>
      </c>
      <c r="E1464" t="s">
        <v>809</v>
      </c>
    </row>
    <row r="1465" spans="1:5">
      <c r="A1465" t="s">
        <v>6703</v>
      </c>
      <c r="B1465" t="s">
        <v>8533</v>
      </c>
      <c r="D1465" t="s">
        <v>6702</v>
      </c>
      <c r="E1465" t="s">
        <v>810</v>
      </c>
    </row>
    <row r="1466" spans="1:5">
      <c r="A1466" t="s">
        <v>6706</v>
      </c>
      <c r="B1466" t="s">
        <v>8533</v>
      </c>
      <c r="D1466" t="s">
        <v>6705</v>
      </c>
      <c r="E1466" t="s">
        <v>811</v>
      </c>
    </row>
    <row r="1467" spans="1:5">
      <c r="A1467" t="s">
        <v>6709</v>
      </c>
      <c r="B1467" t="s">
        <v>8533</v>
      </c>
      <c r="D1467" t="s">
        <v>6708</v>
      </c>
      <c r="E1467" t="s">
        <v>812</v>
      </c>
    </row>
    <row r="1468" spans="1:5">
      <c r="A1468" t="s">
        <v>6712</v>
      </c>
      <c r="B1468" t="s">
        <v>8533</v>
      </c>
      <c r="D1468" t="s">
        <v>6711</v>
      </c>
      <c r="E1468" t="s">
        <v>813</v>
      </c>
    </row>
    <row r="1469" spans="1:5">
      <c r="A1469" t="s">
        <v>6715</v>
      </c>
      <c r="B1469" t="s">
        <v>8533</v>
      </c>
      <c r="D1469" t="s">
        <v>6714</v>
      </c>
      <c r="E1469" t="s">
        <v>814</v>
      </c>
    </row>
    <row r="1470" spans="1:5">
      <c r="A1470" t="s">
        <v>6718</v>
      </c>
      <c r="B1470" t="s">
        <v>8533</v>
      </c>
      <c r="D1470" t="s">
        <v>6717</v>
      </c>
      <c r="E1470" t="s">
        <v>815</v>
      </c>
    </row>
    <row r="1471" spans="1:5">
      <c r="A1471" t="s">
        <v>6721</v>
      </c>
      <c r="B1471" t="s">
        <v>8533</v>
      </c>
      <c r="D1471" t="s">
        <v>6720</v>
      </c>
      <c r="E1471" t="s">
        <v>816</v>
      </c>
    </row>
    <row r="1472" spans="1:5">
      <c r="A1472" t="s">
        <v>6724</v>
      </c>
      <c r="B1472" t="s">
        <v>8533</v>
      </c>
      <c r="D1472" t="s">
        <v>6723</v>
      </c>
      <c r="E1472" t="s">
        <v>817</v>
      </c>
    </row>
    <row r="1473" spans="1:5">
      <c r="A1473" t="s">
        <v>6727</v>
      </c>
      <c r="B1473" t="s">
        <v>8533</v>
      </c>
      <c r="D1473" t="s">
        <v>6726</v>
      </c>
      <c r="E1473" t="s">
        <v>818</v>
      </c>
    </row>
    <row r="1474" spans="1:5">
      <c r="A1474" t="s">
        <v>6730</v>
      </c>
      <c r="B1474" t="s">
        <v>8533</v>
      </c>
      <c r="D1474" t="s">
        <v>6729</v>
      </c>
      <c r="E1474" t="s">
        <v>819</v>
      </c>
    </row>
    <row r="1475" spans="1:5">
      <c r="A1475" t="s">
        <v>6733</v>
      </c>
      <c r="B1475" t="s">
        <v>8533</v>
      </c>
      <c r="D1475" t="s">
        <v>6732</v>
      </c>
      <c r="E1475" t="s">
        <v>820</v>
      </c>
    </row>
    <row r="1476" spans="1:5">
      <c r="A1476" t="s">
        <v>6736</v>
      </c>
      <c r="B1476" t="s">
        <v>8533</v>
      </c>
      <c r="D1476" t="s">
        <v>6735</v>
      </c>
      <c r="E1476" t="s">
        <v>821</v>
      </c>
    </row>
    <row r="1477" spans="1:5">
      <c r="A1477" t="s">
        <v>6739</v>
      </c>
      <c r="B1477" t="s">
        <v>8533</v>
      </c>
      <c r="D1477" t="s">
        <v>6738</v>
      </c>
      <c r="E1477" t="s">
        <v>822</v>
      </c>
    </row>
    <row r="1478" spans="1:5">
      <c r="A1478" t="s">
        <v>6742</v>
      </c>
      <c r="B1478" t="s">
        <v>8533</v>
      </c>
      <c r="D1478" t="s">
        <v>6741</v>
      </c>
      <c r="E1478" t="s">
        <v>823</v>
      </c>
    </row>
    <row r="1479" spans="1:5">
      <c r="A1479" t="s">
        <v>6745</v>
      </c>
      <c r="B1479" t="s">
        <v>8533</v>
      </c>
      <c r="D1479" t="s">
        <v>6744</v>
      </c>
      <c r="E1479" t="s">
        <v>824</v>
      </c>
    </row>
    <row r="1480" spans="1:5">
      <c r="A1480" t="s">
        <v>6748</v>
      </c>
      <c r="B1480" t="s">
        <v>8533</v>
      </c>
      <c r="D1480" t="s">
        <v>6747</v>
      </c>
      <c r="E1480" t="s">
        <v>825</v>
      </c>
    </row>
    <row r="1481" spans="1:5">
      <c r="A1481" t="s">
        <v>6751</v>
      </c>
      <c r="B1481" t="s">
        <v>8533</v>
      </c>
      <c r="D1481" t="s">
        <v>6750</v>
      </c>
      <c r="E1481" t="s">
        <v>826</v>
      </c>
    </row>
    <row r="1482" spans="1:5">
      <c r="A1482" t="s">
        <v>6754</v>
      </c>
      <c r="B1482" t="s">
        <v>8533</v>
      </c>
      <c r="D1482" t="s">
        <v>6753</v>
      </c>
      <c r="E1482" t="s">
        <v>827</v>
      </c>
    </row>
    <row r="1483" spans="1:5">
      <c r="A1483" t="s">
        <v>6757</v>
      </c>
      <c r="B1483" t="s">
        <v>8533</v>
      </c>
      <c r="D1483" t="s">
        <v>6756</v>
      </c>
      <c r="E1483" t="s">
        <v>828</v>
      </c>
    </row>
    <row r="1484" spans="1:5">
      <c r="A1484" t="s">
        <v>6760</v>
      </c>
      <c r="B1484" t="s">
        <v>8533</v>
      </c>
      <c r="D1484" t="s">
        <v>6759</v>
      </c>
      <c r="E1484" t="s">
        <v>829</v>
      </c>
    </row>
    <row r="1485" spans="1:5">
      <c r="A1485" t="s">
        <v>6763</v>
      </c>
      <c r="B1485" t="s">
        <v>8533</v>
      </c>
      <c r="D1485" t="s">
        <v>6762</v>
      </c>
      <c r="E1485" t="s">
        <v>830</v>
      </c>
    </row>
    <row r="1486" spans="1:5">
      <c r="A1486" t="s">
        <v>6766</v>
      </c>
      <c r="B1486" t="s">
        <v>8533</v>
      </c>
      <c r="D1486" t="s">
        <v>6765</v>
      </c>
      <c r="E1486" t="s">
        <v>831</v>
      </c>
    </row>
    <row r="1487" spans="1:5">
      <c r="A1487" t="s">
        <v>6769</v>
      </c>
      <c r="B1487" t="s">
        <v>8533</v>
      </c>
      <c r="D1487" t="s">
        <v>6768</v>
      </c>
      <c r="E1487" t="s">
        <v>832</v>
      </c>
    </row>
    <row r="1488" spans="1:5">
      <c r="A1488" t="s">
        <v>6772</v>
      </c>
      <c r="B1488" t="s">
        <v>8533</v>
      </c>
      <c r="D1488" t="s">
        <v>6771</v>
      </c>
      <c r="E1488" t="s">
        <v>833</v>
      </c>
    </row>
    <row r="1489" spans="1:5">
      <c r="A1489" t="s">
        <v>6775</v>
      </c>
      <c r="B1489" t="s">
        <v>8533</v>
      </c>
      <c r="D1489" t="s">
        <v>6774</v>
      </c>
      <c r="E1489" t="s">
        <v>834</v>
      </c>
    </row>
    <row r="1490" spans="1:5">
      <c r="A1490" t="s">
        <v>6778</v>
      </c>
      <c r="B1490" t="s">
        <v>8533</v>
      </c>
      <c r="D1490" t="s">
        <v>6777</v>
      </c>
      <c r="E1490" t="s">
        <v>835</v>
      </c>
    </row>
    <row r="1491" spans="1:5">
      <c r="A1491" t="s">
        <v>6781</v>
      </c>
      <c r="B1491" t="s">
        <v>8533</v>
      </c>
      <c r="D1491" t="s">
        <v>6780</v>
      </c>
      <c r="E1491" t="s">
        <v>836</v>
      </c>
    </row>
    <row r="1492" spans="1:5">
      <c r="A1492" t="s">
        <v>6784</v>
      </c>
      <c r="B1492" t="s">
        <v>8533</v>
      </c>
      <c r="D1492" t="s">
        <v>6783</v>
      </c>
      <c r="E1492" t="s">
        <v>837</v>
      </c>
    </row>
    <row r="1493" spans="1:5">
      <c r="A1493" t="s">
        <v>6787</v>
      </c>
      <c r="B1493" t="s">
        <v>8533</v>
      </c>
      <c r="D1493" t="s">
        <v>6786</v>
      </c>
      <c r="E1493" t="s">
        <v>838</v>
      </c>
    </row>
    <row r="1494" spans="1:5">
      <c r="A1494" t="s">
        <v>6790</v>
      </c>
      <c r="B1494" t="s">
        <v>8533</v>
      </c>
      <c r="D1494" t="s">
        <v>6789</v>
      </c>
      <c r="E1494" t="s">
        <v>839</v>
      </c>
    </row>
    <row r="1495" spans="1:5">
      <c r="A1495" t="s">
        <v>6793</v>
      </c>
      <c r="B1495" t="s">
        <v>8533</v>
      </c>
      <c r="D1495" t="s">
        <v>6792</v>
      </c>
      <c r="E1495" t="s">
        <v>840</v>
      </c>
    </row>
    <row r="1496" spans="1:5">
      <c r="A1496" t="s">
        <v>6796</v>
      </c>
      <c r="B1496" t="s">
        <v>8533</v>
      </c>
      <c r="D1496" t="s">
        <v>6795</v>
      </c>
      <c r="E1496" t="s">
        <v>841</v>
      </c>
    </row>
    <row r="1497" spans="1:5">
      <c r="A1497" t="s">
        <v>6799</v>
      </c>
      <c r="B1497" t="s">
        <v>8533</v>
      </c>
      <c r="D1497" t="s">
        <v>6798</v>
      </c>
      <c r="E1497" t="s">
        <v>842</v>
      </c>
    </row>
    <row r="1498" spans="1:5">
      <c r="A1498" t="s">
        <v>6802</v>
      </c>
      <c r="B1498" t="s">
        <v>8533</v>
      </c>
      <c r="D1498" t="s">
        <v>6801</v>
      </c>
      <c r="E1498" t="s">
        <v>843</v>
      </c>
    </row>
    <row r="1499" spans="1:5">
      <c r="A1499" t="s">
        <v>6805</v>
      </c>
      <c r="B1499" t="s">
        <v>8533</v>
      </c>
      <c r="D1499" t="s">
        <v>6804</v>
      </c>
      <c r="E1499" t="s">
        <v>844</v>
      </c>
    </row>
    <row r="1500" spans="1:5">
      <c r="A1500" t="s">
        <v>6808</v>
      </c>
      <c r="B1500" t="s">
        <v>8533</v>
      </c>
      <c r="D1500" t="s">
        <v>6807</v>
      </c>
      <c r="E1500" t="s">
        <v>845</v>
      </c>
    </row>
    <row r="1501" spans="1:5">
      <c r="A1501" t="s">
        <v>6811</v>
      </c>
      <c r="B1501" t="s">
        <v>8533</v>
      </c>
      <c r="D1501" t="s">
        <v>6810</v>
      </c>
      <c r="E1501" t="s">
        <v>846</v>
      </c>
    </row>
    <row r="1502" spans="1:5">
      <c r="A1502" t="s">
        <v>6814</v>
      </c>
      <c r="B1502" t="s">
        <v>8533</v>
      </c>
      <c r="D1502" t="s">
        <v>6813</v>
      </c>
      <c r="E1502" t="s">
        <v>847</v>
      </c>
    </row>
    <row r="1503" spans="1:5">
      <c r="A1503" t="s">
        <v>6817</v>
      </c>
      <c r="B1503" t="s">
        <v>8533</v>
      </c>
      <c r="D1503" t="s">
        <v>6816</v>
      </c>
      <c r="E1503" t="s">
        <v>848</v>
      </c>
    </row>
    <row r="1504" spans="1:5">
      <c r="A1504" t="s">
        <v>6820</v>
      </c>
      <c r="B1504" t="s">
        <v>8533</v>
      </c>
      <c r="D1504" t="s">
        <v>6819</v>
      </c>
      <c r="E1504" t="s">
        <v>849</v>
      </c>
    </row>
    <row r="1505" spans="1:5">
      <c r="A1505" t="s">
        <v>6823</v>
      </c>
      <c r="B1505" t="s">
        <v>8533</v>
      </c>
      <c r="D1505" t="s">
        <v>6822</v>
      </c>
      <c r="E1505" t="s">
        <v>850</v>
      </c>
    </row>
    <row r="1506" spans="1:5">
      <c r="A1506" t="s">
        <v>6826</v>
      </c>
      <c r="B1506" t="s">
        <v>8533</v>
      </c>
      <c r="D1506" t="s">
        <v>6825</v>
      </c>
      <c r="E1506" t="s">
        <v>851</v>
      </c>
    </row>
    <row r="1507" spans="1:5">
      <c r="A1507" t="s">
        <v>6829</v>
      </c>
      <c r="B1507" t="s">
        <v>8533</v>
      </c>
      <c r="D1507" t="s">
        <v>6828</v>
      </c>
      <c r="E1507" t="s">
        <v>852</v>
      </c>
    </row>
    <row r="1508" spans="1:5">
      <c r="A1508" t="s">
        <v>6832</v>
      </c>
      <c r="B1508" t="s">
        <v>8533</v>
      </c>
      <c r="D1508" t="s">
        <v>6831</v>
      </c>
      <c r="E1508" t="s">
        <v>853</v>
      </c>
    </row>
    <row r="1509" spans="1:5">
      <c r="A1509" t="s">
        <v>6835</v>
      </c>
      <c r="B1509" t="s">
        <v>8533</v>
      </c>
      <c r="D1509" t="s">
        <v>6834</v>
      </c>
      <c r="E1509" t="s">
        <v>854</v>
      </c>
    </row>
    <row r="1510" spans="1:5">
      <c r="A1510" t="s">
        <v>6838</v>
      </c>
      <c r="B1510" t="s">
        <v>8946</v>
      </c>
      <c r="D1510" t="s">
        <v>6837</v>
      </c>
      <c r="E1510" t="s">
        <v>855</v>
      </c>
    </row>
    <row r="1511" spans="1:5">
      <c r="A1511" t="s">
        <v>6841</v>
      </c>
      <c r="B1511" t="s">
        <v>8533</v>
      </c>
      <c r="D1511" t="s">
        <v>6840</v>
      </c>
      <c r="E1511" t="s">
        <v>887</v>
      </c>
    </row>
    <row r="1512" spans="1:5">
      <c r="A1512" t="s">
        <v>6844</v>
      </c>
      <c r="B1512" t="s">
        <v>8533</v>
      </c>
      <c r="D1512" t="s">
        <v>6843</v>
      </c>
      <c r="E1512" t="s">
        <v>856</v>
      </c>
    </row>
    <row r="1513" spans="1:5">
      <c r="A1513" t="s">
        <v>6847</v>
      </c>
      <c r="B1513" t="s">
        <v>8533</v>
      </c>
      <c r="D1513" t="s">
        <v>6846</v>
      </c>
      <c r="E1513" t="s">
        <v>857</v>
      </c>
    </row>
    <row r="1514" spans="1:5">
      <c r="A1514" t="s">
        <v>6850</v>
      </c>
      <c r="B1514" t="s">
        <v>8533</v>
      </c>
      <c r="D1514" t="s">
        <v>6849</v>
      </c>
      <c r="E1514" t="s">
        <v>858</v>
      </c>
    </row>
    <row r="1515" spans="1:5">
      <c r="A1515" t="s">
        <v>6853</v>
      </c>
      <c r="B1515" t="s">
        <v>8533</v>
      </c>
      <c r="D1515" t="s">
        <v>6852</v>
      </c>
      <c r="E1515" t="s">
        <v>859</v>
      </c>
    </row>
    <row r="1516" spans="1:5">
      <c r="A1516" t="s">
        <v>6856</v>
      </c>
      <c r="B1516" t="s">
        <v>8533</v>
      </c>
      <c r="D1516" t="s">
        <v>6855</v>
      </c>
      <c r="E1516" t="s">
        <v>860</v>
      </c>
    </row>
    <row r="1517" spans="1:5">
      <c r="A1517" t="s">
        <v>6859</v>
      </c>
      <c r="B1517" t="s">
        <v>8533</v>
      </c>
      <c r="D1517" t="s">
        <v>6858</v>
      </c>
      <c r="E1517" t="s">
        <v>861</v>
      </c>
    </row>
    <row r="1518" spans="1:5">
      <c r="A1518" t="s">
        <v>6862</v>
      </c>
      <c r="B1518" t="s">
        <v>8533</v>
      </c>
      <c r="D1518" t="s">
        <v>6861</v>
      </c>
      <c r="E1518" t="s">
        <v>862</v>
      </c>
    </row>
    <row r="1519" spans="1:5">
      <c r="A1519" t="s">
        <v>6865</v>
      </c>
      <c r="B1519" t="s">
        <v>8533</v>
      </c>
      <c r="D1519" t="s">
        <v>6864</v>
      </c>
      <c r="E1519" t="s">
        <v>863</v>
      </c>
    </row>
    <row r="1520" spans="1:5">
      <c r="A1520" t="s">
        <v>6868</v>
      </c>
      <c r="B1520" t="s">
        <v>8533</v>
      </c>
      <c r="D1520" t="s">
        <v>6867</v>
      </c>
      <c r="E1520" t="s">
        <v>864</v>
      </c>
    </row>
    <row r="1521" spans="1:5">
      <c r="A1521" t="s">
        <v>6871</v>
      </c>
      <c r="B1521" t="s">
        <v>8533</v>
      </c>
      <c r="D1521" t="s">
        <v>6870</v>
      </c>
      <c r="E1521" t="s">
        <v>865</v>
      </c>
    </row>
    <row r="1522" spans="1:5">
      <c r="A1522" t="s">
        <v>6874</v>
      </c>
      <c r="B1522" t="s">
        <v>8533</v>
      </c>
      <c r="D1522" t="s">
        <v>6873</v>
      </c>
      <c r="E1522" t="s">
        <v>866</v>
      </c>
    </row>
    <row r="1523" spans="1:5">
      <c r="A1523" t="s">
        <v>6877</v>
      </c>
      <c r="B1523" t="s">
        <v>8946</v>
      </c>
      <c r="D1523" t="s">
        <v>6876</v>
      </c>
      <c r="E1523" t="s">
        <v>867</v>
      </c>
    </row>
    <row r="1524" spans="1:5">
      <c r="A1524" t="s">
        <v>6880</v>
      </c>
      <c r="B1524" t="s">
        <v>8533</v>
      </c>
      <c r="D1524" t="s">
        <v>6879</v>
      </c>
      <c r="E1524" t="s">
        <v>0</v>
      </c>
    </row>
    <row r="1525" spans="1:5">
      <c r="A1525" t="s">
        <v>6883</v>
      </c>
      <c r="B1525" t="s">
        <v>8533</v>
      </c>
      <c r="D1525" t="s">
        <v>6882</v>
      </c>
      <c r="E1525" t="s">
        <v>1</v>
      </c>
    </row>
    <row r="1526" spans="1:5">
      <c r="A1526" t="s">
        <v>6886</v>
      </c>
      <c r="B1526" t="s">
        <v>8533</v>
      </c>
      <c r="D1526" t="s">
        <v>6885</v>
      </c>
      <c r="E1526" t="s">
        <v>2</v>
      </c>
    </row>
    <row r="1527" spans="1:5">
      <c r="A1527" t="s">
        <v>6889</v>
      </c>
      <c r="B1527" t="s">
        <v>8533</v>
      </c>
      <c r="D1527" t="s">
        <v>6888</v>
      </c>
      <c r="E1527" t="s">
        <v>3</v>
      </c>
    </row>
    <row r="1528" spans="1:5">
      <c r="A1528" t="s">
        <v>6892</v>
      </c>
      <c r="B1528" t="s">
        <v>8533</v>
      </c>
      <c r="D1528" t="s">
        <v>6891</v>
      </c>
      <c r="E1528" t="s">
        <v>4</v>
      </c>
    </row>
    <row r="1529" spans="1:5">
      <c r="A1529" t="s">
        <v>6895</v>
      </c>
      <c r="B1529" t="s">
        <v>8533</v>
      </c>
      <c r="D1529" t="s">
        <v>6894</v>
      </c>
      <c r="E1529" t="s">
        <v>5</v>
      </c>
    </row>
    <row r="1530" spans="1:5">
      <c r="A1530" t="s">
        <v>6898</v>
      </c>
      <c r="B1530" t="s">
        <v>8533</v>
      </c>
      <c r="D1530" t="s">
        <v>6897</v>
      </c>
      <c r="E1530" t="s">
        <v>6</v>
      </c>
    </row>
    <row r="1531" spans="1:5">
      <c r="A1531" t="s">
        <v>6901</v>
      </c>
      <c r="B1531" t="s">
        <v>8533</v>
      </c>
      <c r="D1531" t="s">
        <v>6900</v>
      </c>
      <c r="E1531" t="s">
        <v>7</v>
      </c>
    </row>
    <row r="1532" spans="1:5">
      <c r="A1532" t="s">
        <v>6904</v>
      </c>
      <c r="B1532" t="s">
        <v>8533</v>
      </c>
      <c r="D1532" t="s">
        <v>6903</v>
      </c>
      <c r="E1532" t="s">
        <v>8</v>
      </c>
    </row>
    <row r="1533" spans="1:5">
      <c r="A1533" t="s">
        <v>6907</v>
      </c>
      <c r="B1533" t="s">
        <v>8533</v>
      </c>
      <c r="D1533" t="s">
        <v>6906</v>
      </c>
      <c r="E1533" t="s">
        <v>9</v>
      </c>
    </row>
    <row r="1534" spans="1:5">
      <c r="A1534" t="s">
        <v>6910</v>
      </c>
      <c r="B1534" t="s">
        <v>8533</v>
      </c>
      <c r="D1534" t="s">
        <v>6909</v>
      </c>
      <c r="E1534" t="s">
        <v>10</v>
      </c>
    </row>
    <row r="1535" spans="1:5">
      <c r="A1535" t="s">
        <v>6913</v>
      </c>
      <c r="B1535" t="s">
        <v>8533</v>
      </c>
      <c r="D1535" t="s">
        <v>6912</v>
      </c>
      <c r="E1535" t="s">
        <v>11</v>
      </c>
    </row>
    <row r="1536" spans="1:5">
      <c r="A1536" t="s">
        <v>6916</v>
      </c>
      <c r="B1536" t="s">
        <v>8533</v>
      </c>
      <c r="D1536" t="s">
        <v>6915</v>
      </c>
      <c r="E1536" t="s">
        <v>12</v>
      </c>
    </row>
    <row r="1537" spans="1:5">
      <c r="A1537" t="s">
        <v>6919</v>
      </c>
      <c r="B1537" t="s">
        <v>8533</v>
      </c>
      <c r="D1537" t="s">
        <v>6918</v>
      </c>
      <c r="E1537" t="s">
        <v>13</v>
      </c>
    </row>
    <row r="1538" spans="1:5">
      <c r="A1538" t="s">
        <v>6922</v>
      </c>
      <c r="B1538" t="s">
        <v>9077</v>
      </c>
      <c r="D1538" t="s">
        <v>6921</v>
      </c>
      <c r="E1538" t="s">
        <v>14</v>
      </c>
    </row>
    <row r="1539" spans="1:5">
      <c r="A1539" t="s">
        <v>6925</v>
      </c>
      <c r="B1539" t="s">
        <v>8533</v>
      </c>
      <c r="D1539" t="s">
        <v>6924</v>
      </c>
      <c r="E1539" t="s">
        <v>15</v>
      </c>
    </row>
    <row r="1540" spans="1:5">
      <c r="A1540" t="s">
        <v>6928</v>
      </c>
      <c r="B1540" t="s">
        <v>8533</v>
      </c>
      <c r="D1540" t="s">
        <v>6927</v>
      </c>
      <c r="E1540" t="s">
        <v>16</v>
      </c>
    </row>
    <row r="1541" spans="1:5">
      <c r="A1541" t="s">
        <v>6931</v>
      </c>
      <c r="B1541" t="s">
        <v>8533</v>
      </c>
      <c r="D1541" t="s">
        <v>6930</v>
      </c>
      <c r="E1541" t="s">
        <v>17</v>
      </c>
    </row>
    <row r="1542" spans="1:5">
      <c r="A1542" t="s">
        <v>6934</v>
      </c>
      <c r="B1542" t="s">
        <v>8533</v>
      </c>
      <c r="D1542" t="s">
        <v>6933</v>
      </c>
      <c r="E1542" t="s">
        <v>18</v>
      </c>
    </row>
    <row r="1543" spans="1:5">
      <c r="A1543" t="s">
        <v>6937</v>
      </c>
      <c r="B1543" t="s">
        <v>8533</v>
      </c>
      <c r="D1543" t="s">
        <v>6936</v>
      </c>
      <c r="E1543" t="s">
        <v>19</v>
      </c>
    </row>
    <row r="1544" spans="1:5">
      <c r="A1544" t="s">
        <v>6939</v>
      </c>
      <c r="B1544" t="s">
        <v>8533</v>
      </c>
      <c r="D1544" t="s">
        <v>6936</v>
      </c>
      <c r="E1544" t="s">
        <v>19</v>
      </c>
    </row>
    <row r="1545" spans="1:5">
      <c r="A1545" t="s">
        <v>6942</v>
      </c>
      <c r="B1545" t="s">
        <v>8533</v>
      </c>
      <c r="D1545" t="s">
        <v>6941</v>
      </c>
      <c r="E1545" t="s">
        <v>20</v>
      </c>
    </row>
    <row r="1546" spans="1:5">
      <c r="A1546" t="s">
        <v>6945</v>
      </c>
      <c r="B1546" t="s">
        <v>8533</v>
      </c>
      <c r="D1546" t="s">
        <v>6944</v>
      </c>
      <c r="E1546" t="s">
        <v>21</v>
      </c>
    </row>
    <row r="1547" spans="1:5">
      <c r="A1547" t="s">
        <v>6948</v>
      </c>
      <c r="B1547" t="s">
        <v>8533</v>
      </c>
      <c r="D1547" t="s">
        <v>6947</v>
      </c>
      <c r="E1547" t="s">
        <v>22</v>
      </c>
    </row>
    <row r="1548" spans="1:5">
      <c r="A1548" t="s">
        <v>6948</v>
      </c>
      <c r="B1548" t="s">
        <v>8533</v>
      </c>
      <c r="D1548" t="s">
        <v>6947</v>
      </c>
      <c r="E1548" t="s">
        <v>22</v>
      </c>
    </row>
    <row r="1549" spans="1:5">
      <c r="A1549" t="s">
        <v>6951</v>
      </c>
      <c r="B1549" t="s">
        <v>8533</v>
      </c>
      <c r="D1549" t="s">
        <v>6950</v>
      </c>
      <c r="E1549" t="s">
        <v>23</v>
      </c>
    </row>
    <row r="1550" spans="1:5">
      <c r="A1550" t="s">
        <v>6951</v>
      </c>
      <c r="B1550" t="s">
        <v>8533</v>
      </c>
      <c r="D1550" t="s">
        <v>6950</v>
      </c>
      <c r="E1550" t="s">
        <v>23</v>
      </c>
    </row>
    <row r="1551" spans="1:5">
      <c r="A1551" t="s">
        <v>6954</v>
      </c>
      <c r="B1551" t="s">
        <v>8946</v>
      </c>
      <c r="D1551" t="s">
        <v>6953</v>
      </c>
      <c r="E1551" t="s">
        <v>24</v>
      </c>
    </row>
    <row r="1552" spans="1:5">
      <c r="A1552" t="s">
        <v>6957</v>
      </c>
      <c r="B1552" t="s">
        <v>8533</v>
      </c>
      <c r="D1552" t="s">
        <v>6956</v>
      </c>
      <c r="E1552" t="s">
        <v>25</v>
      </c>
    </row>
    <row r="1553" spans="1:5">
      <c r="A1553" t="s">
        <v>6960</v>
      </c>
      <c r="B1553" t="s">
        <v>8533</v>
      </c>
      <c r="D1553" t="s">
        <v>6959</v>
      </c>
      <c r="E1553" t="s">
        <v>26</v>
      </c>
    </row>
    <row r="1554" spans="1:5">
      <c r="A1554" t="s">
        <v>6963</v>
      </c>
      <c r="B1554" t="s">
        <v>8533</v>
      </c>
      <c r="D1554" t="s">
        <v>6962</v>
      </c>
      <c r="E1554" t="s">
        <v>27</v>
      </c>
    </row>
    <row r="1555" spans="1:5">
      <c r="A1555" t="s">
        <v>6966</v>
      </c>
      <c r="B1555" t="s">
        <v>8533</v>
      </c>
      <c r="D1555" t="s">
        <v>6965</v>
      </c>
      <c r="E1555" t="s">
        <v>28</v>
      </c>
    </row>
    <row r="1556" spans="1:5">
      <c r="A1556" t="s">
        <v>6969</v>
      </c>
      <c r="B1556" t="s">
        <v>8533</v>
      </c>
      <c r="D1556" t="s">
        <v>6968</v>
      </c>
      <c r="E1556" t="s">
        <v>29</v>
      </c>
    </row>
    <row r="1557" spans="1:5">
      <c r="A1557" t="s">
        <v>6972</v>
      </c>
      <c r="B1557" t="s">
        <v>8533</v>
      </c>
      <c r="D1557" t="s">
        <v>6971</v>
      </c>
      <c r="E1557" t="s">
        <v>30</v>
      </c>
    </row>
    <row r="1558" spans="1:5">
      <c r="A1558" t="s">
        <v>6975</v>
      </c>
      <c r="B1558" t="s">
        <v>8533</v>
      </c>
      <c r="D1558" t="s">
        <v>6974</v>
      </c>
      <c r="E1558" t="s">
        <v>31</v>
      </c>
    </row>
    <row r="1559" spans="1:5">
      <c r="A1559" t="s">
        <v>6978</v>
      </c>
      <c r="B1559" t="s">
        <v>8533</v>
      </c>
      <c r="D1559" t="s">
        <v>6977</v>
      </c>
      <c r="E1559" t="s">
        <v>32</v>
      </c>
    </row>
    <row r="1560" spans="1:5">
      <c r="A1560" t="s">
        <v>6981</v>
      </c>
      <c r="B1560" t="s">
        <v>9077</v>
      </c>
      <c r="D1560" t="s">
        <v>6980</v>
      </c>
      <c r="E1560" t="s">
        <v>33</v>
      </c>
    </row>
    <row r="1561" spans="1:5">
      <c r="A1561" t="s">
        <v>6983</v>
      </c>
      <c r="B1561" t="s">
        <v>9077</v>
      </c>
      <c r="D1561" t="s">
        <v>6980</v>
      </c>
      <c r="E1561" t="s">
        <v>33</v>
      </c>
    </row>
    <row r="1562" spans="1:5">
      <c r="A1562" t="s">
        <v>6985</v>
      </c>
      <c r="B1562" t="s">
        <v>9077</v>
      </c>
      <c r="D1562" t="s">
        <v>6980</v>
      </c>
      <c r="E1562" t="s">
        <v>33</v>
      </c>
    </row>
    <row r="1563" spans="1:5">
      <c r="A1563" t="s">
        <v>6988</v>
      </c>
      <c r="B1563" t="s">
        <v>8946</v>
      </c>
      <c r="D1563" t="s">
        <v>6987</v>
      </c>
      <c r="E1563" t="s">
        <v>34</v>
      </c>
    </row>
    <row r="1564" spans="1:5">
      <c r="A1564" t="s">
        <v>6990</v>
      </c>
      <c r="B1564" t="s">
        <v>8946</v>
      </c>
      <c r="D1564" t="s">
        <v>6987</v>
      </c>
      <c r="E1564" t="s">
        <v>34</v>
      </c>
    </row>
    <row r="1565" spans="1:5">
      <c r="A1565" t="s">
        <v>6993</v>
      </c>
      <c r="B1565" t="s">
        <v>8946</v>
      </c>
      <c r="D1565" t="s">
        <v>6992</v>
      </c>
      <c r="E1565" t="s">
        <v>35</v>
      </c>
    </row>
    <row r="1566" spans="1:5">
      <c r="A1566" t="s">
        <v>6996</v>
      </c>
      <c r="B1566" t="s">
        <v>8533</v>
      </c>
      <c r="D1566" t="s">
        <v>6995</v>
      </c>
      <c r="E1566" t="s">
        <v>36</v>
      </c>
    </row>
    <row r="1567" spans="1:5">
      <c r="A1567" t="s">
        <v>6999</v>
      </c>
      <c r="B1567" t="s">
        <v>8533</v>
      </c>
      <c r="D1567" t="s">
        <v>6998</v>
      </c>
      <c r="E1567" t="s">
        <v>37</v>
      </c>
    </row>
    <row r="1568" spans="1:5">
      <c r="A1568" t="s">
        <v>7002</v>
      </c>
      <c r="B1568" t="s">
        <v>9077</v>
      </c>
      <c r="C1568" t="s">
        <v>10853</v>
      </c>
      <c r="D1568" t="s">
        <v>7001</v>
      </c>
      <c r="E1568" t="s">
        <v>38</v>
      </c>
    </row>
    <row r="1569" spans="1:5">
      <c r="A1569" t="s">
        <v>7002</v>
      </c>
      <c r="B1569" t="s">
        <v>9077</v>
      </c>
      <c r="C1569" t="s">
        <v>10854</v>
      </c>
      <c r="D1569" t="s">
        <v>7001</v>
      </c>
      <c r="E1569" t="s">
        <v>38</v>
      </c>
    </row>
    <row r="1570" spans="1:5">
      <c r="A1570" t="s">
        <v>7002</v>
      </c>
      <c r="B1570" t="s">
        <v>9077</v>
      </c>
      <c r="C1570" t="s">
        <v>10855</v>
      </c>
      <c r="D1570" t="s">
        <v>7001</v>
      </c>
      <c r="E1570" t="s">
        <v>38</v>
      </c>
    </row>
    <row r="1571" spans="1:5">
      <c r="A1571" t="s">
        <v>7005</v>
      </c>
      <c r="B1571" t="s">
        <v>8533</v>
      </c>
      <c r="D1571" t="s">
        <v>7004</v>
      </c>
      <c r="E1571" t="s">
        <v>39</v>
      </c>
    </row>
    <row r="1572" spans="1:5">
      <c r="A1572" t="s">
        <v>7007</v>
      </c>
      <c r="B1572" t="s">
        <v>8533</v>
      </c>
      <c r="D1572" t="s">
        <v>7004</v>
      </c>
      <c r="E1572" t="s">
        <v>39</v>
      </c>
    </row>
    <row r="1573" spans="1:5">
      <c r="A1573" t="s">
        <v>7010</v>
      </c>
      <c r="B1573" t="s">
        <v>8533</v>
      </c>
      <c r="D1573" t="s">
        <v>7009</v>
      </c>
      <c r="E1573" t="s">
        <v>40</v>
      </c>
    </row>
    <row r="1574" spans="1:5">
      <c r="A1574" t="s">
        <v>7012</v>
      </c>
      <c r="B1574" t="s">
        <v>8533</v>
      </c>
      <c r="D1574" t="s">
        <v>7009</v>
      </c>
      <c r="E1574" t="s">
        <v>40</v>
      </c>
    </row>
    <row r="1575" spans="1:5">
      <c r="A1575" t="s">
        <v>7015</v>
      </c>
      <c r="B1575" t="s">
        <v>8533</v>
      </c>
      <c r="D1575" t="s">
        <v>7014</v>
      </c>
      <c r="E1575" t="s">
        <v>41</v>
      </c>
    </row>
    <row r="1576" spans="1:5">
      <c r="A1576" t="s">
        <v>7018</v>
      </c>
      <c r="B1576" t="s">
        <v>8533</v>
      </c>
      <c r="D1576" t="s">
        <v>7017</v>
      </c>
      <c r="E1576" t="s">
        <v>42</v>
      </c>
    </row>
    <row r="1577" spans="1:5">
      <c r="A1577" t="s">
        <v>7021</v>
      </c>
      <c r="B1577" t="s">
        <v>8533</v>
      </c>
      <c r="D1577" t="s">
        <v>7020</v>
      </c>
      <c r="E1577" t="s">
        <v>43</v>
      </c>
    </row>
    <row r="1578" spans="1:5">
      <c r="A1578" t="s">
        <v>7024</v>
      </c>
      <c r="B1578" t="s">
        <v>8533</v>
      </c>
      <c r="D1578" t="s">
        <v>7023</v>
      </c>
      <c r="E1578" t="s">
        <v>44</v>
      </c>
    </row>
    <row r="1579" spans="1:5">
      <c r="A1579" t="s">
        <v>7026</v>
      </c>
      <c r="B1579" t="s">
        <v>8533</v>
      </c>
      <c r="D1579" t="s">
        <v>7023</v>
      </c>
      <c r="E1579" t="s">
        <v>44</v>
      </c>
    </row>
    <row r="1580" spans="1:5">
      <c r="A1580" t="s">
        <v>7029</v>
      </c>
      <c r="B1580" t="s">
        <v>8946</v>
      </c>
      <c r="D1580" t="s">
        <v>7028</v>
      </c>
      <c r="E1580" t="s">
        <v>45</v>
      </c>
    </row>
    <row r="1581" spans="1:5">
      <c r="A1581" t="s">
        <v>3747</v>
      </c>
      <c r="B1581" t="s">
        <v>8533</v>
      </c>
      <c r="D1581" t="s">
        <v>3746</v>
      </c>
      <c r="E1581" t="s">
        <v>46</v>
      </c>
    </row>
    <row r="1582" spans="1:5">
      <c r="A1582" t="s">
        <v>3750</v>
      </c>
      <c r="B1582" t="s">
        <v>8533</v>
      </c>
      <c r="D1582" t="s">
        <v>3749</v>
      </c>
      <c r="E1582" t="s">
        <v>47</v>
      </c>
    </row>
    <row r="1583" spans="1:5">
      <c r="A1583" t="s">
        <v>3753</v>
      </c>
      <c r="B1583" t="s">
        <v>8533</v>
      </c>
      <c r="D1583" t="s">
        <v>3752</v>
      </c>
      <c r="E1583" t="s">
        <v>48</v>
      </c>
    </row>
    <row r="1584" spans="1:5">
      <c r="A1584" t="s">
        <v>3756</v>
      </c>
      <c r="B1584" t="s">
        <v>8946</v>
      </c>
      <c r="D1584" t="s">
        <v>3755</v>
      </c>
      <c r="E1584" t="s">
        <v>49</v>
      </c>
    </row>
    <row r="1585" spans="1:5">
      <c r="A1585" t="s">
        <v>3759</v>
      </c>
      <c r="B1585" t="s">
        <v>8533</v>
      </c>
      <c r="D1585" t="s">
        <v>3758</v>
      </c>
      <c r="E1585" t="s">
        <v>50</v>
      </c>
    </row>
    <row r="1586" spans="1:5">
      <c r="A1586" t="s">
        <v>3761</v>
      </c>
      <c r="B1586" t="s">
        <v>8533</v>
      </c>
      <c r="D1586" t="s">
        <v>3758</v>
      </c>
      <c r="E1586" t="s">
        <v>50</v>
      </c>
    </row>
    <row r="1587" spans="1:5">
      <c r="A1587" t="s">
        <v>3763</v>
      </c>
      <c r="B1587" t="s">
        <v>8533</v>
      </c>
      <c r="D1587" t="s">
        <v>3758</v>
      </c>
      <c r="E1587" t="s">
        <v>50</v>
      </c>
    </row>
    <row r="1588" spans="1:5">
      <c r="A1588" t="s">
        <v>3766</v>
      </c>
      <c r="B1588" t="s">
        <v>8533</v>
      </c>
      <c r="D1588" t="s">
        <v>3765</v>
      </c>
      <c r="E1588" t="s">
        <v>51</v>
      </c>
    </row>
    <row r="1589" spans="1:5">
      <c r="A1589" t="s">
        <v>3768</v>
      </c>
      <c r="B1589" t="s">
        <v>8533</v>
      </c>
      <c r="D1589" t="s">
        <v>3765</v>
      </c>
      <c r="E1589" t="s">
        <v>51</v>
      </c>
    </row>
    <row r="1590" spans="1:5">
      <c r="A1590" t="s">
        <v>3770</v>
      </c>
      <c r="B1590" t="s">
        <v>8533</v>
      </c>
      <c r="D1590" t="s">
        <v>3765</v>
      </c>
      <c r="E1590" t="s">
        <v>51</v>
      </c>
    </row>
    <row r="1591" spans="1:5">
      <c r="A1591" t="s">
        <v>3773</v>
      </c>
      <c r="B1591" t="s">
        <v>8533</v>
      </c>
      <c r="D1591" t="s">
        <v>3772</v>
      </c>
      <c r="E1591" t="s">
        <v>52</v>
      </c>
    </row>
    <row r="1592" spans="1:5">
      <c r="A1592" t="s">
        <v>3776</v>
      </c>
      <c r="B1592" t="s">
        <v>8533</v>
      </c>
      <c r="D1592" t="s">
        <v>3775</v>
      </c>
      <c r="E1592" t="s">
        <v>53</v>
      </c>
    </row>
    <row r="1593" spans="1:5">
      <c r="A1593" t="s">
        <v>3779</v>
      </c>
      <c r="B1593" t="s">
        <v>8533</v>
      </c>
      <c r="D1593" t="s">
        <v>3778</v>
      </c>
      <c r="E1593" t="s">
        <v>54</v>
      </c>
    </row>
    <row r="1594" spans="1:5">
      <c r="A1594" t="s">
        <v>3782</v>
      </c>
      <c r="B1594" t="s">
        <v>8533</v>
      </c>
      <c r="D1594" t="s">
        <v>3781</v>
      </c>
      <c r="E1594" t="s">
        <v>55</v>
      </c>
    </row>
    <row r="1595" spans="1:5">
      <c r="A1595" t="s">
        <v>3785</v>
      </c>
      <c r="B1595" t="s">
        <v>8533</v>
      </c>
      <c r="D1595" t="s">
        <v>3784</v>
      </c>
      <c r="E1595" t="s">
        <v>56</v>
      </c>
    </row>
    <row r="1596" spans="1:5">
      <c r="A1596" t="s">
        <v>3788</v>
      </c>
      <c r="B1596" t="s">
        <v>9158</v>
      </c>
      <c r="D1596" t="s">
        <v>3787</v>
      </c>
      <c r="E1596" t="s">
        <v>57</v>
      </c>
    </row>
    <row r="1597" spans="1:5">
      <c r="A1597" t="s">
        <v>3791</v>
      </c>
      <c r="B1597" t="s">
        <v>8533</v>
      </c>
      <c r="D1597" t="s">
        <v>3790</v>
      </c>
      <c r="E1597" t="s">
        <v>58</v>
      </c>
    </row>
    <row r="1598" spans="1:5">
      <c r="A1598" t="s">
        <v>3794</v>
      </c>
      <c r="B1598" t="s">
        <v>8533</v>
      </c>
      <c r="D1598" t="s">
        <v>3793</v>
      </c>
      <c r="E1598" t="s">
        <v>59</v>
      </c>
    </row>
    <row r="1599" spans="1:5">
      <c r="A1599" t="s">
        <v>3797</v>
      </c>
      <c r="B1599" t="s">
        <v>8533</v>
      </c>
      <c r="D1599" t="s">
        <v>3796</v>
      </c>
      <c r="E1599" t="s">
        <v>60</v>
      </c>
    </row>
    <row r="1600" spans="1:5">
      <c r="A1600" t="s">
        <v>3800</v>
      </c>
      <c r="B1600" t="s">
        <v>8533</v>
      </c>
      <c r="D1600" t="s">
        <v>3799</v>
      </c>
      <c r="E1600" t="s">
        <v>61</v>
      </c>
    </row>
    <row r="1601" spans="1:5">
      <c r="A1601" t="s">
        <v>3803</v>
      </c>
      <c r="B1601" t="s">
        <v>8533</v>
      </c>
      <c r="D1601" t="s">
        <v>3802</v>
      </c>
      <c r="E1601" t="s">
        <v>62</v>
      </c>
    </row>
    <row r="1602" spans="1:5">
      <c r="A1602" t="s">
        <v>3806</v>
      </c>
      <c r="B1602" t="s">
        <v>8533</v>
      </c>
      <c r="D1602" t="s">
        <v>3805</v>
      </c>
      <c r="E1602" t="s">
        <v>63</v>
      </c>
    </row>
    <row r="1603" spans="1:5">
      <c r="A1603" t="s">
        <v>3809</v>
      </c>
      <c r="B1603" t="s">
        <v>8533</v>
      </c>
      <c r="D1603" t="s">
        <v>3808</v>
      </c>
      <c r="E1603" t="s">
        <v>64</v>
      </c>
    </row>
    <row r="1604" spans="1:5">
      <c r="A1604" t="s">
        <v>3812</v>
      </c>
      <c r="B1604" t="s">
        <v>8533</v>
      </c>
      <c r="D1604" t="s">
        <v>3811</v>
      </c>
      <c r="E1604" t="s">
        <v>65</v>
      </c>
    </row>
    <row r="1605" spans="1:5">
      <c r="A1605" t="s">
        <v>3815</v>
      </c>
      <c r="B1605" t="s">
        <v>8533</v>
      </c>
      <c r="D1605" t="s">
        <v>3814</v>
      </c>
      <c r="E1605" t="s">
        <v>66</v>
      </c>
    </row>
    <row r="1606" spans="1:5">
      <c r="A1606" t="s">
        <v>3818</v>
      </c>
      <c r="B1606" t="s">
        <v>8533</v>
      </c>
      <c r="D1606" t="s">
        <v>3817</v>
      </c>
      <c r="E1606" t="s">
        <v>67</v>
      </c>
    </row>
    <row r="1607" spans="1:5">
      <c r="A1607" t="s">
        <v>3818</v>
      </c>
      <c r="B1607" t="s">
        <v>8533</v>
      </c>
      <c r="D1607" t="s">
        <v>3817</v>
      </c>
      <c r="E1607" t="s">
        <v>67</v>
      </c>
    </row>
    <row r="1608" spans="1:5">
      <c r="A1608" t="s">
        <v>3818</v>
      </c>
      <c r="B1608" t="s">
        <v>8533</v>
      </c>
      <c r="D1608" t="s">
        <v>3817</v>
      </c>
      <c r="E1608" t="s">
        <v>67</v>
      </c>
    </row>
    <row r="1609" spans="1:5">
      <c r="A1609" t="s">
        <v>3821</v>
      </c>
      <c r="B1609" t="s">
        <v>8533</v>
      </c>
      <c r="D1609" t="s">
        <v>3820</v>
      </c>
      <c r="E1609" t="s">
        <v>68</v>
      </c>
    </row>
    <row r="1610" spans="1:5">
      <c r="A1610" t="s">
        <v>3824</v>
      </c>
      <c r="B1610" t="s">
        <v>8533</v>
      </c>
      <c r="D1610" t="s">
        <v>3823</v>
      </c>
      <c r="E1610" t="s">
        <v>69</v>
      </c>
    </row>
    <row r="1611" spans="1:5">
      <c r="A1611" t="s">
        <v>3826</v>
      </c>
      <c r="B1611" t="s">
        <v>8533</v>
      </c>
      <c r="D1611" t="s">
        <v>3823</v>
      </c>
      <c r="E1611" t="s">
        <v>69</v>
      </c>
    </row>
    <row r="1612" spans="1:5">
      <c r="A1612" t="s">
        <v>3829</v>
      </c>
      <c r="B1612" t="s">
        <v>8533</v>
      </c>
      <c r="D1612" t="s">
        <v>3828</v>
      </c>
      <c r="E1612" t="s">
        <v>70</v>
      </c>
    </row>
    <row r="1613" spans="1:5">
      <c r="A1613" t="s">
        <v>3832</v>
      </c>
      <c r="B1613" t="s">
        <v>8533</v>
      </c>
      <c r="D1613" t="s">
        <v>3831</v>
      </c>
      <c r="E1613" t="s">
        <v>71</v>
      </c>
    </row>
    <row r="1614" spans="1:5">
      <c r="A1614" t="s">
        <v>3835</v>
      </c>
      <c r="B1614" t="s">
        <v>8533</v>
      </c>
      <c r="D1614" t="s">
        <v>3834</v>
      </c>
      <c r="E1614" t="s">
        <v>72</v>
      </c>
    </row>
    <row r="1615" spans="1:5">
      <c r="A1615" t="s">
        <v>3838</v>
      </c>
      <c r="B1615" t="s">
        <v>8533</v>
      </c>
      <c r="D1615" t="s">
        <v>3837</v>
      </c>
      <c r="E1615" t="s">
        <v>73</v>
      </c>
    </row>
    <row r="1616" spans="1:5">
      <c r="A1616" t="s">
        <v>3841</v>
      </c>
      <c r="B1616" t="s">
        <v>8533</v>
      </c>
      <c r="D1616" t="s">
        <v>3840</v>
      </c>
      <c r="E1616" t="s">
        <v>74</v>
      </c>
    </row>
    <row r="1617" spans="1:5">
      <c r="A1617" t="s">
        <v>3844</v>
      </c>
      <c r="B1617" t="s">
        <v>8533</v>
      </c>
      <c r="D1617" t="s">
        <v>3843</v>
      </c>
      <c r="E1617" t="s">
        <v>75</v>
      </c>
    </row>
    <row r="1618" spans="1:5">
      <c r="A1618" t="s">
        <v>3847</v>
      </c>
      <c r="B1618" t="s">
        <v>8533</v>
      </c>
      <c r="D1618" t="s">
        <v>3846</v>
      </c>
      <c r="E1618" t="s">
        <v>76</v>
      </c>
    </row>
    <row r="1619" spans="1:5">
      <c r="A1619" t="s">
        <v>3850</v>
      </c>
      <c r="B1619" t="s">
        <v>8533</v>
      </c>
      <c r="D1619" t="s">
        <v>3849</v>
      </c>
      <c r="E1619" t="s">
        <v>77</v>
      </c>
    </row>
    <row r="1620" spans="1:5">
      <c r="A1620" t="s">
        <v>3853</v>
      </c>
      <c r="B1620" t="s">
        <v>8533</v>
      </c>
      <c r="D1620" t="s">
        <v>3852</v>
      </c>
      <c r="E1620" t="s">
        <v>78</v>
      </c>
    </row>
    <row r="1621" spans="1:5">
      <c r="A1621" t="s">
        <v>3856</v>
      </c>
      <c r="B1621" t="s">
        <v>8533</v>
      </c>
      <c r="D1621" t="s">
        <v>3855</v>
      </c>
      <c r="E1621" t="s">
        <v>79</v>
      </c>
    </row>
    <row r="1622" spans="1:5">
      <c r="A1622" t="s">
        <v>3859</v>
      </c>
      <c r="B1622" t="s">
        <v>8997</v>
      </c>
      <c r="D1622" t="s">
        <v>3858</v>
      </c>
      <c r="E1622" t="s">
        <v>80</v>
      </c>
    </row>
    <row r="1623" spans="1:5">
      <c r="A1623" t="s">
        <v>3862</v>
      </c>
      <c r="B1623" t="s">
        <v>8533</v>
      </c>
      <c r="D1623" t="s">
        <v>3861</v>
      </c>
      <c r="E1623" t="s">
        <v>81</v>
      </c>
    </row>
    <row r="1624" spans="1:5">
      <c r="A1624" t="s">
        <v>3865</v>
      </c>
      <c r="B1624" t="s">
        <v>8533</v>
      </c>
      <c r="D1624" t="s">
        <v>3864</v>
      </c>
      <c r="E1624" t="s">
        <v>82</v>
      </c>
    </row>
    <row r="1625" spans="1:5">
      <c r="A1625" t="s">
        <v>3868</v>
      </c>
      <c r="B1625" t="s">
        <v>8963</v>
      </c>
      <c r="D1625" t="s">
        <v>3867</v>
      </c>
      <c r="E1625" t="s">
        <v>83</v>
      </c>
    </row>
    <row r="1626" spans="1:5">
      <c r="A1626" t="s">
        <v>3871</v>
      </c>
      <c r="B1626" t="s">
        <v>8963</v>
      </c>
      <c r="D1626" t="s">
        <v>3870</v>
      </c>
      <c r="E1626" t="s">
        <v>84</v>
      </c>
    </row>
    <row r="1627" spans="1:5">
      <c r="A1627" t="s">
        <v>3874</v>
      </c>
      <c r="B1627" t="s">
        <v>8533</v>
      </c>
      <c r="D1627" t="s">
        <v>3873</v>
      </c>
      <c r="E1627" t="s">
        <v>85</v>
      </c>
    </row>
    <row r="1628" spans="1:5">
      <c r="A1628" t="s">
        <v>3874</v>
      </c>
      <c r="B1628" t="s">
        <v>8533</v>
      </c>
      <c r="D1628" t="s">
        <v>3873</v>
      </c>
      <c r="E1628" t="s">
        <v>85</v>
      </c>
    </row>
    <row r="1629" spans="1:5">
      <c r="A1629" t="s">
        <v>3877</v>
      </c>
      <c r="B1629" t="s">
        <v>8533</v>
      </c>
      <c r="D1629" t="s">
        <v>3876</v>
      </c>
      <c r="E1629" t="s">
        <v>86</v>
      </c>
    </row>
    <row r="1630" spans="1:5">
      <c r="A1630" t="s">
        <v>3880</v>
      </c>
      <c r="B1630" t="s">
        <v>8533</v>
      </c>
      <c r="D1630" t="s">
        <v>3879</v>
      </c>
      <c r="E1630" t="s">
        <v>87</v>
      </c>
    </row>
    <row r="1631" spans="1:5">
      <c r="A1631" t="s">
        <v>3882</v>
      </c>
      <c r="B1631" t="s">
        <v>8533</v>
      </c>
      <c r="D1631" t="s">
        <v>3879</v>
      </c>
      <c r="E1631" t="s">
        <v>87</v>
      </c>
    </row>
    <row r="1632" spans="1:5">
      <c r="A1632" t="s">
        <v>3885</v>
      </c>
      <c r="B1632" t="s">
        <v>8533</v>
      </c>
      <c r="D1632" t="s">
        <v>3884</v>
      </c>
      <c r="E1632" t="s">
        <v>88</v>
      </c>
    </row>
    <row r="1633" spans="1:5">
      <c r="A1633" t="s">
        <v>3888</v>
      </c>
      <c r="B1633" t="s">
        <v>8533</v>
      </c>
      <c r="D1633" t="s">
        <v>3887</v>
      </c>
      <c r="E1633" t="s">
        <v>89</v>
      </c>
    </row>
    <row r="1634" spans="1:5">
      <c r="A1634" t="s">
        <v>3891</v>
      </c>
      <c r="B1634" t="s">
        <v>8533</v>
      </c>
      <c r="D1634" t="s">
        <v>3890</v>
      </c>
      <c r="E1634" t="s">
        <v>90</v>
      </c>
    </row>
    <row r="1635" spans="1:5">
      <c r="A1635" t="s">
        <v>3894</v>
      </c>
      <c r="B1635" t="s">
        <v>8533</v>
      </c>
      <c r="D1635" t="s">
        <v>3893</v>
      </c>
      <c r="E1635" t="s">
        <v>91</v>
      </c>
    </row>
    <row r="1636" spans="1:5">
      <c r="A1636" t="s">
        <v>3897</v>
      </c>
      <c r="B1636" t="s">
        <v>8533</v>
      </c>
      <c r="D1636" t="s">
        <v>3896</v>
      </c>
      <c r="E1636" t="s">
        <v>92</v>
      </c>
    </row>
    <row r="1637" spans="1:5">
      <c r="A1637" t="s">
        <v>3900</v>
      </c>
      <c r="B1637" t="s">
        <v>8533</v>
      </c>
      <c r="D1637" t="s">
        <v>3899</v>
      </c>
      <c r="E1637" t="s">
        <v>93</v>
      </c>
    </row>
    <row r="1638" spans="1:5">
      <c r="A1638" t="s">
        <v>3903</v>
      </c>
      <c r="B1638" t="s">
        <v>8533</v>
      </c>
      <c r="D1638" t="s">
        <v>3902</v>
      </c>
      <c r="E1638" t="s">
        <v>94</v>
      </c>
    </row>
    <row r="1639" spans="1:5">
      <c r="A1639" t="s">
        <v>3906</v>
      </c>
      <c r="B1639" t="s">
        <v>8533</v>
      </c>
      <c r="D1639" t="s">
        <v>3905</v>
      </c>
      <c r="E1639" t="s">
        <v>95</v>
      </c>
    </row>
    <row r="1640" spans="1:5">
      <c r="A1640" t="s">
        <v>3909</v>
      </c>
      <c r="B1640" t="s">
        <v>8533</v>
      </c>
      <c r="D1640" t="s">
        <v>3908</v>
      </c>
      <c r="E1640" t="s">
        <v>96</v>
      </c>
    </row>
    <row r="1641" spans="1:5">
      <c r="A1641" t="s">
        <v>3912</v>
      </c>
      <c r="B1641" t="s">
        <v>8533</v>
      </c>
      <c r="D1641" t="s">
        <v>3911</v>
      </c>
      <c r="E1641" t="s">
        <v>97</v>
      </c>
    </row>
    <row r="1642" spans="1:5">
      <c r="A1642" t="s">
        <v>3915</v>
      </c>
      <c r="B1642" t="s">
        <v>8533</v>
      </c>
      <c r="D1642" t="s">
        <v>3914</v>
      </c>
      <c r="E1642" t="s">
        <v>98</v>
      </c>
    </row>
    <row r="1643" spans="1:5">
      <c r="A1643" t="s">
        <v>3918</v>
      </c>
      <c r="B1643" t="s">
        <v>8533</v>
      </c>
      <c r="D1643" t="s">
        <v>3917</v>
      </c>
      <c r="E1643" t="s">
        <v>99</v>
      </c>
    </row>
    <row r="1644" spans="1:5">
      <c r="A1644" t="s">
        <v>3918</v>
      </c>
      <c r="B1644" t="s">
        <v>8533</v>
      </c>
      <c r="D1644" t="s">
        <v>3917</v>
      </c>
      <c r="E1644" t="s">
        <v>99</v>
      </c>
    </row>
    <row r="1645" spans="1:5">
      <c r="A1645" t="s">
        <v>3921</v>
      </c>
      <c r="B1645" t="s">
        <v>8533</v>
      </c>
      <c r="D1645" t="s">
        <v>3920</v>
      </c>
      <c r="E1645" t="s">
        <v>100</v>
      </c>
    </row>
    <row r="1646" spans="1:5">
      <c r="A1646" t="s">
        <v>3924</v>
      </c>
      <c r="B1646" t="s">
        <v>8533</v>
      </c>
      <c r="D1646" t="s">
        <v>3923</v>
      </c>
      <c r="E1646" t="s">
        <v>101</v>
      </c>
    </row>
    <row r="1647" spans="1:5">
      <c r="A1647" t="s">
        <v>3927</v>
      </c>
      <c r="B1647" t="s">
        <v>8533</v>
      </c>
      <c r="D1647" t="s">
        <v>3926</v>
      </c>
      <c r="E1647" t="s">
        <v>102</v>
      </c>
    </row>
    <row r="1648" spans="1:5">
      <c r="A1648" t="s">
        <v>3930</v>
      </c>
      <c r="B1648" t="s">
        <v>8533</v>
      </c>
      <c r="D1648" t="s">
        <v>3929</v>
      </c>
      <c r="E1648" t="s">
        <v>103</v>
      </c>
    </row>
    <row r="1649" spans="1:5">
      <c r="A1649" t="s">
        <v>3932</v>
      </c>
      <c r="B1649" t="s">
        <v>8533</v>
      </c>
      <c r="D1649" t="s">
        <v>3929</v>
      </c>
      <c r="E1649" t="s">
        <v>103</v>
      </c>
    </row>
    <row r="1650" spans="1:5">
      <c r="A1650" t="s">
        <v>3935</v>
      </c>
      <c r="B1650" t="s">
        <v>8533</v>
      </c>
      <c r="D1650" t="s">
        <v>3934</v>
      </c>
      <c r="E1650" t="s">
        <v>104</v>
      </c>
    </row>
    <row r="1651" spans="1:5">
      <c r="A1651" t="s">
        <v>3937</v>
      </c>
      <c r="B1651" t="s">
        <v>8533</v>
      </c>
      <c r="D1651" t="s">
        <v>3934</v>
      </c>
      <c r="E1651" t="s">
        <v>104</v>
      </c>
    </row>
    <row r="1652" spans="1:5">
      <c r="A1652" t="s">
        <v>3940</v>
      </c>
      <c r="B1652" t="s">
        <v>8533</v>
      </c>
      <c r="D1652" t="s">
        <v>3939</v>
      </c>
      <c r="E1652" t="s">
        <v>105</v>
      </c>
    </row>
    <row r="1653" spans="1:5">
      <c r="A1653" t="s">
        <v>3943</v>
      </c>
      <c r="B1653" t="s">
        <v>8533</v>
      </c>
      <c r="D1653" t="s">
        <v>3942</v>
      </c>
      <c r="E1653" t="s">
        <v>106</v>
      </c>
    </row>
    <row r="1654" spans="1:5">
      <c r="A1654" t="s">
        <v>3946</v>
      </c>
      <c r="B1654" t="s">
        <v>8533</v>
      </c>
      <c r="D1654" t="s">
        <v>3945</v>
      </c>
      <c r="E1654" t="s">
        <v>107</v>
      </c>
    </row>
    <row r="1655" spans="1:5">
      <c r="A1655" t="s">
        <v>3949</v>
      </c>
      <c r="B1655" t="s">
        <v>8533</v>
      </c>
      <c r="D1655" t="s">
        <v>3948</v>
      </c>
      <c r="E1655" t="s">
        <v>108</v>
      </c>
    </row>
    <row r="1656" spans="1:5">
      <c r="A1656" t="s">
        <v>3952</v>
      </c>
      <c r="B1656" t="s">
        <v>8533</v>
      </c>
      <c r="D1656" t="s">
        <v>3951</v>
      </c>
      <c r="E1656" t="s">
        <v>109</v>
      </c>
    </row>
    <row r="1657" spans="1:5">
      <c r="A1657" t="s">
        <v>3955</v>
      </c>
      <c r="B1657" t="s">
        <v>8533</v>
      </c>
      <c r="D1657" t="s">
        <v>3954</v>
      </c>
      <c r="E1657" t="s">
        <v>110</v>
      </c>
    </row>
    <row r="1658" spans="1:5">
      <c r="A1658" t="s">
        <v>3958</v>
      </c>
      <c r="B1658" t="s">
        <v>8533</v>
      </c>
      <c r="D1658" t="s">
        <v>3957</v>
      </c>
      <c r="E1658" t="s">
        <v>111</v>
      </c>
    </row>
    <row r="1659" spans="1:5">
      <c r="A1659" t="s">
        <v>3961</v>
      </c>
      <c r="B1659" t="s">
        <v>8533</v>
      </c>
      <c r="D1659" t="s">
        <v>3960</v>
      </c>
      <c r="E1659" t="s">
        <v>112</v>
      </c>
    </row>
    <row r="1660" spans="1:5">
      <c r="A1660" t="s">
        <v>3963</v>
      </c>
      <c r="B1660" t="s">
        <v>8533</v>
      </c>
      <c r="D1660" t="s">
        <v>3960</v>
      </c>
      <c r="E1660" t="s">
        <v>112</v>
      </c>
    </row>
    <row r="1661" spans="1:5">
      <c r="A1661" t="s">
        <v>3966</v>
      </c>
      <c r="B1661" t="s">
        <v>8946</v>
      </c>
      <c r="D1661" t="s">
        <v>3965</v>
      </c>
      <c r="E1661" t="s">
        <v>113</v>
      </c>
    </row>
    <row r="1662" spans="1:5">
      <c r="A1662" t="s">
        <v>3969</v>
      </c>
      <c r="B1662" t="s">
        <v>8533</v>
      </c>
      <c r="D1662" t="s">
        <v>3968</v>
      </c>
      <c r="E1662" t="s">
        <v>114</v>
      </c>
    </row>
    <row r="1663" spans="1:5">
      <c r="A1663" t="s">
        <v>3972</v>
      </c>
      <c r="B1663" t="s">
        <v>8533</v>
      </c>
      <c r="D1663" t="s">
        <v>3971</v>
      </c>
      <c r="E1663" t="s">
        <v>115</v>
      </c>
    </row>
    <row r="1664" spans="1:5">
      <c r="A1664" t="s">
        <v>3975</v>
      </c>
      <c r="B1664" t="s">
        <v>8533</v>
      </c>
      <c r="D1664" t="s">
        <v>3974</v>
      </c>
      <c r="E1664" t="s">
        <v>116</v>
      </c>
    </row>
    <row r="1665" spans="1:5">
      <c r="A1665" t="s">
        <v>3978</v>
      </c>
      <c r="B1665" t="s">
        <v>8533</v>
      </c>
      <c r="D1665" t="s">
        <v>3977</v>
      </c>
      <c r="E1665" t="s">
        <v>466</v>
      </c>
    </row>
    <row r="1666" spans="1:5">
      <c r="A1666" t="s">
        <v>3981</v>
      </c>
      <c r="B1666" t="s">
        <v>8533</v>
      </c>
      <c r="D1666" t="s">
        <v>3980</v>
      </c>
      <c r="E1666" t="s">
        <v>117</v>
      </c>
    </row>
    <row r="1667" spans="1:5">
      <c r="A1667" t="s">
        <v>3983</v>
      </c>
      <c r="B1667" t="s">
        <v>8533</v>
      </c>
      <c r="D1667" t="s">
        <v>3980</v>
      </c>
      <c r="E1667" t="s">
        <v>117</v>
      </c>
    </row>
    <row r="1668" spans="1:5">
      <c r="A1668" t="s">
        <v>3986</v>
      </c>
      <c r="B1668" t="s">
        <v>8533</v>
      </c>
      <c r="D1668" t="s">
        <v>3985</v>
      </c>
      <c r="E1668" t="s">
        <v>118</v>
      </c>
    </row>
    <row r="1669" spans="1:5">
      <c r="A1669" t="s">
        <v>3988</v>
      </c>
      <c r="B1669" t="s">
        <v>8533</v>
      </c>
      <c r="D1669" t="s">
        <v>3985</v>
      </c>
      <c r="E1669" t="s">
        <v>118</v>
      </c>
    </row>
    <row r="1670" spans="1:5">
      <c r="A1670" t="s">
        <v>3990</v>
      </c>
      <c r="B1670" t="s">
        <v>8533</v>
      </c>
      <c r="D1670" t="s">
        <v>3985</v>
      </c>
      <c r="E1670" t="s">
        <v>118</v>
      </c>
    </row>
    <row r="1671" spans="1:5">
      <c r="A1671" t="s">
        <v>3993</v>
      </c>
      <c r="B1671" t="s">
        <v>8533</v>
      </c>
      <c r="D1671" t="s">
        <v>3992</v>
      </c>
      <c r="E1671" t="s">
        <v>119</v>
      </c>
    </row>
    <row r="1672" spans="1:5">
      <c r="A1672" t="s">
        <v>3993</v>
      </c>
      <c r="B1672" t="s">
        <v>8533</v>
      </c>
      <c r="D1672" t="s">
        <v>3992</v>
      </c>
      <c r="E1672" t="s">
        <v>119</v>
      </c>
    </row>
    <row r="1673" spans="1:5">
      <c r="A1673" t="s">
        <v>3996</v>
      </c>
      <c r="B1673" t="s">
        <v>8533</v>
      </c>
      <c r="D1673" t="s">
        <v>3995</v>
      </c>
      <c r="E1673" t="s">
        <v>120</v>
      </c>
    </row>
    <row r="1674" spans="1:5">
      <c r="A1674" t="s">
        <v>3999</v>
      </c>
      <c r="B1674" t="s">
        <v>8533</v>
      </c>
      <c r="D1674" t="s">
        <v>3998</v>
      </c>
      <c r="E1674" t="s">
        <v>121</v>
      </c>
    </row>
    <row r="1675" spans="1:5">
      <c r="A1675" t="s">
        <v>4002</v>
      </c>
      <c r="B1675" t="s">
        <v>8533</v>
      </c>
      <c r="D1675" t="s">
        <v>4001</v>
      </c>
      <c r="E1675" t="s">
        <v>122</v>
      </c>
    </row>
    <row r="1676" spans="1:5">
      <c r="A1676" t="s">
        <v>4005</v>
      </c>
      <c r="B1676" t="s">
        <v>8533</v>
      </c>
      <c r="D1676" t="s">
        <v>4004</v>
      </c>
      <c r="E1676" t="s">
        <v>123</v>
      </c>
    </row>
    <row r="1677" spans="1:5">
      <c r="A1677" t="s">
        <v>4007</v>
      </c>
      <c r="B1677" t="s">
        <v>8533</v>
      </c>
      <c r="D1677" t="s">
        <v>4004</v>
      </c>
      <c r="E1677" t="s">
        <v>123</v>
      </c>
    </row>
    <row r="1678" spans="1:5">
      <c r="A1678" t="s">
        <v>4010</v>
      </c>
      <c r="B1678" t="s">
        <v>8533</v>
      </c>
      <c r="D1678" t="s">
        <v>4009</v>
      </c>
      <c r="E1678" t="s">
        <v>124</v>
      </c>
    </row>
    <row r="1679" spans="1:5">
      <c r="A1679" t="s">
        <v>4013</v>
      </c>
      <c r="B1679" t="s">
        <v>8563</v>
      </c>
      <c r="C1679" t="s">
        <v>2327</v>
      </c>
      <c r="D1679" t="s">
        <v>4012</v>
      </c>
      <c r="E1679" t="s">
        <v>125</v>
      </c>
    </row>
    <row r="1680" spans="1:5">
      <c r="A1680" t="s">
        <v>4016</v>
      </c>
      <c r="B1680" t="s">
        <v>8533</v>
      </c>
      <c r="D1680" t="s">
        <v>4015</v>
      </c>
      <c r="E1680" t="s">
        <v>126</v>
      </c>
    </row>
    <row r="1681" spans="1:5">
      <c r="A1681" t="s">
        <v>4019</v>
      </c>
      <c r="B1681" t="s">
        <v>8533</v>
      </c>
      <c r="D1681" t="s">
        <v>4018</v>
      </c>
      <c r="E1681" t="s">
        <v>127</v>
      </c>
    </row>
    <row r="1682" spans="1:5">
      <c r="A1682" t="s">
        <v>4022</v>
      </c>
      <c r="B1682" t="s">
        <v>8533</v>
      </c>
      <c r="D1682" t="s">
        <v>4021</v>
      </c>
      <c r="E1682" t="s">
        <v>128</v>
      </c>
    </row>
    <row r="1683" spans="1:5">
      <c r="A1683" t="s">
        <v>4024</v>
      </c>
      <c r="B1683" t="s">
        <v>8533</v>
      </c>
      <c r="D1683" t="s">
        <v>4021</v>
      </c>
      <c r="E1683" t="s">
        <v>128</v>
      </c>
    </row>
    <row r="1684" spans="1:5">
      <c r="A1684" t="s">
        <v>4026</v>
      </c>
      <c r="B1684" t="s">
        <v>8533</v>
      </c>
      <c r="D1684" t="s">
        <v>4021</v>
      </c>
      <c r="E1684" t="s">
        <v>128</v>
      </c>
    </row>
    <row r="1685" spans="1:5">
      <c r="A1685" t="s">
        <v>4028</v>
      </c>
      <c r="B1685" t="s">
        <v>8533</v>
      </c>
      <c r="D1685" t="s">
        <v>4021</v>
      </c>
      <c r="E1685" t="s">
        <v>128</v>
      </c>
    </row>
    <row r="1686" spans="1:5">
      <c r="A1686" t="s">
        <v>4031</v>
      </c>
      <c r="B1686" t="s">
        <v>8533</v>
      </c>
      <c r="D1686" t="s">
        <v>4030</v>
      </c>
      <c r="E1686" t="s">
        <v>129</v>
      </c>
    </row>
    <row r="1687" spans="1:5">
      <c r="A1687" t="s">
        <v>4034</v>
      </c>
      <c r="B1687" t="s">
        <v>8946</v>
      </c>
      <c r="D1687" t="s">
        <v>4033</v>
      </c>
      <c r="E1687" t="s">
        <v>130</v>
      </c>
    </row>
    <row r="1688" spans="1:5">
      <c r="A1688" t="s">
        <v>4037</v>
      </c>
      <c r="B1688" t="s">
        <v>8946</v>
      </c>
      <c r="D1688" t="s">
        <v>4036</v>
      </c>
      <c r="E1688" t="s">
        <v>131</v>
      </c>
    </row>
    <row r="1689" spans="1:5">
      <c r="A1689" t="s">
        <v>4040</v>
      </c>
      <c r="B1689" t="s">
        <v>8946</v>
      </c>
      <c r="D1689" t="s">
        <v>4039</v>
      </c>
      <c r="E1689" t="s">
        <v>132</v>
      </c>
    </row>
    <row r="1690" spans="1:5">
      <c r="A1690" t="s">
        <v>4042</v>
      </c>
      <c r="B1690" t="s">
        <v>8946</v>
      </c>
      <c r="D1690" t="s">
        <v>4039</v>
      </c>
      <c r="E1690" t="s">
        <v>132</v>
      </c>
    </row>
    <row r="1691" spans="1:5">
      <c r="A1691" t="s">
        <v>4045</v>
      </c>
      <c r="B1691" t="s">
        <v>9547</v>
      </c>
      <c r="D1691" t="s">
        <v>4044</v>
      </c>
      <c r="E1691" t="s">
        <v>133</v>
      </c>
    </row>
    <row r="1692" spans="1:5">
      <c r="A1692" t="s">
        <v>4045</v>
      </c>
      <c r="B1692" t="s">
        <v>9547</v>
      </c>
      <c r="D1692" t="s">
        <v>4044</v>
      </c>
      <c r="E1692" t="s">
        <v>133</v>
      </c>
    </row>
    <row r="1693" spans="1:5">
      <c r="A1693" t="s">
        <v>4048</v>
      </c>
      <c r="B1693" t="s">
        <v>9077</v>
      </c>
      <c r="D1693" t="s">
        <v>4047</v>
      </c>
      <c r="E1693" t="s">
        <v>134</v>
      </c>
    </row>
    <row r="1694" spans="1:5">
      <c r="A1694" t="s">
        <v>4051</v>
      </c>
      <c r="B1694" t="s">
        <v>9158</v>
      </c>
      <c r="D1694" t="s">
        <v>4050</v>
      </c>
      <c r="E1694" t="s">
        <v>135</v>
      </c>
    </row>
    <row r="1695" spans="1:5">
      <c r="A1695" t="s">
        <v>4054</v>
      </c>
      <c r="B1695" t="s">
        <v>9158</v>
      </c>
      <c r="D1695" t="s">
        <v>4053</v>
      </c>
      <c r="E1695" t="s">
        <v>136</v>
      </c>
    </row>
    <row r="1696" spans="1:5">
      <c r="A1696" t="s">
        <v>4057</v>
      </c>
      <c r="B1696" t="s">
        <v>8946</v>
      </c>
      <c r="D1696" t="s">
        <v>4056</v>
      </c>
      <c r="E1696" t="s">
        <v>137</v>
      </c>
    </row>
    <row r="1697" spans="1:5">
      <c r="A1697" t="s">
        <v>4060</v>
      </c>
      <c r="B1697" t="s">
        <v>9158</v>
      </c>
      <c r="D1697" t="s">
        <v>4059</v>
      </c>
      <c r="E1697" t="s">
        <v>138</v>
      </c>
    </row>
    <row r="1698" spans="1:5">
      <c r="A1698" t="s">
        <v>4063</v>
      </c>
      <c r="B1698" t="s">
        <v>8533</v>
      </c>
      <c r="D1698" t="s">
        <v>4062</v>
      </c>
      <c r="E1698" t="s">
        <v>139</v>
      </c>
    </row>
    <row r="1699" spans="1:5">
      <c r="A1699" t="s">
        <v>4065</v>
      </c>
      <c r="B1699" t="s">
        <v>8533</v>
      </c>
      <c r="D1699" t="s">
        <v>4062</v>
      </c>
      <c r="E1699" t="s">
        <v>139</v>
      </c>
    </row>
    <row r="1700" spans="1:5">
      <c r="A1700" t="s">
        <v>4068</v>
      </c>
      <c r="B1700" t="s">
        <v>9158</v>
      </c>
      <c r="D1700" t="s">
        <v>4067</v>
      </c>
      <c r="E1700" t="s">
        <v>140</v>
      </c>
    </row>
    <row r="1701" spans="1:5">
      <c r="A1701" t="s">
        <v>4071</v>
      </c>
      <c r="B1701" t="s">
        <v>8533</v>
      </c>
      <c r="D1701" t="s">
        <v>4070</v>
      </c>
      <c r="E1701" t="s">
        <v>141</v>
      </c>
    </row>
    <row r="1702" spans="1:5">
      <c r="A1702" t="s">
        <v>4073</v>
      </c>
      <c r="B1702" t="s">
        <v>8533</v>
      </c>
      <c r="D1702" t="s">
        <v>4070</v>
      </c>
      <c r="E1702" t="s">
        <v>141</v>
      </c>
    </row>
    <row r="1703" spans="1:5">
      <c r="A1703" t="s">
        <v>4076</v>
      </c>
      <c r="B1703" t="s">
        <v>8533</v>
      </c>
      <c r="D1703" t="s">
        <v>4075</v>
      </c>
      <c r="E1703" t="s">
        <v>142</v>
      </c>
    </row>
    <row r="1704" spans="1:5">
      <c r="A1704" t="s">
        <v>4079</v>
      </c>
      <c r="B1704" t="s">
        <v>8570</v>
      </c>
      <c r="D1704" t="s">
        <v>4078</v>
      </c>
      <c r="E1704" t="s">
        <v>143</v>
      </c>
    </row>
    <row r="1705" spans="1:5">
      <c r="A1705" t="s">
        <v>4082</v>
      </c>
      <c r="B1705" t="s">
        <v>9077</v>
      </c>
      <c r="D1705" t="s">
        <v>4081</v>
      </c>
      <c r="E1705" t="s">
        <v>144</v>
      </c>
    </row>
    <row r="1706" spans="1:5">
      <c r="A1706" t="s">
        <v>4085</v>
      </c>
      <c r="B1706" t="s">
        <v>9077</v>
      </c>
      <c r="D1706" t="s">
        <v>4084</v>
      </c>
      <c r="E1706" t="s">
        <v>145</v>
      </c>
    </row>
    <row r="1707" spans="1:5">
      <c r="A1707" t="s">
        <v>4088</v>
      </c>
      <c r="B1707" t="s">
        <v>8946</v>
      </c>
      <c r="D1707" t="s">
        <v>4087</v>
      </c>
      <c r="E1707" t="s">
        <v>146</v>
      </c>
    </row>
    <row r="1708" spans="1:5">
      <c r="A1708" t="s">
        <v>4091</v>
      </c>
      <c r="B1708" t="s">
        <v>8533</v>
      </c>
      <c r="D1708" t="s">
        <v>4090</v>
      </c>
      <c r="E1708" t="s">
        <v>147</v>
      </c>
    </row>
    <row r="1709" spans="1:5">
      <c r="A1709" t="s">
        <v>4094</v>
      </c>
      <c r="B1709" t="s">
        <v>8956</v>
      </c>
      <c r="D1709" t="s">
        <v>4093</v>
      </c>
      <c r="E1709" t="s">
        <v>148</v>
      </c>
    </row>
    <row r="1710" spans="1:5">
      <c r="A1710" t="s">
        <v>4096</v>
      </c>
      <c r="B1710" t="s">
        <v>8956</v>
      </c>
      <c r="D1710" t="s">
        <v>4093</v>
      </c>
      <c r="E1710" t="s">
        <v>148</v>
      </c>
    </row>
    <row r="1711" spans="1:5">
      <c r="A1711" t="s">
        <v>4099</v>
      </c>
      <c r="B1711" t="s">
        <v>8533</v>
      </c>
      <c r="D1711" t="s">
        <v>4098</v>
      </c>
      <c r="E1711" t="s">
        <v>149</v>
      </c>
    </row>
    <row r="1712" spans="1:5">
      <c r="A1712" t="s">
        <v>4102</v>
      </c>
      <c r="B1712" t="s">
        <v>8533</v>
      </c>
      <c r="D1712" t="s">
        <v>4101</v>
      </c>
      <c r="E1712" t="s">
        <v>150</v>
      </c>
    </row>
    <row r="1713" spans="1:5">
      <c r="A1713" t="s">
        <v>4105</v>
      </c>
      <c r="B1713" t="s">
        <v>8533</v>
      </c>
      <c r="D1713" t="s">
        <v>4104</v>
      </c>
      <c r="E1713" t="s">
        <v>151</v>
      </c>
    </row>
    <row r="1714" spans="1:5">
      <c r="A1714" t="s">
        <v>4108</v>
      </c>
      <c r="B1714" t="s">
        <v>8533</v>
      </c>
      <c r="D1714" t="s">
        <v>4107</v>
      </c>
      <c r="E1714" t="s">
        <v>152</v>
      </c>
    </row>
    <row r="1715" spans="1:5">
      <c r="A1715" t="s">
        <v>4111</v>
      </c>
      <c r="B1715" t="s">
        <v>8533</v>
      </c>
      <c r="D1715" t="s">
        <v>4110</v>
      </c>
      <c r="E1715" t="s">
        <v>153</v>
      </c>
    </row>
    <row r="1716" spans="1:5">
      <c r="A1716" t="s">
        <v>4111</v>
      </c>
      <c r="B1716" t="s">
        <v>8533</v>
      </c>
      <c r="D1716" t="s">
        <v>4110</v>
      </c>
      <c r="E1716" t="s">
        <v>153</v>
      </c>
    </row>
    <row r="1717" spans="1:5">
      <c r="A1717" t="s">
        <v>4114</v>
      </c>
      <c r="B1717" t="s">
        <v>8956</v>
      </c>
      <c r="D1717" t="s">
        <v>4113</v>
      </c>
      <c r="E1717" t="s">
        <v>154</v>
      </c>
    </row>
    <row r="1718" spans="1:5">
      <c r="A1718" t="s">
        <v>4116</v>
      </c>
      <c r="B1718" t="s">
        <v>8956</v>
      </c>
      <c r="D1718" t="s">
        <v>4113</v>
      </c>
      <c r="E1718" t="s">
        <v>154</v>
      </c>
    </row>
    <row r="1719" spans="1:5">
      <c r="A1719" t="s">
        <v>4119</v>
      </c>
      <c r="B1719" t="s">
        <v>8946</v>
      </c>
      <c r="D1719" t="s">
        <v>4118</v>
      </c>
      <c r="E1719" t="s">
        <v>155</v>
      </c>
    </row>
    <row r="1720" spans="1:5">
      <c r="A1720" t="s">
        <v>4119</v>
      </c>
      <c r="B1720" t="s">
        <v>8946</v>
      </c>
      <c r="D1720" t="s">
        <v>4118</v>
      </c>
      <c r="E1720" t="s">
        <v>155</v>
      </c>
    </row>
    <row r="1721" spans="1:5">
      <c r="A1721" t="s">
        <v>4119</v>
      </c>
      <c r="B1721" t="s">
        <v>8946</v>
      </c>
      <c r="D1721" t="s">
        <v>4118</v>
      </c>
      <c r="E1721" t="s">
        <v>155</v>
      </c>
    </row>
    <row r="1722" spans="1:5">
      <c r="A1722" t="s">
        <v>4122</v>
      </c>
      <c r="B1722" t="s">
        <v>8946</v>
      </c>
      <c r="D1722" t="s">
        <v>4121</v>
      </c>
      <c r="E1722" t="s">
        <v>156</v>
      </c>
    </row>
    <row r="1723" spans="1:5">
      <c r="A1723" t="s">
        <v>4125</v>
      </c>
      <c r="B1723" t="s">
        <v>8946</v>
      </c>
      <c r="D1723" t="s">
        <v>4124</v>
      </c>
      <c r="E1723" t="s">
        <v>157</v>
      </c>
    </row>
    <row r="1724" spans="1:5">
      <c r="A1724" t="s">
        <v>4128</v>
      </c>
      <c r="B1724" t="s">
        <v>8533</v>
      </c>
      <c r="D1724" t="s">
        <v>4127</v>
      </c>
      <c r="E1724" t="s">
        <v>158</v>
      </c>
    </row>
    <row r="1725" spans="1:5">
      <c r="A1725" t="s">
        <v>4131</v>
      </c>
      <c r="B1725" t="s">
        <v>8946</v>
      </c>
      <c r="D1725" t="s">
        <v>4130</v>
      </c>
      <c r="E1725" t="s">
        <v>159</v>
      </c>
    </row>
    <row r="1726" spans="1:5">
      <c r="A1726" t="s">
        <v>4134</v>
      </c>
      <c r="B1726" t="s">
        <v>8946</v>
      </c>
      <c r="D1726" t="s">
        <v>4133</v>
      </c>
      <c r="E1726" t="s">
        <v>160</v>
      </c>
    </row>
    <row r="1727" spans="1:5">
      <c r="A1727" t="s">
        <v>4137</v>
      </c>
      <c r="B1727" t="s">
        <v>8946</v>
      </c>
      <c r="D1727" t="s">
        <v>4136</v>
      </c>
      <c r="E1727" t="s">
        <v>161</v>
      </c>
    </row>
    <row r="1728" spans="1:5">
      <c r="A1728" t="s">
        <v>4140</v>
      </c>
      <c r="B1728" t="s">
        <v>8946</v>
      </c>
      <c r="D1728" t="s">
        <v>4139</v>
      </c>
      <c r="E1728" t="s">
        <v>162</v>
      </c>
    </row>
    <row r="1729" spans="1:5">
      <c r="A1729" t="s">
        <v>4143</v>
      </c>
      <c r="B1729" t="s">
        <v>8533</v>
      </c>
      <c r="D1729" t="s">
        <v>4142</v>
      </c>
      <c r="E1729" t="s">
        <v>163</v>
      </c>
    </row>
    <row r="1730" spans="1:5">
      <c r="A1730" t="s">
        <v>4146</v>
      </c>
      <c r="B1730" t="s">
        <v>8533</v>
      </c>
      <c r="D1730" t="s">
        <v>4145</v>
      </c>
      <c r="E1730" t="s">
        <v>164</v>
      </c>
    </row>
    <row r="1731" spans="1:5">
      <c r="A1731" t="s">
        <v>4149</v>
      </c>
      <c r="B1731" t="s">
        <v>8533</v>
      </c>
      <c r="D1731" t="s">
        <v>4148</v>
      </c>
      <c r="E1731" t="s">
        <v>165</v>
      </c>
    </row>
    <row r="1732" spans="1:5">
      <c r="A1732" t="s">
        <v>4152</v>
      </c>
      <c r="B1732" t="s">
        <v>8533</v>
      </c>
      <c r="D1732" t="s">
        <v>4151</v>
      </c>
      <c r="E1732" t="s">
        <v>166</v>
      </c>
    </row>
    <row r="1733" spans="1:5">
      <c r="A1733" t="s">
        <v>4155</v>
      </c>
      <c r="B1733" t="s">
        <v>8997</v>
      </c>
      <c r="D1733" t="s">
        <v>4154</v>
      </c>
      <c r="E1733" t="s">
        <v>167</v>
      </c>
    </row>
    <row r="1734" spans="1:5">
      <c r="A1734" t="s">
        <v>4158</v>
      </c>
      <c r="B1734" t="s">
        <v>8533</v>
      </c>
      <c r="D1734" t="s">
        <v>4157</v>
      </c>
      <c r="E1734" t="s">
        <v>168</v>
      </c>
    </row>
    <row r="1735" spans="1:5">
      <c r="A1735" t="s">
        <v>4161</v>
      </c>
      <c r="B1735" t="s">
        <v>8533</v>
      </c>
      <c r="D1735" t="s">
        <v>4160</v>
      </c>
      <c r="E1735" t="s">
        <v>169</v>
      </c>
    </row>
    <row r="1736" spans="1:5">
      <c r="A1736" t="s">
        <v>4164</v>
      </c>
      <c r="B1736" t="s">
        <v>8533</v>
      </c>
      <c r="D1736" t="s">
        <v>4163</v>
      </c>
      <c r="E1736" t="s">
        <v>170</v>
      </c>
    </row>
    <row r="1737" spans="1:5">
      <c r="A1737" t="s">
        <v>4167</v>
      </c>
      <c r="B1737" t="s">
        <v>8533</v>
      </c>
      <c r="D1737" t="s">
        <v>4166</v>
      </c>
      <c r="E1737" t="s">
        <v>171</v>
      </c>
    </row>
    <row r="1738" spans="1:5">
      <c r="A1738" t="s">
        <v>4169</v>
      </c>
      <c r="B1738" t="s">
        <v>8533</v>
      </c>
    </row>
    <row r="1739" spans="1:5">
      <c r="A1739" t="s">
        <v>4172</v>
      </c>
      <c r="B1739" t="s">
        <v>8946</v>
      </c>
      <c r="D1739" t="s">
        <v>4171</v>
      </c>
      <c r="E1739" t="s">
        <v>172</v>
      </c>
    </row>
    <row r="1740" spans="1:5">
      <c r="A1740" t="s">
        <v>4175</v>
      </c>
      <c r="B1740" t="s">
        <v>8533</v>
      </c>
      <c r="D1740" t="s">
        <v>4174</v>
      </c>
      <c r="E1740" t="s">
        <v>173</v>
      </c>
    </row>
    <row r="1741" spans="1:5">
      <c r="A1741" t="s">
        <v>4177</v>
      </c>
      <c r="B1741" t="s">
        <v>8533</v>
      </c>
      <c r="D1741" t="s">
        <v>4174</v>
      </c>
      <c r="E1741" t="s">
        <v>173</v>
      </c>
    </row>
    <row r="1742" spans="1:5">
      <c r="A1742" t="s">
        <v>4180</v>
      </c>
      <c r="B1742" t="s">
        <v>8533</v>
      </c>
      <c r="D1742" t="s">
        <v>4179</v>
      </c>
      <c r="E1742" t="s">
        <v>174</v>
      </c>
    </row>
    <row r="1743" spans="1:5">
      <c r="A1743" t="s">
        <v>4183</v>
      </c>
      <c r="B1743" t="s">
        <v>8533</v>
      </c>
      <c r="D1743" t="s">
        <v>4182</v>
      </c>
      <c r="E1743" t="s">
        <v>175</v>
      </c>
    </row>
    <row r="1744" spans="1:5">
      <c r="A1744" t="s">
        <v>4186</v>
      </c>
      <c r="B1744" t="s">
        <v>8533</v>
      </c>
      <c r="D1744" t="s">
        <v>4185</v>
      </c>
      <c r="E1744" t="s">
        <v>176</v>
      </c>
    </row>
    <row r="1745" spans="1:5">
      <c r="A1745" t="s">
        <v>4189</v>
      </c>
      <c r="B1745" t="s">
        <v>8533</v>
      </c>
      <c r="D1745" t="s">
        <v>4188</v>
      </c>
      <c r="E1745" t="s">
        <v>177</v>
      </c>
    </row>
    <row r="1746" spans="1:5">
      <c r="A1746" t="s">
        <v>4192</v>
      </c>
      <c r="B1746" t="s">
        <v>8533</v>
      </c>
      <c r="D1746" t="s">
        <v>4191</v>
      </c>
      <c r="E1746" t="s">
        <v>178</v>
      </c>
    </row>
    <row r="1747" spans="1:5">
      <c r="A1747" t="s">
        <v>4192</v>
      </c>
      <c r="B1747" t="s">
        <v>8533</v>
      </c>
      <c r="D1747" t="s">
        <v>4191</v>
      </c>
      <c r="E1747" t="s">
        <v>178</v>
      </c>
    </row>
    <row r="1748" spans="1:5">
      <c r="A1748" t="s">
        <v>4195</v>
      </c>
      <c r="B1748" t="s">
        <v>8533</v>
      </c>
      <c r="D1748" t="s">
        <v>4194</v>
      </c>
      <c r="E1748" t="s">
        <v>179</v>
      </c>
    </row>
    <row r="1749" spans="1:5">
      <c r="A1749" t="s">
        <v>4198</v>
      </c>
      <c r="B1749" t="s">
        <v>8533</v>
      </c>
      <c r="D1749" t="s">
        <v>4197</v>
      </c>
      <c r="E1749" t="s">
        <v>180</v>
      </c>
    </row>
    <row r="1750" spans="1:5">
      <c r="A1750" t="s">
        <v>4201</v>
      </c>
      <c r="B1750" t="s">
        <v>8533</v>
      </c>
      <c r="D1750" t="s">
        <v>4200</v>
      </c>
      <c r="E1750" t="s">
        <v>181</v>
      </c>
    </row>
    <row r="1751" spans="1:5">
      <c r="A1751" t="s">
        <v>4204</v>
      </c>
      <c r="B1751" t="s">
        <v>8533</v>
      </c>
      <c r="D1751" t="s">
        <v>4203</v>
      </c>
      <c r="E1751" t="s">
        <v>182</v>
      </c>
    </row>
    <row r="1752" spans="1:5">
      <c r="A1752" t="s">
        <v>4207</v>
      </c>
      <c r="B1752" t="s">
        <v>8533</v>
      </c>
      <c r="D1752" t="s">
        <v>4206</v>
      </c>
      <c r="E1752" t="s">
        <v>183</v>
      </c>
    </row>
    <row r="1753" spans="1:5">
      <c r="A1753" t="s">
        <v>4209</v>
      </c>
      <c r="B1753" t="s">
        <v>8533</v>
      </c>
      <c r="D1753" t="s">
        <v>4206</v>
      </c>
      <c r="E1753" t="s">
        <v>183</v>
      </c>
    </row>
    <row r="1754" spans="1:5">
      <c r="A1754" t="s">
        <v>4212</v>
      </c>
      <c r="B1754" t="s">
        <v>8533</v>
      </c>
      <c r="D1754" t="s">
        <v>4211</v>
      </c>
      <c r="E1754" t="s">
        <v>184</v>
      </c>
    </row>
    <row r="1755" spans="1:5">
      <c r="A1755" t="s">
        <v>4214</v>
      </c>
      <c r="B1755" t="s">
        <v>8533</v>
      </c>
      <c r="D1755" t="s">
        <v>4211</v>
      </c>
      <c r="E1755" t="s">
        <v>184</v>
      </c>
    </row>
    <row r="1756" spans="1:5">
      <c r="A1756" t="s">
        <v>4216</v>
      </c>
      <c r="B1756" t="s">
        <v>8533</v>
      </c>
      <c r="D1756" t="s">
        <v>4211</v>
      </c>
      <c r="E1756" t="s">
        <v>184</v>
      </c>
    </row>
    <row r="1757" spans="1:5">
      <c r="A1757" t="s">
        <v>4219</v>
      </c>
      <c r="B1757" t="s">
        <v>8533</v>
      </c>
      <c r="D1757" t="s">
        <v>4218</v>
      </c>
      <c r="E1757" t="s">
        <v>185</v>
      </c>
    </row>
    <row r="1758" spans="1:5">
      <c r="A1758" t="s">
        <v>4221</v>
      </c>
      <c r="B1758" t="s">
        <v>8533</v>
      </c>
      <c r="D1758" t="s">
        <v>4218</v>
      </c>
      <c r="E1758" t="s">
        <v>185</v>
      </c>
    </row>
    <row r="1759" spans="1:5">
      <c r="A1759" t="s">
        <v>4223</v>
      </c>
      <c r="B1759" t="s">
        <v>8533</v>
      </c>
      <c r="D1759" t="s">
        <v>4218</v>
      </c>
      <c r="E1759" t="s">
        <v>185</v>
      </c>
    </row>
    <row r="1760" spans="1:5">
      <c r="A1760" t="s">
        <v>4226</v>
      </c>
      <c r="B1760" t="s">
        <v>8533</v>
      </c>
      <c r="D1760" t="s">
        <v>4225</v>
      </c>
      <c r="E1760" t="s">
        <v>186</v>
      </c>
    </row>
    <row r="1761" spans="1:5">
      <c r="A1761" t="s">
        <v>4229</v>
      </c>
      <c r="B1761" t="s">
        <v>8533</v>
      </c>
      <c r="D1761" t="s">
        <v>4228</v>
      </c>
      <c r="E1761" t="s">
        <v>187</v>
      </c>
    </row>
    <row r="1762" spans="1:5">
      <c r="A1762" t="s">
        <v>4232</v>
      </c>
      <c r="B1762" t="s">
        <v>8533</v>
      </c>
      <c r="D1762" t="s">
        <v>4231</v>
      </c>
      <c r="E1762" t="s">
        <v>188</v>
      </c>
    </row>
    <row r="1763" spans="1:5">
      <c r="A1763" t="s">
        <v>4235</v>
      </c>
      <c r="B1763" t="s">
        <v>8533</v>
      </c>
      <c r="D1763" t="s">
        <v>4234</v>
      </c>
      <c r="E1763" t="s">
        <v>189</v>
      </c>
    </row>
    <row r="1764" spans="1:5">
      <c r="A1764" t="s">
        <v>4238</v>
      </c>
      <c r="B1764" t="s">
        <v>8533</v>
      </c>
      <c r="D1764" t="s">
        <v>4237</v>
      </c>
      <c r="E1764" t="s">
        <v>190</v>
      </c>
    </row>
    <row r="1765" spans="1:5">
      <c r="A1765" t="s">
        <v>4241</v>
      </c>
      <c r="B1765" t="s">
        <v>8533</v>
      </c>
      <c r="D1765" t="s">
        <v>4240</v>
      </c>
      <c r="E1765" t="s">
        <v>191</v>
      </c>
    </row>
    <row r="1766" spans="1:5">
      <c r="A1766" t="s">
        <v>4244</v>
      </c>
      <c r="B1766" t="s">
        <v>8533</v>
      </c>
      <c r="D1766" t="s">
        <v>4243</v>
      </c>
      <c r="E1766" t="s">
        <v>192</v>
      </c>
    </row>
    <row r="1767" spans="1:5">
      <c r="A1767" t="s">
        <v>4247</v>
      </c>
      <c r="B1767" t="s">
        <v>8533</v>
      </c>
      <c r="D1767" t="s">
        <v>4246</v>
      </c>
      <c r="E1767" t="s">
        <v>193</v>
      </c>
    </row>
    <row r="1768" spans="1:5">
      <c r="A1768" t="s">
        <v>4250</v>
      </c>
      <c r="B1768" t="s">
        <v>8533</v>
      </c>
      <c r="D1768" t="s">
        <v>4249</v>
      </c>
      <c r="E1768" t="s">
        <v>194</v>
      </c>
    </row>
    <row r="1769" spans="1:5">
      <c r="A1769" t="s">
        <v>4253</v>
      </c>
      <c r="B1769" t="s">
        <v>8570</v>
      </c>
      <c r="D1769" t="s">
        <v>4252</v>
      </c>
      <c r="E1769" t="s">
        <v>195</v>
      </c>
    </row>
    <row r="1770" spans="1:5">
      <c r="A1770" t="s">
        <v>4256</v>
      </c>
      <c r="B1770" t="s">
        <v>8570</v>
      </c>
      <c r="D1770" t="s">
        <v>4255</v>
      </c>
      <c r="E1770" t="s">
        <v>196</v>
      </c>
    </row>
    <row r="1771" spans="1:5">
      <c r="A1771" t="s">
        <v>4259</v>
      </c>
      <c r="B1771" t="s">
        <v>8533</v>
      </c>
      <c r="D1771" t="s">
        <v>4258</v>
      </c>
      <c r="E1771" t="s">
        <v>197</v>
      </c>
    </row>
    <row r="1772" spans="1:5">
      <c r="A1772" t="s">
        <v>4262</v>
      </c>
      <c r="B1772" t="s">
        <v>8533</v>
      </c>
      <c r="D1772" t="s">
        <v>4261</v>
      </c>
      <c r="E1772" t="s">
        <v>198</v>
      </c>
    </row>
    <row r="1773" spans="1:5">
      <c r="A1773" t="s">
        <v>4265</v>
      </c>
      <c r="B1773" t="s">
        <v>8533</v>
      </c>
      <c r="D1773" t="s">
        <v>4264</v>
      </c>
      <c r="E1773" t="s">
        <v>199</v>
      </c>
    </row>
    <row r="1774" spans="1:5">
      <c r="A1774" t="s">
        <v>4268</v>
      </c>
      <c r="B1774" t="s">
        <v>8533</v>
      </c>
      <c r="D1774" t="s">
        <v>4267</v>
      </c>
      <c r="E1774" t="s">
        <v>200</v>
      </c>
    </row>
    <row r="1775" spans="1:5">
      <c r="A1775" t="s">
        <v>4271</v>
      </c>
      <c r="B1775" t="s">
        <v>8533</v>
      </c>
      <c r="D1775" t="s">
        <v>4270</v>
      </c>
      <c r="E1775" t="s">
        <v>201</v>
      </c>
    </row>
    <row r="1776" spans="1:5">
      <c r="A1776" t="s">
        <v>4274</v>
      </c>
      <c r="B1776" t="s">
        <v>8533</v>
      </c>
      <c r="D1776" t="s">
        <v>4273</v>
      </c>
      <c r="E1776" t="s">
        <v>202</v>
      </c>
    </row>
    <row r="1777" spans="1:5">
      <c r="A1777" t="s">
        <v>4277</v>
      </c>
      <c r="B1777" t="s">
        <v>8946</v>
      </c>
      <c r="D1777" t="s">
        <v>4276</v>
      </c>
      <c r="E1777" t="s">
        <v>203</v>
      </c>
    </row>
    <row r="1778" spans="1:5">
      <c r="A1778" t="s">
        <v>4280</v>
      </c>
      <c r="B1778" t="s">
        <v>8533</v>
      </c>
      <c r="D1778" t="s">
        <v>4279</v>
      </c>
      <c r="E1778" t="s">
        <v>204</v>
      </c>
    </row>
    <row r="1779" spans="1:5">
      <c r="A1779" t="s">
        <v>4283</v>
      </c>
      <c r="B1779" t="s">
        <v>8533</v>
      </c>
      <c r="D1779" t="s">
        <v>4282</v>
      </c>
      <c r="E1779" t="s">
        <v>205</v>
      </c>
    </row>
    <row r="1780" spans="1:5">
      <c r="A1780" t="s">
        <v>4286</v>
      </c>
      <c r="B1780" t="s">
        <v>8570</v>
      </c>
      <c r="D1780" t="s">
        <v>4285</v>
      </c>
      <c r="E1780" t="s">
        <v>206</v>
      </c>
    </row>
    <row r="1781" spans="1:5">
      <c r="A1781" t="s">
        <v>4289</v>
      </c>
      <c r="B1781" t="s">
        <v>8533</v>
      </c>
      <c r="D1781" t="s">
        <v>4288</v>
      </c>
      <c r="E1781" t="s">
        <v>207</v>
      </c>
    </row>
    <row r="1782" spans="1:5">
      <c r="A1782" t="s">
        <v>4292</v>
      </c>
      <c r="B1782" t="s">
        <v>8997</v>
      </c>
      <c r="C1782" t="s">
        <v>2361</v>
      </c>
      <c r="D1782" t="s">
        <v>4291</v>
      </c>
      <c r="E1782" t="s">
        <v>208</v>
      </c>
    </row>
    <row r="1783" spans="1:5">
      <c r="A1783" t="s">
        <v>4292</v>
      </c>
      <c r="B1783" t="s">
        <v>8997</v>
      </c>
      <c r="D1783" t="s">
        <v>4291</v>
      </c>
      <c r="E1783" t="s">
        <v>208</v>
      </c>
    </row>
    <row r="1784" spans="1:5">
      <c r="A1784" t="s">
        <v>4292</v>
      </c>
      <c r="B1784" t="s">
        <v>8997</v>
      </c>
      <c r="D1784" t="s">
        <v>4291</v>
      </c>
      <c r="E1784" t="s">
        <v>208</v>
      </c>
    </row>
    <row r="1785" spans="1:5">
      <c r="A1785" t="s">
        <v>4295</v>
      </c>
      <c r="B1785" t="s">
        <v>8533</v>
      </c>
      <c r="D1785" t="s">
        <v>4294</v>
      </c>
      <c r="E1785" t="s">
        <v>209</v>
      </c>
    </row>
    <row r="1786" spans="1:5">
      <c r="A1786" t="s">
        <v>4298</v>
      </c>
      <c r="B1786" t="s">
        <v>8533</v>
      </c>
      <c r="D1786" t="s">
        <v>4297</v>
      </c>
      <c r="E1786" t="s">
        <v>210</v>
      </c>
    </row>
    <row r="1787" spans="1:5">
      <c r="A1787" t="s">
        <v>4301</v>
      </c>
      <c r="B1787" t="s">
        <v>8946</v>
      </c>
      <c r="D1787" t="s">
        <v>4300</v>
      </c>
      <c r="E1787" t="s">
        <v>211</v>
      </c>
    </row>
    <row r="1788" spans="1:5">
      <c r="A1788" t="s">
        <v>4304</v>
      </c>
      <c r="B1788" t="s">
        <v>8946</v>
      </c>
      <c r="D1788" t="s">
        <v>4303</v>
      </c>
      <c r="E1788" t="s">
        <v>212</v>
      </c>
    </row>
    <row r="1789" spans="1:5">
      <c r="A1789" t="s">
        <v>4307</v>
      </c>
      <c r="B1789" t="s">
        <v>8963</v>
      </c>
      <c r="D1789" t="s">
        <v>4306</v>
      </c>
      <c r="E1789" t="s">
        <v>213</v>
      </c>
    </row>
    <row r="1790" spans="1:5">
      <c r="A1790" t="s">
        <v>4310</v>
      </c>
      <c r="B1790" t="s">
        <v>8963</v>
      </c>
      <c r="D1790" t="s">
        <v>4309</v>
      </c>
      <c r="E1790" t="s">
        <v>214</v>
      </c>
    </row>
    <row r="1791" spans="1:5">
      <c r="A1791" t="s">
        <v>4312</v>
      </c>
      <c r="B1791" t="s">
        <v>8963</v>
      </c>
      <c r="D1791" t="s">
        <v>4309</v>
      </c>
      <c r="E1791" t="s">
        <v>214</v>
      </c>
    </row>
    <row r="1792" spans="1:5">
      <c r="A1792" t="s">
        <v>4314</v>
      </c>
      <c r="B1792" t="s">
        <v>8963</v>
      </c>
      <c r="D1792" t="s">
        <v>4309</v>
      </c>
      <c r="E1792" t="s">
        <v>214</v>
      </c>
    </row>
    <row r="1793" spans="1:5">
      <c r="A1793" t="s">
        <v>4317</v>
      </c>
      <c r="B1793" t="s">
        <v>8533</v>
      </c>
      <c r="D1793" t="s">
        <v>4316</v>
      </c>
      <c r="E1793" t="s">
        <v>215</v>
      </c>
    </row>
    <row r="1794" spans="1:5">
      <c r="A1794" t="s">
        <v>4319</v>
      </c>
      <c r="B1794" t="s">
        <v>8533</v>
      </c>
      <c r="D1794" t="s">
        <v>4316</v>
      </c>
      <c r="E1794" t="s">
        <v>215</v>
      </c>
    </row>
    <row r="1795" spans="1:5">
      <c r="A1795" t="s">
        <v>4322</v>
      </c>
      <c r="B1795" t="s">
        <v>8533</v>
      </c>
      <c r="D1795" t="s">
        <v>4321</v>
      </c>
      <c r="E1795" t="s">
        <v>216</v>
      </c>
    </row>
    <row r="1796" spans="1:5">
      <c r="A1796" t="s">
        <v>4324</v>
      </c>
      <c r="B1796" t="s">
        <v>8533</v>
      </c>
      <c r="D1796" t="s">
        <v>4321</v>
      </c>
      <c r="E1796" t="s">
        <v>216</v>
      </c>
    </row>
    <row r="1797" spans="1:5">
      <c r="A1797" t="s">
        <v>4327</v>
      </c>
      <c r="B1797" t="s">
        <v>8533</v>
      </c>
      <c r="D1797" t="s">
        <v>4326</v>
      </c>
      <c r="E1797" t="s">
        <v>217</v>
      </c>
    </row>
    <row r="1798" spans="1:5">
      <c r="A1798" t="s">
        <v>4329</v>
      </c>
      <c r="B1798" t="s">
        <v>8533</v>
      </c>
      <c r="D1798" t="s">
        <v>4326</v>
      </c>
      <c r="E1798" t="s">
        <v>217</v>
      </c>
    </row>
    <row r="1799" spans="1:5">
      <c r="A1799" t="s">
        <v>4332</v>
      </c>
      <c r="B1799" t="s">
        <v>8533</v>
      </c>
      <c r="D1799" t="s">
        <v>4331</v>
      </c>
      <c r="E1799" t="s">
        <v>218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I136"/>
  <sheetViews>
    <sheetView topLeftCell="A70" zoomScale="75" zoomScaleNormal="75" workbookViewId="0">
      <selection activeCell="B20" sqref="B20"/>
    </sheetView>
  </sheetViews>
  <sheetFormatPr baseColWidth="10" defaultColWidth="11.42578125" defaultRowHeight="15"/>
  <cols>
    <col min="1" max="1" width="4.7109375" bestFit="1" customWidth="1"/>
    <col min="2" max="2" width="77.28515625" bestFit="1" customWidth="1"/>
    <col min="3" max="3" width="9.42578125" bestFit="1" customWidth="1"/>
    <col min="4" max="4" width="2.42578125" bestFit="1" customWidth="1"/>
    <col min="5" max="5" width="8.28515625" bestFit="1" customWidth="1"/>
    <col min="6" max="6" width="10.5703125" style="1" bestFit="1" customWidth="1"/>
    <col min="7" max="7" width="64.28515625" bestFit="1" customWidth="1"/>
    <col min="8" max="8" width="71" style="1" bestFit="1" customWidth="1"/>
    <col min="9" max="9" width="27" bestFit="1" customWidth="1"/>
  </cols>
  <sheetData>
    <row r="1" spans="1:9">
      <c r="C1" t="s">
        <v>223</v>
      </c>
      <c r="F1" s="1" t="s">
        <v>224</v>
      </c>
      <c r="G1" t="s">
        <v>225</v>
      </c>
      <c r="H1" s="1" t="s">
        <v>226</v>
      </c>
    </row>
    <row r="2" spans="1:9">
      <c r="A2">
        <v>1</v>
      </c>
      <c r="B2" t="s">
        <v>1638</v>
      </c>
      <c r="H2" s="1" t="s">
        <v>3273</v>
      </c>
    </row>
    <row r="3" spans="1:9">
      <c r="A3">
        <v>2</v>
      </c>
      <c r="B3" t="s">
        <v>4337</v>
      </c>
      <c r="C3" t="s">
        <v>3540</v>
      </c>
      <c r="D3" t="s">
        <v>1011</v>
      </c>
      <c r="E3" t="s">
        <v>957</v>
      </c>
      <c r="F3" s="1" t="s">
        <v>3274</v>
      </c>
      <c r="G3" t="s">
        <v>3407</v>
      </c>
      <c r="H3" s="1" t="s">
        <v>3649</v>
      </c>
    </row>
    <row r="4" spans="1:9">
      <c r="A4">
        <v>3</v>
      </c>
      <c r="B4" t="s">
        <v>4338</v>
      </c>
      <c r="C4" t="s">
        <v>3541</v>
      </c>
      <c r="D4" t="s">
        <v>1011</v>
      </c>
      <c r="E4" t="s">
        <v>988</v>
      </c>
      <c r="F4" s="1" t="s">
        <v>3275</v>
      </c>
      <c r="G4" t="s">
        <v>3408</v>
      </c>
      <c r="H4" s="1" t="s">
        <v>3650</v>
      </c>
    </row>
    <row r="5" spans="1:9">
      <c r="A5">
        <v>4</v>
      </c>
      <c r="B5" t="s">
        <v>4339</v>
      </c>
      <c r="C5" t="s">
        <v>3542</v>
      </c>
      <c r="D5" t="s">
        <v>1011</v>
      </c>
      <c r="E5" t="s">
        <v>924</v>
      </c>
      <c r="F5" s="1" t="s">
        <v>3276</v>
      </c>
      <c r="G5" t="s">
        <v>3409</v>
      </c>
      <c r="H5" s="1" t="s">
        <v>3651</v>
      </c>
    </row>
    <row r="6" spans="1:9">
      <c r="A6">
        <v>5</v>
      </c>
      <c r="B6" t="s">
        <v>4340</v>
      </c>
      <c r="C6" t="s">
        <v>3543</v>
      </c>
      <c r="D6" t="s">
        <v>1011</v>
      </c>
      <c r="E6" t="s">
        <v>905</v>
      </c>
      <c r="F6" s="1" t="s">
        <v>3277</v>
      </c>
      <c r="G6" t="s">
        <v>3410</v>
      </c>
      <c r="H6" s="1" t="s">
        <v>3652</v>
      </c>
      <c r="I6" t="s">
        <v>227</v>
      </c>
    </row>
    <row r="7" spans="1:9">
      <c r="A7">
        <v>6</v>
      </c>
      <c r="B7" t="s">
        <v>4341</v>
      </c>
      <c r="C7" t="s">
        <v>3544</v>
      </c>
      <c r="D7" t="s">
        <v>1011</v>
      </c>
      <c r="E7" t="s">
        <v>960</v>
      </c>
      <c r="F7" s="1" t="s">
        <v>3278</v>
      </c>
      <c r="G7" t="s">
        <v>3411</v>
      </c>
      <c r="H7" s="1" t="s">
        <v>3653</v>
      </c>
    </row>
    <row r="8" spans="1:9">
      <c r="A8">
        <v>7</v>
      </c>
      <c r="B8" t="s">
        <v>4342</v>
      </c>
      <c r="C8" t="s">
        <v>3545</v>
      </c>
      <c r="D8" t="s">
        <v>1011</v>
      </c>
      <c r="E8" t="s">
        <v>983</v>
      </c>
      <c r="F8" s="1" t="s">
        <v>3279</v>
      </c>
      <c r="G8" t="s">
        <v>3412</v>
      </c>
      <c r="H8" s="1" t="s">
        <v>3654</v>
      </c>
    </row>
    <row r="9" spans="1:9">
      <c r="A9">
        <v>8</v>
      </c>
      <c r="B9" t="s">
        <v>4343</v>
      </c>
      <c r="C9" t="s">
        <v>3546</v>
      </c>
      <c r="D9" t="s">
        <v>1011</v>
      </c>
      <c r="E9" t="s">
        <v>907</v>
      </c>
      <c r="F9" s="1" t="s">
        <v>3280</v>
      </c>
      <c r="G9" t="s">
        <v>3413</v>
      </c>
      <c r="H9" s="1" t="s">
        <v>3655</v>
      </c>
    </row>
    <row r="10" spans="1:9">
      <c r="A10">
        <v>9</v>
      </c>
      <c r="B10" s="13" t="s">
        <v>4344</v>
      </c>
      <c r="C10" s="13" t="s">
        <v>3547</v>
      </c>
      <c r="D10" s="13" t="s">
        <v>1011</v>
      </c>
      <c r="E10" s="13" t="s">
        <v>935</v>
      </c>
      <c r="F10" s="13" t="s">
        <v>3281</v>
      </c>
      <c r="G10" s="13" t="s">
        <v>3414</v>
      </c>
      <c r="H10" s="13" t="s">
        <v>9906</v>
      </c>
    </row>
    <row r="11" spans="1:9">
      <c r="A11">
        <v>10</v>
      </c>
      <c r="B11" t="s">
        <v>4345</v>
      </c>
      <c r="C11" t="s">
        <v>3548</v>
      </c>
      <c r="D11" t="s">
        <v>1011</v>
      </c>
      <c r="E11" t="s">
        <v>1005</v>
      </c>
      <c r="F11" s="1" t="s">
        <v>3282</v>
      </c>
      <c r="G11" t="s">
        <v>3415</v>
      </c>
      <c r="H11" s="1" t="s">
        <v>3656</v>
      </c>
    </row>
    <row r="12" spans="1:9">
      <c r="A12">
        <v>11</v>
      </c>
      <c r="B12" t="s">
        <v>4346</v>
      </c>
      <c r="C12" t="s">
        <v>3549</v>
      </c>
      <c r="D12" t="s">
        <v>1011</v>
      </c>
      <c r="E12" t="s">
        <v>1000</v>
      </c>
      <c r="F12" s="1" t="s">
        <v>3283</v>
      </c>
      <c r="G12" t="s">
        <v>3416</v>
      </c>
      <c r="H12" s="1" t="s">
        <v>3657</v>
      </c>
    </row>
    <row r="13" spans="1:9">
      <c r="A13">
        <v>12</v>
      </c>
      <c r="B13" t="s">
        <v>4347</v>
      </c>
      <c r="C13" t="s">
        <v>3540</v>
      </c>
      <c r="D13" t="s">
        <v>1011</v>
      </c>
      <c r="E13" t="s">
        <v>957</v>
      </c>
      <c r="F13" s="1" t="s">
        <v>3284</v>
      </c>
      <c r="G13" t="s">
        <v>3417</v>
      </c>
      <c r="H13" s="1" t="s">
        <v>3658</v>
      </c>
    </row>
    <row r="14" spans="1:9">
      <c r="A14">
        <v>13</v>
      </c>
      <c r="B14" t="s">
        <v>4348</v>
      </c>
      <c r="C14" t="s">
        <v>3550</v>
      </c>
      <c r="D14" t="s">
        <v>1011</v>
      </c>
      <c r="E14" t="s">
        <v>969</v>
      </c>
      <c r="F14" s="1" t="s">
        <v>3285</v>
      </c>
      <c r="G14" t="s">
        <v>3418</v>
      </c>
      <c r="H14" s="1" t="s">
        <v>3659</v>
      </c>
    </row>
    <row r="15" spans="1:9">
      <c r="A15">
        <v>14</v>
      </c>
      <c r="B15" s="13" t="s">
        <v>4349</v>
      </c>
      <c r="C15" s="13" t="s">
        <v>3551</v>
      </c>
      <c r="D15" s="13" t="s">
        <v>1011</v>
      </c>
      <c r="E15" s="13" t="s">
        <v>974</v>
      </c>
      <c r="F15" s="13" t="s">
        <v>3286</v>
      </c>
      <c r="G15" s="13" t="s">
        <v>3419</v>
      </c>
      <c r="H15" s="13" t="s">
        <v>9907</v>
      </c>
    </row>
    <row r="16" spans="1:9">
      <c r="A16">
        <v>15</v>
      </c>
      <c r="B16" s="14" t="s">
        <v>4350</v>
      </c>
      <c r="C16" s="14" t="s">
        <v>3552</v>
      </c>
      <c r="D16" s="14" t="s">
        <v>1011</v>
      </c>
      <c r="E16" s="14" t="s">
        <v>972</v>
      </c>
      <c r="F16" s="14" t="s">
        <v>3287</v>
      </c>
      <c r="G16" s="14" t="s">
        <v>3420</v>
      </c>
      <c r="H16" s="14" t="s">
        <v>3660</v>
      </c>
    </row>
    <row r="17" spans="1:8">
      <c r="A17">
        <v>16</v>
      </c>
      <c r="B17" t="s">
        <v>4351</v>
      </c>
      <c r="C17" t="s">
        <v>3553</v>
      </c>
      <c r="D17" t="s">
        <v>1011</v>
      </c>
      <c r="E17" t="s">
        <v>980</v>
      </c>
      <c r="F17" s="1" t="s">
        <v>3288</v>
      </c>
      <c r="G17" t="s">
        <v>3421</v>
      </c>
      <c r="H17" s="1" t="s">
        <v>3661</v>
      </c>
    </row>
    <row r="18" spans="1:8">
      <c r="A18">
        <v>17</v>
      </c>
      <c r="B18" t="s">
        <v>1639</v>
      </c>
      <c r="C18" t="s">
        <v>3554</v>
      </c>
      <c r="D18" t="s">
        <v>1011</v>
      </c>
      <c r="E18" t="s">
        <v>1008</v>
      </c>
      <c r="F18" s="1" t="s">
        <v>3289</v>
      </c>
      <c r="G18" t="s">
        <v>3422</v>
      </c>
      <c r="H18" s="1" t="s">
        <v>3662</v>
      </c>
    </row>
    <row r="19" spans="1:8">
      <c r="A19">
        <v>18</v>
      </c>
      <c r="B19" t="s">
        <v>1640</v>
      </c>
      <c r="C19" t="s">
        <v>3555</v>
      </c>
      <c r="D19" t="s">
        <v>1011</v>
      </c>
      <c r="E19" t="s">
        <v>961</v>
      </c>
      <c r="F19" s="1" t="s">
        <v>3290</v>
      </c>
      <c r="G19" t="s">
        <v>3423</v>
      </c>
      <c r="H19" s="1" t="s">
        <v>3663</v>
      </c>
    </row>
    <row r="20" spans="1:8">
      <c r="A20">
        <v>19</v>
      </c>
      <c r="B20" t="s">
        <v>1641</v>
      </c>
      <c r="C20" t="s">
        <v>3545</v>
      </c>
      <c r="D20" t="s">
        <v>1011</v>
      </c>
      <c r="E20" t="s">
        <v>983</v>
      </c>
      <c r="F20" s="1" t="s">
        <v>3291</v>
      </c>
      <c r="G20" t="s">
        <v>3424</v>
      </c>
      <c r="H20" s="1" t="s">
        <v>3664</v>
      </c>
    </row>
    <row r="21" spans="1:8">
      <c r="A21">
        <v>20</v>
      </c>
      <c r="B21" t="s">
        <v>1642</v>
      </c>
      <c r="C21" t="s">
        <v>3556</v>
      </c>
      <c r="D21" t="s">
        <v>1011</v>
      </c>
      <c r="E21" t="s">
        <v>927</v>
      </c>
      <c r="F21" s="1" t="s">
        <v>3292</v>
      </c>
      <c r="G21" t="s">
        <v>3425</v>
      </c>
      <c r="H21" s="1" t="s">
        <v>3665</v>
      </c>
    </row>
    <row r="22" spans="1:8">
      <c r="A22">
        <v>21</v>
      </c>
      <c r="B22" t="s">
        <v>1643</v>
      </c>
      <c r="C22" t="s">
        <v>3557</v>
      </c>
      <c r="D22" t="s">
        <v>1011</v>
      </c>
      <c r="E22" t="s">
        <v>943</v>
      </c>
      <c r="F22" s="1" t="s">
        <v>3293</v>
      </c>
      <c r="G22" t="s">
        <v>3426</v>
      </c>
      <c r="H22" s="1" t="s">
        <v>3666</v>
      </c>
    </row>
    <row r="23" spans="1:8">
      <c r="A23">
        <v>22</v>
      </c>
      <c r="B23" t="s">
        <v>1644</v>
      </c>
      <c r="C23" t="s">
        <v>3558</v>
      </c>
      <c r="D23" t="s">
        <v>1011</v>
      </c>
      <c r="E23" t="s">
        <v>968</v>
      </c>
      <c r="F23" s="1" t="s">
        <v>3294</v>
      </c>
      <c r="G23" t="s">
        <v>3427</v>
      </c>
      <c r="H23" s="1" t="s">
        <v>3667</v>
      </c>
    </row>
    <row r="24" spans="1:8">
      <c r="A24">
        <v>23</v>
      </c>
      <c r="B24" t="s">
        <v>1645</v>
      </c>
      <c r="C24" t="s">
        <v>3559</v>
      </c>
      <c r="D24" t="s">
        <v>1011</v>
      </c>
      <c r="E24" t="s">
        <v>929</v>
      </c>
      <c r="F24" s="1" t="s">
        <v>3295</v>
      </c>
      <c r="G24" t="s">
        <v>3428</v>
      </c>
      <c r="H24" s="1" t="s">
        <v>3668</v>
      </c>
    </row>
    <row r="25" spans="1:8">
      <c r="A25">
        <v>24</v>
      </c>
      <c r="B25" t="s">
        <v>1646</v>
      </c>
      <c r="C25" t="s">
        <v>3560</v>
      </c>
      <c r="D25" t="s">
        <v>1011</v>
      </c>
      <c r="E25" t="s">
        <v>1002</v>
      </c>
      <c r="F25" s="1" t="s">
        <v>3296</v>
      </c>
      <c r="G25" t="s">
        <v>3429</v>
      </c>
      <c r="H25" s="1" t="s">
        <v>3669</v>
      </c>
    </row>
    <row r="26" spans="1:8">
      <c r="A26">
        <v>25</v>
      </c>
      <c r="B26" t="s">
        <v>1647</v>
      </c>
      <c r="C26" t="s">
        <v>3561</v>
      </c>
      <c r="D26" t="s">
        <v>1011</v>
      </c>
      <c r="E26" t="s">
        <v>944</v>
      </c>
      <c r="F26" s="1" t="s">
        <v>3297</v>
      </c>
      <c r="G26" t="s">
        <v>3430</v>
      </c>
      <c r="H26" s="1" t="s">
        <v>3670</v>
      </c>
    </row>
    <row r="27" spans="1:8">
      <c r="A27">
        <v>26</v>
      </c>
      <c r="B27" t="s">
        <v>1648</v>
      </c>
      <c r="C27" t="s">
        <v>3562</v>
      </c>
      <c r="D27" t="s">
        <v>1011</v>
      </c>
      <c r="E27" t="s">
        <v>954</v>
      </c>
      <c r="F27" s="1" t="s">
        <v>3298</v>
      </c>
      <c r="G27" t="s">
        <v>3431</v>
      </c>
      <c r="H27" s="1" t="s">
        <v>3671</v>
      </c>
    </row>
    <row r="28" spans="1:8">
      <c r="A28">
        <v>27</v>
      </c>
      <c r="B28" s="14" t="s">
        <v>1649</v>
      </c>
      <c r="C28" s="14" t="s">
        <v>3563</v>
      </c>
      <c r="D28" s="14" t="s">
        <v>1011</v>
      </c>
      <c r="E28" s="14" t="s">
        <v>981</v>
      </c>
      <c r="F28" s="14" t="s">
        <v>3299</v>
      </c>
      <c r="G28" s="14" t="s">
        <v>3432</v>
      </c>
      <c r="H28" s="14" t="s">
        <v>3672</v>
      </c>
    </row>
    <row r="29" spans="1:8">
      <c r="A29">
        <v>28</v>
      </c>
      <c r="B29" s="14" t="s">
        <v>1650</v>
      </c>
      <c r="C29" s="14" t="s">
        <v>3564</v>
      </c>
      <c r="D29" s="14" t="s">
        <v>1011</v>
      </c>
      <c r="E29" s="14" t="s">
        <v>950</v>
      </c>
      <c r="F29" s="14" t="s">
        <v>3300</v>
      </c>
      <c r="G29" s="14" t="s">
        <v>3433</v>
      </c>
      <c r="H29" s="14" t="s">
        <v>3673</v>
      </c>
    </row>
    <row r="30" spans="1:8">
      <c r="A30">
        <v>29</v>
      </c>
      <c r="B30" t="s">
        <v>1651</v>
      </c>
      <c r="C30" t="s">
        <v>3565</v>
      </c>
      <c r="D30" t="s">
        <v>1011</v>
      </c>
      <c r="E30" t="s">
        <v>941</v>
      </c>
      <c r="F30" s="1" t="s">
        <v>3301</v>
      </c>
      <c r="G30" t="s">
        <v>3434</v>
      </c>
      <c r="H30" s="1" t="s">
        <v>3674</v>
      </c>
    </row>
    <row r="31" spans="1:8">
      <c r="A31">
        <v>30</v>
      </c>
      <c r="B31" t="s">
        <v>1652</v>
      </c>
      <c r="C31" t="s">
        <v>3566</v>
      </c>
      <c r="D31" t="s">
        <v>1011</v>
      </c>
      <c r="E31" t="s">
        <v>966</v>
      </c>
      <c r="F31" s="1" t="s">
        <v>3302</v>
      </c>
      <c r="G31" t="s">
        <v>3435</v>
      </c>
      <c r="H31" s="1" t="s">
        <v>3675</v>
      </c>
    </row>
    <row r="32" spans="1:8">
      <c r="A32">
        <v>31</v>
      </c>
      <c r="B32" t="s">
        <v>1653</v>
      </c>
      <c r="C32" t="s">
        <v>3567</v>
      </c>
      <c r="D32" t="s">
        <v>1011</v>
      </c>
      <c r="E32" t="s">
        <v>948</v>
      </c>
      <c r="F32" s="1" t="s">
        <v>3303</v>
      </c>
      <c r="G32" t="s">
        <v>3436</v>
      </c>
      <c r="H32" s="1" t="s">
        <v>3676</v>
      </c>
    </row>
    <row r="33" spans="1:8">
      <c r="A33">
        <v>32</v>
      </c>
      <c r="B33" t="s">
        <v>1654</v>
      </c>
      <c r="C33" t="s">
        <v>3568</v>
      </c>
      <c r="D33" t="s">
        <v>1011</v>
      </c>
      <c r="E33" t="s">
        <v>1007</v>
      </c>
      <c r="F33" s="1" t="s">
        <v>3304</v>
      </c>
      <c r="G33" t="s">
        <v>3437</v>
      </c>
      <c r="H33" s="1" t="s">
        <v>3677</v>
      </c>
    </row>
    <row r="34" spans="1:8">
      <c r="A34">
        <v>33</v>
      </c>
      <c r="B34" s="13" t="s">
        <v>1655</v>
      </c>
      <c r="C34" s="13" t="s">
        <v>3569</v>
      </c>
      <c r="D34" s="13" t="s">
        <v>1011</v>
      </c>
      <c r="E34" s="13" t="s">
        <v>932</v>
      </c>
      <c r="F34" s="13" t="s">
        <v>3305</v>
      </c>
      <c r="G34" s="13" t="s">
        <v>3438</v>
      </c>
      <c r="H34" s="13" t="s">
        <v>3678</v>
      </c>
    </row>
    <row r="35" spans="1:8">
      <c r="A35">
        <v>34</v>
      </c>
      <c r="B35" s="14" t="s">
        <v>1656</v>
      </c>
      <c r="C35" s="14" t="s">
        <v>3570</v>
      </c>
      <c r="D35" s="14" t="s">
        <v>1011</v>
      </c>
      <c r="E35" s="14" t="s">
        <v>912</v>
      </c>
      <c r="F35" s="14" t="s">
        <v>3306</v>
      </c>
      <c r="G35" s="14" t="s">
        <v>3439</v>
      </c>
      <c r="H35" s="14" t="s">
        <v>3679</v>
      </c>
    </row>
    <row r="36" spans="1:8">
      <c r="A36">
        <v>35</v>
      </c>
      <c r="B36" s="13" t="s">
        <v>1657</v>
      </c>
      <c r="C36" s="13" t="s">
        <v>3571</v>
      </c>
      <c r="D36" s="13" t="s">
        <v>1011</v>
      </c>
      <c r="E36" s="13" t="s">
        <v>922</v>
      </c>
      <c r="F36" s="13" t="s">
        <v>3307</v>
      </c>
      <c r="G36" s="13" t="s">
        <v>3440</v>
      </c>
      <c r="H36" s="13" t="s">
        <v>3680</v>
      </c>
    </row>
    <row r="37" spans="1:8">
      <c r="A37">
        <v>36</v>
      </c>
      <c r="B37" t="s">
        <v>1658</v>
      </c>
      <c r="C37" t="s">
        <v>3572</v>
      </c>
      <c r="D37" t="s">
        <v>1011</v>
      </c>
      <c r="E37" t="s">
        <v>939</v>
      </c>
      <c r="F37" s="1" t="s">
        <v>3308</v>
      </c>
      <c r="G37" t="s">
        <v>3441</v>
      </c>
      <c r="H37" s="1" t="s">
        <v>3681</v>
      </c>
    </row>
    <row r="38" spans="1:8">
      <c r="A38">
        <v>37</v>
      </c>
      <c r="B38" t="s">
        <v>1659</v>
      </c>
      <c r="C38" t="s">
        <v>3543</v>
      </c>
      <c r="D38" t="s">
        <v>1011</v>
      </c>
      <c r="E38" t="s">
        <v>905</v>
      </c>
      <c r="F38" s="1" t="s">
        <v>3309</v>
      </c>
      <c r="G38" t="s">
        <v>3442</v>
      </c>
      <c r="H38" s="1" t="s">
        <v>3682</v>
      </c>
    </row>
    <row r="39" spans="1:8">
      <c r="A39">
        <v>38</v>
      </c>
      <c r="B39" t="s">
        <v>1660</v>
      </c>
      <c r="C39" t="s">
        <v>3573</v>
      </c>
      <c r="D39" t="s">
        <v>1011</v>
      </c>
      <c r="E39" t="s">
        <v>947</v>
      </c>
      <c r="F39" s="1" t="s">
        <v>3310</v>
      </c>
      <c r="G39" t="s">
        <v>3443</v>
      </c>
      <c r="H39" s="1" t="s">
        <v>3683</v>
      </c>
    </row>
    <row r="40" spans="1:8">
      <c r="A40">
        <v>39</v>
      </c>
      <c r="B40" t="s">
        <v>1661</v>
      </c>
      <c r="C40" t="s">
        <v>3574</v>
      </c>
      <c r="D40" t="s">
        <v>1011</v>
      </c>
      <c r="E40" t="s">
        <v>917</v>
      </c>
      <c r="F40" s="1" t="s">
        <v>3311</v>
      </c>
      <c r="G40" t="s">
        <v>3444</v>
      </c>
      <c r="H40" s="1" t="s">
        <v>3684</v>
      </c>
    </row>
    <row r="41" spans="1:8">
      <c r="A41">
        <v>40</v>
      </c>
      <c r="B41" t="s">
        <v>1662</v>
      </c>
      <c r="C41" t="s">
        <v>3566</v>
      </c>
      <c r="D41" t="s">
        <v>1011</v>
      </c>
      <c r="E41" t="s">
        <v>966</v>
      </c>
      <c r="F41" s="1" t="s">
        <v>3312</v>
      </c>
      <c r="G41" t="s">
        <v>3445</v>
      </c>
      <c r="H41" s="1" t="s">
        <v>3685</v>
      </c>
    </row>
    <row r="42" spans="1:8">
      <c r="A42">
        <v>41</v>
      </c>
      <c r="B42" t="s">
        <v>1663</v>
      </c>
      <c r="C42" t="s">
        <v>3575</v>
      </c>
      <c r="D42" t="s">
        <v>1011</v>
      </c>
      <c r="E42" t="s">
        <v>933</v>
      </c>
      <c r="F42" s="1" t="s">
        <v>3313</v>
      </c>
      <c r="G42" t="s">
        <v>3446</v>
      </c>
      <c r="H42" s="1" t="s">
        <v>3686</v>
      </c>
    </row>
    <row r="43" spans="1:8">
      <c r="A43">
        <v>42</v>
      </c>
      <c r="B43" s="13" t="s">
        <v>1664</v>
      </c>
      <c r="C43" s="13" t="s">
        <v>3576</v>
      </c>
      <c r="D43" s="13" t="s">
        <v>1011</v>
      </c>
      <c r="E43" s="13" t="s">
        <v>958</v>
      </c>
      <c r="F43" s="13" t="s">
        <v>3314</v>
      </c>
      <c r="G43" s="13" t="s">
        <v>3447</v>
      </c>
      <c r="H43" s="13" t="s">
        <v>3687</v>
      </c>
    </row>
    <row r="44" spans="1:8">
      <c r="A44">
        <v>43</v>
      </c>
      <c r="B44" t="s">
        <v>1665</v>
      </c>
      <c r="C44" t="s">
        <v>3554</v>
      </c>
      <c r="D44" t="s">
        <v>1011</v>
      </c>
      <c r="E44" t="s">
        <v>1008</v>
      </c>
      <c r="F44" s="1" t="s">
        <v>3315</v>
      </c>
      <c r="G44" t="s">
        <v>3448</v>
      </c>
      <c r="H44" s="1" t="s">
        <v>3688</v>
      </c>
    </row>
    <row r="45" spans="1:8">
      <c r="A45">
        <v>44</v>
      </c>
      <c r="B45" t="s">
        <v>1666</v>
      </c>
      <c r="C45" t="s">
        <v>3577</v>
      </c>
      <c r="D45" t="s">
        <v>1011</v>
      </c>
      <c r="E45" t="s">
        <v>967</v>
      </c>
      <c r="F45" s="1" t="s">
        <v>3316</v>
      </c>
      <c r="G45" t="s">
        <v>3449</v>
      </c>
      <c r="H45" s="1" t="s">
        <v>3689</v>
      </c>
    </row>
    <row r="46" spans="1:8">
      <c r="A46">
        <v>45</v>
      </c>
      <c r="B46" t="s">
        <v>1667</v>
      </c>
      <c r="C46" t="s">
        <v>3578</v>
      </c>
      <c r="D46" t="s">
        <v>1011</v>
      </c>
      <c r="E46" t="s">
        <v>926</v>
      </c>
      <c r="F46" s="1" t="s">
        <v>3317</v>
      </c>
      <c r="G46" t="s">
        <v>3450</v>
      </c>
      <c r="H46" s="1" t="s">
        <v>3690</v>
      </c>
    </row>
    <row r="47" spans="1:8">
      <c r="A47">
        <v>46</v>
      </c>
      <c r="B47" t="s">
        <v>1668</v>
      </c>
      <c r="C47" t="s">
        <v>3579</v>
      </c>
      <c r="D47" t="s">
        <v>1011</v>
      </c>
      <c r="E47" t="s">
        <v>928</v>
      </c>
      <c r="F47" s="1" t="s">
        <v>3318</v>
      </c>
      <c r="G47" t="s">
        <v>3451</v>
      </c>
      <c r="H47" s="1" t="s">
        <v>3691</v>
      </c>
    </row>
    <row r="48" spans="1:8">
      <c r="A48">
        <v>47</v>
      </c>
      <c r="B48" t="s">
        <v>1669</v>
      </c>
      <c r="C48" t="s">
        <v>3580</v>
      </c>
      <c r="D48" t="s">
        <v>1011</v>
      </c>
      <c r="E48" t="s">
        <v>996</v>
      </c>
      <c r="F48" s="1" t="s">
        <v>3319</v>
      </c>
      <c r="G48" t="s">
        <v>3452</v>
      </c>
      <c r="H48" s="1" t="s">
        <v>3692</v>
      </c>
    </row>
    <row r="49" spans="1:8">
      <c r="A49">
        <v>48</v>
      </c>
      <c r="B49" t="s">
        <v>1670</v>
      </c>
      <c r="C49" t="s">
        <v>3581</v>
      </c>
      <c r="D49" t="s">
        <v>1011</v>
      </c>
      <c r="E49" t="s">
        <v>913</v>
      </c>
      <c r="F49" s="1" t="s">
        <v>3320</v>
      </c>
      <c r="G49" t="s">
        <v>3453</v>
      </c>
      <c r="H49" s="1" t="s">
        <v>3693</v>
      </c>
    </row>
    <row r="50" spans="1:8">
      <c r="A50">
        <v>49</v>
      </c>
      <c r="B50" t="s">
        <v>1671</v>
      </c>
      <c r="C50" t="s">
        <v>3582</v>
      </c>
      <c r="D50" t="s">
        <v>1011</v>
      </c>
      <c r="E50" t="s">
        <v>985</v>
      </c>
      <c r="F50" s="1" t="s">
        <v>3321</v>
      </c>
      <c r="G50" t="s">
        <v>3454</v>
      </c>
      <c r="H50" s="1" t="s">
        <v>3694</v>
      </c>
    </row>
    <row r="51" spans="1:8">
      <c r="A51">
        <v>50</v>
      </c>
      <c r="B51" t="s">
        <v>1672</v>
      </c>
      <c r="C51" t="s">
        <v>3583</v>
      </c>
      <c r="D51" t="s">
        <v>1011</v>
      </c>
      <c r="E51" t="s">
        <v>975</v>
      </c>
      <c r="F51" s="1" t="s">
        <v>3322</v>
      </c>
      <c r="G51" t="s">
        <v>3455</v>
      </c>
      <c r="H51" s="1" t="s">
        <v>3695</v>
      </c>
    </row>
    <row r="52" spans="1:8">
      <c r="A52">
        <v>51</v>
      </c>
      <c r="B52" t="s">
        <v>1673</v>
      </c>
      <c r="C52" t="s">
        <v>3584</v>
      </c>
      <c r="D52" t="s">
        <v>1011</v>
      </c>
      <c r="E52" t="s">
        <v>952</v>
      </c>
      <c r="F52" s="1" t="s">
        <v>3323</v>
      </c>
      <c r="G52" t="s">
        <v>3456</v>
      </c>
      <c r="H52" s="1" t="s">
        <v>3696</v>
      </c>
    </row>
    <row r="53" spans="1:8">
      <c r="A53">
        <v>52</v>
      </c>
      <c r="B53" t="s">
        <v>1674</v>
      </c>
      <c r="C53" t="s">
        <v>3585</v>
      </c>
      <c r="D53" t="s">
        <v>1011</v>
      </c>
      <c r="E53" t="s">
        <v>959</v>
      </c>
      <c r="F53" s="1" t="s">
        <v>3324</v>
      </c>
      <c r="G53" t="s">
        <v>3457</v>
      </c>
      <c r="H53" s="1" t="s">
        <v>3697</v>
      </c>
    </row>
    <row r="54" spans="1:8">
      <c r="A54">
        <v>53</v>
      </c>
      <c r="B54" t="s">
        <v>1675</v>
      </c>
      <c r="C54" t="s">
        <v>3586</v>
      </c>
      <c r="D54" t="s">
        <v>1011</v>
      </c>
      <c r="E54" t="s">
        <v>1003</v>
      </c>
      <c r="F54" s="1" t="s">
        <v>3325</v>
      </c>
      <c r="G54" t="s">
        <v>3458</v>
      </c>
      <c r="H54" s="1" t="s">
        <v>3698</v>
      </c>
    </row>
    <row r="55" spans="1:8">
      <c r="A55">
        <v>54</v>
      </c>
      <c r="B55" t="s">
        <v>1676</v>
      </c>
      <c r="C55" t="s">
        <v>3587</v>
      </c>
      <c r="D55" t="s">
        <v>1011</v>
      </c>
      <c r="E55" t="s">
        <v>995</v>
      </c>
      <c r="F55" s="1" t="s">
        <v>3326</v>
      </c>
      <c r="G55" t="s">
        <v>3459</v>
      </c>
      <c r="H55" s="1" t="s">
        <v>3699</v>
      </c>
    </row>
    <row r="56" spans="1:8">
      <c r="A56">
        <v>55</v>
      </c>
      <c r="B56" t="s">
        <v>1677</v>
      </c>
      <c r="C56" t="s">
        <v>3588</v>
      </c>
      <c r="D56" t="s">
        <v>1011</v>
      </c>
      <c r="E56" t="s">
        <v>976</v>
      </c>
      <c r="F56" s="1" t="s">
        <v>3327</v>
      </c>
      <c r="G56" t="s">
        <v>3460</v>
      </c>
      <c r="H56" s="1" t="s">
        <v>3700</v>
      </c>
    </row>
    <row r="57" spans="1:8">
      <c r="A57">
        <v>56</v>
      </c>
      <c r="B57" t="s">
        <v>1678</v>
      </c>
      <c r="C57" t="s">
        <v>3589</v>
      </c>
      <c r="D57" t="s">
        <v>1011</v>
      </c>
      <c r="E57" t="s">
        <v>906</v>
      </c>
      <c r="F57" s="1" t="s">
        <v>3328</v>
      </c>
      <c r="G57" t="s">
        <v>3461</v>
      </c>
      <c r="H57" s="1" t="s">
        <v>3701</v>
      </c>
    </row>
    <row r="58" spans="1:8">
      <c r="A58">
        <v>57</v>
      </c>
      <c r="B58" s="13" t="s">
        <v>4352</v>
      </c>
      <c r="C58" s="13" t="s">
        <v>3590</v>
      </c>
      <c r="D58" s="13" t="s">
        <v>1011</v>
      </c>
      <c r="E58" s="13" t="s">
        <v>909</v>
      </c>
      <c r="F58" s="13" t="s">
        <v>3329</v>
      </c>
      <c r="G58" s="13" t="s">
        <v>3462</v>
      </c>
      <c r="H58" s="13" t="s">
        <v>3702</v>
      </c>
    </row>
    <row r="59" spans="1:8">
      <c r="A59">
        <v>58</v>
      </c>
      <c r="B59" s="14" t="s">
        <v>4353</v>
      </c>
      <c r="C59" s="14" t="s">
        <v>3588</v>
      </c>
      <c r="D59" s="14" t="s">
        <v>1011</v>
      </c>
      <c r="E59" s="14" t="s">
        <v>976</v>
      </c>
      <c r="F59" s="14" t="s">
        <v>3330</v>
      </c>
      <c r="G59" s="14" t="s">
        <v>3463</v>
      </c>
      <c r="H59" s="14" t="s">
        <v>3703</v>
      </c>
    </row>
    <row r="60" spans="1:8">
      <c r="A60">
        <v>59</v>
      </c>
      <c r="B60" t="s">
        <v>4354</v>
      </c>
      <c r="C60" t="s">
        <v>3591</v>
      </c>
      <c r="D60" t="s">
        <v>1011</v>
      </c>
      <c r="E60" t="s">
        <v>970</v>
      </c>
      <c r="F60" s="1" t="s">
        <v>3331</v>
      </c>
      <c r="G60" t="s">
        <v>3464</v>
      </c>
      <c r="H60" s="1" t="s">
        <v>3704</v>
      </c>
    </row>
    <row r="61" spans="1:8">
      <c r="A61">
        <v>60</v>
      </c>
      <c r="B61" s="13" t="s">
        <v>4334</v>
      </c>
      <c r="C61" s="13" t="s">
        <v>3571</v>
      </c>
      <c r="D61" s="13" t="s">
        <v>1011</v>
      </c>
      <c r="E61" s="13" t="s">
        <v>922</v>
      </c>
      <c r="F61" s="13" t="s">
        <v>3332</v>
      </c>
      <c r="G61" s="13" t="s">
        <v>3465</v>
      </c>
      <c r="H61" s="13" t="s">
        <v>3705</v>
      </c>
    </row>
    <row r="62" spans="1:8">
      <c r="A62">
        <v>61</v>
      </c>
      <c r="B62" t="s">
        <v>4335</v>
      </c>
      <c r="C62" t="s">
        <v>3592</v>
      </c>
      <c r="D62" t="s">
        <v>1011</v>
      </c>
      <c r="E62" t="s">
        <v>911</v>
      </c>
      <c r="F62" s="1" t="s">
        <v>3333</v>
      </c>
      <c r="G62" t="s">
        <v>3466</v>
      </c>
      <c r="H62" s="1" t="s">
        <v>3706</v>
      </c>
    </row>
    <row r="63" spans="1:8">
      <c r="A63">
        <v>62</v>
      </c>
      <c r="B63" t="s">
        <v>4336</v>
      </c>
      <c r="C63" t="s">
        <v>3593</v>
      </c>
      <c r="D63" t="s">
        <v>1011</v>
      </c>
      <c r="E63" t="s">
        <v>1006</v>
      </c>
      <c r="F63" s="1" t="s">
        <v>3334</v>
      </c>
      <c r="G63" t="s">
        <v>3467</v>
      </c>
      <c r="H63" s="1" t="s">
        <v>3707</v>
      </c>
    </row>
    <row r="64" spans="1:8">
      <c r="A64">
        <v>63</v>
      </c>
      <c r="B64" t="s">
        <v>4355</v>
      </c>
      <c r="C64" t="s">
        <v>3594</v>
      </c>
      <c r="D64" t="s">
        <v>1011</v>
      </c>
      <c r="E64" t="s">
        <v>984</v>
      </c>
      <c r="F64" s="1" t="s">
        <v>3335</v>
      </c>
      <c r="G64" t="s">
        <v>3468</v>
      </c>
      <c r="H64" s="1" t="s">
        <v>3708</v>
      </c>
    </row>
    <row r="65" spans="1:8">
      <c r="A65">
        <v>64</v>
      </c>
      <c r="B65" s="14" t="s">
        <v>4356</v>
      </c>
      <c r="C65" s="14" t="s">
        <v>3595</v>
      </c>
      <c r="D65" s="14" t="s">
        <v>1011</v>
      </c>
      <c r="E65" s="14" t="s">
        <v>964</v>
      </c>
      <c r="F65" s="14" t="s">
        <v>3336</v>
      </c>
      <c r="G65" s="14" t="s">
        <v>3469</v>
      </c>
      <c r="H65" s="14" t="s">
        <v>3709</v>
      </c>
    </row>
    <row r="66" spans="1:8">
      <c r="A66">
        <v>65</v>
      </c>
      <c r="B66" s="13" t="s">
        <v>4357</v>
      </c>
      <c r="C66" s="13" t="s">
        <v>3596</v>
      </c>
      <c r="D66" s="13" t="s">
        <v>1011</v>
      </c>
      <c r="E66" s="13" t="s">
        <v>937</v>
      </c>
      <c r="F66" s="13" t="s">
        <v>3337</v>
      </c>
      <c r="G66" s="13" t="s">
        <v>3470</v>
      </c>
      <c r="H66" s="13" t="s">
        <v>3710</v>
      </c>
    </row>
    <row r="67" spans="1:8">
      <c r="A67">
        <v>66</v>
      </c>
      <c r="B67" t="s">
        <v>4358</v>
      </c>
      <c r="C67" t="s">
        <v>3597</v>
      </c>
      <c r="D67" t="s">
        <v>1011</v>
      </c>
      <c r="E67" t="s">
        <v>990</v>
      </c>
      <c r="F67" s="1" t="s">
        <v>3338</v>
      </c>
      <c r="G67" t="s">
        <v>3471</v>
      </c>
      <c r="H67" s="1" t="s">
        <v>3711</v>
      </c>
    </row>
    <row r="68" spans="1:8">
      <c r="A68">
        <v>67</v>
      </c>
      <c r="B68" t="s">
        <v>4359</v>
      </c>
      <c r="C68" t="s">
        <v>3598</v>
      </c>
      <c r="D68" t="s">
        <v>1011</v>
      </c>
      <c r="E68" t="s">
        <v>963</v>
      </c>
      <c r="F68" s="1" t="s">
        <v>3339</v>
      </c>
      <c r="G68" t="s">
        <v>3472</v>
      </c>
      <c r="H68" s="1" t="s">
        <v>3712</v>
      </c>
    </row>
    <row r="69" spans="1:8">
      <c r="A69">
        <v>68</v>
      </c>
      <c r="B69" t="s">
        <v>4360</v>
      </c>
      <c r="C69" t="s">
        <v>3599</v>
      </c>
      <c r="D69" t="s">
        <v>1011</v>
      </c>
      <c r="E69" t="s">
        <v>987</v>
      </c>
      <c r="F69" s="1" t="s">
        <v>3340</v>
      </c>
      <c r="G69" t="s">
        <v>3473</v>
      </c>
      <c r="H69" s="1" t="s">
        <v>3713</v>
      </c>
    </row>
    <row r="70" spans="1:8">
      <c r="A70">
        <v>69</v>
      </c>
      <c r="B70" s="13" t="s">
        <v>4361</v>
      </c>
      <c r="C70" s="13" t="s">
        <v>3600</v>
      </c>
      <c r="D70" s="13" t="s">
        <v>1011</v>
      </c>
      <c r="E70" s="13" t="s">
        <v>973</v>
      </c>
      <c r="F70" s="13" t="s">
        <v>3341</v>
      </c>
      <c r="G70" s="13" t="s">
        <v>3474</v>
      </c>
      <c r="H70" s="13" t="s">
        <v>3714</v>
      </c>
    </row>
    <row r="71" spans="1:8">
      <c r="A71">
        <v>70</v>
      </c>
      <c r="B71" t="s">
        <v>4362</v>
      </c>
      <c r="C71" t="s">
        <v>3601</v>
      </c>
      <c r="D71" t="s">
        <v>1011</v>
      </c>
      <c r="E71" t="s">
        <v>919</v>
      </c>
      <c r="F71" s="1" t="s">
        <v>3342</v>
      </c>
      <c r="G71" t="s">
        <v>3475</v>
      </c>
      <c r="H71" s="1" t="s">
        <v>3715</v>
      </c>
    </row>
    <row r="72" spans="1:8">
      <c r="A72">
        <v>71</v>
      </c>
      <c r="B72" t="s">
        <v>4363</v>
      </c>
      <c r="C72" t="s">
        <v>3602</v>
      </c>
      <c r="D72" t="s">
        <v>1011</v>
      </c>
      <c r="E72" t="s">
        <v>965</v>
      </c>
      <c r="F72" s="1" t="s">
        <v>3343</v>
      </c>
      <c r="G72" t="s">
        <v>3476</v>
      </c>
      <c r="H72" s="1" t="s">
        <v>3716</v>
      </c>
    </row>
    <row r="73" spans="1:8">
      <c r="A73">
        <v>72</v>
      </c>
      <c r="B73" t="s">
        <v>4364</v>
      </c>
      <c r="C73" t="s">
        <v>3603</v>
      </c>
      <c r="D73" t="s">
        <v>1011</v>
      </c>
      <c r="E73" t="s">
        <v>1004</v>
      </c>
      <c r="F73" s="1" t="s">
        <v>3344</v>
      </c>
      <c r="G73" t="s">
        <v>3477</v>
      </c>
      <c r="H73" s="1" t="s">
        <v>3717</v>
      </c>
    </row>
    <row r="74" spans="1:8">
      <c r="A74">
        <v>73</v>
      </c>
      <c r="B74" t="s">
        <v>4365</v>
      </c>
      <c r="C74" t="s">
        <v>3604</v>
      </c>
      <c r="D74" t="s">
        <v>1011</v>
      </c>
      <c r="E74" t="s">
        <v>914</v>
      </c>
      <c r="F74" s="1" t="s">
        <v>3345</v>
      </c>
      <c r="G74" t="s">
        <v>3478</v>
      </c>
      <c r="H74" s="1" t="s">
        <v>3718</v>
      </c>
    </row>
    <row r="75" spans="1:8">
      <c r="A75">
        <v>74</v>
      </c>
      <c r="B75" s="13" t="s">
        <v>4366</v>
      </c>
      <c r="C75" s="13" t="s">
        <v>3605</v>
      </c>
      <c r="D75" s="13" t="s">
        <v>1011</v>
      </c>
      <c r="E75" s="13" t="s">
        <v>918</v>
      </c>
      <c r="F75" s="13" t="s">
        <v>3346</v>
      </c>
      <c r="G75" s="13" t="s">
        <v>3479</v>
      </c>
      <c r="H75" s="13" t="s">
        <v>3719</v>
      </c>
    </row>
    <row r="76" spans="1:8">
      <c r="A76">
        <v>75</v>
      </c>
      <c r="B76" t="s">
        <v>4367</v>
      </c>
      <c r="C76" t="s">
        <v>3606</v>
      </c>
      <c r="D76" t="s">
        <v>1011</v>
      </c>
      <c r="E76" t="s">
        <v>910</v>
      </c>
      <c r="F76" s="1" t="s">
        <v>3347</v>
      </c>
      <c r="G76" t="s">
        <v>3480</v>
      </c>
      <c r="H76" s="1" t="s">
        <v>3720</v>
      </c>
    </row>
    <row r="77" spans="1:8">
      <c r="A77">
        <v>76</v>
      </c>
      <c r="B77" t="s">
        <v>4368</v>
      </c>
      <c r="C77" t="s">
        <v>3607</v>
      </c>
      <c r="D77" t="s">
        <v>1011</v>
      </c>
      <c r="E77" t="s">
        <v>925</v>
      </c>
      <c r="F77" s="1" t="s">
        <v>3348</v>
      </c>
      <c r="G77" t="s">
        <v>3481</v>
      </c>
      <c r="H77" s="1" t="s">
        <v>3721</v>
      </c>
    </row>
    <row r="78" spans="1:8">
      <c r="A78">
        <v>77</v>
      </c>
      <c r="B78" t="s">
        <v>4369</v>
      </c>
      <c r="C78" t="s">
        <v>3601</v>
      </c>
      <c r="D78" t="s">
        <v>1011</v>
      </c>
      <c r="E78" t="s">
        <v>919</v>
      </c>
      <c r="F78" s="1" t="s">
        <v>3349</v>
      </c>
      <c r="G78" t="s">
        <v>3482</v>
      </c>
      <c r="H78" s="1" t="s">
        <v>3722</v>
      </c>
    </row>
    <row r="79" spans="1:8">
      <c r="A79">
        <v>78</v>
      </c>
      <c r="B79" t="s">
        <v>4370</v>
      </c>
      <c r="C79" t="s">
        <v>3608</v>
      </c>
      <c r="D79" t="s">
        <v>1011</v>
      </c>
      <c r="E79" t="s">
        <v>991</v>
      </c>
      <c r="F79" s="1" t="s">
        <v>3350</v>
      </c>
      <c r="G79" t="s">
        <v>3483</v>
      </c>
      <c r="H79" s="1" t="s">
        <v>3723</v>
      </c>
    </row>
    <row r="80" spans="1:8">
      <c r="A80">
        <v>79</v>
      </c>
      <c r="B80" s="13" t="s">
        <v>4371</v>
      </c>
      <c r="C80" s="13" t="s">
        <v>3609</v>
      </c>
      <c r="D80" s="13" t="s">
        <v>1011</v>
      </c>
      <c r="E80" s="13" t="s">
        <v>956</v>
      </c>
      <c r="F80" s="13" t="s">
        <v>3351</v>
      </c>
      <c r="G80" s="13" t="s">
        <v>3484</v>
      </c>
      <c r="H80" s="13" t="s">
        <v>3724</v>
      </c>
    </row>
    <row r="81" spans="1:8">
      <c r="A81">
        <v>80</v>
      </c>
      <c r="B81" s="14" t="s">
        <v>4372</v>
      </c>
      <c r="C81" s="14" t="s">
        <v>3571</v>
      </c>
      <c r="D81" s="14" t="s">
        <v>1011</v>
      </c>
      <c r="E81" s="14" t="s">
        <v>922</v>
      </c>
      <c r="F81" s="14" t="s">
        <v>3352</v>
      </c>
      <c r="G81" s="14" t="s">
        <v>3485</v>
      </c>
      <c r="H81" s="14" t="s">
        <v>3725</v>
      </c>
    </row>
    <row r="82" spans="1:8">
      <c r="A82">
        <v>81</v>
      </c>
      <c r="B82" t="s">
        <v>4373</v>
      </c>
      <c r="C82" t="s">
        <v>3610</v>
      </c>
      <c r="D82" t="s">
        <v>1011</v>
      </c>
      <c r="E82" t="s">
        <v>934</v>
      </c>
      <c r="F82" s="1" t="s">
        <v>3353</v>
      </c>
      <c r="G82" t="s">
        <v>3486</v>
      </c>
      <c r="H82" s="1" t="s">
        <v>3726</v>
      </c>
    </row>
    <row r="83" spans="1:8">
      <c r="A83">
        <v>82</v>
      </c>
      <c r="B83" s="14" t="s">
        <v>4374</v>
      </c>
      <c r="C83" s="14" t="s">
        <v>3607</v>
      </c>
      <c r="D83" s="14" t="s">
        <v>1011</v>
      </c>
      <c r="E83" s="14" t="s">
        <v>925</v>
      </c>
      <c r="F83" s="14" t="s">
        <v>3354</v>
      </c>
      <c r="G83" s="14" t="s">
        <v>3487</v>
      </c>
      <c r="H83" s="14" t="s">
        <v>3727</v>
      </c>
    </row>
    <row r="84" spans="1:8">
      <c r="A84">
        <v>83</v>
      </c>
      <c r="B84" t="s">
        <v>4375</v>
      </c>
      <c r="C84" t="s">
        <v>3611</v>
      </c>
      <c r="D84" t="s">
        <v>1011</v>
      </c>
      <c r="E84" t="s">
        <v>1012</v>
      </c>
      <c r="F84" s="1" t="s">
        <v>3355</v>
      </c>
      <c r="G84" t="s">
        <v>3488</v>
      </c>
      <c r="H84" s="1" t="s">
        <v>3728</v>
      </c>
    </row>
    <row r="85" spans="1:8">
      <c r="A85">
        <v>84</v>
      </c>
      <c r="B85" s="14" t="s">
        <v>4376</v>
      </c>
      <c r="C85" s="14" t="s">
        <v>3612</v>
      </c>
      <c r="D85" s="14" t="s">
        <v>1011</v>
      </c>
      <c r="E85" s="14" t="s">
        <v>930</v>
      </c>
      <c r="F85" s="14" t="s">
        <v>3356</v>
      </c>
      <c r="G85" s="14" t="s">
        <v>3489</v>
      </c>
      <c r="H85" s="14" t="s">
        <v>3729</v>
      </c>
    </row>
    <row r="86" spans="1:8">
      <c r="A86">
        <v>85</v>
      </c>
      <c r="B86" s="14" t="s">
        <v>4377</v>
      </c>
      <c r="C86" s="14" t="s">
        <v>3613</v>
      </c>
      <c r="D86" s="14" t="s">
        <v>1011</v>
      </c>
      <c r="E86" s="14" t="s">
        <v>994</v>
      </c>
      <c r="F86" s="14" t="s">
        <v>3357</v>
      </c>
      <c r="G86" s="14" t="s">
        <v>3490</v>
      </c>
      <c r="H86" s="14" t="s">
        <v>3730</v>
      </c>
    </row>
    <row r="87" spans="1:8">
      <c r="A87">
        <v>86</v>
      </c>
      <c r="B87" s="14" t="s">
        <v>4378</v>
      </c>
      <c r="C87" s="14" t="s">
        <v>3582</v>
      </c>
      <c r="D87" s="14" t="s">
        <v>1011</v>
      </c>
      <c r="E87" s="14" t="s">
        <v>985</v>
      </c>
      <c r="F87" s="14" t="s">
        <v>3358</v>
      </c>
      <c r="G87" s="14" t="s">
        <v>3491</v>
      </c>
      <c r="H87" s="14" t="s">
        <v>3731</v>
      </c>
    </row>
    <row r="88" spans="1:8">
      <c r="A88">
        <v>87</v>
      </c>
      <c r="B88" s="14" t="s">
        <v>4379</v>
      </c>
      <c r="C88" s="14" t="s">
        <v>3614</v>
      </c>
      <c r="D88" s="14" t="s">
        <v>1011</v>
      </c>
      <c r="E88" s="14" t="s">
        <v>945</v>
      </c>
      <c r="F88" s="14" t="s">
        <v>3359</v>
      </c>
      <c r="G88" s="14" t="s">
        <v>3492</v>
      </c>
      <c r="H88" s="14" t="s">
        <v>3732</v>
      </c>
    </row>
    <row r="89" spans="1:8">
      <c r="A89">
        <v>88</v>
      </c>
      <c r="B89" t="s">
        <v>4380</v>
      </c>
      <c r="C89" t="s">
        <v>3614</v>
      </c>
      <c r="D89" t="s">
        <v>1011</v>
      </c>
      <c r="E89" t="s">
        <v>945</v>
      </c>
      <c r="F89" s="1" t="s">
        <v>3360</v>
      </c>
      <c r="G89" t="s">
        <v>3493</v>
      </c>
      <c r="H89" s="1" t="s">
        <v>3733</v>
      </c>
    </row>
    <row r="90" spans="1:8">
      <c r="A90">
        <v>89</v>
      </c>
      <c r="B90" s="14" t="s">
        <v>4381</v>
      </c>
      <c r="C90" s="14" t="s">
        <v>3615</v>
      </c>
      <c r="D90" s="14" t="s">
        <v>1011</v>
      </c>
      <c r="E90" s="14" t="s">
        <v>1012</v>
      </c>
      <c r="F90" s="14" t="s">
        <v>3361</v>
      </c>
      <c r="G90" s="14" t="s">
        <v>3494</v>
      </c>
      <c r="H90" s="14" t="s">
        <v>3734</v>
      </c>
    </row>
    <row r="91" spans="1:8">
      <c r="A91">
        <v>90</v>
      </c>
      <c r="B91" s="13" t="s">
        <v>4382</v>
      </c>
      <c r="C91" s="13" t="s">
        <v>3616</v>
      </c>
      <c r="D91" s="13" t="s">
        <v>1011</v>
      </c>
      <c r="E91" s="13" t="s">
        <v>921</v>
      </c>
      <c r="F91" s="13" t="s">
        <v>3362</v>
      </c>
      <c r="G91" s="13" t="s">
        <v>3495</v>
      </c>
      <c r="H91" s="13" t="s">
        <v>3735</v>
      </c>
    </row>
    <row r="92" spans="1:8">
      <c r="A92">
        <v>91</v>
      </c>
      <c r="B92" t="s">
        <v>4383</v>
      </c>
      <c r="C92" t="s">
        <v>3617</v>
      </c>
      <c r="D92" t="s">
        <v>1011</v>
      </c>
      <c r="E92" t="s">
        <v>986</v>
      </c>
      <c r="F92" s="1" t="s">
        <v>3363</v>
      </c>
      <c r="G92" t="s">
        <v>3496</v>
      </c>
      <c r="H92" s="1" t="s">
        <v>3736</v>
      </c>
    </row>
    <row r="93" spans="1:8">
      <c r="A93">
        <v>92</v>
      </c>
      <c r="B93" t="s">
        <v>4384</v>
      </c>
      <c r="C93" t="s">
        <v>3618</v>
      </c>
      <c r="D93" t="s">
        <v>1011</v>
      </c>
      <c r="E93" t="s">
        <v>998</v>
      </c>
      <c r="F93" s="1" t="s">
        <v>3364</v>
      </c>
      <c r="G93" t="s">
        <v>3497</v>
      </c>
      <c r="H93" s="1" t="s">
        <v>3737</v>
      </c>
    </row>
    <row r="94" spans="1:8">
      <c r="A94">
        <v>93</v>
      </c>
      <c r="B94" t="s">
        <v>4385</v>
      </c>
      <c r="C94" t="s">
        <v>3619</v>
      </c>
      <c r="D94" t="s">
        <v>1011</v>
      </c>
      <c r="E94" t="s">
        <v>936</v>
      </c>
      <c r="F94" s="1" t="s">
        <v>3365</v>
      </c>
      <c r="G94" t="s">
        <v>3498</v>
      </c>
      <c r="H94" s="1" t="s">
        <v>3738</v>
      </c>
    </row>
    <row r="95" spans="1:8">
      <c r="A95">
        <v>94</v>
      </c>
      <c r="B95" t="s">
        <v>4386</v>
      </c>
      <c r="C95" t="s">
        <v>3568</v>
      </c>
      <c r="D95" t="s">
        <v>1011</v>
      </c>
      <c r="E95" t="s">
        <v>1007</v>
      </c>
      <c r="F95" s="1" t="s">
        <v>3366</v>
      </c>
      <c r="G95" t="s">
        <v>3499</v>
      </c>
      <c r="H95" s="1" t="s">
        <v>3739</v>
      </c>
    </row>
    <row r="96" spans="1:8">
      <c r="A96">
        <v>95</v>
      </c>
      <c r="B96" t="s">
        <v>4387</v>
      </c>
      <c r="C96" t="s">
        <v>3620</v>
      </c>
      <c r="D96" t="s">
        <v>1011</v>
      </c>
      <c r="E96" t="s">
        <v>978</v>
      </c>
      <c r="F96" s="1" t="s">
        <v>3367</v>
      </c>
      <c r="G96" t="s">
        <v>3500</v>
      </c>
      <c r="H96" s="1" t="s">
        <v>3740</v>
      </c>
    </row>
    <row r="97" spans="1:8">
      <c r="A97">
        <v>96</v>
      </c>
      <c r="B97" s="13" t="s">
        <v>4388</v>
      </c>
      <c r="C97" s="13" t="s">
        <v>3621</v>
      </c>
      <c r="D97" s="13" t="s">
        <v>1011</v>
      </c>
      <c r="E97" s="13" t="s">
        <v>938</v>
      </c>
      <c r="F97" s="13" t="s">
        <v>3368</v>
      </c>
      <c r="G97" s="13" t="s">
        <v>3501</v>
      </c>
      <c r="H97" s="13" t="s">
        <v>3741</v>
      </c>
    </row>
    <row r="98" spans="1:8">
      <c r="A98">
        <v>97</v>
      </c>
      <c r="B98" t="s">
        <v>4389</v>
      </c>
      <c r="C98" t="s">
        <v>3622</v>
      </c>
      <c r="D98" t="s">
        <v>1011</v>
      </c>
      <c r="E98" t="s">
        <v>931</v>
      </c>
      <c r="F98" s="1" t="s">
        <v>3369</v>
      </c>
      <c r="G98" t="s">
        <v>3502</v>
      </c>
      <c r="H98" s="1" t="s">
        <v>3742</v>
      </c>
    </row>
    <row r="99" spans="1:8">
      <c r="A99">
        <v>98</v>
      </c>
      <c r="B99" s="13" t="s">
        <v>4390</v>
      </c>
      <c r="C99" s="13" t="s">
        <v>3623</v>
      </c>
      <c r="D99" s="13" t="s">
        <v>1011</v>
      </c>
      <c r="E99" s="13" t="s">
        <v>955</v>
      </c>
      <c r="F99" s="13" t="s">
        <v>3370</v>
      </c>
      <c r="G99" s="13" t="s">
        <v>3503</v>
      </c>
      <c r="H99" s="13" t="s">
        <v>3743</v>
      </c>
    </row>
    <row r="100" spans="1:8">
      <c r="A100">
        <v>99</v>
      </c>
      <c r="B100" t="s">
        <v>4391</v>
      </c>
      <c r="C100" t="s">
        <v>3577</v>
      </c>
      <c r="D100" t="s">
        <v>1011</v>
      </c>
      <c r="E100" t="s">
        <v>967</v>
      </c>
      <c r="F100" s="1" t="s">
        <v>3371</v>
      </c>
      <c r="G100" t="s">
        <v>3504</v>
      </c>
      <c r="H100" s="1" t="s">
        <v>3744</v>
      </c>
    </row>
    <row r="101" spans="1:8">
      <c r="A101">
        <v>100</v>
      </c>
      <c r="B101" s="13" t="s">
        <v>4392</v>
      </c>
      <c r="C101" s="13" t="s">
        <v>3624</v>
      </c>
      <c r="D101" s="13" t="s">
        <v>1011</v>
      </c>
      <c r="E101" s="13" t="s">
        <v>999</v>
      </c>
      <c r="F101" s="13" t="s">
        <v>3372</v>
      </c>
      <c r="G101" s="13" t="s">
        <v>3505</v>
      </c>
      <c r="H101" s="13" t="s">
        <v>3745</v>
      </c>
    </row>
    <row r="102" spans="1:8">
      <c r="A102">
        <v>101</v>
      </c>
      <c r="B102" t="s">
        <v>4393</v>
      </c>
      <c r="C102" t="s">
        <v>3625</v>
      </c>
      <c r="D102" t="s">
        <v>1011</v>
      </c>
      <c r="E102" t="s">
        <v>1009</v>
      </c>
      <c r="F102" s="1" t="s">
        <v>3373</v>
      </c>
      <c r="G102" t="s">
        <v>3506</v>
      </c>
      <c r="H102" s="1" t="s">
        <v>868</v>
      </c>
    </row>
    <row r="103" spans="1:8">
      <c r="A103">
        <v>102</v>
      </c>
      <c r="B103" s="13" t="s">
        <v>4394</v>
      </c>
      <c r="C103" s="13" t="s">
        <v>3626</v>
      </c>
      <c r="D103" s="13" t="s">
        <v>1011</v>
      </c>
      <c r="E103" s="13" t="s">
        <v>1010</v>
      </c>
      <c r="F103" s="13" t="s">
        <v>3374</v>
      </c>
      <c r="G103" s="13" t="s">
        <v>3507</v>
      </c>
      <c r="H103" s="13" t="s">
        <v>869</v>
      </c>
    </row>
    <row r="104" spans="1:8">
      <c r="A104">
        <v>103</v>
      </c>
      <c r="B104" t="s">
        <v>4395</v>
      </c>
      <c r="C104" t="s">
        <v>3601</v>
      </c>
      <c r="D104" t="s">
        <v>1011</v>
      </c>
      <c r="E104" t="s">
        <v>919</v>
      </c>
      <c r="F104" s="1" t="s">
        <v>3375</v>
      </c>
      <c r="G104" t="s">
        <v>3508</v>
      </c>
      <c r="H104" s="1" t="s">
        <v>870</v>
      </c>
    </row>
    <row r="105" spans="1:8">
      <c r="A105">
        <v>104</v>
      </c>
      <c r="B105" t="s">
        <v>4396</v>
      </c>
      <c r="C105" t="s">
        <v>3627</v>
      </c>
      <c r="D105" t="s">
        <v>1011</v>
      </c>
      <c r="E105" t="s">
        <v>949</v>
      </c>
      <c r="F105" s="1" t="s">
        <v>3376</v>
      </c>
      <c r="G105" t="s">
        <v>3509</v>
      </c>
      <c r="H105" s="1" t="s">
        <v>871</v>
      </c>
    </row>
    <row r="106" spans="1:8">
      <c r="A106">
        <v>105</v>
      </c>
      <c r="B106" s="13" t="s">
        <v>4397</v>
      </c>
      <c r="C106" s="13" t="s">
        <v>3628</v>
      </c>
      <c r="D106" s="13" t="s">
        <v>1011</v>
      </c>
      <c r="E106" s="13" t="s">
        <v>916</v>
      </c>
      <c r="F106" s="13" t="s">
        <v>3377</v>
      </c>
      <c r="G106" s="13" t="s">
        <v>3510</v>
      </c>
      <c r="H106" s="13" t="s">
        <v>872</v>
      </c>
    </row>
    <row r="107" spans="1:8">
      <c r="A107">
        <v>106</v>
      </c>
      <c r="B107" t="s">
        <v>4398</v>
      </c>
      <c r="C107" t="s">
        <v>3629</v>
      </c>
      <c r="D107" t="s">
        <v>1011</v>
      </c>
      <c r="E107" t="s">
        <v>942</v>
      </c>
      <c r="F107" s="1" t="s">
        <v>3378</v>
      </c>
      <c r="G107" t="s">
        <v>3511</v>
      </c>
      <c r="H107" s="1" t="s">
        <v>873</v>
      </c>
    </row>
    <row r="108" spans="1:8">
      <c r="A108">
        <v>107</v>
      </c>
      <c r="B108" t="s">
        <v>4399</v>
      </c>
      <c r="C108" t="s">
        <v>3565</v>
      </c>
      <c r="D108" t="s">
        <v>1011</v>
      </c>
      <c r="E108" t="s">
        <v>941</v>
      </c>
      <c r="F108" s="1" t="s">
        <v>3379</v>
      </c>
      <c r="G108" t="s">
        <v>3512</v>
      </c>
      <c r="H108" s="1" t="s">
        <v>874</v>
      </c>
    </row>
    <row r="109" spans="1:8">
      <c r="A109">
        <v>108</v>
      </c>
      <c r="B109" t="s">
        <v>4400</v>
      </c>
      <c r="C109" t="s">
        <v>3630</v>
      </c>
      <c r="D109" t="s">
        <v>1011</v>
      </c>
      <c r="E109" t="s">
        <v>915</v>
      </c>
      <c r="F109" s="1" t="s">
        <v>3380</v>
      </c>
      <c r="G109" t="s">
        <v>3513</v>
      </c>
      <c r="H109" s="1" t="s">
        <v>875</v>
      </c>
    </row>
    <row r="110" spans="1:8">
      <c r="A110">
        <v>109</v>
      </c>
      <c r="B110" t="s">
        <v>4401</v>
      </c>
      <c r="C110" t="s">
        <v>3615</v>
      </c>
      <c r="D110" t="s">
        <v>1011</v>
      </c>
      <c r="E110" t="s">
        <v>903</v>
      </c>
      <c r="F110" s="1" t="s">
        <v>3381</v>
      </c>
      <c r="G110" t="s">
        <v>3514</v>
      </c>
      <c r="H110" s="1" t="s">
        <v>876</v>
      </c>
    </row>
    <row r="111" spans="1:8">
      <c r="A111">
        <v>110</v>
      </c>
      <c r="B111" t="s">
        <v>4402</v>
      </c>
      <c r="C111" t="s">
        <v>3563</v>
      </c>
      <c r="D111" t="s">
        <v>1011</v>
      </c>
      <c r="E111" t="s">
        <v>981</v>
      </c>
      <c r="F111" s="1" t="s">
        <v>3382</v>
      </c>
      <c r="G111" t="s">
        <v>3515</v>
      </c>
      <c r="H111" s="1" t="s">
        <v>877</v>
      </c>
    </row>
    <row r="112" spans="1:8">
      <c r="A112">
        <v>111</v>
      </c>
      <c r="B112" t="s">
        <v>4403</v>
      </c>
      <c r="C112" t="s">
        <v>3631</v>
      </c>
      <c r="D112" t="s">
        <v>1011</v>
      </c>
      <c r="E112" t="s">
        <v>971</v>
      </c>
      <c r="F112" s="1" t="s">
        <v>3383</v>
      </c>
      <c r="G112" t="s">
        <v>3516</v>
      </c>
      <c r="H112" s="1" t="s">
        <v>878</v>
      </c>
    </row>
    <row r="113" spans="1:8">
      <c r="A113">
        <v>112</v>
      </c>
      <c r="B113" t="s">
        <v>4404</v>
      </c>
      <c r="C113" t="s">
        <v>3632</v>
      </c>
      <c r="D113" t="s">
        <v>1011</v>
      </c>
      <c r="E113" t="s">
        <v>962</v>
      </c>
      <c r="F113" s="1" t="s">
        <v>3384</v>
      </c>
      <c r="G113" t="s">
        <v>3517</v>
      </c>
      <c r="H113" s="1" t="s">
        <v>879</v>
      </c>
    </row>
    <row r="114" spans="1:8">
      <c r="A114">
        <v>113</v>
      </c>
      <c r="B114" t="s">
        <v>4405</v>
      </c>
      <c r="C114" t="s">
        <v>3588</v>
      </c>
      <c r="D114" t="s">
        <v>1011</v>
      </c>
      <c r="E114" t="s">
        <v>976</v>
      </c>
      <c r="F114" s="1" t="s">
        <v>3385</v>
      </c>
      <c r="G114" t="s">
        <v>3518</v>
      </c>
      <c r="H114" s="1" t="s">
        <v>880</v>
      </c>
    </row>
    <row r="115" spans="1:8">
      <c r="A115">
        <v>114</v>
      </c>
      <c r="B115" t="s">
        <v>4406</v>
      </c>
      <c r="C115" t="s">
        <v>3633</v>
      </c>
      <c r="D115" t="s">
        <v>1011</v>
      </c>
      <c r="E115" t="s">
        <v>1001</v>
      </c>
      <c r="F115" s="1" t="s">
        <v>3386</v>
      </c>
      <c r="G115" t="s">
        <v>3519</v>
      </c>
      <c r="H115" s="1" t="s">
        <v>881</v>
      </c>
    </row>
    <row r="116" spans="1:8">
      <c r="A116">
        <v>115</v>
      </c>
      <c r="B116" t="s">
        <v>4407</v>
      </c>
      <c r="C116" t="s">
        <v>3634</v>
      </c>
      <c r="D116" t="s">
        <v>1011</v>
      </c>
      <c r="E116" t="s">
        <v>920</v>
      </c>
      <c r="F116" s="1" t="s">
        <v>3387</v>
      </c>
      <c r="G116" t="s">
        <v>3520</v>
      </c>
      <c r="H116" s="1" t="s">
        <v>882</v>
      </c>
    </row>
    <row r="117" spans="1:8">
      <c r="A117">
        <v>116</v>
      </c>
      <c r="B117" t="s">
        <v>4408</v>
      </c>
      <c r="C117" t="s">
        <v>3635</v>
      </c>
      <c r="D117" t="s">
        <v>1011</v>
      </c>
      <c r="E117" t="s">
        <v>940</v>
      </c>
      <c r="F117" s="1" t="s">
        <v>3388</v>
      </c>
      <c r="G117" t="s">
        <v>3521</v>
      </c>
      <c r="H117" s="1" t="s">
        <v>883</v>
      </c>
    </row>
    <row r="118" spans="1:8">
      <c r="A118">
        <v>117</v>
      </c>
      <c r="B118" t="s">
        <v>4409</v>
      </c>
      <c r="C118" t="s">
        <v>3598</v>
      </c>
      <c r="D118" t="s">
        <v>1011</v>
      </c>
      <c r="E118" t="s">
        <v>963</v>
      </c>
      <c r="F118" s="1" t="s">
        <v>3389</v>
      </c>
      <c r="G118" t="s">
        <v>3522</v>
      </c>
      <c r="H118" s="1" t="s">
        <v>884</v>
      </c>
    </row>
    <row r="119" spans="1:8">
      <c r="A119">
        <v>118</v>
      </c>
      <c r="B119" t="s">
        <v>4410</v>
      </c>
      <c r="C119" t="s">
        <v>3636</v>
      </c>
      <c r="D119" t="s">
        <v>1011</v>
      </c>
      <c r="E119" t="s">
        <v>992</v>
      </c>
      <c r="F119" s="1" t="s">
        <v>3390</v>
      </c>
      <c r="G119" t="s">
        <v>3523</v>
      </c>
      <c r="H119" s="1" t="s">
        <v>885</v>
      </c>
    </row>
    <row r="120" spans="1:8">
      <c r="A120">
        <v>119</v>
      </c>
      <c r="B120" t="s">
        <v>4411</v>
      </c>
      <c r="C120" t="s">
        <v>3637</v>
      </c>
      <c r="D120" t="s">
        <v>1011</v>
      </c>
      <c r="E120" t="s">
        <v>951</v>
      </c>
      <c r="F120" s="1" t="s">
        <v>3391</v>
      </c>
      <c r="G120" t="s">
        <v>3524</v>
      </c>
      <c r="H120" s="1" t="s">
        <v>886</v>
      </c>
    </row>
    <row r="121" spans="1:8">
      <c r="A121">
        <v>120</v>
      </c>
      <c r="B121" t="s">
        <v>4412</v>
      </c>
      <c r="C121" t="s">
        <v>3638</v>
      </c>
      <c r="D121" t="s">
        <v>1011</v>
      </c>
      <c r="E121" t="s">
        <v>979</v>
      </c>
      <c r="F121" s="1" t="s">
        <v>3392</v>
      </c>
      <c r="G121" t="s">
        <v>6840</v>
      </c>
      <c r="H121" s="1" t="s">
        <v>887</v>
      </c>
    </row>
    <row r="122" spans="1:8">
      <c r="A122">
        <v>121</v>
      </c>
      <c r="B122" s="13" t="s">
        <v>4413</v>
      </c>
      <c r="C122" s="13" t="s">
        <v>3633</v>
      </c>
      <c r="D122" s="13" t="s">
        <v>1011</v>
      </c>
      <c r="E122" s="13" t="s">
        <v>1001</v>
      </c>
      <c r="F122" s="13" t="s">
        <v>3393</v>
      </c>
      <c r="G122" s="13" t="s">
        <v>3525</v>
      </c>
      <c r="H122" s="13" t="s">
        <v>888</v>
      </c>
    </row>
    <row r="123" spans="1:8">
      <c r="A123">
        <v>122</v>
      </c>
      <c r="B123" t="s">
        <v>4414</v>
      </c>
      <c r="C123" t="s">
        <v>3639</v>
      </c>
      <c r="D123" t="s">
        <v>1011</v>
      </c>
      <c r="E123" t="s">
        <v>993</v>
      </c>
      <c r="F123" s="1" t="s">
        <v>3394</v>
      </c>
      <c r="G123" t="s">
        <v>3526</v>
      </c>
      <c r="H123" s="1" t="s">
        <v>889</v>
      </c>
    </row>
    <row r="124" spans="1:8">
      <c r="A124">
        <v>123</v>
      </c>
      <c r="B124" s="13" t="s">
        <v>4415</v>
      </c>
      <c r="C124" s="13" t="s">
        <v>3615</v>
      </c>
      <c r="D124" s="13" t="s">
        <v>1011</v>
      </c>
      <c r="E124" s="13" t="s">
        <v>903</v>
      </c>
      <c r="F124" s="13" t="s">
        <v>6172</v>
      </c>
      <c r="G124" s="13" t="s">
        <v>3527</v>
      </c>
      <c r="H124" s="13" t="s">
        <v>890</v>
      </c>
    </row>
    <row r="125" spans="1:8">
      <c r="A125">
        <v>124</v>
      </c>
      <c r="B125" t="s">
        <v>4416</v>
      </c>
      <c r="C125" t="s">
        <v>3576</v>
      </c>
      <c r="D125" t="s">
        <v>1011</v>
      </c>
      <c r="E125" t="s">
        <v>958</v>
      </c>
      <c r="F125" s="1" t="s">
        <v>3395</v>
      </c>
      <c r="G125" t="s">
        <v>3528</v>
      </c>
      <c r="H125" s="1" t="s">
        <v>891</v>
      </c>
    </row>
    <row r="126" spans="1:8">
      <c r="A126">
        <v>125</v>
      </c>
      <c r="B126" s="13" t="s">
        <v>4417</v>
      </c>
      <c r="C126" s="13" t="s">
        <v>3640</v>
      </c>
      <c r="D126" s="13" t="s">
        <v>1011</v>
      </c>
      <c r="E126" s="13" t="s">
        <v>982</v>
      </c>
      <c r="F126" s="13" t="s">
        <v>3396</v>
      </c>
      <c r="G126" s="13" t="s">
        <v>3529</v>
      </c>
      <c r="H126" s="13" t="s">
        <v>892</v>
      </c>
    </row>
    <row r="127" spans="1:8">
      <c r="A127">
        <v>126</v>
      </c>
      <c r="B127" t="s">
        <v>4418</v>
      </c>
      <c r="C127" t="s">
        <v>3613</v>
      </c>
      <c r="D127" t="s">
        <v>1011</v>
      </c>
      <c r="E127" t="s">
        <v>994</v>
      </c>
      <c r="F127" s="1" t="s">
        <v>3397</v>
      </c>
      <c r="G127" t="s">
        <v>3530</v>
      </c>
      <c r="H127" s="1" t="s">
        <v>893</v>
      </c>
    </row>
    <row r="128" spans="1:8">
      <c r="A128">
        <v>127</v>
      </c>
      <c r="B128" t="s">
        <v>4419</v>
      </c>
      <c r="C128" t="s">
        <v>3641</v>
      </c>
      <c r="D128" t="s">
        <v>1011</v>
      </c>
      <c r="E128" t="s">
        <v>946</v>
      </c>
      <c r="F128" s="1" t="s">
        <v>3398</v>
      </c>
      <c r="G128" t="s">
        <v>3531</v>
      </c>
      <c r="H128" s="1" t="s">
        <v>894</v>
      </c>
    </row>
    <row r="129" spans="1:8">
      <c r="A129">
        <v>128</v>
      </c>
      <c r="B129" t="s">
        <v>4420</v>
      </c>
      <c r="C129" t="s">
        <v>3642</v>
      </c>
      <c r="D129" t="s">
        <v>1011</v>
      </c>
      <c r="E129" t="s">
        <v>989</v>
      </c>
      <c r="F129" s="1" t="s">
        <v>3399</v>
      </c>
      <c r="G129" t="s">
        <v>3532</v>
      </c>
      <c r="H129" s="1" t="s">
        <v>895</v>
      </c>
    </row>
    <row r="130" spans="1:8">
      <c r="A130">
        <v>129</v>
      </c>
      <c r="B130" t="s">
        <v>4421</v>
      </c>
      <c r="C130" t="s">
        <v>3643</v>
      </c>
      <c r="D130" t="s">
        <v>1011</v>
      </c>
      <c r="E130" t="s">
        <v>908</v>
      </c>
      <c r="F130" s="1" t="s">
        <v>3400</v>
      </c>
      <c r="G130" t="s">
        <v>3533</v>
      </c>
      <c r="H130" s="1" t="s">
        <v>896</v>
      </c>
    </row>
    <row r="131" spans="1:8">
      <c r="A131">
        <v>130</v>
      </c>
      <c r="B131" s="13" t="s">
        <v>4422</v>
      </c>
      <c r="C131" s="13" t="s">
        <v>3644</v>
      </c>
      <c r="D131" s="13" t="s">
        <v>1011</v>
      </c>
      <c r="E131" s="13" t="s">
        <v>953</v>
      </c>
      <c r="F131" s="13" t="s">
        <v>3401</v>
      </c>
      <c r="G131" s="13" t="s">
        <v>3534</v>
      </c>
      <c r="H131" s="13" t="s">
        <v>897</v>
      </c>
    </row>
    <row r="132" spans="1:8">
      <c r="A132">
        <v>131</v>
      </c>
      <c r="B132" t="s">
        <v>4423</v>
      </c>
      <c r="C132" t="s">
        <v>3645</v>
      </c>
      <c r="D132" t="s">
        <v>1011</v>
      </c>
      <c r="E132" t="s">
        <v>977</v>
      </c>
      <c r="F132" s="1" t="s">
        <v>3402</v>
      </c>
      <c r="G132" t="s">
        <v>3535</v>
      </c>
      <c r="H132" s="1" t="s">
        <v>902</v>
      </c>
    </row>
    <row r="133" spans="1:8">
      <c r="A133">
        <v>132</v>
      </c>
      <c r="B133" t="s">
        <v>4424</v>
      </c>
      <c r="C133" t="s">
        <v>3646</v>
      </c>
      <c r="D133" t="s">
        <v>1011</v>
      </c>
      <c r="E133" t="s">
        <v>904</v>
      </c>
      <c r="F133" s="1" t="s">
        <v>3403</v>
      </c>
      <c r="G133" t="s">
        <v>3536</v>
      </c>
      <c r="H133" s="1" t="s">
        <v>898</v>
      </c>
    </row>
    <row r="134" spans="1:8">
      <c r="A134">
        <v>133</v>
      </c>
      <c r="B134" s="14" t="s">
        <v>4425</v>
      </c>
      <c r="C134" s="14" t="s">
        <v>3647</v>
      </c>
      <c r="D134" s="14" t="s">
        <v>1011</v>
      </c>
      <c r="E134" s="14" t="s">
        <v>923</v>
      </c>
      <c r="F134" s="14" t="s">
        <v>3404</v>
      </c>
      <c r="G134" s="14" t="s">
        <v>3537</v>
      </c>
      <c r="H134" s="14" t="s">
        <v>899</v>
      </c>
    </row>
    <row r="135" spans="1:8">
      <c r="A135">
        <v>134</v>
      </c>
      <c r="B135" t="s">
        <v>4426</v>
      </c>
      <c r="C135" t="s">
        <v>3577</v>
      </c>
      <c r="D135" t="s">
        <v>1011</v>
      </c>
      <c r="E135" t="s">
        <v>967</v>
      </c>
      <c r="F135" s="1" t="s">
        <v>3405</v>
      </c>
      <c r="G135" t="s">
        <v>3538</v>
      </c>
      <c r="H135" s="1" t="s">
        <v>900</v>
      </c>
    </row>
    <row r="136" spans="1:8">
      <c r="A136">
        <v>135</v>
      </c>
      <c r="B136" t="s">
        <v>4427</v>
      </c>
      <c r="C136" t="s">
        <v>3648</v>
      </c>
      <c r="D136" t="s">
        <v>1011</v>
      </c>
      <c r="E136" t="s">
        <v>997</v>
      </c>
      <c r="F136" s="1" t="s">
        <v>3406</v>
      </c>
      <c r="G136" t="s">
        <v>3539</v>
      </c>
      <c r="H136" s="1" t="s">
        <v>901</v>
      </c>
    </row>
  </sheetData>
  <phoneticPr fontId="2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V2059"/>
  <sheetViews>
    <sheetView zoomScale="55" zoomScaleNormal="55" workbookViewId="0">
      <pane ySplit="2" topLeftCell="A909" activePane="bottomLeft" state="frozen"/>
      <selection pane="bottomLeft" activeCell="A921" sqref="A921"/>
    </sheetView>
  </sheetViews>
  <sheetFormatPr baseColWidth="10" defaultColWidth="11.42578125" defaultRowHeight="15"/>
  <cols>
    <col min="1" max="1" width="91.140625" style="2" customWidth="1"/>
    <col min="2" max="2" width="182.42578125" style="2" bestFit="1" customWidth="1"/>
    <col min="3" max="3" width="3.28515625" style="2" customWidth="1"/>
    <col min="4" max="4" width="7.140625" style="2" bestFit="1" customWidth="1"/>
    <col min="5" max="5" width="85.140625" style="2" bestFit="1" customWidth="1"/>
    <col min="6" max="6" width="10.28515625" style="2" bestFit="1" customWidth="1"/>
    <col min="7" max="7" width="2.7109375" style="2" customWidth="1"/>
    <col min="8" max="8" width="7.140625" style="2" bestFit="1" customWidth="1"/>
    <col min="9" max="9" width="85.140625" style="2" bestFit="1" customWidth="1"/>
    <col min="10" max="10" width="10.28515625" style="2" bestFit="1" customWidth="1"/>
    <col min="11" max="11" width="2.7109375" style="2" customWidth="1"/>
    <col min="12" max="12" width="7.140625" style="2" bestFit="1" customWidth="1"/>
    <col min="13" max="13" width="85.140625" style="2" bestFit="1" customWidth="1"/>
    <col min="14" max="14" width="10.28515625" style="2" bestFit="1" customWidth="1"/>
    <col min="15" max="15" width="2.7109375" style="2" customWidth="1"/>
    <col min="16" max="16" width="6.85546875" bestFit="1" customWidth="1"/>
    <col min="17" max="17" width="80.7109375" bestFit="1" customWidth="1"/>
    <col min="18" max="18" width="9.42578125" bestFit="1" customWidth="1"/>
    <col min="19" max="19" width="2.5703125" style="2" customWidth="1"/>
    <col min="20" max="20" width="7.140625" style="2" bestFit="1" customWidth="1"/>
    <col min="21" max="21" width="85.140625" style="2" bestFit="1" customWidth="1"/>
    <col min="22" max="22" width="10" style="2" bestFit="1" customWidth="1"/>
    <col min="23" max="23" width="15.5703125" bestFit="1" customWidth="1"/>
  </cols>
  <sheetData>
    <row r="1" spans="1:22" ht="15.75" thickBot="1">
      <c r="D1" s="4" t="str">
        <f>'4B0907557B M382 List'!A1</f>
        <v>4B0907557B 0261204806 359157 1.8T AEB M382</v>
      </c>
      <c r="E1" s="5"/>
      <c r="F1" s="6"/>
      <c r="H1" s="4" t="str">
        <f>'4B0907557P M592 List'!A1</f>
        <v>4B0907557P 0261204258 350269 1.8T AEB M592</v>
      </c>
      <c r="I1" s="5"/>
      <c r="J1" s="6"/>
      <c r="L1" s="4" t="str">
        <f>'4B0907558M M592 List'!A1</f>
        <v>4B0907558M 0261204179 357496 1.8T AEB M592</v>
      </c>
      <c r="M1" s="5"/>
      <c r="N1" s="6"/>
      <c r="P1" s="4" t="str">
        <f>'06A906018R M383 List'!A1</f>
        <v>06A906018R 0261204673 358109 1.8T AGU M383</v>
      </c>
      <c r="Q1" s="7"/>
      <c r="R1" s="8"/>
      <c r="T1" s="4" t="str">
        <f>'06A906018CG M383 List'!A1</f>
        <v>06A906018CG 0261206518 352127 1.8T AGU M383</v>
      </c>
      <c r="U1" s="5"/>
      <c r="V1" s="6"/>
    </row>
    <row r="2" spans="1:22" ht="15.75" thickBot="1">
      <c r="D2" s="9" t="s">
        <v>8523</v>
      </c>
      <c r="E2" s="10" t="s">
        <v>8521</v>
      </c>
      <c r="F2" s="11" t="s">
        <v>8520</v>
      </c>
      <c r="H2" s="9" t="s">
        <v>8523</v>
      </c>
      <c r="I2" s="10" t="s">
        <v>8521</v>
      </c>
      <c r="J2" s="11" t="s">
        <v>8520</v>
      </c>
      <c r="L2" s="9" t="s">
        <v>8523</v>
      </c>
      <c r="M2" s="10" t="s">
        <v>8521</v>
      </c>
      <c r="N2" s="11" t="s">
        <v>8520</v>
      </c>
      <c r="P2" s="9" t="s">
        <v>8523</v>
      </c>
      <c r="Q2" s="10" t="s">
        <v>8521</v>
      </c>
      <c r="R2" s="11" t="s">
        <v>8520</v>
      </c>
      <c r="T2" s="9" t="s">
        <v>8523</v>
      </c>
      <c r="U2" s="10" t="s">
        <v>8521</v>
      </c>
      <c r="V2" s="11" t="s">
        <v>8520</v>
      </c>
    </row>
    <row r="3" spans="1:22">
      <c r="A3" s="2" t="s">
        <v>1638</v>
      </c>
    </row>
    <row r="4" spans="1:22">
      <c r="A4" s="2" t="s">
        <v>8588</v>
      </c>
      <c r="B4" s="2" t="str">
        <f>VLOOKUP(A4,'4B0907557B M382 List'!$A$5:$E$1799,5,FALSE)</f>
        <v>Codeword tester : Aussetzererk , sum, emission- relevant.</v>
      </c>
      <c r="D4" s="2" t="str">
        <f>VLOOKUP(A4,'4B0907557B M382 List'!$A$5:$B$1799,2,FALSE)</f>
        <v>1x1</v>
      </c>
      <c r="E4" s="2" t="str">
        <f>VLOOKUP(A4,'4B0907557B M382 List'!$A$5:$D$1799,4,FALSE)</f>
        <v>Codewort Tester: Aussetzererk., Summe, abgasrelevant</v>
      </c>
      <c r="F4" s="2" t="str">
        <f>VLOOKUP(A4,'4B0907557B M382 List'!$A$5:$D$1799,3,FALSE)</f>
        <v>$0781E</v>
      </c>
      <c r="H4" s="2" t="str">
        <f>VLOOKUP(A4,'4B0907557P M592 List'!$A$5:$D$1316,2,FALSE)</f>
        <v>1x1</v>
      </c>
      <c r="I4" s="2" t="str">
        <f>VLOOKUP(A4,'4B0907557P M592 List'!$A$5:$D$1316,4,FALSE)</f>
        <v>Codewort Tester: Aussetzererk., Summe, abgasrelevant</v>
      </c>
      <c r="J4" s="2" t="str">
        <f>VLOOKUP(A4,'4B0907557P M592 List'!$A$5:$D$1316,3,FALSE)</f>
        <v>$073B4</v>
      </c>
      <c r="L4" s="2" t="str">
        <f>VLOOKUP(A4,'4B0907557P M592 List'!$A$5:$D$1316,2,FALSE)</f>
        <v>1x1</v>
      </c>
      <c r="M4" s="2" t="str">
        <f>VLOOKUP(A4,'4B0907557P M592 List'!$A$5:$D$1316,4,FALSE)</f>
        <v>Codewort Tester: Aussetzererk., Summe, abgasrelevant</v>
      </c>
      <c r="N4" s="2" t="str">
        <f>VLOOKUP(A4,'4B0907557P M592 List'!$A$5:$D$1316,3,FALSE)</f>
        <v>$073B4</v>
      </c>
      <c r="P4" s="2" t="str">
        <f>VLOOKUP(A4,'06A906018R M383 List'!$A$6:$D$1294,2,FALSE)</f>
        <v>1x1</v>
      </c>
      <c r="Q4" s="2" t="str">
        <f>VLOOKUP(A4,'06A906018R M383 List'!$A$6:$D$1294,4,FALSE)</f>
        <v>Codewort Tester: Aussetzererk., Summe, abgasrelevant</v>
      </c>
      <c r="R4" s="2" t="str">
        <f>VLOOKUP(A4,'06A906018R M383 List'!$A$6:$D$1294,3,FALSE)</f>
        <v>$06D36</v>
      </c>
      <c r="T4" s="2" t="e">
        <f>VLOOKUP(A4,'06A906018CG M383 List'!$A$6:$D$1395,2,FALSE)</f>
        <v>#N/A</v>
      </c>
      <c r="U4" s="2" t="e">
        <f>VLOOKUP(A4,'06A906018CG M383 List'!$A$6:$D$1395,4,FALSE)</f>
        <v>#N/A</v>
      </c>
      <c r="V4" s="2" t="e">
        <f>VLOOKUP(A4,'06A906018CG M383 List'!$A$6:$D$1395,3,FALSE)</f>
        <v>#N/A</v>
      </c>
    </row>
    <row r="5" spans="1:22">
      <c r="A5" s="2" t="s">
        <v>8591</v>
      </c>
      <c r="B5" s="2" t="str">
        <f>VLOOKUP(A5,'4B0907557B M382 List'!$A$5:$E$1799,5,FALSE)</f>
        <v>Codeword tester : Aussetzererk , sum, cat. - damaging.</v>
      </c>
      <c r="D5" s="2" t="str">
        <f>VLOOKUP(A5,'4B0907557B M382 List'!$A$5:$B$1799,2,FALSE)</f>
        <v>1x1</v>
      </c>
      <c r="E5" s="2" t="str">
        <f>VLOOKUP(A5,'4B0907557B M382 List'!$A$5:$D$1799,4,FALSE)</f>
        <v>Codewort Tester: Aussetzererk., Summe, kat.-schädigend</v>
      </c>
      <c r="F5" s="2" t="str">
        <f>VLOOKUP(A5,'4B0907557B M382 List'!$A$5:$D$1799,3,FALSE)</f>
        <v>$07820</v>
      </c>
      <c r="H5" s="2" t="str">
        <f>VLOOKUP(A5,'4B0907557P M592 List'!$A$5:$D$1316,2,FALSE)</f>
        <v>1x1</v>
      </c>
      <c r="I5" s="2" t="str">
        <f>VLOOKUP(A5,'4B0907557P M592 List'!$A$5:$D$1316,4,FALSE)</f>
        <v>Codewort Tester: Aussetzererk., Summe, kat.-schädigend</v>
      </c>
      <c r="J5" s="2" t="str">
        <f>VLOOKUP(A5,'4B0907557P M592 List'!$A$5:$D$1316,3,FALSE)</f>
        <v>$073B6</v>
      </c>
      <c r="L5" s="2" t="str">
        <f>VLOOKUP(A5,'4B0907557P M592 List'!$A$5:$D$1316,2,FALSE)</f>
        <v>1x1</v>
      </c>
      <c r="M5" s="2" t="str">
        <f>VLOOKUP(A5,'4B0907557P M592 List'!$A$5:$D$1316,4,FALSE)</f>
        <v>Codewort Tester: Aussetzererk., Summe, kat.-schädigend</v>
      </c>
      <c r="N5" s="2" t="str">
        <f>VLOOKUP(A5,'4B0907557P M592 List'!$A$5:$D$1316,3,FALSE)</f>
        <v>$073B6</v>
      </c>
      <c r="P5" s="2" t="str">
        <f>VLOOKUP(A5,'06A906018R M383 List'!$A$6:$D$1294,2,FALSE)</f>
        <v>1x1</v>
      </c>
      <c r="Q5" s="2" t="str">
        <f>VLOOKUP(A5,'06A906018R M383 List'!$A$6:$D$1294,4,FALSE)</f>
        <v>Codewort Tester: Aussetzererk., Summe, kat.-schädigend</v>
      </c>
      <c r="R5" s="2" t="str">
        <f>VLOOKUP(A5,'06A906018R M383 List'!$A$6:$D$1294,3,FALSE)</f>
        <v>$06D38</v>
      </c>
      <c r="T5" s="2" t="e">
        <f>VLOOKUP(A5,'06A906018CG M383 List'!$A$6:$D$1395,2,FALSE)</f>
        <v>#N/A</v>
      </c>
      <c r="U5" s="2" t="e">
        <f>VLOOKUP(A5,'06A906018CG M383 List'!$A$6:$D$1395,4,FALSE)</f>
        <v>#N/A</v>
      </c>
      <c r="V5" s="2" t="e">
        <f>VLOOKUP(A5,'06A906018CG M383 List'!$A$6:$D$1395,3,FALSE)</f>
        <v>#N/A</v>
      </c>
    </row>
    <row r="6" spans="1:22">
      <c r="A6" s="2" t="s">
        <v>8615</v>
      </c>
      <c r="B6" s="2" t="str">
        <f>VLOOKUP(A6,'4B0907557B M382 List'!$A$5:$E$1799,5,FALSE)</f>
        <v>Codeword tester : pressure sensor environment</v>
      </c>
      <c r="D6" s="2" t="str">
        <f>VLOOKUP(A6,'4B0907557B M382 List'!$A$5:$B$1799,2,FALSE)</f>
        <v>1x1</v>
      </c>
      <c r="E6" s="2" t="str">
        <f>VLOOKUP(A6,'4B0907557B M382 List'!$A$5:$D$1799,4,FALSE)</f>
        <v>Codewort Tester: Drucksensor Umgebung</v>
      </c>
      <c r="F6" s="2" t="str">
        <f>VLOOKUP(A6,'4B0907557B M382 List'!$A$5:$D$1799,3,FALSE)</f>
        <v>$07804</v>
      </c>
      <c r="H6" s="2" t="str">
        <f>VLOOKUP(A6,'4B0907557P M592 List'!$A$5:$D$1316,2,FALSE)</f>
        <v>1x1</v>
      </c>
      <c r="I6" s="2" t="str">
        <f>VLOOKUP(A6,'4B0907557P M592 List'!$A$5:$D$1316,4,FALSE)</f>
        <v>Codewort Tester: Drucksensor Umgebung</v>
      </c>
      <c r="J6" s="2" t="str">
        <f>VLOOKUP(A6,'4B0907557P M592 List'!$A$5:$D$1316,3,FALSE)</f>
        <v>$0739A</v>
      </c>
      <c r="L6" s="2" t="str">
        <f>VLOOKUP(A6,'4B0907557P M592 List'!$A$5:$D$1316,2,FALSE)</f>
        <v>1x1</v>
      </c>
      <c r="M6" s="2" t="str">
        <f>VLOOKUP(A6,'4B0907557P M592 List'!$A$5:$D$1316,4,FALSE)</f>
        <v>Codewort Tester: Drucksensor Umgebung</v>
      </c>
      <c r="N6" s="2" t="str">
        <f>VLOOKUP(A6,'4B0907557P M592 List'!$A$5:$D$1316,3,FALSE)</f>
        <v>$0739A</v>
      </c>
      <c r="P6" s="2" t="str">
        <f>VLOOKUP(A6,'06A906018R M383 List'!$A$6:$D$1294,2,FALSE)</f>
        <v>1x1</v>
      </c>
      <c r="Q6" s="2" t="str">
        <f>VLOOKUP(A6,'06A906018R M383 List'!$A$6:$D$1294,4,FALSE)</f>
        <v>Codewort Tester: Drucksensor Umgebung</v>
      </c>
      <c r="R6" s="2" t="str">
        <f>VLOOKUP(A6,'06A906018R M383 List'!$A$6:$D$1294,3,FALSE)</f>
        <v>$06D1C</v>
      </c>
      <c r="T6" s="2" t="e">
        <f>VLOOKUP(A6,'06A906018CG M383 List'!$A$6:$D$1395,2,FALSE)</f>
        <v>#N/A</v>
      </c>
      <c r="U6" s="2" t="e">
        <f>VLOOKUP(A6,'06A906018CG M383 List'!$A$6:$D$1395,4,FALSE)</f>
        <v>#N/A</v>
      </c>
      <c r="V6" s="2" t="e">
        <f>VLOOKUP(A6,'06A906018CG M383 List'!$A$6:$D$1395,3,FALSE)</f>
        <v>#N/A</v>
      </c>
    </row>
    <row r="7" spans="1:22">
      <c r="A7" s="2" t="s">
        <v>8639</v>
      </c>
      <c r="B7" s="2" t="str">
        <f>VLOOKUP(A7,'4B0907557B M382 List'!$A$5:$E$1799,5,FALSE)</f>
        <v>Codeword tester : unused Output stage A</v>
      </c>
      <c r="D7" s="2" t="str">
        <f>VLOOKUP(A7,'4B0907557B M382 List'!$A$5:$B$1799,2,FALSE)</f>
        <v>1x1</v>
      </c>
      <c r="E7" s="2" t="str">
        <f>VLOOKUP(A7,'4B0907557B M382 List'!$A$5:$D$1799,4,FALSE)</f>
        <v>Codewort Tester: unbenutzte Endstufe A</v>
      </c>
      <c r="F7" s="2" t="str">
        <f>VLOOKUP(A7,'4B0907557B M382 List'!$A$5:$D$1799,3,FALSE)</f>
        <v>$0780E</v>
      </c>
      <c r="H7" s="2" t="str">
        <f>VLOOKUP(A7,'4B0907557P M592 List'!$A$5:$D$1316,2,FALSE)</f>
        <v>1x1</v>
      </c>
      <c r="I7" s="2" t="str">
        <f>VLOOKUP(A7,'4B0907557P M592 List'!$A$5:$D$1316,4,FALSE)</f>
        <v>Codewort Tester: unbenutzte Endstufe A</v>
      </c>
      <c r="J7" s="2" t="str">
        <f>VLOOKUP(A7,'4B0907557P M592 List'!$A$5:$D$1316,3,FALSE)</f>
        <v>$073A4</v>
      </c>
      <c r="L7" s="2" t="str">
        <f>VLOOKUP(A7,'4B0907557P M592 List'!$A$5:$D$1316,2,FALSE)</f>
        <v>1x1</v>
      </c>
      <c r="M7" s="2" t="str">
        <f>VLOOKUP(A7,'4B0907557P M592 List'!$A$5:$D$1316,4,FALSE)</f>
        <v>Codewort Tester: unbenutzte Endstufe A</v>
      </c>
      <c r="N7" s="2" t="str">
        <f>VLOOKUP(A7,'4B0907557P M592 List'!$A$5:$D$1316,3,FALSE)</f>
        <v>$073A4</v>
      </c>
      <c r="P7" s="2" t="str">
        <f>VLOOKUP(A7,'06A906018R M383 List'!$A$6:$D$1294,2,FALSE)</f>
        <v>1x1</v>
      </c>
      <c r="Q7" s="2" t="str">
        <f>VLOOKUP(A7,'06A906018R M383 List'!$A$6:$D$1294,4,FALSE)</f>
        <v>Codewort Tester: unbenutzte Endstufe A</v>
      </c>
      <c r="R7" s="2" t="str">
        <f>VLOOKUP(A7,'06A906018R M383 List'!$A$6:$D$1294,3,FALSE)</f>
        <v>$06D26</v>
      </c>
      <c r="T7" s="2" t="e">
        <f>VLOOKUP(A7,'06A906018CG M383 List'!$A$6:$D$1395,2,FALSE)</f>
        <v>#N/A</v>
      </c>
      <c r="U7" s="2" t="e">
        <f>VLOOKUP(A7,'06A906018CG M383 List'!$A$6:$D$1395,4,FALSE)</f>
        <v>#N/A</v>
      </c>
      <c r="V7" s="2" t="e">
        <f>VLOOKUP(A7,'06A906018CG M383 List'!$A$6:$D$1395,3,FALSE)</f>
        <v>#N/A</v>
      </c>
    </row>
    <row r="8" spans="1:22">
      <c r="A8" s="2" t="s">
        <v>8642</v>
      </c>
      <c r="B8" s="2" t="str">
        <f>VLOOKUP(A8,'4B0907557B M382 List'!$A$5:$E$1799,5,FALSE)</f>
        <v>Codeword tester : unused power amplifier B</v>
      </c>
      <c r="D8" s="2" t="str">
        <f>VLOOKUP(A8,'4B0907557B M382 List'!$A$5:$B$1799,2,FALSE)</f>
        <v>1x1</v>
      </c>
      <c r="E8" s="2" t="str">
        <f>VLOOKUP(A8,'4B0907557B M382 List'!$A$5:$D$1799,4,FALSE)</f>
        <v>Codewort Tester: unbenutzte Endstufe B</v>
      </c>
      <c r="F8" s="2" t="str">
        <f>VLOOKUP(A8,'4B0907557B M382 List'!$A$5:$D$1799,3,FALSE)</f>
        <v>$07814</v>
      </c>
      <c r="H8" s="2" t="str">
        <f>VLOOKUP(A8,'4B0907557P M592 List'!$A$5:$D$1316,2,FALSE)</f>
        <v>1x1</v>
      </c>
      <c r="I8" s="2" t="str">
        <f>VLOOKUP(A8,'4B0907557P M592 List'!$A$5:$D$1316,4,FALSE)</f>
        <v>Codewort Tester: unbenutzte Endstufe B</v>
      </c>
      <c r="J8" s="2" t="str">
        <f>VLOOKUP(A8,'4B0907557P M592 List'!$A$5:$D$1316,3,FALSE)</f>
        <v>$073AA</v>
      </c>
      <c r="L8" s="2" t="str">
        <f>VLOOKUP(A8,'4B0907557P M592 List'!$A$5:$D$1316,2,FALSE)</f>
        <v>1x1</v>
      </c>
      <c r="M8" s="2" t="str">
        <f>VLOOKUP(A8,'4B0907557P M592 List'!$A$5:$D$1316,4,FALSE)</f>
        <v>Codewort Tester: unbenutzte Endstufe B</v>
      </c>
      <c r="N8" s="2" t="str">
        <f>VLOOKUP(A8,'4B0907557P M592 List'!$A$5:$D$1316,3,FALSE)</f>
        <v>$073AA</v>
      </c>
      <c r="P8" s="2" t="str">
        <f>VLOOKUP(A8,'06A906018R M383 List'!$A$6:$D$1294,2,FALSE)</f>
        <v>1x1</v>
      </c>
      <c r="Q8" s="2" t="str">
        <f>VLOOKUP(A8,'06A906018R M383 List'!$A$6:$D$1294,4,FALSE)</f>
        <v>Codewort Tester: unbenutzte Endstufe B</v>
      </c>
      <c r="R8" s="2" t="str">
        <f>VLOOKUP(A8,'06A906018R M383 List'!$A$6:$D$1294,3,FALSE)</f>
        <v>$06D2C</v>
      </c>
      <c r="T8" s="2" t="e">
        <f>VLOOKUP(A8,'06A906018CG M383 List'!$A$6:$D$1395,2,FALSE)</f>
        <v>#N/A</v>
      </c>
      <c r="U8" s="2" t="e">
        <f>VLOOKUP(A8,'06A906018CG M383 List'!$A$6:$D$1395,4,FALSE)</f>
        <v>#N/A</v>
      </c>
      <c r="V8" s="2" t="e">
        <f>VLOOKUP(A8,'06A906018CG M383 List'!$A$6:$D$1395,3,FALSE)</f>
        <v>#N/A</v>
      </c>
    </row>
    <row r="9" spans="1:22">
      <c r="A9" s="2" t="s">
        <v>8645</v>
      </c>
      <c r="B9" s="2" t="str">
        <f>VLOOKUP(A9,'4B0907557B M382 List'!$A$5:$E$1799,5,FALSE)</f>
        <v>Codeword tester : EV van Zyl . 1</v>
      </c>
      <c r="D9" s="2" t="str">
        <f>VLOOKUP(A9,'4B0907557B M382 List'!$A$5:$B$1799,2,FALSE)</f>
        <v>1x1</v>
      </c>
      <c r="E9" s="2" t="str">
        <f>VLOOKUP(A9,'4B0907557B M382 List'!$A$5:$D$1799,4,FALSE)</f>
        <v>Codewort Tester: EV von Zyl. 1</v>
      </c>
      <c r="F9" s="2" t="str">
        <f>VLOOKUP(A9,'4B0907557B M382 List'!$A$5:$D$1799,3,FALSE)</f>
        <v>$07806</v>
      </c>
      <c r="H9" s="2" t="str">
        <f>VLOOKUP(A9,'4B0907557P M592 List'!$A$5:$D$1316,2,FALSE)</f>
        <v>1x1</v>
      </c>
      <c r="I9" s="2" t="str">
        <f>VLOOKUP(A9,'4B0907557P M592 List'!$A$5:$D$1316,4,FALSE)</f>
        <v>Codewort Tester: EV von Zyl. 1</v>
      </c>
      <c r="J9" s="2" t="str">
        <f>VLOOKUP(A9,'4B0907557P M592 List'!$A$5:$D$1316,3,FALSE)</f>
        <v>$0739C</v>
      </c>
      <c r="L9" s="2" t="str">
        <f>VLOOKUP(A9,'4B0907557P M592 List'!$A$5:$D$1316,2,FALSE)</f>
        <v>1x1</v>
      </c>
      <c r="M9" s="2" t="str">
        <f>VLOOKUP(A9,'4B0907557P M592 List'!$A$5:$D$1316,4,FALSE)</f>
        <v>Codewort Tester: EV von Zyl. 1</v>
      </c>
      <c r="N9" s="2" t="str">
        <f>VLOOKUP(A9,'4B0907557P M592 List'!$A$5:$D$1316,3,FALSE)</f>
        <v>$0739C</v>
      </c>
      <c r="P9" s="2" t="str">
        <f>VLOOKUP(A9,'06A906018R M383 List'!$A$6:$D$1294,2,FALSE)</f>
        <v>1x1</v>
      </c>
      <c r="Q9" s="2" t="str">
        <f>VLOOKUP(A9,'06A906018R M383 List'!$A$6:$D$1294,4,FALSE)</f>
        <v>Codewort Tester: EV von Zyl. 1</v>
      </c>
      <c r="R9" s="2" t="str">
        <f>VLOOKUP(A9,'06A906018R M383 List'!$A$6:$D$1294,3,FALSE)</f>
        <v>$06D1E</v>
      </c>
      <c r="T9" s="2" t="e">
        <f>VLOOKUP(A9,'06A906018CG M383 List'!$A$6:$D$1395,2,FALSE)</f>
        <v>#N/A</v>
      </c>
      <c r="U9" s="2" t="e">
        <f>VLOOKUP(A9,'06A906018CG M383 List'!$A$6:$D$1395,4,FALSE)</f>
        <v>#N/A</v>
      </c>
      <c r="V9" s="2" t="e">
        <f>VLOOKUP(A9,'06A906018CG M383 List'!$A$6:$D$1395,3,FALSE)</f>
        <v>#N/A</v>
      </c>
    </row>
    <row r="10" spans="1:22">
      <c r="A10" s="2" t="s">
        <v>8648</v>
      </c>
      <c r="B10" s="2" t="str">
        <f>VLOOKUP(A10,'4B0907557B M382 List'!$A$5:$E$1799,5,FALSE)</f>
        <v>Codeword tester : EV van Zyl . 2</v>
      </c>
      <c r="D10" s="2" t="str">
        <f>VLOOKUP(A10,'4B0907557B M382 List'!$A$5:$B$1799,2,FALSE)</f>
        <v>1x1</v>
      </c>
      <c r="E10" s="2" t="str">
        <f>VLOOKUP(A10,'4B0907557B M382 List'!$A$5:$D$1799,4,FALSE)</f>
        <v>Codewort Tester: EV von Zyl. 2</v>
      </c>
      <c r="F10" s="2" t="str">
        <f>VLOOKUP(A10,'4B0907557B M382 List'!$A$5:$D$1799,3,FALSE)</f>
        <v>$07808</v>
      </c>
      <c r="H10" s="2" t="str">
        <f>VLOOKUP(A10,'4B0907557P M592 List'!$A$5:$D$1316,2,FALSE)</f>
        <v>1x1</v>
      </c>
      <c r="I10" s="2" t="str">
        <f>VLOOKUP(A10,'4B0907557P M592 List'!$A$5:$D$1316,4,FALSE)</f>
        <v>Codewort Tester: EV von Zyl. 2</v>
      </c>
      <c r="J10" s="2" t="str">
        <f>VLOOKUP(A10,'4B0907557P M592 List'!$A$5:$D$1316,3,FALSE)</f>
        <v>$0739E</v>
      </c>
      <c r="L10" s="2" t="str">
        <f>VLOOKUP(A10,'4B0907557P M592 List'!$A$5:$D$1316,2,FALSE)</f>
        <v>1x1</v>
      </c>
      <c r="M10" s="2" t="str">
        <f>VLOOKUP(A10,'4B0907557P M592 List'!$A$5:$D$1316,4,FALSE)</f>
        <v>Codewort Tester: EV von Zyl. 2</v>
      </c>
      <c r="N10" s="2" t="str">
        <f>VLOOKUP(A10,'4B0907557P M592 List'!$A$5:$D$1316,3,FALSE)</f>
        <v>$0739E</v>
      </c>
      <c r="P10" s="2" t="str">
        <f>VLOOKUP(A10,'06A906018R M383 List'!$A$6:$D$1294,2,FALSE)</f>
        <v>1x1</v>
      </c>
      <c r="Q10" s="2" t="str">
        <f>VLOOKUP(A10,'06A906018R M383 List'!$A$6:$D$1294,4,FALSE)</f>
        <v>Codewort Tester: EV von Zyl. 2</v>
      </c>
      <c r="R10" s="2" t="str">
        <f>VLOOKUP(A10,'06A906018R M383 List'!$A$6:$D$1294,3,FALSE)</f>
        <v>$06D20</v>
      </c>
      <c r="T10" s="2" t="e">
        <f>VLOOKUP(A10,'06A906018CG M383 List'!$A$6:$D$1395,2,FALSE)</f>
        <v>#N/A</v>
      </c>
      <c r="U10" s="2" t="e">
        <f>VLOOKUP(A10,'06A906018CG M383 List'!$A$6:$D$1395,4,FALSE)</f>
        <v>#N/A</v>
      </c>
      <c r="V10" s="2" t="e">
        <f>VLOOKUP(A10,'06A906018CG M383 List'!$A$6:$D$1395,3,FALSE)</f>
        <v>#N/A</v>
      </c>
    </row>
    <row r="11" spans="1:22">
      <c r="A11" s="2" t="s">
        <v>8651</v>
      </c>
      <c r="B11" s="2" t="str">
        <f>VLOOKUP(A11,'4B0907557B M382 List'!$A$5:$E$1799,5,FALSE)</f>
        <v>Codeword tester : EV van Zyl . 3</v>
      </c>
      <c r="D11" s="2" t="str">
        <f>VLOOKUP(A11,'4B0907557B M382 List'!$A$5:$B$1799,2,FALSE)</f>
        <v>1x1</v>
      </c>
      <c r="E11" s="2" t="str">
        <f>VLOOKUP(A11,'4B0907557B M382 List'!$A$5:$D$1799,4,FALSE)</f>
        <v>Codewort Tester: EV von Zyl. 3</v>
      </c>
      <c r="F11" s="2" t="str">
        <f>VLOOKUP(A11,'4B0907557B M382 List'!$A$5:$D$1799,3,FALSE)</f>
        <v>$0780A</v>
      </c>
      <c r="H11" s="2" t="str">
        <f>VLOOKUP(A11,'4B0907557P M592 List'!$A$5:$D$1316,2,FALSE)</f>
        <v>1x1</v>
      </c>
      <c r="I11" s="2" t="str">
        <f>VLOOKUP(A11,'4B0907557P M592 List'!$A$5:$D$1316,4,FALSE)</f>
        <v>Codewort Tester: EV von Zyl. 3</v>
      </c>
      <c r="J11" s="2" t="str">
        <f>VLOOKUP(A11,'4B0907557P M592 List'!$A$5:$D$1316,3,FALSE)</f>
        <v>$073A0</v>
      </c>
      <c r="L11" s="2" t="str">
        <f>VLOOKUP(A11,'4B0907557P M592 List'!$A$5:$D$1316,2,FALSE)</f>
        <v>1x1</v>
      </c>
      <c r="M11" s="2" t="str">
        <f>VLOOKUP(A11,'4B0907557P M592 List'!$A$5:$D$1316,4,FALSE)</f>
        <v>Codewort Tester: EV von Zyl. 3</v>
      </c>
      <c r="N11" s="2" t="str">
        <f>VLOOKUP(A11,'4B0907557P M592 List'!$A$5:$D$1316,3,FALSE)</f>
        <v>$073A0</v>
      </c>
      <c r="P11" s="2" t="str">
        <f>VLOOKUP(A11,'06A906018R M383 List'!$A$6:$D$1294,2,FALSE)</f>
        <v>1x1</v>
      </c>
      <c r="Q11" s="2" t="str">
        <f>VLOOKUP(A11,'06A906018R M383 List'!$A$6:$D$1294,4,FALSE)</f>
        <v>Codewort Tester: EV von Zyl. 3</v>
      </c>
      <c r="R11" s="2" t="str">
        <f>VLOOKUP(A11,'06A906018R M383 List'!$A$6:$D$1294,3,FALSE)</f>
        <v>$06D22</v>
      </c>
      <c r="T11" s="2" t="e">
        <f>VLOOKUP(A11,'06A906018CG M383 List'!$A$6:$D$1395,2,FALSE)</f>
        <v>#N/A</v>
      </c>
      <c r="U11" s="2" t="e">
        <f>VLOOKUP(A11,'06A906018CG M383 List'!$A$6:$D$1395,4,FALSE)</f>
        <v>#N/A</v>
      </c>
      <c r="V11" s="2" t="e">
        <f>VLOOKUP(A11,'06A906018CG M383 List'!$A$6:$D$1395,3,FALSE)</f>
        <v>#N/A</v>
      </c>
    </row>
    <row r="12" spans="1:22">
      <c r="A12" s="2" t="s">
        <v>8654</v>
      </c>
      <c r="B12" s="2" t="str">
        <f>VLOOKUP(A12,'4B0907557B M382 List'!$A$5:$E$1799,5,FALSE)</f>
        <v>Codeword tester : EV van Zyl . 4</v>
      </c>
      <c r="D12" s="2" t="str">
        <f>VLOOKUP(A12,'4B0907557B M382 List'!$A$5:$B$1799,2,FALSE)</f>
        <v>1x1</v>
      </c>
      <c r="E12" s="2" t="str">
        <f>VLOOKUP(A12,'4B0907557B M382 List'!$A$5:$D$1799,4,FALSE)</f>
        <v>Codewort Tester: EV von Zyl. 4</v>
      </c>
      <c r="F12" s="2" t="str">
        <f>VLOOKUP(A12,'4B0907557B M382 List'!$A$5:$D$1799,3,FALSE)</f>
        <v>$0780C</v>
      </c>
      <c r="H12" s="2" t="str">
        <f>VLOOKUP(A12,'4B0907557P M592 List'!$A$5:$D$1316,2,FALSE)</f>
        <v>1x1</v>
      </c>
      <c r="I12" s="2" t="str">
        <f>VLOOKUP(A12,'4B0907557P M592 List'!$A$5:$D$1316,4,FALSE)</f>
        <v>Codewort Tester: EV von Zyl. 4</v>
      </c>
      <c r="J12" s="2" t="str">
        <f>VLOOKUP(A12,'4B0907557P M592 List'!$A$5:$D$1316,3,FALSE)</f>
        <v>$073A2</v>
      </c>
      <c r="L12" s="2" t="str">
        <f>VLOOKUP(A12,'4B0907557P M592 List'!$A$5:$D$1316,2,FALSE)</f>
        <v>1x1</v>
      </c>
      <c r="M12" s="2" t="str">
        <f>VLOOKUP(A12,'4B0907557P M592 List'!$A$5:$D$1316,4,FALSE)</f>
        <v>Codewort Tester: EV von Zyl. 4</v>
      </c>
      <c r="N12" s="2" t="str">
        <f>VLOOKUP(A12,'4B0907557P M592 List'!$A$5:$D$1316,3,FALSE)</f>
        <v>$073A2</v>
      </c>
      <c r="P12" s="2" t="str">
        <f>VLOOKUP(A12,'06A906018R M383 List'!$A$6:$D$1294,2,FALSE)</f>
        <v>1x1</v>
      </c>
      <c r="Q12" s="2" t="str">
        <f>VLOOKUP(A12,'06A906018R M383 List'!$A$6:$D$1294,4,FALSE)</f>
        <v>Codewort Tester: EV von Zyl. 4</v>
      </c>
      <c r="R12" s="2" t="str">
        <f>VLOOKUP(A12,'06A906018R M383 List'!$A$6:$D$1294,3,FALSE)</f>
        <v>$06D24</v>
      </c>
      <c r="T12" s="2" t="e">
        <f>VLOOKUP(A12,'06A906018CG M383 List'!$A$6:$D$1395,2,FALSE)</f>
        <v>#N/A</v>
      </c>
      <c r="U12" s="2" t="e">
        <f>VLOOKUP(A12,'06A906018CG M383 List'!$A$6:$D$1395,4,FALSE)</f>
        <v>#N/A</v>
      </c>
      <c r="V12" s="2" t="e">
        <f>VLOOKUP(A12,'06A906018CG M383 List'!$A$6:$D$1395,3,FALSE)</f>
        <v>#N/A</v>
      </c>
    </row>
    <row r="13" spans="1:22">
      <c r="A13" s="2" t="s">
        <v>8708</v>
      </c>
      <c r="B13" s="2" t="str">
        <f>VLOOKUP(A13,'4B0907557B M382 List'!$A$5:$E$1799,5,FALSE)</f>
        <v>Codeword tester : boost pressure control valve ( power amplifier)</v>
      </c>
      <c r="D13" s="2" t="str">
        <f>VLOOKUP(A13,'4B0907557B M382 List'!$A$5:$B$1799,2,FALSE)</f>
        <v>1x1</v>
      </c>
      <c r="E13" s="2" t="str">
        <f>VLOOKUP(A13,'4B0907557B M382 List'!$A$5:$D$1799,4,FALSE)</f>
        <v>Codewort Tester: Ladedrucksteuerventil (Endstufe)</v>
      </c>
      <c r="F13" s="2" t="str">
        <f>VLOOKUP(A13,'4B0907557B M382 List'!$A$5:$D$1799,3,FALSE)</f>
        <v>$0781A</v>
      </c>
      <c r="H13" s="2" t="str">
        <f>VLOOKUP(A13,'4B0907557P M592 List'!$A$5:$D$1316,2,FALSE)</f>
        <v>1x1</v>
      </c>
      <c r="I13" s="2" t="str">
        <f>VLOOKUP(A13,'4B0907557P M592 List'!$A$5:$D$1316,4,FALSE)</f>
        <v>Codewort Tester: Ladedrucksteuerventil (Endstufe)</v>
      </c>
      <c r="J13" s="2" t="str">
        <f>VLOOKUP(A13,'4B0907557P M592 List'!$A$5:$D$1316,3,FALSE)</f>
        <v>$073B0</v>
      </c>
      <c r="L13" s="2" t="str">
        <f>VLOOKUP(A13,'4B0907557P M592 List'!$A$5:$D$1316,2,FALSE)</f>
        <v>1x1</v>
      </c>
      <c r="M13" s="2" t="str">
        <f>VLOOKUP(A13,'4B0907557P M592 List'!$A$5:$D$1316,4,FALSE)</f>
        <v>Codewort Tester: Ladedrucksteuerventil (Endstufe)</v>
      </c>
      <c r="N13" s="2" t="str">
        <f>VLOOKUP(A13,'4B0907557P M592 List'!$A$5:$D$1316,3,FALSE)</f>
        <v>$073B0</v>
      </c>
      <c r="P13" s="2" t="str">
        <f>VLOOKUP(A13,'06A906018R M383 List'!$A$6:$D$1294,2,FALSE)</f>
        <v>1x1</v>
      </c>
      <c r="Q13" s="2" t="str">
        <f>VLOOKUP(A13,'06A906018R M383 List'!$A$6:$D$1294,4,FALSE)</f>
        <v>Codewort Tester: Ladedrucksteuerventil (Endstufe)</v>
      </c>
      <c r="R13" s="2" t="str">
        <f>VLOOKUP(A13,'06A906018R M383 List'!$A$6:$D$1294,3,FALSE)</f>
        <v>$06D32</v>
      </c>
      <c r="T13" s="2" t="e">
        <f>VLOOKUP(A13,'06A906018CG M383 List'!$A$6:$D$1395,2,FALSE)</f>
        <v>#N/A</v>
      </c>
      <c r="U13" s="2" t="e">
        <f>VLOOKUP(A13,'06A906018CG M383 List'!$A$6:$D$1395,4,FALSE)</f>
        <v>#N/A</v>
      </c>
      <c r="V13" s="2" t="e">
        <f>VLOOKUP(A13,'06A906018CG M383 List'!$A$6:$D$1395,3,FALSE)</f>
        <v>#N/A</v>
      </c>
    </row>
    <row r="14" spans="1:22">
      <c r="A14" s="2" t="s">
        <v>8759</v>
      </c>
      <c r="B14" s="2" t="str">
        <f>VLOOKUP(A14,'4B0907557B M382 List'!$A$5:$E$1799,5,FALSE)</f>
        <v>Codeword tester : ECU programming unsuccessful</v>
      </c>
      <c r="D14" s="2" t="str">
        <f>VLOOKUP(A14,'4B0907557B M382 List'!$A$5:$B$1799,2,FALSE)</f>
        <v>1x1</v>
      </c>
      <c r="E14" s="2" t="str">
        <f>VLOOKUP(A14,'4B0907557B M382 List'!$A$5:$D$1799,4,FALSE)</f>
        <v>Codewort Tester: Steuergeräteprogrammierung nicht erfolgreich</v>
      </c>
      <c r="F14" s="2" t="str">
        <f>VLOOKUP(A14,'4B0907557B M382 List'!$A$5:$D$1799,3,FALSE)</f>
        <v>$07888</v>
      </c>
      <c r="H14" s="2" t="str">
        <f>VLOOKUP(A14,'4B0907557P M592 List'!$A$5:$D$1316,2,FALSE)</f>
        <v>1x1</v>
      </c>
      <c r="I14" s="2" t="str">
        <f>VLOOKUP(A14,'4B0907557P M592 List'!$A$5:$D$1316,4,FALSE)</f>
        <v>Codewort Tester: Steuergeräteprogrammierung nicht erfolgreich</v>
      </c>
      <c r="J14" s="2" t="str">
        <f>VLOOKUP(A14,'4B0907557P M592 List'!$A$5:$D$1316,3,FALSE)</f>
        <v>$0741E</v>
      </c>
      <c r="L14" s="2" t="str">
        <f>VLOOKUP(A14,'4B0907557P M592 List'!$A$5:$D$1316,2,FALSE)</f>
        <v>1x1</v>
      </c>
      <c r="M14" s="2" t="str">
        <f>VLOOKUP(A14,'4B0907557P M592 List'!$A$5:$D$1316,4,FALSE)</f>
        <v>Codewort Tester: Steuergeräteprogrammierung nicht erfolgreich</v>
      </c>
      <c r="N14" s="2" t="str">
        <f>VLOOKUP(A14,'4B0907557P M592 List'!$A$5:$D$1316,3,FALSE)</f>
        <v>$0741E</v>
      </c>
      <c r="P14" s="2" t="e">
        <f>VLOOKUP(A14,'06A906018R M383 List'!$A$6:$D$1294,2,FALSE)</f>
        <v>#N/A</v>
      </c>
      <c r="Q14" s="2" t="e">
        <f>VLOOKUP(A14,'06A906018R M383 List'!$A$6:$D$1294,4,FALSE)</f>
        <v>#N/A</v>
      </c>
      <c r="R14" s="2" t="e">
        <f>VLOOKUP(A14,'06A906018R M383 List'!$A$6:$D$1294,3,FALSE)</f>
        <v>#N/A</v>
      </c>
      <c r="T14" s="2" t="e">
        <f>VLOOKUP(A14,'06A906018CG M383 List'!$A$6:$D$1395,2,FALSE)</f>
        <v>#N/A</v>
      </c>
      <c r="U14" s="2" t="e">
        <f>VLOOKUP(A14,'06A906018CG M383 List'!$A$6:$D$1395,4,FALSE)</f>
        <v>#N/A</v>
      </c>
      <c r="V14" s="2" t="e">
        <f>VLOOKUP(A14,'06A906018CG M383 List'!$A$6:$D$1395,3,FALSE)</f>
        <v>#N/A</v>
      </c>
    </row>
    <row r="15" spans="1:22">
      <c r="A15" s="2" t="s">
        <v>8768</v>
      </c>
      <c r="B15" s="2" t="str">
        <f>VLOOKUP(A15,'4B0907557B M382 List'!$A$5:$E$1799,5,FALSE)</f>
        <v>Codeword tester : secondary air pump ( power amplifier)</v>
      </c>
      <c r="D15" s="2" t="str">
        <f>VLOOKUP(A15,'4B0907557B M382 List'!$A$5:$B$1799,2,FALSE)</f>
        <v>1x1</v>
      </c>
      <c r="E15" s="2" t="str">
        <f>VLOOKUP(A15,'4B0907557B M382 List'!$A$5:$D$1799,4,FALSE)</f>
        <v>Codewort Tester: Sekundärluftpumpe (Endstufe)</v>
      </c>
      <c r="F15" s="2" t="str">
        <f>VLOOKUP(A15,'4B0907557B M382 List'!$A$5:$D$1799,3,FALSE)</f>
        <v>$07810</v>
      </c>
      <c r="H15" s="2" t="str">
        <f>VLOOKUP(A15,'4B0907557P M592 List'!$A$5:$D$1316,2,FALSE)</f>
        <v>1x1</v>
      </c>
      <c r="I15" s="2" t="str">
        <f>VLOOKUP(A15,'4B0907557P M592 List'!$A$5:$D$1316,4,FALSE)</f>
        <v>Codewort Tester: Sekundärluftpumpe (Endstufe)</v>
      </c>
      <c r="J15" s="2" t="str">
        <f>VLOOKUP(A15,'4B0907557P M592 List'!$A$5:$D$1316,3,FALSE)</f>
        <v>$073A6</v>
      </c>
      <c r="L15" s="2" t="str">
        <f>VLOOKUP(A15,'4B0907557P M592 List'!$A$5:$D$1316,2,FALSE)</f>
        <v>1x1</v>
      </c>
      <c r="M15" s="2" t="str">
        <f>VLOOKUP(A15,'4B0907557P M592 List'!$A$5:$D$1316,4,FALSE)</f>
        <v>Codewort Tester: Sekundärluftpumpe (Endstufe)</v>
      </c>
      <c r="N15" s="2" t="str">
        <f>VLOOKUP(A15,'4B0907557P M592 List'!$A$5:$D$1316,3,FALSE)</f>
        <v>$073A6</v>
      </c>
      <c r="P15" s="2" t="str">
        <f>VLOOKUP(A15,'06A906018R M383 List'!$A$6:$D$1294,2,FALSE)</f>
        <v>1x1</v>
      </c>
      <c r="Q15" s="2" t="str">
        <f>VLOOKUP(A15,'06A906018R M383 List'!$A$6:$D$1294,4,FALSE)</f>
        <v>Codewort Tester: Sekundärluftpumpe (Endstufe)</v>
      </c>
      <c r="R15" s="2" t="str">
        <f>VLOOKUP(A15,'06A906018R M383 List'!$A$6:$D$1294,3,FALSE)</f>
        <v>$06D28</v>
      </c>
      <c r="T15" s="2" t="e">
        <f>VLOOKUP(A15,'06A906018CG M383 List'!$A$6:$D$1395,2,FALSE)</f>
        <v>#N/A</v>
      </c>
      <c r="U15" s="2" t="e">
        <f>VLOOKUP(A15,'06A906018CG M383 List'!$A$6:$D$1395,4,FALSE)</f>
        <v>#N/A</v>
      </c>
      <c r="V15" s="2" t="e">
        <f>VLOOKUP(A15,'06A906018CG M383 List'!$A$6:$D$1395,3,FALSE)</f>
        <v>#N/A</v>
      </c>
    </row>
    <row r="16" spans="1:22">
      <c r="A16" s="2" t="s">
        <v>8771</v>
      </c>
      <c r="B16" s="2" t="str">
        <f>VLOOKUP(A16,'4B0907557B M382 List'!$A$5:$E$1799,5,FALSE)</f>
        <v>Codeword tester : secondary air valve ( power amplifier)</v>
      </c>
      <c r="D16" s="2" t="str">
        <f>VLOOKUP(A16,'4B0907557B M382 List'!$A$5:$B$1799,2,FALSE)</f>
        <v>1x1</v>
      </c>
      <c r="E16" s="2" t="str">
        <f>VLOOKUP(A16,'4B0907557B M382 List'!$A$5:$D$1799,4,FALSE)</f>
        <v>Codewort Tester: Sekundärluftventil (Endstufe)</v>
      </c>
      <c r="F16" s="2" t="str">
        <f>VLOOKUP(A16,'4B0907557B M382 List'!$A$5:$D$1799,3,FALSE)</f>
        <v>$07812</v>
      </c>
      <c r="H16" s="2" t="str">
        <f>VLOOKUP(A16,'4B0907557P M592 List'!$A$5:$D$1316,2,FALSE)</f>
        <v>1x1</v>
      </c>
      <c r="I16" s="2" t="str">
        <f>VLOOKUP(A16,'4B0907557P M592 List'!$A$5:$D$1316,4,FALSE)</f>
        <v>Codewort Tester: Sekundärluftventil (Endstufe)</v>
      </c>
      <c r="J16" s="2" t="str">
        <f>VLOOKUP(A16,'4B0907557P M592 List'!$A$5:$D$1316,3,FALSE)</f>
        <v>$073A8</v>
      </c>
      <c r="L16" s="2" t="str">
        <f>VLOOKUP(A16,'4B0907557P M592 List'!$A$5:$D$1316,2,FALSE)</f>
        <v>1x1</v>
      </c>
      <c r="M16" s="2" t="str">
        <f>VLOOKUP(A16,'4B0907557P M592 List'!$A$5:$D$1316,4,FALSE)</f>
        <v>Codewort Tester: Sekundärluftventil (Endstufe)</v>
      </c>
      <c r="N16" s="2" t="str">
        <f>VLOOKUP(A16,'4B0907557P M592 List'!$A$5:$D$1316,3,FALSE)</f>
        <v>$073A8</v>
      </c>
      <c r="P16" s="2" t="str">
        <f>VLOOKUP(A16,'06A906018R M383 List'!$A$6:$D$1294,2,FALSE)</f>
        <v>1x1</v>
      </c>
      <c r="Q16" s="2" t="str">
        <f>VLOOKUP(A16,'06A906018R M383 List'!$A$6:$D$1294,4,FALSE)</f>
        <v>Codewort Tester: Sekundärluftventil (Endstufe)</v>
      </c>
      <c r="R16" s="2" t="str">
        <f>VLOOKUP(A16,'06A906018R M383 List'!$A$6:$D$1294,3,FALSE)</f>
        <v>$06D2A</v>
      </c>
      <c r="T16" s="2" t="e">
        <f>VLOOKUP(A16,'06A906018CG M383 List'!$A$6:$D$1395,2,FALSE)</f>
        <v>#N/A</v>
      </c>
      <c r="U16" s="2" t="e">
        <f>VLOOKUP(A16,'06A906018CG M383 List'!$A$6:$D$1395,4,FALSE)</f>
        <v>#N/A</v>
      </c>
      <c r="V16" s="2" t="e">
        <f>VLOOKUP(A16,'06A906018CG M383 List'!$A$6:$D$1395,3,FALSE)</f>
        <v>#N/A</v>
      </c>
    </row>
    <row r="17" spans="1:22">
      <c r="A17" s="2" t="s">
        <v>9149</v>
      </c>
      <c r="B17" s="2">
        <f>VLOOKUP(A17,'4B0907557B M382 List'!$A$5:$E$1799,5,FALSE)</f>
        <v>0</v>
      </c>
      <c r="D17" s="2" t="str">
        <f>VLOOKUP(A17,'4B0907557B M382 List'!$A$5:$B$1799,2,FALSE)</f>
        <v>1x1</v>
      </c>
      <c r="E17" s="2">
        <f>VLOOKUP(A17,'4B0907557B M382 List'!$A$5:$D$1799,4,FALSE)</f>
        <v>0</v>
      </c>
      <c r="F17" s="2" t="str">
        <f>VLOOKUP(A17,'4B0907557B M382 List'!$A$5:$D$1799,3,FALSE)</f>
        <v>$07663</v>
      </c>
      <c r="H17" s="2" t="str">
        <f>VLOOKUP(A17,'4B0907557P M592 List'!$A$5:$D$1316,2,FALSE)</f>
        <v>1x1</v>
      </c>
      <c r="I17" s="2">
        <f>VLOOKUP(A17,'4B0907557P M592 List'!$A$5:$D$1316,4,FALSE)</f>
        <v>0</v>
      </c>
      <c r="J17" s="2" t="str">
        <f>VLOOKUP(A17,'4B0907557P M592 List'!$A$5:$D$1316,3,FALSE)</f>
        <v>$071F9</v>
      </c>
      <c r="L17" s="2" t="str">
        <f>VLOOKUP(A17,'4B0907557P M592 List'!$A$5:$D$1316,2,FALSE)</f>
        <v>1x1</v>
      </c>
      <c r="M17" s="2">
        <f>VLOOKUP(A17,'4B0907557P M592 List'!$A$5:$D$1316,4,FALSE)</f>
        <v>0</v>
      </c>
      <c r="N17" s="2" t="str">
        <f>VLOOKUP(A17,'4B0907557P M592 List'!$A$5:$D$1316,3,FALSE)</f>
        <v>$071F9</v>
      </c>
      <c r="P17" s="2" t="e">
        <f>VLOOKUP(A17,'06A906018R M383 List'!$A$6:$D$1294,2,FALSE)</f>
        <v>#N/A</v>
      </c>
      <c r="Q17" s="2" t="e">
        <f>VLOOKUP(A17,'06A906018R M383 List'!$A$6:$D$1294,4,FALSE)</f>
        <v>#N/A</v>
      </c>
      <c r="R17" s="2" t="e">
        <f>VLOOKUP(A17,'06A906018R M383 List'!$A$6:$D$1294,3,FALSE)</f>
        <v>#N/A</v>
      </c>
      <c r="T17" s="2" t="str">
        <f>VLOOKUP(A17,'06A906018CG M383 List'!$A$6:$D$1395,2,FALSE)</f>
        <v>1x1</v>
      </c>
      <c r="U17" s="2">
        <f>VLOOKUP(A17,'06A906018CG M383 List'!$A$6:$D$1395,4,FALSE)</f>
        <v>0</v>
      </c>
      <c r="V17" s="2" t="str">
        <f>VLOOKUP(A17,'06A906018CG M383 List'!$A$6:$D$1395,3,FALSE)</f>
        <v>$06B99</v>
      </c>
    </row>
    <row r="18" spans="1:22">
      <c r="A18" s="2" t="s">
        <v>9650</v>
      </c>
      <c r="B18" s="2" t="str">
        <f>VLOOKUP(A18,'4B0907557B M382 List'!$A$5:$E$1799,5,FALSE)</f>
        <v>Debounce Error: misfire detection , sum (multiple) , emission- relevant</v>
      </c>
      <c r="D18" s="2" t="str">
        <f>VLOOKUP(A18,'4B0907557B M382 List'!$A$5:$B$1799,2,FALSE)</f>
        <v>1x1</v>
      </c>
      <c r="E18" s="2" t="str">
        <f>VLOOKUP(A18,'4B0907557B M382 List'!$A$5:$D$1799,4,FALSE)</f>
        <v>Entprellung Fehler: Aussetzererkennung, Summe (multiple), abgasrelevant</v>
      </c>
      <c r="F18" s="2" t="str">
        <f>VLOOKUP(A18,'4B0907557B M382 List'!$A$5:$D$1799,3,FALSE)</f>
        <v>$07A01</v>
      </c>
      <c r="H18" s="2" t="str">
        <f>VLOOKUP(A18,'4B0907557P M592 List'!$A$5:$D$1316,2,FALSE)</f>
        <v>1x1</v>
      </c>
      <c r="I18" s="2" t="str">
        <f>VLOOKUP(A18,'4B0907557P M592 List'!$A$5:$D$1316,4,FALSE)</f>
        <v>Entprellung Fehler: Aussetzererkennung, Summe (multiple), abgasrelevant</v>
      </c>
      <c r="J18" s="2" t="str">
        <f>VLOOKUP(A18,'4B0907557P M592 List'!$A$5:$D$1316,3,FALSE)</f>
        <v>$07597</v>
      </c>
      <c r="L18" s="2" t="str">
        <f>VLOOKUP(A18,'4B0907557P M592 List'!$A$5:$D$1316,2,FALSE)</f>
        <v>1x1</v>
      </c>
      <c r="M18" s="2" t="str">
        <f>VLOOKUP(A18,'4B0907557P M592 List'!$A$5:$D$1316,4,FALSE)</f>
        <v>Entprellung Fehler: Aussetzererkennung, Summe (multiple), abgasrelevant</v>
      </c>
      <c r="N18" s="2" t="str">
        <f>VLOOKUP(A18,'4B0907557P M592 List'!$A$5:$D$1316,3,FALSE)</f>
        <v>$07597</v>
      </c>
      <c r="P18" s="2" t="str">
        <f>VLOOKUP(A18,'06A906018R M383 List'!$A$6:$D$1294,2,FALSE)</f>
        <v>1x1</v>
      </c>
      <c r="Q18" s="2" t="str">
        <f>VLOOKUP(A18,'06A906018R M383 List'!$A$6:$D$1294,4,FALSE)</f>
        <v>Entprellung Fehler: Aussetzererkennung, Summe (multiple), abgasrelevant</v>
      </c>
      <c r="R18" s="2" t="str">
        <f>VLOOKUP(A18,'06A906018R M383 List'!$A$6:$D$1294,3,FALSE)</f>
        <v>$06F27</v>
      </c>
      <c r="T18" s="2" t="str">
        <f>VLOOKUP(A18,'06A906018CG M383 List'!$A$6:$D$1395,2,FALSE)</f>
        <v>1x1</v>
      </c>
      <c r="U18" s="2" t="str">
        <f>VLOOKUP(A18,'06A906018CG M383 List'!$A$6:$D$1395,4,FALSE)</f>
        <v>Entprellung Fehler: Aussetzererkennung, Summe (multiple), abgasrelevant</v>
      </c>
      <c r="V18" s="2" t="str">
        <f>VLOOKUP(A18,'06A906018CG M383 List'!$A$6:$D$1395,3,FALSE)</f>
        <v>$06F81</v>
      </c>
    </row>
    <row r="19" spans="1:22">
      <c r="A19" s="2" t="s">
        <v>9653</v>
      </c>
      <c r="B19" s="2" t="str">
        <f>VLOOKUP(A19,'4B0907557B M382 List'!$A$5:$E$1799,5,FALSE)</f>
        <v>Debounce Error: misfire detection , sum (multiple) , cat. - damaging</v>
      </c>
      <c r="D19" s="2" t="str">
        <f>VLOOKUP(A19,'4B0907557B M382 List'!$A$5:$B$1799,2,FALSE)</f>
        <v>1x1</v>
      </c>
      <c r="E19" s="2" t="str">
        <f>VLOOKUP(A19,'4B0907557B M382 List'!$A$5:$D$1799,4,FALSE)</f>
        <v>Entprellung Fehler: Aussetzererkennung, Summe (multiple), kat.-schädigend</v>
      </c>
      <c r="F19" s="2" t="str">
        <f>VLOOKUP(A19,'4B0907557B M382 List'!$A$5:$D$1799,3,FALSE)</f>
        <v>$07A02</v>
      </c>
      <c r="H19" s="2" t="str">
        <f>VLOOKUP(A19,'4B0907557P M592 List'!$A$5:$D$1316,2,FALSE)</f>
        <v>1x1</v>
      </c>
      <c r="I19" s="2" t="str">
        <f>VLOOKUP(A19,'4B0907557P M592 List'!$A$5:$D$1316,4,FALSE)</f>
        <v>Entprellung Fehler: Aussetzererkennung, Summe (multiple), kat.-schädigend</v>
      </c>
      <c r="J19" s="2" t="str">
        <f>VLOOKUP(A19,'4B0907557P M592 List'!$A$5:$D$1316,3,FALSE)</f>
        <v>$07598</v>
      </c>
      <c r="L19" s="2" t="str">
        <f>VLOOKUP(A19,'4B0907557P M592 List'!$A$5:$D$1316,2,FALSE)</f>
        <v>1x1</v>
      </c>
      <c r="M19" s="2" t="str">
        <f>VLOOKUP(A19,'4B0907557P M592 List'!$A$5:$D$1316,4,FALSE)</f>
        <v>Entprellung Fehler: Aussetzererkennung, Summe (multiple), kat.-schädigend</v>
      </c>
      <c r="N19" s="2" t="str">
        <f>VLOOKUP(A19,'4B0907557P M592 List'!$A$5:$D$1316,3,FALSE)</f>
        <v>$07598</v>
      </c>
      <c r="P19" s="2" t="str">
        <f>VLOOKUP(A19,'06A906018R M383 List'!$A$6:$D$1294,2,FALSE)</f>
        <v>1x1</v>
      </c>
      <c r="Q19" s="2" t="str">
        <f>VLOOKUP(A19,'06A906018R M383 List'!$A$6:$D$1294,4,FALSE)</f>
        <v>Entprellung Fehler: Aussetzererkennung, Summe (multiple), kat.-schädigend</v>
      </c>
      <c r="R19" s="2" t="str">
        <f>VLOOKUP(A19,'06A906018R M383 List'!$A$6:$D$1294,3,FALSE)</f>
        <v>$06F28</v>
      </c>
      <c r="T19" s="2" t="str">
        <f>VLOOKUP(A19,'06A906018CG M383 List'!$A$6:$D$1395,2,FALSE)</f>
        <v>1x1</v>
      </c>
      <c r="U19" s="2" t="str">
        <f>VLOOKUP(A19,'06A906018CG M383 List'!$A$6:$D$1395,4,FALSE)</f>
        <v>Entprellung Fehler: Aussetzererkennung, Summe (multiple), kat.-schädigend</v>
      </c>
      <c r="V19" s="2" t="str">
        <f>VLOOKUP(A19,'06A906018CG M383 List'!$A$6:$D$1395,3,FALSE)</f>
        <v>$06F82</v>
      </c>
    </row>
    <row r="20" spans="1:22">
      <c r="A20" s="2" t="s">
        <v>9677</v>
      </c>
      <c r="B20" s="2" t="str">
        <f>VLOOKUP(A20,'4B0907557B M382 List'!$A$5:$E$1799,5,FALSE)</f>
        <v>Debounce Error: pressure sensor environment</v>
      </c>
      <c r="D20" s="2" t="str">
        <f>VLOOKUP(A20,'4B0907557B M382 List'!$A$5:$B$1799,2,FALSE)</f>
        <v>1x1</v>
      </c>
      <c r="E20" s="2" t="str">
        <f>VLOOKUP(A20,'4B0907557B M382 List'!$A$5:$D$1799,4,FALSE)</f>
        <v>Entprellung Fehler: Drucksensor Umgebung</v>
      </c>
      <c r="F20" s="2" t="str">
        <f>VLOOKUP(A20,'4B0907557B M382 List'!$A$5:$D$1799,3,FALSE)</f>
        <v>$079F4</v>
      </c>
      <c r="H20" s="2" t="str">
        <f>VLOOKUP(A20,'4B0907557P M592 List'!$A$5:$D$1316,2,FALSE)</f>
        <v>1x1</v>
      </c>
      <c r="I20" s="2" t="str">
        <f>VLOOKUP(A20,'4B0907557P M592 List'!$A$5:$D$1316,4,FALSE)</f>
        <v>Entprellung Fehler: Drucksensor Umgebung</v>
      </c>
      <c r="J20" s="2" t="str">
        <f>VLOOKUP(A20,'4B0907557P M592 List'!$A$5:$D$1316,3,FALSE)</f>
        <v>$0758A</v>
      </c>
      <c r="L20" s="2" t="str">
        <f>VLOOKUP(A20,'4B0907557P M592 List'!$A$5:$D$1316,2,FALSE)</f>
        <v>1x1</v>
      </c>
      <c r="M20" s="2" t="str">
        <f>VLOOKUP(A20,'4B0907557P M592 List'!$A$5:$D$1316,4,FALSE)</f>
        <v>Entprellung Fehler: Drucksensor Umgebung</v>
      </c>
      <c r="N20" s="2" t="str">
        <f>VLOOKUP(A20,'4B0907557P M592 List'!$A$5:$D$1316,3,FALSE)</f>
        <v>$0758A</v>
      </c>
      <c r="P20" s="2" t="str">
        <f>VLOOKUP(A20,'06A906018R M383 List'!$A$6:$D$1294,2,FALSE)</f>
        <v>1x1</v>
      </c>
      <c r="Q20" s="2" t="str">
        <f>VLOOKUP(A20,'06A906018R M383 List'!$A$6:$D$1294,4,FALSE)</f>
        <v>Entprellung Fehler: Drucksensor Umgebung</v>
      </c>
      <c r="R20" s="2" t="str">
        <f>VLOOKUP(A20,'06A906018R M383 List'!$A$6:$D$1294,3,FALSE)</f>
        <v>$06F1A</v>
      </c>
      <c r="T20" s="2" t="str">
        <f>VLOOKUP(A20,'06A906018CG M383 List'!$A$6:$D$1395,2,FALSE)</f>
        <v>1x1</v>
      </c>
      <c r="U20" s="2" t="str">
        <f>VLOOKUP(A20,'06A906018CG M383 List'!$A$6:$D$1395,4,FALSE)</f>
        <v>Entprellung Fehler: Drucksensor Umgebung</v>
      </c>
      <c r="V20" s="2" t="str">
        <f>VLOOKUP(A20,'06A906018CG M383 List'!$A$6:$D$1395,3,FALSE)</f>
        <v>$06F74</v>
      </c>
    </row>
    <row r="21" spans="1:22">
      <c r="A21" s="2" t="s">
        <v>9698</v>
      </c>
      <c r="B21" s="2" t="str">
        <f>VLOOKUP(A21,'4B0907557B M382 List'!$A$5:$E$1799,5,FALSE)</f>
        <v>Debouncing error : Error on unused amplifier A</v>
      </c>
      <c r="D21" s="2" t="str">
        <f>VLOOKUP(A21,'4B0907557B M382 List'!$A$5:$B$1799,2,FALSE)</f>
        <v>1x1</v>
      </c>
      <c r="E21" s="2" t="str">
        <f>VLOOKUP(A21,'4B0907557B M382 List'!$A$5:$D$1799,4,FALSE)</f>
        <v>Entprellung Fehler: Fehler an unbenutzter Endstufe A</v>
      </c>
      <c r="F21" s="2" t="str">
        <f>VLOOKUP(A21,'4B0907557B M382 List'!$A$5:$D$1799,3,FALSE)</f>
        <v>$079F9</v>
      </c>
      <c r="H21" s="2" t="str">
        <f>VLOOKUP(A21,'4B0907557P M592 List'!$A$5:$D$1316,2,FALSE)</f>
        <v>1x1</v>
      </c>
      <c r="I21" s="2" t="str">
        <f>VLOOKUP(A21,'4B0907557P M592 List'!$A$5:$D$1316,4,FALSE)</f>
        <v>Entprellung Fehler: Fehler an unbenutzter Endstufe A</v>
      </c>
      <c r="J21" s="2" t="str">
        <f>VLOOKUP(A21,'4B0907557P M592 List'!$A$5:$D$1316,3,FALSE)</f>
        <v>$0758F</v>
      </c>
      <c r="L21" s="2" t="str">
        <f>VLOOKUP(A21,'4B0907557P M592 List'!$A$5:$D$1316,2,FALSE)</f>
        <v>1x1</v>
      </c>
      <c r="M21" s="2" t="str">
        <f>VLOOKUP(A21,'4B0907557P M592 List'!$A$5:$D$1316,4,FALSE)</f>
        <v>Entprellung Fehler: Fehler an unbenutzter Endstufe A</v>
      </c>
      <c r="N21" s="2" t="str">
        <f>VLOOKUP(A21,'4B0907557P M592 List'!$A$5:$D$1316,3,FALSE)</f>
        <v>$0758F</v>
      </c>
      <c r="P21" s="2" t="str">
        <f>VLOOKUP(A21,'06A906018R M383 List'!$A$6:$D$1294,2,FALSE)</f>
        <v>1x1</v>
      </c>
      <c r="Q21" s="2" t="str">
        <f>VLOOKUP(A21,'06A906018R M383 List'!$A$6:$D$1294,4,FALSE)</f>
        <v>Entprellung Fehler: Fehler an unbenutzter Endstufe A</v>
      </c>
      <c r="R21" s="2" t="str">
        <f>VLOOKUP(A21,'06A906018R M383 List'!$A$6:$D$1294,3,FALSE)</f>
        <v>$06F1F</v>
      </c>
      <c r="T21" s="2" t="str">
        <f>VLOOKUP(A21,'06A906018CG M383 List'!$A$6:$D$1395,2,FALSE)</f>
        <v>1x1</v>
      </c>
      <c r="U21" s="2" t="str">
        <f>VLOOKUP(A21,'06A906018CG M383 List'!$A$6:$D$1395,4,FALSE)</f>
        <v>Entprellung Fehler: Fehler an unbenutzter Endstufe A</v>
      </c>
      <c r="V21" s="2" t="str">
        <f>VLOOKUP(A21,'06A906018CG M383 List'!$A$6:$D$1395,3,FALSE)</f>
        <v>$06F79</v>
      </c>
    </row>
    <row r="22" spans="1:22">
      <c r="A22" s="2" t="s">
        <v>9701</v>
      </c>
      <c r="B22" s="2" t="str">
        <f>VLOOKUP(A22,'4B0907557B M382 List'!$A$5:$E$1799,5,FALSE)</f>
        <v>Debouncing error : Error on unused amplifier B</v>
      </c>
      <c r="D22" s="2" t="str">
        <f>VLOOKUP(A22,'4B0907557B M382 List'!$A$5:$B$1799,2,FALSE)</f>
        <v>1x1</v>
      </c>
      <c r="E22" s="2" t="str">
        <f>VLOOKUP(A22,'4B0907557B M382 List'!$A$5:$D$1799,4,FALSE)</f>
        <v>Entprellung Fehler: Fehler an unbenutzter Endstufe B</v>
      </c>
      <c r="F22" s="2" t="str">
        <f>VLOOKUP(A22,'4B0907557B M382 List'!$A$5:$D$1799,3,FALSE)</f>
        <v>$079FC</v>
      </c>
      <c r="H22" s="2" t="str">
        <f>VLOOKUP(A22,'4B0907557P M592 List'!$A$5:$D$1316,2,FALSE)</f>
        <v>1x1</v>
      </c>
      <c r="I22" s="2" t="str">
        <f>VLOOKUP(A22,'4B0907557P M592 List'!$A$5:$D$1316,4,FALSE)</f>
        <v>Entprellung Fehler: Fehler an unbenutzter Endstufe B</v>
      </c>
      <c r="J22" s="2" t="str">
        <f>VLOOKUP(A22,'4B0907557P M592 List'!$A$5:$D$1316,3,FALSE)</f>
        <v>$07592</v>
      </c>
      <c r="L22" s="2" t="str">
        <f>VLOOKUP(A22,'4B0907557P M592 List'!$A$5:$D$1316,2,FALSE)</f>
        <v>1x1</v>
      </c>
      <c r="M22" s="2" t="str">
        <f>VLOOKUP(A22,'4B0907557P M592 List'!$A$5:$D$1316,4,FALSE)</f>
        <v>Entprellung Fehler: Fehler an unbenutzter Endstufe B</v>
      </c>
      <c r="N22" s="2" t="str">
        <f>VLOOKUP(A22,'4B0907557P M592 List'!$A$5:$D$1316,3,FALSE)</f>
        <v>$07592</v>
      </c>
      <c r="P22" s="2" t="str">
        <f>VLOOKUP(A22,'06A906018R M383 List'!$A$6:$D$1294,2,FALSE)</f>
        <v>1x1</v>
      </c>
      <c r="Q22" s="2" t="str">
        <f>VLOOKUP(A22,'06A906018R M383 List'!$A$6:$D$1294,4,FALSE)</f>
        <v>Entprellung Fehler: Fehler an unbenutzter Endstufe B</v>
      </c>
      <c r="R22" s="2" t="str">
        <f>VLOOKUP(A22,'06A906018R M383 List'!$A$6:$D$1294,3,FALSE)</f>
        <v>$06F22</v>
      </c>
      <c r="T22" s="2" t="str">
        <f>VLOOKUP(A22,'06A906018CG M383 List'!$A$6:$D$1395,2,FALSE)</f>
        <v>1x1</v>
      </c>
      <c r="U22" s="2" t="str">
        <f>VLOOKUP(A22,'06A906018CG M383 List'!$A$6:$D$1395,4,FALSE)</f>
        <v>Entprellung Fehler: Fehler an unbenutzter Endstufe B</v>
      </c>
      <c r="V22" s="2" t="str">
        <f>VLOOKUP(A22,'06A906018CG M383 List'!$A$6:$D$1395,3,FALSE)</f>
        <v>$06F7C</v>
      </c>
    </row>
    <row r="23" spans="1:22">
      <c r="A23" s="2" t="s">
        <v>9704</v>
      </c>
      <c r="B23" s="2" t="str">
        <f>VLOOKUP(A23,'4B0907557B M382 List'!$A$5:$E$1799,5,FALSE)</f>
        <v>Debounce Error: EV van Zyl . 1</v>
      </c>
      <c r="D23" s="2" t="str">
        <f>VLOOKUP(A23,'4B0907557B M382 List'!$A$5:$B$1799,2,FALSE)</f>
        <v>1x1</v>
      </c>
      <c r="E23" s="2" t="str">
        <f>VLOOKUP(A23,'4B0907557B M382 List'!$A$5:$D$1799,4,FALSE)</f>
        <v>Entprellung Fehler: EV von Zyl. 1</v>
      </c>
      <c r="F23" s="2" t="str">
        <f>VLOOKUP(A23,'4B0907557B M382 List'!$A$5:$D$1799,3,FALSE)</f>
        <v>$079F5</v>
      </c>
      <c r="H23" s="2" t="str">
        <f>VLOOKUP(A23,'4B0907557P M592 List'!$A$5:$D$1316,2,FALSE)</f>
        <v>1x1</v>
      </c>
      <c r="I23" s="2" t="str">
        <f>VLOOKUP(A23,'4B0907557P M592 List'!$A$5:$D$1316,4,FALSE)</f>
        <v>Entprellung Fehler: EV von Zyl. 1</v>
      </c>
      <c r="J23" s="2" t="str">
        <f>VLOOKUP(A23,'4B0907557P M592 List'!$A$5:$D$1316,3,FALSE)</f>
        <v>$0758B</v>
      </c>
      <c r="L23" s="2" t="str">
        <f>VLOOKUP(A23,'4B0907557P M592 List'!$A$5:$D$1316,2,FALSE)</f>
        <v>1x1</v>
      </c>
      <c r="M23" s="2" t="str">
        <f>VLOOKUP(A23,'4B0907557P M592 List'!$A$5:$D$1316,4,FALSE)</f>
        <v>Entprellung Fehler: EV von Zyl. 1</v>
      </c>
      <c r="N23" s="2" t="str">
        <f>VLOOKUP(A23,'4B0907557P M592 List'!$A$5:$D$1316,3,FALSE)</f>
        <v>$0758B</v>
      </c>
      <c r="P23" s="2" t="str">
        <f>VLOOKUP(A23,'06A906018R M383 List'!$A$6:$D$1294,2,FALSE)</f>
        <v>1x1</v>
      </c>
      <c r="Q23" s="2" t="str">
        <f>VLOOKUP(A23,'06A906018R M383 List'!$A$6:$D$1294,4,FALSE)</f>
        <v>Entprellung Fehler: EV von Zyl. 1</v>
      </c>
      <c r="R23" s="2" t="str">
        <f>VLOOKUP(A23,'06A906018R M383 List'!$A$6:$D$1294,3,FALSE)</f>
        <v>$06F1B</v>
      </c>
      <c r="T23" s="2" t="str">
        <f>VLOOKUP(A23,'06A906018CG M383 List'!$A$6:$D$1395,2,FALSE)</f>
        <v>1x1</v>
      </c>
      <c r="U23" s="2" t="str">
        <f>VLOOKUP(A23,'06A906018CG M383 List'!$A$6:$D$1395,4,FALSE)</f>
        <v>Entprellung Fehler: EV von Zyl. 1</v>
      </c>
      <c r="V23" s="2" t="str">
        <f>VLOOKUP(A23,'06A906018CG M383 List'!$A$6:$D$1395,3,FALSE)</f>
        <v>$06F75</v>
      </c>
    </row>
    <row r="24" spans="1:22">
      <c r="A24" s="2" t="s">
        <v>9707</v>
      </c>
      <c r="B24" s="2" t="str">
        <f>VLOOKUP(A24,'4B0907557B M382 List'!$A$5:$E$1799,5,FALSE)</f>
        <v>Debounce Error: EV van Zyl . 2</v>
      </c>
      <c r="D24" s="2" t="str">
        <f>VLOOKUP(A24,'4B0907557B M382 List'!$A$5:$B$1799,2,FALSE)</f>
        <v>1x1</v>
      </c>
      <c r="E24" s="2" t="str">
        <f>VLOOKUP(A24,'4B0907557B M382 List'!$A$5:$D$1799,4,FALSE)</f>
        <v>Entprellung Fehler: EV von Zyl. 2</v>
      </c>
      <c r="F24" s="2" t="str">
        <f>VLOOKUP(A24,'4B0907557B M382 List'!$A$5:$D$1799,3,FALSE)</f>
        <v>$079F6</v>
      </c>
      <c r="H24" s="2" t="str">
        <f>VLOOKUP(A24,'4B0907557P M592 List'!$A$5:$D$1316,2,FALSE)</f>
        <v>1x1</v>
      </c>
      <c r="I24" s="2" t="str">
        <f>VLOOKUP(A24,'4B0907557P M592 List'!$A$5:$D$1316,4,FALSE)</f>
        <v>Entprellung Fehler: EV von Zyl. 2</v>
      </c>
      <c r="J24" s="2" t="str">
        <f>VLOOKUP(A24,'4B0907557P M592 List'!$A$5:$D$1316,3,FALSE)</f>
        <v>$0758C</v>
      </c>
      <c r="L24" s="2" t="str">
        <f>VLOOKUP(A24,'4B0907557P M592 List'!$A$5:$D$1316,2,FALSE)</f>
        <v>1x1</v>
      </c>
      <c r="M24" s="2" t="str">
        <f>VLOOKUP(A24,'4B0907557P M592 List'!$A$5:$D$1316,4,FALSE)</f>
        <v>Entprellung Fehler: EV von Zyl. 2</v>
      </c>
      <c r="N24" s="2" t="str">
        <f>VLOOKUP(A24,'4B0907557P M592 List'!$A$5:$D$1316,3,FALSE)</f>
        <v>$0758C</v>
      </c>
      <c r="P24" s="2" t="str">
        <f>VLOOKUP(A24,'06A906018R M383 List'!$A$6:$D$1294,2,FALSE)</f>
        <v>1x1</v>
      </c>
      <c r="Q24" s="2" t="str">
        <f>VLOOKUP(A24,'06A906018R M383 List'!$A$6:$D$1294,4,FALSE)</f>
        <v>Entprellung Fehler: EV von Zyl. 2</v>
      </c>
      <c r="R24" s="2" t="str">
        <f>VLOOKUP(A24,'06A906018R M383 List'!$A$6:$D$1294,3,FALSE)</f>
        <v>$06F1C</v>
      </c>
      <c r="T24" s="2" t="str">
        <f>VLOOKUP(A24,'06A906018CG M383 List'!$A$6:$D$1395,2,FALSE)</f>
        <v>1x1</v>
      </c>
      <c r="U24" s="2" t="str">
        <f>VLOOKUP(A24,'06A906018CG M383 List'!$A$6:$D$1395,4,FALSE)</f>
        <v>Entprellung Fehler: EV von Zyl. 2</v>
      </c>
      <c r="V24" s="2" t="str">
        <f>VLOOKUP(A24,'06A906018CG M383 List'!$A$6:$D$1395,3,FALSE)</f>
        <v>$06F76</v>
      </c>
    </row>
    <row r="25" spans="1:22">
      <c r="A25" s="2" t="s">
        <v>9710</v>
      </c>
      <c r="B25" s="2" t="str">
        <f>VLOOKUP(A25,'4B0907557B M382 List'!$A$5:$E$1799,5,FALSE)</f>
        <v>Debounce Error: EV van Zyl . 3</v>
      </c>
      <c r="D25" s="2" t="str">
        <f>VLOOKUP(A25,'4B0907557B M382 List'!$A$5:$B$1799,2,FALSE)</f>
        <v>1x1</v>
      </c>
      <c r="E25" s="2" t="str">
        <f>VLOOKUP(A25,'4B0907557B M382 List'!$A$5:$D$1799,4,FALSE)</f>
        <v>Entprellung Fehler: EV von Zyl. 3</v>
      </c>
      <c r="F25" s="2" t="str">
        <f>VLOOKUP(A25,'4B0907557B M382 List'!$A$5:$D$1799,3,FALSE)</f>
        <v>$079F7</v>
      </c>
      <c r="H25" s="2" t="str">
        <f>VLOOKUP(A25,'4B0907557P M592 List'!$A$5:$D$1316,2,FALSE)</f>
        <v>1x1</v>
      </c>
      <c r="I25" s="2" t="str">
        <f>VLOOKUP(A25,'4B0907557P M592 List'!$A$5:$D$1316,4,FALSE)</f>
        <v>Entprellung Fehler: EV von Zyl. 3</v>
      </c>
      <c r="J25" s="2" t="str">
        <f>VLOOKUP(A25,'4B0907557P M592 List'!$A$5:$D$1316,3,FALSE)</f>
        <v>$0758D</v>
      </c>
      <c r="L25" s="2" t="str">
        <f>VLOOKUP(A25,'4B0907557P M592 List'!$A$5:$D$1316,2,FALSE)</f>
        <v>1x1</v>
      </c>
      <c r="M25" s="2" t="str">
        <f>VLOOKUP(A25,'4B0907557P M592 List'!$A$5:$D$1316,4,FALSE)</f>
        <v>Entprellung Fehler: EV von Zyl. 3</v>
      </c>
      <c r="N25" s="2" t="str">
        <f>VLOOKUP(A25,'4B0907557P M592 List'!$A$5:$D$1316,3,FALSE)</f>
        <v>$0758D</v>
      </c>
      <c r="P25" s="2" t="str">
        <f>VLOOKUP(A25,'06A906018R M383 List'!$A$6:$D$1294,2,FALSE)</f>
        <v>1x1</v>
      </c>
      <c r="Q25" s="2" t="str">
        <f>VLOOKUP(A25,'06A906018R M383 List'!$A$6:$D$1294,4,FALSE)</f>
        <v>Entprellung Fehler: EV von Zyl. 3</v>
      </c>
      <c r="R25" s="2" t="str">
        <f>VLOOKUP(A25,'06A906018R M383 List'!$A$6:$D$1294,3,FALSE)</f>
        <v>$06F1D</v>
      </c>
      <c r="T25" s="2" t="str">
        <f>VLOOKUP(A25,'06A906018CG M383 List'!$A$6:$D$1395,2,FALSE)</f>
        <v>1x1</v>
      </c>
      <c r="U25" s="2" t="str">
        <f>VLOOKUP(A25,'06A906018CG M383 List'!$A$6:$D$1395,4,FALSE)</f>
        <v>Entprellung Fehler: EV von Zyl. 3</v>
      </c>
      <c r="V25" s="2" t="str">
        <f>VLOOKUP(A25,'06A906018CG M383 List'!$A$6:$D$1395,3,FALSE)</f>
        <v>$06F77</v>
      </c>
    </row>
    <row r="26" spans="1:22">
      <c r="A26" s="2" t="s">
        <v>9713</v>
      </c>
      <c r="B26" s="2" t="str">
        <f>VLOOKUP(A26,'4B0907557B M382 List'!$A$5:$E$1799,5,FALSE)</f>
        <v>Debounce Error: EV van Zyl . 4</v>
      </c>
      <c r="D26" s="2" t="str">
        <f>VLOOKUP(A26,'4B0907557B M382 List'!$A$5:$B$1799,2,FALSE)</f>
        <v>1x1</v>
      </c>
      <c r="E26" s="2" t="str">
        <f>VLOOKUP(A26,'4B0907557B M382 List'!$A$5:$D$1799,4,FALSE)</f>
        <v>Entprellung Fehler: EV von Zyl. 4</v>
      </c>
      <c r="F26" s="2" t="str">
        <f>VLOOKUP(A26,'4B0907557B M382 List'!$A$5:$D$1799,3,FALSE)</f>
        <v>$079F8</v>
      </c>
      <c r="H26" s="2" t="str">
        <f>VLOOKUP(A26,'4B0907557P M592 List'!$A$5:$D$1316,2,FALSE)</f>
        <v>1x1</v>
      </c>
      <c r="I26" s="2" t="str">
        <f>VLOOKUP(A26,'4B0907557P M592 List'!$A$5:$D$1316,4,FALSE)</f>
        <v>Entprellung Fehler: EV von Zyl. 4</v>
      </c>
      <c r="J26" s="2" t="str">
        <f>VLOOKUP(A26,'4B0907557P M592 List'!$A$5:$D$1316,3,FALSE)</f>
        <v>$0758E</v>
      </c>
      <c r="L26" s="2" t="str">
        <f>VLOOKUP(A26,'4B0907557P M592 List'!$A$5:$D$1316,2,FALSE)</f>
        <v>1x1</v>
      </c>
      <c r="M26" s="2" t="str">
        <f>VLOOKUP(A26,'4B0907557P M592 List'!$A$5:$D$1316,4,FALSE)</f>
        <v>Entprellung Fehler: EV von Zyl. 4</v>
      </c>
      <c r="N26" s="2" t="str">
        <f>VLOOKUP(A26,'4B0907557P M592 List'!$A$5:$D$1316,3,FALSE)</f>
        <v>$0758E</v>
      </c>
      <c r="P26" s="2" t="str">
        <f>VLOOKUP(A26,'06A906018R M383 List'!$A$6:$D$1294,2,FALSE)</f>
        <v>1x1</v>
      </c>
      <c r="Q26" s="2" t="str">
        <f>VLOOKUP(A26,'06A906018R M383 List'!$A$6:$D$1294,4,FALSE)</f>
        <v>Entprellung Fehler: EV von Zyl. 4</v>
      </c>
      <c r="R26" s="2" t="str">
        <f>VLOOKUP(A26,'06A906018R M383 List'!$A$6:$D$1294,3,FALSE)</f>
        <v>$06F1E</v>
      </c>
      <c r="T26" s="2" t="str">
        <f>VLOOKUP(A26,'06A906018CG M383 List'!$A$6:$D$1395,2,FALSE)</f>
        <v>1x1</v>
      </c>
      <c r="U26" s="2" t="str">
        <f>VLOOKUP(A26,'06A906018CG M383 List'!$A$6:$D$1395,4,FALSE)</f>
        <v>Entprellung Fehler: EV von Zyl. 4</v>
      </c>
      <c r="V26" s="2" t="str">
        <f>VLOOKUP(A26,'06A906018CG M383 List'!$A$6:$D$1395,3,FALSE)</f>
        <v>$06F78</v>
      </c>
    </row>
    <row r="27" spans="1:22">
      <c r="A27" s="2" t="s">
        <v>9767</v>
      </c>
      <c r="B27" s="2" t="str">
        <f>VLOOKUP(A27,'4B0907557B M382 List'!$A$5:$E$1799,5,FALSE)</f>
        <v>Debouncing error : boost pressure control valve ( power amplifier)</v>
      </c>
      <c r="D27" s="2" t="str">
        <f>VLOOKUP(A27,'4B0907557B M382 List'!$A$5:$B$1799,2,FALSE)</f>
        <v>1x1</v>
      </c>
      <c r="E27" s="2" t="str">
        <f>VLOOKUP(A27,'4B0907557B M382 List'!$A$5:$D$1799,4,FALSE)</f>
        <v>Entprellung Fehler: Ladedrucksteuerventil (Endstufe)</v>
      </c>
      <c r="F27" s="2" t="str">
        <f>VLOOKUP(A27,'4B0907557B M382 List'!$A$5:$D$1799,3,FALSE)</f>
        <v>$079FF</v>
      </c>
      <c r="H27" s="2" t="str">
        <f>VLOOKUP(A27,'4B0907557P M592 List'!$A$5:$D$1316,2,FALSE)</f>
        <v>1x1</v>
      </c>
      <c r="I27" s="2" t="str">
        <f>VLOOKUP(A27,'4B0907557P M592 List'!$A$5:$D$1316,4,FALSE)</f>
        <v>Entprellung Fehler: Ladedrucksteuerventil (Endstufe)</v>
      </c>
      <c r="J27" s="2" t="str">
        <f>VLOOKUP(A27,'4B0907557P M592 List'!$A$5:$D$1316,3,FALSE)</f>
        <v>$07595</v>
      </c>
      <c r="L27" s="2" t="str">
        <f>VLOOKUP(A27,'4B0907557P M592 List'!$A$5:$D$1316,2,FALSE)</f>
        <v>1x1</v>
      </c>
      <c r="M27" s="2" t="str">
        <f>VLOOKUP(A27,'4B0907557P M592 List'!$A$5:$D$1316,4,FALSE)</f>
        <v>Entprellung Fehler: Ladedrucksteuerventil (Endstufe)</v>
      </c>
      <c r="N27" s="2" t="str">
        <f>VLOOKUP(A27,'4B0907557P M592 List'!$A$5:$D$1316,3,FALSE)</f>
        <v>$07595</v>
      </c>
      <c r="P27" s="2" t="str">
        <f>VLOOKUP(A27,'06A906018R M383 List'!$A$6:$D$1294,2,FALSE)</f>
        <v>1x1</v>
      </c>
      <c r="Q27" s="2" t="str">
        <f>VLOOKUP(A27,'06A906018R M383 List'!$A$6:$D$1294,4,FALSE)</f>
        <v>Entprellung Fehler: Ladedrucksteuerventil (Endstufe)</v>
      </c>
      <c r="R27" s="2" t="str">
        <f>VLOOKUP(A27,'06A906018R M383 List'!$A$6:$D$1294,3,FALSE)</f>
        <v>$06F25</v>
      </c>
      <c r="T27" s="2" t="str">
        <f>VLOOKUP(A27,'06A906018CG M383 List'!$A$6:$D$1395,2,FALSE)</f>
        <v>1x1</v>
      </c>
      <c r="U27" s="2" t="str">
        <f>VLOOKUP(A27,'06A906018CG M383 List'!$A$6:$D$1395,4,FALSE)</f>
        <v>Entprellung Fehler: Ladedrucksteuerventil (Endstufe)</v>
      </c>
      <c r="V27" s="2" t="str">
        <f>VLOOKUP(A27,'06A906018CG M383 List'!$A$6:$D$1395,3,FALSE)</f>
        <v>$06F7F</v>
      </c>
    </row>
    <row r="28" spans="1:22">
      <c r="A28" s="2" t="s">
        <v>9818</v>
      </c>
      <c r="B28" s="2" t="str">
        <f>VLOOKUP(A28,'4B0907557B M382 List'!$A$5:$E$1799,5,FALSE)</f>
        <v>Debounce Error: ECU programming unsuccessful</v>
      </c>
      <c r="D28" s="2" t="str">
        <f>VLOOKUP(A28,'4B0907557B M382 List'!$A$5:$B$1799,2,FALSE)</f>
        <v>1x1</v>
      </c>
      <c r="E28" s="2" t="str">
        <f>VLOOKUP(A28,'4B0907557B M382 List'!$A$5:$D$1799,4,FALSE)</f>
        <v>Entprellung Fehler: Steuergeräteprogrammierung nicht erfolgreich</v>
      </c>
      <c r="F28" s="2" t="str">
        <f>VLOOKUP(A28,'4B0907557B M382 List'!$A$5:$D$1799,3,FALSE)</f>
        <v>$07A36</v>
      </c>
      <c r="H28" s="2" t="str">
        <f>VLOOKUP(A28,'4B0907557P M592 List'!$A$5:$D$1316,2,FALSE)</f>
        <v>1x1</v>
      </c>
      <c r="I28" s="2" t="str">
        <f>VLOOKUP(A28,'4B0907557P M592 List'!$A$5:$D$1316,4,FALSE)</f>
        <v>Entprellung Fehler: Steuergeräteprogrammierung nicht erfolgreich</v>
      </c>
      <c r="J28" s="2" t="str">
        <f>VLOOKUP(A28,'4B0907557P M592 List'!$A$5:$D$1316,3,FALSE)</f>
        <v>$075CC</v>
      </c>
      <c r="L28" s="2" t="str">
        <f>VLOOKUP(A28,'4B0907557P M592 List'!$A$5:$D$1316,2,FALSE)</f>
        <v>1x1</v>
      </c>
      <c r="M28" s="2" t="str">
        <f>VLOOKUP(A28,'4B0907557P M592 List'!$A$5:$D$1316,4,FALSE)</f>
        <v>Entprellung Fehler: Steuergeräteprogrammierung nicht erfolgreich</v>
      </c>
      <c r="N28" s="2" t="str">
        <f>VLOOKUP(A28,'4B0907557P M592 List'!$A$5:$D$1316,3,FALSE)</f>
        <v>$075CC</v>
      </c>
      <c r="P28" s="2" t="str">
        <f>VLOOKUP(A28,'06A906018R M383 List'!$A$6:$D$1294,2,FALSE)</f>
        <v>1x1</v>
      </c>
      <c r="Q28" s="2" t="str">
        <f>VLOOKUP(A28,'06A906018R M383 List'!$A$6:$D$1294,4,FALSE)</f>
        <v>Entprellung Fehler: Steuergeräteprogrammierung nicht erfolgreich</v>
      </c>
      <c r="R28" s="2" t="str">
        <f>VLOOKUP(A28,'06A906018R M383 List'!$A$6:$D$1294,3,FALSE)</f>
        <v>$06F5C</v>
      </c>
      <c r="T28" s="2" t="str">
        <f>VLOOKUP(A28,'06A906018CG M383 List'!$A$6:$D$1395,2,FALSE)</f>
        <v>1x1</v>
      </c>
      <c r="U28" s="2" t="str">
        <f>VLOOKUP(A28,'06A906018CG M383 List'!$A$6:$D$1395,4,FALSE)</f>
        <v>Entprellung Fehler: Steuergeräteprogrammierung nicht erfolgreich</v>
      </c>
      <c r="V28" s="2" t="str">
        <f>VLOOKUP(A28,'06A906018CG M383 List'!$A$6:$D$1395,3,FALSE)</f>
        <v>$06FB6</v>
      </c>
    </row>
    <row r="29" spans="1:22">
      <c r="A29" s="2" t="s">
        <v>9827</v>
      </c>
      <c r="B29" s="2" t="str">
        <f>VLOOKUP(A29,'4B0907557B M382 List'!$A$5:$E$1799,5,FALSE)</f>
        <v>Debounce Error: secondary air pump ( power amplifier)</v>
      </c>
      <c r="D29" s="2" t="str">
        <f>VLOOKUP(A29,'4B0907557B M382 List'!$A$5:$B$1799,2,FALSE)</f>
        <v>1x1</v>
      </c>
      <c r="E29" s="2" t="str">
        <f>VLOOKUP(A29,'4B0907557B M382 List'!$A$5:$D$1799,4,FALSE)</f>
        <v>Entprellung Fehler: Sekundärluftpumpe (Endstufe)</v>
      </c>
      <c r="F29" s="2" t="str">
        <f>VLOOKUP(A29,'4B0907557B M382 List'!$A$5:$D$1799,3,FALSE)</f>
        <v>$079FA</v>
      </c>
      <c r="H29" s="2" t="str">
        <f>VLOOKUP(A29,'4B0907557P M592 List'!$A$5:$D$1316,2,FALSE)</f>
        <v>1x1</v>
      </c>
      <c r="I29" s="2" t="str">
        <f>VLOOKUP(A29,'4B0907557P M592 List'!$A$5:$D$1316,4,FALSE)</f>
        <v>Entprellung Fehler: Sekundärluftpumpe (Endstufe)</v>
      </c>
      <c r="J29" s="2" t="str">
        <f>VLOOKUP(A29,'4B0907557P M592 List'!$A$5:$D$1316,3,FALSE)</f>
        <v>$07590</v>
      </c>
      <c r="L29" s="2" t="str">
        <f>VLOOKUP(A29,'4B0907557P M592 List'!$A$5:$D$1316,2,FALSE)</f>
        <v>1x1</v>
      </c>
      <c r="M29" s="2" t="str">
        <f>VLOOKUP(A29,'4B0907557P M592 List'!$A$5:$D$1316,4,FALSE)</f>
        <v>Entprellung Fehler: Sekundärluftpumpe (Endstufe)</v>
      </c>
      <c r="N29" s="2" t="str">
        <f>VLOOKUP(A29,'4B0907557P M592 List'!$A$5:$D$1316,3,FALSE)</f>
        <v>$07590</v>
      </c>
      <c r="P29" s="2" t="str">
        <f>VLOOKUP(A29,'06A906018R M383 List'!$A$6:$D$1294,2,FALSE)</f>
        <v>1x1</v>
      </c>
      <c r="Q29" s="2" t="str">
        <f>VLOOKUP(A29,'06A906018R M383 List'!$A$6:$D$1294,4,FALSE)</f>
        <v>Entprellung Fehler: Sekundärluftpumpe (Endstufe)</v>
      </c>
      <c r="R29" s="2" t="str">
        <f>VLOOKUP(A29,'06A906018R M383 List'!$A$6:$D$1294,3,FALSE)</f>
        <v>$06F20</v>
      </c>
      <c r="T29" s="2" t="str">
        <f>VLOOKUP(A29,'06A906018CG M383 List'!$A$6:$D$1395,2,FALSE)</f>
        <v>1x1</v>
      </c>
      <c r="U29" s="2" t="str">
        <f>VLOOKUP(A29,'06A906018CG M383 List'!$A$6:$D$1395,4,FALSE)</f>
        <v>Entprellung Fehler: Sekundärluftpumpe (Endstufe)</v>
      </c>
      <c r="V29" s="2" t="str">
        <f>VLOOKUP(A29,'06A906018CG M383 List'!$A$6:$D$1395,3,FALSE)</f>
        <v>$06F7A</v>
      </c>
    </row>
    <row r="30" spans="1:22">
      <c r="A30" s="2" t="s">
        <v>9830</v>
      </c>
      <c r="B30" s="2" t="str">
        <f>VLOOKUP(A30,'4B0907557B M382 List'!$A$5:$E$1799,5,FALSE)</f>
        <v>Debounce Error: secondary air valve ( power amplifier)</v>
      </c>
      <c r="D30" s="2" t="str">
        <f>VLOOKUP(A30,'4B0907557B M382 List'!$A$5:$B$1799,2,FALSE)</f>
        <v>1x1</v>
      </c>
      <c r="E30" s="2" t="str">
        <f>VLOOKUP(A30,'4B0907557B M382 List'!$A$5:$D$1799,4,FALSE)</f>
        <v>Entprellung Fehler: Sekundärluftventil (Endstufe)</v>
      </c>
      <c r="F30" s="2" t="str">
        <f>VLOOKUP(A30,'4B0907557B M382 List'!$A$5:$D$1799,3,FALSE)</f>
        <v>$079FB</v>
      </c>
      <c r="H30" s="2" t="str">
        <f>VLOOKUP(A30,'4B0907557P M592 List'!$A$5:$D$1316,2,FALSE)</f>
        <v>1x1</v>
      </c>
      <c r="I30" s="2" t="str">
        <f>VLOOKUP(A30,'4B0907557P M592 List'!$A$5:$D$1316,4,FALSE)</f>
        <v>Entprellung Fehler: Sekundärluftventil (Endstufe)</v>
      </c>
      <c r="J30" s="2" t="str">
        <f>VLOOKUP(A30,'4B0907557P M592 List'!$A$5:$D$1316,3,FALSE)</f>
        <v>$07591</v>
      </c>
      <c r="L30" s="2" t="str">
        <f>VLOOKUP(A30,'4B0907557P M592 List'!$A$5:$D$1316,2,FALSE)</f>
        <v>1x1</v>
      </c>
      <c r="M30" s="2" t="str">
        <f>VLOOKUP(A30,'4B0907557P M592 List'!$A$5:$D$1316,4,FALSE)</f>
        <v>Entprellung Fehler: Sekundärluftventil (Endstufe)</v>
      </c>
      <c r="N30" s="2" t="str">
        <f>VLOOKUP(A30,'4B0907557P M592 List'!$A$5:$D$1316,3,FALSE)</f>
        <v>$07591</v>
      </c>
      <c r="P30" s="2" t="str">
        <f>VLOOKUP(A30,'06A906018R M383 List'!$A$6:$D$1294,2,FALSE)</f>
        <v>1x1</v>
      </c>
      <c r="Q30" s="2" t="str">
        <f>VLOOKUP(A30,'06A906018R M383 List'!$A$6:$D$1294,4,FALSE)</f>
        <v>Entprellung Fehler: Sekundärluftventil (Endstufe)</v>
      </c>
      <c r="R30" s="2" t="str">
        <f>VLOOKUP(A30,'06A906018R M383 List'!$A$6:$D$1294,3,FALSE)</f>
        <v>$06F21</v>
      </c>
      <c r="T30" s="2" t="str">
        <f>VLOOKUP(A30,'06A906018CG M383 List'!$A$6:$D$1395,2,FALSE)</f>
        <v>1x1</v>
      </c>
      <c r="U30" s="2" t="str">
        <f>VLOOKUP(A30,'06A906018CG M383 List'!$A$6:$D$1395,4,FALSE)</f>
        <v>Entprellung Fehler: Sekundärluftventil (Endstufe)</v>
      </c>
      <c r="V30" s="2" t="str">
        <f>VLOOKUP(A30,'06A906018CG M383 List'!$A$6:$D$1395,3,FALSE)</f>
        <v>$06F7B</v>
      </c>
    </row>
    <row r="31" spans="1:22">
      <c r="A31" s="2" t="s">
        <v>7193</v>
      </c>
      <c r="B31" s="2" t="str">
        <f>VLOOKUP(A31,'4B0907557B M382 List'!$A$5:$E$1799,5,FALSE)</f>
        <v>Debouncing Healing: misfire detection , sum (multiple) , emission- relevant</v>
      </c>
      <c r="D31" s="2" t="str">
        <f>VLOOKUP(A31,'4B0907557B M382 List'!$A$5:$B$1799,2,FALSE)</f>
        <v>1x1</v>
      </c>
      <c r="E31" s="2" t="str">
        <f>VLOOKUP(A31,'4B0907557B M382 List'!$A$5:$D$1799,4,FALSE)</f>
        <v>Entprellung Heilung: Aussetzererkennung, Summe (multiple), abgasrelevant</v>
      </c>
      <c r="F31" s="2" t="str">
        <f>VLOOKUP(A31,'4B0907557B M382 List'!$A$5:$D$1799,3,FALSE)</f>
        <v>$07A48</v>
      </c>
      <c r="H31" s="2" t="str">
        <f>VLOOKUP(A31,'4B0907557P M592 List'!$A$5:$D$1316,2,FALSE)</f>
        <v>1x1</v>
      </c>
      <c r="I31" s="2" t="str">
        <f>VLOOKUP(A31,'4B0907557P M592 List'!$A$5:$D$1316,4,FALSE)</f>
        <v>Entprellung Heilung: Aussetzererkennung, Summe (multiple), abgasrelevant</v>
      </c>
      <c r="J31" s="2" t="str">
        <f>VLOOKUP(A31,'4B0907557P M592 List'!$A$5:$D$1316,3,FALSE)</f>
        <v>$075DE</v>
      </c>
      <c r="L31" s="2" t="str">
        <f>VLOOKUP(A31,'4B0907557P M592 List'!$A$5:$D$1316,2,FALSE)</f>
        <v>1x1</v>
      </c>
      <c r="M31" s="2" t="str">
        <f>VLOOKUP(A31,'4B0907557P M592 List'!$A$5:$D$1316,4,FALSE)</f>
        <v>Entprellung Heilung: Aussetzererkennung, Summe (multiple), abgasrelevant</v>
      </c>
      <c r="N31" s="2" t="str">
        <f>VLOOKUP(A31,'4B0907557P M592 List'!$A$5:$D$1316,3,FALSE)</f>
        <v>$075DE</v>
      </c>
      <c r="P31" s="2" t="str">
        <f>VLOOKUP(A31,'06A906018R M383 List'!$A$6:$D$1294,2,FALSE)</f>
        <v>1x1</v>
      </c>
      <c r="Q31" s="2" t="str">
        <f>VLOOKUP(A31,'06A906018R M383 List'!$A$6:$D$1294,4,FALSE)</f>
        <v>Entprellung Heilung: Aussetzererkennung, Summe (multiple), abgasrelevant</v>
      </c>
      <c r="R31" s="2" t="str">
        <f>VLOOKUP(A31,'06A906018R M383 List'!$A$6:$D$1294,3,FALSE)</f>
        <v>$06F6E</v>
      </c>
      <c r="T31" s="2" t="str">
        <f>VLOOKUP(A31,'06A906018CG M383 List'!$A$6:$D$1395,2,FALSE)</f>
        <v>1x1</v>
      </c>
      <c r="U31" s="2" t="str">
        <f>VLOOKUP(A31,'06A906018CG M383 List'!$A$6:$D$1395,4,FALSE)</f>
        <v>Entprellung Heilung: Aussetzererkennung, Summe (multiple), abgasrelevant</v>
      </c>
      <c r="V31" s="2" t="str">
        <f>VLOOKUP(A31,'06A906018CG M383 List'!$A$6:$D$1395,3,FALSE)</f>
        <v>$06FC8</v>
      </c>
    </row>
    <row r="32" spans="1:22">
      <c r="A32" s="2" t="s">
        <v>7196</v>
      </c>
      <c r="B32" s="2" t="str">
        <f>VLOOKUP(A32,'4B0907557B M382 List'!$A$5:$E$1799,5,FALSE)</f>
        <v>Debouncing Healing: misfire detection , sum (multiple) , cat. - damaging</v>
      </c>
      <c r="D32" s="2" t="str">
        <f>VLOOKUP(A32,'4B0907557B M382 List'!$A$5:$B$1799,2,FALSE)</f>
        <v>1x1</v>
      </c>
      <c r="E32" s="2" t="str">
        <f>VLOOKUP(A32,'4B0907557B M382 List'!$A$5:$D$1799,4,FALSE)</f>
        <v>Entprellung Heilung: Aussetzererkennung, Summe (multiple), kat.-schädigend</v>
      </c>
      <c r="F32" s="2" t="str">
        <f>VLOOKUP(A32,'4B0907557B M382 List'!$A$5:$D$1799,3,FALSE)</f>
        <v>$07A49</v>
      </c>
      <c r="H32" s="2" t="str">
        <f>VLOOKUP(A32,'4B0907557P M592 List'!$A$5:$D$1316,2,FALSE)</f>
        <v>1x1</v>
      </c>
      <c r="I32" s="2" t="str">
        <f>VLOOKUP(A32,'4B0907557P M592 List'!$A$5:$D$1316,4,FALSE)</f>
        <v>Entprellung Heilung: Aussetzererkennung, Summe (multiple), kat.-schädigend</v>
      </c>
      <c r="J32" s="2" t="str">
        <f>VLOOKUP(A32,'4B0907557P M592 List'!$A$5:$D$1316,3,FALSE)</f>
        <v>$075DF</v>
      </c>
      <c r="L32" s="2" t="str">
        <f>VLOOKUP(A32,'4B0907557P M592 List'!$A$5:$D$1316,2,FALSE)</f>
        <v>1x1</v>
      </c>
      <c r="M32" s="2" t="str">
        <f>VLOOKUP(A32,'4B0907557P M592 List'!$A$5:$D$1316,4,FALSE)</f>
        <v>Entprellung Heilung: Aussetzererkennung, Summe (multiple), kat.-schädigend</v>
      </c>
      <c r="N32" s="2" t="str">
        <f>VLOOKUP(A32,'4B0907557P M592 List'!$A$5:$D$1316,3,FALSE)</f>
        <v>$075DF</v>
      </c>
      <c r="P32" s="2" t="str">
        <f>VLOOKUP(A32,'06A906018R M383 List'!$A$6:$D$1294,2,FALSE)</f>
        <v>1x1</v>
      </c>
      <c r="Q32" s="2" t="str">
        <f>VLOOKUP(A32,'06A906018R M383 List'!$A$6:$D$1294,4,FALSE)</f>
        <v>Entprellung Heilung: Aussetzererkennung, Summe (multiple), kat.-schädigend</v>
      </c>
      <c r="R32" s="2" t="str">
        <f>VLOOKUP(A32,'06A906018R M383 List'!$A$6:$D$1294,3,FALSE)</f>
        <v>$06F6F</v>
      </c>
      <c r="T32" s="2" t="str">
        <f>VLOOKUP(A32,'06A906018CG M383 List'!$A$6:$D$1395,2,FALSE)</f>
        <v>1x1</v>
      </c>
      <c r="U32" s="2" t="str">
        <f>VLOOKUP(A32,'06A906018CG M383 List'!$A$6:$D$1395,4,FALSE)</f>
        <v>Entprellung Heilung: Aussetzererkennung, Summe (multiple), kat.-schädigend</v>
      </c>
      <c r="V32" s="2" t="str">
        <f>VLOOKUP(A32,'06A906018CG M383 List'!$A$6:$D$1395,3,FALSE)</f>
        <v>$06FC9</v>
      </c>
    </row>
    <row r="33" spans="1:22">
      <c r="A33" s="2" t="s">
        <v>7220</v>
      </c>
      <c r="B33" s="2" t="str">
        <f>VLOOKUP(A33,'4B0907557B M382 List'!$A$5:$E$1799,5,FALSE)</f>
        <v>Debouncing healing : pressure sensor environment</v>
      </c>
      <c r="D33" s="2" t="str">
        <f>VLOOKUP(A33,'4B0907557B M382 List'!$A$5:$B$1799,2,FALSE)</f>
        <v>1x1</v>
      </c>
      <c r="E33" s="2" t="str">
        <f>VLOOKUP(A33,'4B0907557B M382 List'!$A$5:$D$1799,4,FALSE)</f>
        <v>Entprellung Heilung: Drucksensor Umgebung</v>
      </c>
      <c r="F33" s="2" t="str">
        <f>VLOOKUP(A33,'4B0907557B M382 List'!$A$5:$D$1799,3,FALSE)</f>
        <v>$07A3B</v>
      </c>
      <c r="H33" s="2" t="str">
        <f>VLOOKUP(A33,'4B0907557P M592 List'!$A$5:$D$1316,2,FALSE)</f>
        <v>1x1</v>
      </c>
      <c r="I33" s="2" t="str">
        <f>VLOOKUP(A33,'4B0907557P M592 List'!$A$5:$D$1316,4,FALSE)</f>
        <v>Entprellung Heilung: Drucksensor Umgebung</v>
      </c>
      <c r="J33" s="2" t="str">
        <f>VLOOKUP(A33,'4B0907557P M592 List'!$A$5:$D$1316,3,FALSE)</f>
        <v>$075D1</v>
      </c>
      <c r="L33" s="2" t="str">
        <f>VLOOKUP(A33,'4B0907557P M592 List'!$A$5:$D$1316,2,FALSE)</f>
        <v>1x1</v>
      </c>
      <c r="M33" s="2" t="str">
        <f>VLOOKUP(A33,'4B0907557P M592 List'!$A$5:$D$1316,4,FALSE)</f>
        <v>Entprellung Heilung: Drucksensor Umgebung</v>
      </c>
      <c r="N33" s="2" t="str">
        <f>VLOOKUP(A33,'4B0907557P M592 List'!$A$5:$D$1316,3,FALSE)</f>
        <v>$075D1</v>
      </c>
      <c r="P33" s="2" t="str">
        <f>VLOOKUP(A33,'06A906018R M383 List'!$A$6:$D$1294,2,FALSE)</f>
        <v>1x1</v>
      </c>
      <c r="Q33" s="2" t="str">
        <f>VLOOKUP(A33,'06A906018R M383 List'!$A$6:$D$1294,4,FALSE)</f>
        <v>Entprellung Heilung: Drucksensor Umgebung</v>
      </c>
      <c r="R33" s="2" t="str">
        <f>VLOOKUP(A33,'06A906018R M383 List'!$A$6:$D$1294,3,FALSE)</f>
        <v>$06F61</v>
      </c>
      <c r="T33" s="2" t="str">
        <f>VLOOKUP(A33,'06A906018CG M383 List'!$A$6:$D$1395,2,FALSE)</f>
        <v>1x1</v>
      </c>
      <c r="U33" s="2" t="str">
        <f>VLOOKUP(A33,'06A906018CG M383 List'!$A$6:$D$1395,4,FALSE)</f>
        <v>Entprellung Heilung: Drucksensor Umgebung</v>
      </c>
      <c r="V33" s="2" t="str">
        <f>VLOOKUP(A33,'06A906018CG M383 List'!$A$6:$D$1395,3,FALSE)</f>
        <v>$06FBB</v>
      </c>
    </row>
    <row r="34" spans="1:22">
      <c r="A34" s="2" t="s">
        <v>7241</v>
      </c>
      <c r="B34" s="2" t="str">
        <f>VLOOKUP(A34,'4B0907557B M382 List'!$A$5:$E$1799,5,FALSE)</f>
        <v>Debouncing Healing: error on unused amplifier A</v>
      </c>
      <c r="D34" s="2" t="str">
        <f>VLOOKUP(A34,'4B0907557B M382 List'!$A$5:$B$1799,2,FALSE)</f>
        <v>1x1</v>
      </c>
      <c r="E34" s="2" t="str">
        <f>VLOOKUP(A34,'4B0907557B M382 List'!$A$5:$D$1799,4,FALSE)</f>
        <v>Entprellung Heilung: Fehler an unbenutzter Endstufe A</v>
      </c>
      <c r="F34" s="2" t="str">
        <f>VLOOKUP(A34,'4B0907557B M382 List'!$A$5:$D$1799,3,FALSE)</f>
        <v>$07A40</v>
      </c>
      <c r="H34" s="2" t="str">
        <f>VLOOKUP(A34,'4B0907557P M592 List'!$A$5:$D$1316,2,FALSE)</f>
        <v>1x1</v>
      </c>
      <c r="I34" s="2" t="str">
        <f>VLOOKUP(A34,'4B0907557P M592 List'!$A$5:$D$1316,4,FALSE)</f>
        <v>Entprellung Heilung: Fehler an unbenutzter Endstufe A</v>
      </c>
      <c r="J34" s="2" t="str">
        <f>VLOOKUP(A34,'4B0907557P M592 List'!$A$5:$D$1316,3,FALSE)</f>
        <v>$075D6</v>
      </c>
      <c r="L34" s="2" t="str">
        <f>VLOOKUP(A34,'4B0907557P M592 List'!$A$5:$D$1316,2,FALSE)</f>
        <v>1x1</v>
      </c>
      <c r="M34" s="2" t="str">
        <f>VLOOKUP(A34,'4B0907557P M592 List'!$A$5:$D$1316,4,FALSE)</f>
        <v>Entprellung Heilung: Fehler an unbenutzter Endstufe A</v>
      </c>
      <c r="N34" s="2" t="str">
        <f>VLOOKUP(A34,'4B0907557P M592 List'!$A$5:$D$1316,3,FALSE)</f>
        <v>$075D6</v>
      </c>
      <c r="P34" s="2" t="str">
        <f>VLOOKUP(A34,'06A906018R M383 List'!$A$6:$D$1294,2,FALSE)</f>
        <v>1x1</v>
      </c>
      <c r="Q34" s="2" t="str">
        <f>VLOOKUP(A34,'06A906018R M383 List'!$A$6:$D$1294,4,FALSE)</f>
        <v>Entprellung Heilung: Fehler an unbenutzter Endstufe A</v>
      </c>
      <c r="R34" s="2" t="str">
        <f>VLOOKUP(A34,'06A906018R M383 List'!$A$6:$D$1294,3,FALSE)</f>
        <v>$06F66</v>
      </c>
      <c r="T34" s="2" t="str">
        <f>VLOOKUP(A34,'06A906018CG M383 List'!$A$6:$D$1395,2,FALSE)</f>
        <v>1x1</v>
      </c>
      <c r="U34" s="2" t="str">
        <f>VLOOKUP(A34,'06A906018CG M383 List'!$A$6:$D$1395,4,FALSE)</f>
        <v>Entprellung Heilung: Fehler an unbenutzter Endstufe A</v>
      </c>
      <c r="V34" s="2" t="str">
        <f>VLOOKUP(A34,'06A906018CG M383 List'!$A$6:$D$1395,3,FALSE)</f>
        <v>$06FC0</v>
      </c>
    </row>
    <row r="35" spans="1:22">
      <c r="A35" s="2" t="s">
        <v>7244</v>
      </c>
      <c r="B35" s="2" t="str">
        <f>VLOOKUP(A35,'4B0907557B M382 List'!$A$5:$E$1799,5,FALSE)</f>
        <v>Debouncing Healing: error on unused amplifier B</v>
      </c>
      <c r="D35" s="2" t="str">
        <f>VLOOKUP(A35,'4B0907557B M382 List'!$A$5:$B$1799,2,FALSE)</f>
        <v>1x1</v>
      </c>
      <c r="E35" s="2" t="str">
        <f>VLOOKUP(A35,'4B0907557B M382 List'!$A$5:$D$1799,4,FALSE)</f>
        <v>Entprellung Heilung: Fehler an unbenutzter Endstufe B</v>
      </c>
      <c r="F35" s="2" t="str">
        <f>VLOOKUP(A35,'4B0907557B M382 List'!$A$5:$D$1799,3,FALSE)</f>
        <v>$07A43</v>
      </c>
      <c r="H35" s="2" t="str">
        <f>VLOOKUP(A35,'4B0907557P M592 List'!$A$5:$D$1316,2,FALSE)</f>
        <v>1x1</v>
      </c>
      <c r="I35" s="2" t="str">
        <f>VLOOKUP(A35,'4B0907557P M592 List'!$A$5:$D$1316,4,FALSE)</f>
        <v>Entprellung Heilung: Fehler an unbenutzter Endstufe B</v>
      </c>
      <c r="J35" s="2" t="str">
        <f>VLOOKUP(A35,'4B0907557P M592 List'!$A$5:$D$1316,3,FALSE)</f>
        <v>$075D9</v>
      </c>
      <c r="L35" s="2" t="str">
        <f>VLOOKUP(A35,'4B0907557P M592 List'!$A$5:$D$1316,2,FALSE)</f>
        <v>1x1</v>
      </c>
      <c r="M35" s="2" t="str">
        <f>VLOOKUP(A35,'4B0907557P M592 List'!$A$5:$D$1316,4,FALSE)</f>
        <v>Entprellung Heilung: Fehler an unbenutzter Endstufe B</v>
      </c>
      <c r="N35" s="2" t="str">
        <f>VLOOKUP(A35,'4B0907557P M592 List'!$A$5:$D$1316,3,FALSE)</f>
        <v>$075D9</v>
      </c>
      <c r="P35" s="2" t="str">
        <f>VLOOKUP(A35,'06A906018R M383 List'!$A$6:$D$1294,2,FALSE)</f>
        <v>1x1</v>
      </c>
      <c r="Q35" s="2" t="str">
        <f>VLOOKUP(A35,'06A906018R M383 List'!$A$6:$D$1294,4,FALSE)</f>
        <v>Entprellung Heilung: Fehler an unbenutzter Endstufe B</v>
      </c>
      <c r="R35" s="2" t="str">
        <f>VLOOKUP(A35,'06A906018R M383 List'!$A$6:$D$1294,3,FALSE)</f>
        <v>$06F69</v>
      </c>
      <c r="T35" s="2" t="str">
        <f>VLOOKUP(A35,'06A906018CG M383 List'!$A$6:$D$1395,2,FALSE)</f>
        <v>1x1</v>
      </c>
      <c r="U35" s="2" t="str">
        <f>VLOOKUP(A35,'06A906018CG M383 List'!$A$6:$D$1395,4,FALSE)</f>
        <v>Entprellung Heilung: Fehler an unbenutzter Endstufe B</v>
      </c>
      <c r="V35" s="2" t="str">
        <f>VLOOKUP(A35,'06A906018CG M383 List'!$A$6:$D$1395,3,FALSE)</f>
        <v>$06FC3</v>
      </c>
    </row>
    <row r="36" spans="1:22">
      <c r="A36" s="2" t="s">
        <v>7247</v>
      </c>
      <c r="B36" s="2" t="str">
        <f>VLOOKUP(A36,'4B0907557B M382 List'!$A$5:$E$1799,5,FALSE)</f>
        <v>Debouncing healing : EV van Zyl . 1</v>
      </c>
      <c r="D36" s="2" t="str">
        <f>VLOOKUP(A36,'4B0907557B M382 List'!$A$5:$B$1799,2,FALSE)</f>
        <v>1x1</v>
      </c>
      <c r="E36" s="2" t="str">
        <f>VLOOKUP(A36,'4B0907557B M382 List'!$A$5:$D$1799,4,FALSE)</f>
        <v>Entprellung Heilung: EV von Zyl. 1</v>
      </c>
      <c r="F36" s="2" t="str">
        <f>VLOOKUP(A36,'4B0907557B M382 List'!$A$5:$D$1799,3,FALSE)</f>
        <v>$07A3C</v>
      </c>
      <c r="H36" s="2" t="str">
        <f>VLOOKUP(A36,'4B0907557P M592 List'!$A$5:$D$1316,2,FALSE)</f>
        <v>1x1</v>
      </c>
      <c r="I36" s="2" t="str">
        <f>VLOOKUP(A36,'4B0907557P M592 List'!$A$5:$D$1316,4,FALSE)</f>
        <v>Entprellung Heilung: EV von Zyl. 1</v>
      </c>
      <c r="J36" s="2" t="str">
        <f>VLOOKUP(A36,'4B0907557P M592 List'!$A$5:$D$1316,3,FALSE)</f>
        <v>$075D2</v>
      </c>
      <c r="L36" s="2" t="str">
        <f>VLOOKUP(A36,'4B0907557P M592 List'!$A$5:$D$1316,2,FALSE)</f>
        <v>1x1</v>
      </c>
      <c r="M36" s="2" t="str">
        <f>VLOOKUP(A36,'4B0907557P M592 List'!$A$5:$D$1316,4,FALSE)</f>
        <v>Entprellung Heilung: EV von Zyl. 1</v>
      </c>
      <c r="N36" s="2" t="str">
        <f>VLOOKUP(A36,'4B0907557P M592 List'!$A$5:$D$1316,3,FALSE)</f>
        <v>$075D2</v>
      </c>
      <c r="P36" s="2" t="str">
        <f>VLOOKUP(A36,'06A906018R M383 List'!$A$6:$D$1294,2,FALSE)</f>
        <v>1x1</v>
      </c>
      <c r="Q36" s="2" t="str">
        <f>VLOOKUP(A36,'06A906018R M383 List'!$A$6:$D$1294,4,FALSE)</f>
        <v>Entprellung Heilung: EV von Zyl. 1</v>
      </c>
      <c r="R36" s="2" t="str">
        <f>VLOOKUP(A36,'06A906018R M383 List'!$A$6:$D$1294,3,FALSE)</f>
        <v>$06F62</v>
      </c>
      <c r="T36" s="2" t="str">
        <f>VLOOKUP(A36,'06A906018CG M383 List'!$A$6:$D$1395,2,FALSE)</f>
        <v>1x1</v>
      </c>
      <c r="U36" s="2" t="str">
        <f>VLOOKUP(A36,'06A906018CG M383 List'!$A$6:$D$1395,4,FALSE)</f>
        <v>Entprellung Heilung: EV von Zyl. 1</v>
      </c>
      <c r="V36" s="2" t="str">
        <f>VLOOKUP(A36,'06A906018CG M383 List'!$A$6:$D$1395,3,FALSE)</f>
        <v>$06FBC</v>
      </c>
    </row>
    <row r="37" spans="1:22">
      <c r="A37" s="2" t="s">
        <v>7250</v>
      </c>
      <c r="B37" s="2" t="str">
        <f>VLOOKUP(A37,'4B0907557B M382 List'!$A$5:$E$1799,5,FALSE)</f>
        <v>Debouncing healing : EV van Zyl . 2</v>
      </c>
      <c r="D37" s="2" t="str">
        <f>VLOOKUP(A37,'4B0907557B M382 List'!$A$5:$B$1799,2,FALSE)</f>
        <v>1x1</v>
      </c>
      <c r="E37" s="2" t="str">
        <f>VLOOKUP(A37,'4B0907557B M382 List'!$A$5:$D$1799,4,FALSE)</f>
        <v>Entprellung Heilung: EV von Zyl. 2</v>
      </c>
      <c r="F37" s="2" t="str">
        <f>VLOOKUP(A37,'4B0907557B M382 List'!$A$5:$D$1799,3,FALSE)</f>
        <v>$07A3D</v>
      </c>
      <c r="H37" s="2" t="str">
        <f>VLOOKUP(A37,'4B0907557P M592 List'!$A$5:$D$1316,2,FALSE)</f>
        <v>1x1</v>
      </c>
      <c r="I37" s="2" t="str">
        <f>VLOOKUP(A37,'4B0907557P M592 List'!$A$5:$D$1316,4,FALSE)</f>
        <v>Entprellung Heilung: EV von Zyl. 2</v>
      </c>
      <c r="J37" s="2" t="str">
        <f>VLOOKUP(A37,'4B0907557P M592 List'!$A$5:$D$1316,3,FALSE)</f>
        <v>$075D3</v>
      </c>
      <c r="L37" s="2" t="str">
        <f>VLOOKUP(A37,'4B0907557P M592 List'!$A$5:$D$1316,2,FALSE)</f>
        <v>1x1</v>
      </c>
      <c r="M37" s="2" t="str">
        <f>VLOOKUP(A37,'4B0907557P M592 List'!$A$5:$D$1316,4,FALSE)</f>
        <v>Entprellung Heilung: EV von Zyl. 2</v>
      </c>
      <c r="N37" s="2" t="str">
        <f>VLOOKUP(A37,'4B0907557P M592 List'!$A$5:$D$1316,3,FALSE)</f>
        <v>$075D3</v>
      </c>
      <c r="P37" s="2" t="str">
        <f>VLOOKUP(A37,'06A906018R M383 List'!$A$6:$D$1294,2,FALSE)</f>
        <v>1x1</v>
      </c>
      <c r="Q37" s="2" t="str">
        <f>VLOOKUP(A37,'06A906018R M383 List'!$A$6:$D$1294,4,FALSE)</f>
        <v>Entprellung Heilung: EV von Zyl. 2</v>
      </c>
      <c r="R37" s="2" t="str">
        <f>VLOOKUP(A37,'06A906018R M383 List'!$A$6:$D$1294,3,FALSE)</f>
        <v>$06F63</v>
      </c>
      <c r="T37" s="2" t="str">
        <f>VLOOKUP(A37,'06A906018CG M383 List'!$A$6:$D$1395,2,FALSE)</f>
        <v>1x1</v>
      </c>
      <c r="U37" s="2" t="str">
        <f>VLOOKUP(A37,'06A906018CG M383 List'!$A$6:$D$1395,4,FALSE)</f>
        <v>Entprellung Heilung: EV von Zyl. 2</v>
      </c>
      <c r="V37" s="2" t="str">
        <f>VLOOKUP(A37,'06A906018CG M383 List'!$A$6:$D$1395,3,FALSE)</f>
        <v>$06FBD</v>
      </c>
    </row>
    <row r="38" spans="1:22">
      <c r="A38" s="2" t="s">
        <v>7253</v>
      </c>
      <c r="B38" s="2" t="str">
        <f>VLOOKUP(A38,'4B0907557B M382 List'!$A$5:$E$1799,5,FALSE)</f>
        <v>Debouncing healing : EV van Zyl . 3</v>
      </c>
      <c r="D38" s="2" t="str">
        <f>VLOOKUP(A38,'4B0907557B M382 List'!$A$5:$B$1799,2,FALSE)</f>
        <v>1x1</v>
      </c>
      <c r="E38" s="2" t="str">
        <f>VLOOKUP(A38,'4B0907557B M382 List'!$A$5:$D$1799,4,FALSE)</f>
        <v>Entprellung Heilung: EV von Zyl. 3</v>
      </c>
      <c r="F38" s="2" t="str">
        <f>VLOOKUP(A38,'4B0907557B M382 List'!$A$5:$D$1799,3,FALSE)</f>
        <v>$07A3E</v>
      </c>
      <c r="H38" s="2" t="str">
        <f>VLOOKUP(A38,'4B0907557P M592 List'!$A$5:$D$1316,2,FALSE)</f>
        <v>1x1</v>
      </c>
      <c r="I38" s="2" t="str">
        <f>VLOOKUP(A38,'4B0907557P M592 List'!$A$5:$D$1316,4,FALSE)</f>
        <v>Entprellung Heilung: EV von Zyl. 3</v>
      </c>
      <c r="J38" s="2" t="str">
        <f>VLOOKUP(A38,'4B0907557P M592 List'!$A$5:$D$1316,3,FALSE)</f>
        <v>$075D4</v>
      </c>
      <c r="L38" s="2" t="str">
        <f>VLOOKUP(A38,'4B0907557P M592 List'!$A$5:$D$1316,2,FALSE)</f>
        <v>1x1</v>
      </c>
      <c r="M38" s="2" t="str">
        <f>VLOOKUP(A38,'4B0907557P M592 List'!$A$5:$D$1316,4,FALSE)</f>
        <v>Entprellung Heilung: EV von Zyl. 3</v>
      </c>
      <c r="N38" s="2" t="str">
        <f>VLOOKUP(A38,'4B0907557P M592 List'!$A$5:$D$1316,3,FALSE)</f>
        <v>$075D4</v>
      </c>
      <c r="P38" s="2" t="str">
        <f>VLOOKUP(A38,'06A906018R M383 List'!$A$6:$D$1294,2,FALSE)</f>
        <v>1x1</v>
      </c>
      <c r="Q38" s="2" t="str">
        <f>VLOOKUP(A38,'06A906018R M383 List'!$A$6:$D$1294,4,FALSE)</f>
        <v>Entprellung Heilung: EV von Zyl. 3</v>
      </c>
      <c r="R38" s="2" t="str">
        <f>VLOOKUP(A38,'06A906018R M383 List'!$A$6:$D$1294,3,FALSE)</f>
        <v>$06F64</v>
      </c>
      <c r="T38" s="2" t="str">
        <f>VLOOKUP(A38,'06A906018CG M383 List'!$A$6:$D$1395,2,FALSE)</f>
        <v>1x1</v>
      </c>
      <c r="U38" s="2" t="str">
        <f>VLOOKUP(A38,'06A906018CG M383 List'!$A$6:$D$1395,4,FALSE)</f>
        <v>Entprellung Heilung: EV von Zyl. 3</v>
      </c>
      <c r="V38" s="2" t="str">
        <f>VLOOKUP(A38,'06A906018CG M383 List'!$A$6:$D$1395,3,FALSE)</f>
        <v>$06FBE</v>
      </c>
    </row>
    <row r="39" spans="1:22">
      <c r="A39" s="2" t="s">
        <v>7256</v>
      </c>
      <c r="B39" s="2" t="str">
        <f>VLOOKUP(A39,'4B0907557B M382 List'!$A$5:$E$1799,5,FALSE)</f>
        <v>Debouncing healing : EV van Zyl . 4</v>
      </c>
      <c r="D39" s="2" t="str">
        <f>VLOOKUP(A39,'4B0907557B M382 List'!$A$5:$B$1799,2,FALSE)</f>
        <v>1x1</v>
      </c>
      <c r="E39" s="2" t="str">
        <f>VLOOKUP(A39,'4B0907557B M382 List'!$A$5:$D$1799,4,FALSE)</f>
        <v>Entprellung Heilung: EV von Zyl. 4</v>
      </c>
      <c r="F39" s="2" t="str">
        <f>VLOOKUP(A39,'4B0907557B M382 List'!$A$5:$D$1799,3,FALSE)</f>
        <v>$07A3F</v>
      </c>
      <c r="H39" s="2" t="str">
        <f>VLOOKUP(A39,'4B0907557P M592 List'!$A$5:$D$1316,2,FALSE)</f>
        <v>1x1</v>
      </c>
      <c r="I39" s="2" t="str">
        <f>VLOOKUP(A39,'4B0907557P M592 List'!$A$5:$D$1316,4,FALSE)</f>
        <v>Entprellung Heilung: EV von Zyl. 4</v>
      </c>
      <c r="J39" s="2" t="str">
        <f>VLOOKUP(A39,'4B0907557P M592 List'!$A$5:$D$1316,3,FALSE)</f>
        <v>$075D5</v>
      </c>
      <c r="L39" s="2" t="str">
        <f>VLOOKUP(A39,'4B0907557P M592 List'!$A$5:$D$1316,2,FALSE)</f>
        <v>1x1</v>
      </c>
      <c r="M39" s="2" t="str">
        <f>VLOOKUP(A39,'4B0907557P M592 List'!$A$5:$D$1316,4,FALSE)</f>
        <v>Entprellung Heilung: EV von Zyl. 4</v>
      </c>
      <c r="N39" s="2" t="str">
        <f>VLOOKUP(A39,'4B0907557P M592 List'!$A$5:$D$1316,3,FALSE)</f>
        <v>$075D5</v>
      </c>
      <c r="P39" s="2" t="str">
        <f>VLOOKUP(A39,'06A906018R M383 List'!$A$6:$D$1294,2,FALSE)</f>
        <v>1x1</v>
      </c>
      <c r="Q39" s="2" t="str">
        <f>VLOOKUP(A39,'06A906018R M383 List'!$A$6:$D$1294,4,FALSE)</f>
        <v>Entprellung Heilung: EV von Zyl. 4</v>
      </c>
      <c r="R39" s="2" t="str">
        <f>VLOOKUP(A39,'06A906018R M383 List'!$A$6:$D$1294,3,FALSE)</f>
        <v>$06F65</v>
      </c>
      <c r="T39" s="2" t="str">
        <f>VLOOKUP(A39,'06A906018CG M383 List'!$A$6:$D$1395,2,FALSE)</f>
        <v>1x1</v>
      </c>
      <c r="U39" s="2" t="str">
        <f>VLOOKUP(A39,'06A906018CG M383 List'!$A$6:$D$1395,4,FALSE)</f>
        <v>Entprellung Heilung: EV von Zyl. 4</v>
      </c>
      <c r="V39" s="2" t="str">
        <f>VLOOKUP(A39,'06A906018CG M383 List'!$A$6:$D$1395,3,FALSE)</f>
        <v>$06FBF</v>
      </c>
    </row>
    <row r="40" spans="1:22">
      <c r="A40" s="2" t="s">
        <v>7310</v>
      </c>
      <c r="B40" s="2" t="str">
        <f>VLOOKUP(A40,'4B0907557B M382 List'!$A$5:$E$1799,5,FALSE)</f>
        <v>Debouncing Healing: boost pressure control valve ( power amplifier)</v>
      </c>
      <c r="D40" s="2" t="str">
        <f>VLOOKUP(A40,'4B0907557B M382 List'!$A$5:$B$1799,2,FALSE)</f>
        <v>1x1</v>
      </c>
      <c r="E40" s="2" t="str">
        <f>VLOOKUP(A40,'4B0907557B M382 List'!$A$5:$D$1799,4,FALSE)</f>
        <v>Entprellung Heilung: Ladedrucksteuerventil (Endstufe)</v>
      </c>
      <c r="F40" s="2" t="str">
        <f>VLOOKUP(A40,'4B0907557B M382 List'!$A$5:$D$1799,3,FALSE)</f>
        <v>$07A46</v>
      </c>
      <c r="H40" s="2" t="str">
        <f>VLOOKUP(A40,'4B0907557P M592 List'!$A$5:$D$1316,2,FALSE)</f>
        <v>1x1</v>
      </c>
      <c r="I40" s="2" t="str">
        <f>VLOOKUP(A40,'4B0907557P M592 List'!$A$5:$D$1316,4,FALSE)</f>
        <v>Entprellung Heilung: Ladedrucksteuerventil (Endstufe)</v>
      </c>
      <c r="J40" s="2" t="str">
        <f>VLOOKUP(A40,'4B0907557P M592 List'!$A$5:$D$1316,3,FALSE)</f>
        <v>$075DC</v>
      </c>
      <c r="L40" s="2" t="str">
        <f>VLOOKUP(A40,'4B0907557P M592 List'!$A$5:$D$1316,2,FALSE)</f>
        <v>1x1</v>
      </c>
      <c r="M40" s="2" t="str">
        <f>VLOOKUP(A40,'4B0907557P M592 List'!$A$5:$D$1316,4,FALSE)</f>
        <v>Entprellung Heilung: Ladedrucksteuerventil (Endstufe)</v>
      </c>
      <c r="N40" s="2" t="str">
        <f>VLOOKUP(A40,'4B0907557P M592 List'!$A$5:$D$1316,3,FALSE)</f>
        <v>$075DC</v>
      </c>
      <c r="P40" s="2" t="str">
        <f>VLOOKUP(A40,'06A906018R M383 List'!$A$6:$D$1294,2,FALSE)</f>
        <v>1x1</v>
      </c>
      <c r="Q40" s="2" t="str">
        <f>VLOOKUP(A40,'06A906018R M383 List'!$A$6:$D$1294,4,FALSE)</f>
        <v>Entprellung Heilung: Ladedrucksteuerventil (Endstufe)</v>
      </c>
      <c r="R40" s="2" t="str">
        <f>VLOOKUP(A40,'06A906018R M383 List'!$A$6:$D$1294,3,FALSE)</f>
        <v>$06F6C</v>
      </c>
      <c r="T40" s="2" t="str">
        <f>VLOOKUP(A40,'06A906018CG M383 List'!$A$6:$D$1395,2,FALSE)</f>
        <v>1x1</v>
      </c>
      <c r="U40" s="2" t="str">
        <f>VLOOKUP(A40,'06A906018CG M383 List'!$A$6:$D$1395,4,FALSE)</f>
        <v>Entprellung Heilung: Ladedrucksteuerventil (Endstufe)</v>
      </c>
      <c r="V40" s="2" t="str">
        <f>VLOOKUP(A40,'06A906018CG M383 List'!$A$6:$D$1395,3,FALSE)</f>
        <v>$06FC6</v>
      </c>
    </row>
    <row r="41" spans="1:22">
      <c r="A41" s="2" t="s">
        <v>7361</v>
      </c>
      <c r="B41" s="2" t="str">
        <f>VLOOKUP(A41,'4B0907557B M382 List'!$A$5:$E$1799,5,FALSE)</f>
        <v>Debouncing Healing: ECU programming unsuccessful</v>
      </c>
      <c r="D41" s="2" t="str">
        <f>VLOOKUP(A41,'4B0907557B M382 List'!$A$5:$B$1799,2,FALSE)</f>
        <v>1x1</v>
      </c>
      <c r="E41" s="2" t="str">
        <f>VLOOKUP(A41,'4B0907557B M382 List'!$A$5:$D$1799,4,FALSE)</f>
        <v>Entprellung Heilung: Steuergeräteprogrammierung nicht erfolgreich</v>
      </c>
      <c r="F41" s="2" t="str">
        <f>VLOOKUP(A41,'4B0907557B M382 List'!$A$5:$D$1799,3,FALSE)</f>
        <v>$07A7D</v>
      </c>
      <c r="H41" s="2" t="str">
        <f>VLOOKUP(A41,'4B0907557P M592 List'!$A$5:$D$1316,2,FALSE)</f>
        <v>1x1</v>
      </c>
      <c r="I41" s="2" t="str">
        <f>VLOOKUP(A41,'4B0907557P M592 List'!$A$5:$D$1316,4,FALSE)</f>
        <v>Entprellung Heilung: Steuergeräteprogrammierung nicht erfolgreich</v>
      </c>
      <c r="J41" s="2" t="str">
        <f>VLOOKUP(A41,'4B0907557P M592 List'!$A$5:$D$1316,3,FALSE)</f>
        <v>$07613</v>
      </c>
      <c r="L41" s="2" t="str">
        <f>VLOOKUP(A41,'4B0907557P M592 List'!$A$5:$D$1316,2,FALSE)</f>
        <v>1x1</v>
      </c>
      <c r="M41" s="2" t="str">
        <f>VLOOKUP(A41,'4B0907557P M592 List'!$A$5:$D$1316,4,FALSE)</f>
        <v>Entprellung Heilung: Steuergeräteprogrammierung nicht erfolgreich</v>
      </c>
      <c r="N41" s="2" t="str">
        <f>VLOOKUP(A41,'4B0907557P M592 List'!$A$5:$D$1316,3,FALSE)</f>
        <v>$07613</v>
      </c>
      <c r="P41" s="2" t="str">
        <f>VLOOKUP(A41,'06A906018R M383 List'!$A$6:$D$1294,2,FALSE)</f>
        <v>1x1</v>
      </c>
      <c r="Q41" s="2" t="str">
        <f>VLOOKUP(A41,'06A906018R M383 List'!$A$6:$D$1294,4,FALSE)</f>
        <v>Entprellung Heilung: Steuergeräteprogrammierung nicht erfolgreich</v>
      </c>
      <c r="R41" s="2" t="str">
        <f>VLOOKUP(A41,'06A906018R M383 List'!$A$6:$D$1294,3,FALSE)</f>
        <v>$06FA3</v>
      </c>
      <c r="T41" s="2" t="str">
        <f>VLOOKUP(A41,'06A906018CG M383 List'!$A$6:$D$1395,2,FALSE)</f>
        <v>1x1</v>
      </c>
      <c r="U41" s="2" t="str">
        <f>VLOOKUP(A41,'06A906018CG M383 List'!$A$6:$D$1395,4,FALSE)</f>
        <v>Entprellung Heilung: Steuergeräteprogrammierung nicht erfolgreich</v>
      </c>
      <c r="V41" s="2" t="str">
        <f>VLOOKUP(A41,'06A906018CG M383 List'!$A$6:$D$1395,3,FALSE)</f>
        <v>$06FFD</v>
      </c>
    </row>
    <row r="42" spans="1:22">
      <c r="A42" s="2" t="s">
        <v>7370</v>
      </c>
      <c r="B42" s="2" t="str">
        <f>VLOOKUP(A42,'4B0907557B M382 List'!$A$5:$E$1799,5,FALSE)</f>
        <v>Debouncing healing : secondary air pump ( power amplifier)</v>
      </c>
      <c r="D42" s="2" t="str">
        <f>VLOOKUP(A42,'4B0907557B M382 List'!$A$5:$B$1799,2,FALSE)</f>
        <v>1x1</v>
      </c>
      <c r="E42" s="2" t="str">
        <f>VLOOKUP(A42,'4B0907557B M382 List'!$A$5:$D$1799,4,FALSE)</f>
        <v>Entprellung Heilung: Sekundärluftpumpe (Endstufe)</v>
      </c>
      <c r="F42" s="2" t="str">
        <f>VLOOKUP(A42,'4B0907557B M382 List'!$A$5:$D$1799,3,FALSE)</f>
        <v>$07A41</v>
      </c>
      <c r="H42" s="2" t="str">
        <f>VLOOKUP(A42,'4B0907557P M592 List'!$A$5:$D$1316,2,FALSE)</f>
        <v>1x1</v>
      </c>
      <c r="I42" s="2" t="str">
        <f>VLOOKUP(A42,'4B0907557P M592 List'!$A$5:$D$1316,4,FALSE)</f>
        <v>Entprellung Heilung: Sekundärluftpumpe (Endstufe)</v>
      </c>
      <c r="J42" s="2" t="str">
        <f>VLOOKUP(A42,'4B0907557P M592 List'!$A$5:$D$1316,3,FALSE)</f>
        <v>$075D7</v>
      </c>
      <c r="L42" s="2" t="str">
        <f>VLOOKUP(A42,'4B0907557P M592 List'!$A$5:$D$1316,2,FALSE)</f>
        <v>1x1</v>
      </c>
      <c r="M42" s="2" t="str">
        <f>VLOOKUP(A42,'4B0907557P M592 List'!$A$5:$D$1316,4,FALSE)</f>
        <v>Entprellung Heilung: Sekundärluftpumpe (Endstufe)</v>
      </c>
      <c r="N42" s="2" t="str">
        <f>VLOOKUP(A42,'4B0907557P M592 List'!$A$5:$D$1316,3,FALSE)</f>
        <v>$075D7</v>
      </c>
      <c r="P42" s="2" t="str">
        <f>VLOOKUP(A42,'06A906018R M383 List'!$A$6:$D$1294,2,FALSE)</f>
        <v>1x1</v>
      </c>
      <c r="Q42" s="2" t="str">
        <f>VLOOKUP(A42,'06A906018R M383 List'!$A$6:$D$1294,4,FALSE)</f>
        <v>Entprellung Heilung: Sekundärluftpumpe (Endstufe)</v>
      </c>
      <c r="R42" s="2" t="str">
        <f>VLOOKUP(A42,'06A906018R M383 List'!$A$6:$D$1294,3,FALSE)</f>
        <v>$06F67</v>
      </c>
      <c r="T42" s="2" t="str">
        <f>VLOOKUP(A42,'06A906018CG M383 List'!$A$6:$D$1395,2,FALSE)</f>
        <v>1x1</v>
      </c>
      <c r="U42" s="2" t="str">
        <f>VLOOKUP(A42,'06A906018CG M383 List'!$A$6:$D$1395,4,FALSE)</f>
        <v>Entprellung Heilung: Sekundärluftpumpe (Endstufe)</v>
      </c>
      <c r="V42" s="2" t="str">
        <f>VLOOKUP(A42,'06A906018CG M383 List'!$A$6:$D$1395,3,FALSE)</f>
        <v>$06FC1</v>
      </c>
    </row>
    <row r="43" spans="1:22">
      <c r="A43" s="2" t="s">
        <v>7373</v>
      </c>
      <c r="B43" s="2" t="str">
        <f>VLOOKUP(A43,'4B0907557B M382 List'!$A$5:$E$1799,5,FALSE)</f>
        <v>Debouncing healing : secondary air valve ( power amplifier)</v>
      </c>
      <c r="D43" s="2" t="str">
        <f>VLOOKUP(A43,'4B0907557B M382 List'!$A$5:$B$1799,2,FALSE)</f>
        <v>1x1</v>
      </c>
      <c r="E43" s="2" t="str">
        <f>VLOOKUP(A43,'4B0907557B M382 List'!$A$5:$D$1799,4,FALSE)</f>
        <v>Entprellung Heilung: Sekundärluftventil (Endstufe)</v>
      </c>
      <c r="F43" s="2" t="str">
        <f>VLOOKUP(A43,'4B0907557B M382 List'!$A$5:$D$1799,3,FALSE)</f>
        <v>$07A42</v>
      </c>
      <c r="H43" s="2" t="str">
        <f>VLOOKUP(A43,'4B0907557P M592 List'!$A$5:$D$1316,2,FALSE)</f>
        <v>1x1</v>
      </c>
      <c r="I43" s="2" t="str">
        <f>VLOOKUP(A43,'4B0907557P M592 List'!$A$5:$D$1316,4,FALSE)</f>
        <v>Entprellung Heilung: Sekundärluftventil (Endstufe)</v>
      </c>
      <c r="J43" s="2" t="str">
        <f>VLOOKUP(A43,'4B0907557P M592 List'!$A$5:$D$1316,3,FALSE)</f>
        <v>$075D8</v>
      </c>
      <c r="L43" s="2" t="str">
        <f>VLOOKUP(A43,'4B0907557P M592 List'!$A$5:$D$1316,2,FALSE)</f>
        <v>1x1</v>
      </c>
      <c r="M43" s="2" t="str">
        <f>VLOOKUP(A43,'4B0907557P M592 List'!$A$5:$D$1316,4,FALSE)</f>
        <v>Entprellung Heilung: Sekundärluftventil (Endstufe)</v>
      </c>
      <c r="N43" s="2" t="str">
        <f>VLOOKUP(A43,'4B0907557P M592 List'!$A$5:$D$1316,3,FALSE)</f>
        <v>$075D8</v>
      </c>
      <c r="P43" s="2" t="str">
        <f>VLOOKUP(A43,'06A906018R M383 List'!$A$6:$D$1294,2,FALSE)</f>
        <v>1x1</v>
      </c>
      <c r="Q43" s="2" t="str">
        <f>VLOOKUP(A43,'06A906018R M383 List'!$A$6:$D$1294,4,FALSE)</f>
        <v>Entprellung Heilung: Sekundärluftventil (Endstufe)</v>
      </c>
      <c r="R43" s="2" t="str">
        <f>VLOOKUP(A43,'06A906018R M383 List'!$A$6:$D$1294,3,FALSE)</f>
        <v>$06F68</v>
      </c>
      <c r="T43" s="2" t="str">
        <f>VLOOKUP(A43,'06A906018CG M383 List'!$A$6:$D$1395,2,FALSE)</f>
        <v>1x1</v>
      </c>
      <c r="U43" s="2" t="str">
        <f>VLOOKUP(A43,'06A906018CG M383 List'!$A$6:$D$1395,4,FALSE)</f>
        <v>Entprellung Heilung: Sekundärluftventil (Endstufe)</v>
      </c>
      <c r="V43" s="2" t="str">
        <f>VLOOKUP(A43,'06A906018CG M383 List'!$A$6:$D$1395,3,FALSE)</f>
        <v>$06FC2</v>
      </c>
    </row>
    <row r="44" spans="1:22">
      <c r="A44" s="2" t="s">
        <v>7433</v>
      </c>
      <c r="B44" s="2" t="str">
        <f>VLOOKUP(A44,'4B0907557B M382 List'!$A$5:$E$1799,5,FALSE)</f>
        <v>Segment or measurement window start at segment time recording misfire detection</v>
      </c>
      <c r="D44" s="2" t="str">
        <f>VLOOKUP(A44,'4B0907557B M382 List'!$A$5:$B$1799,2,FALSE)</f>
        <v>1x1</v>
      </c>
      <c r="E44" s="2" t="str">
        <f>VLOOKUP(A44,'4B0907557B M382 List'!$A$5:$D$1799,4,FALSE)</f>
        <v>Segment- bzw. Messfensterbeginn bei Segmentzeiterfassung Aussetzererkennung</v>
      </c>
      <c r="F44" s="2" t="str">
        <f>VLOOKUP(A44,'4B0907557B M382 List'!$A$5:$D$1799,3,FALSE)</f>
        <v>$07CBF</v>
      </c>
      <c r="H44" s="2" t="str">
        <f>VLOOKUP(A44,'4B0907557P M592 List'!$A$5:$D$1316,2,FALSE)</f>
        <v>1x1</v>
      </c>
      <c r="I44" s="2" t="str">
        <f>VLOOKUP(A44,'4B0907557P M592 List'!$A$5:$D$1316,4,FALSE)</f>
        <v>Segment- bzw. Messfensterbeginn bei Segmentzeiterfassung Aussetzererkennung</v>
      </c>
      <c r="J44" s="2" t="str">
        <f>VLOOKUP(A44,'4B0907557P M592 List'!$A$5:$D$1316,3,FALSE)</f>
        <v>$07855</v>
      </c>
      <c r="L44" s="2" t="str">
        <f>VLOOKUP(A44,'4B0907557P M592 List'!$A$5:$D$1316,2,FALSE)</f>
        <v>1x1</v>
      </c>
      <c r="M44" s="2" t="str">
        <f>VLOOKUP(A44,'4B0907557P M592 List'!$A$5:$D$1316,4,FALSE)</f>
        <v>Segment- bzw. Messfensterbeginn bei Segmentzeiterfassung Aussetzererkennung</v>
      </c>
      <c r="N44" s="2" t="str">
        <f>VLOOKUP(A44,'4B0907557P M592 List'!$A$5:$D$1316,3,FALSE)</f>
        <v>$07855</v>
      </c>
      <c r="P44" s="2" t="str">
        <f>VLOOKUP(A44,'06A906018R M383 List'!$A$6:$D$1294,2,FALSE)</f>
        <v>1x1</v>
      </c>
      <c r="Q44" s="2" t="str">
        <f>VLOOKUP(A44,'06A906018R M383 List'!$A$6:$D$1294,4,FALSE)</f>
        <v>Segment- bzw. Messfensterbeginn bei Segmentzeiterfassung Aussetzererkennung</v>
      </c>
      <c r="R44" s="2" t="str">
        <f>VLOOKUP(A44,'06A906018R M383 List'!$A$6:$D$1294,3,FALSE)</f>
        <v>$071F9</v>
      </c>
      <c r="T44" s="2" t="str">
        <f>VLOOKUP(A44,'06A906018CG M383 List'!$A$6:$D$1395,2,FALSE)</f>
        <v>1x1</v>
      </c>
      <c r="U44" s="2" t="str">
        <f>VLOOKUP(A44,'06A906018CG M383 List'!$A$6:$D$1395,4,FALSE)</f>
        <v>Segment- bzw. Messfensterbeginn bei Segmentzeiterfassung Aussetzererkennung</v>
      </c>
      <c r="V44" s="2" t="str">
        <f>VLOOKUP(A44,'06A906018CG M383 List'!$A$6:$D$1395,3,FALSE)</f>
        <v>$07263</v>
      </c>
    </row>
    <row r="45" spans="1:22">
      <c r="A45" s="2" t="s">
        <v>7959</v>
      </c>
      <c r="B45" s="2" t="str">
        <f>VLOOKUP(A45,'4B0907557B M382 List'!$A$5:$E$1799,5,FALSE)</f>
        <v>Error - &gt; Lamp : misfire detection , sum (multiple) emission- relevant,</v>
      </c>
      <c r="D45" s="2" t="str">
        <f>VLOOKUP(A45,'4B0907557B M382 List'!$A$5:$B$1799,2,FALSE)</f>
        <v>1x1</v>
      </c>
      <c r="E45" s="2" t="str">
        <f>VLOOKUP(A45,'4B0907557B M382 List'!$A$5:$D$1799,4,FALSE)</f>
        <v>Fehler -&gt; Lampe: Aussetzererkennung, Summe (multiple), abgasrelevant</v>
      </c>
      <c r="F45" s="2" t="str">
        <f>VLOOKUP(A45,'4B0907557B M382 List'!$A$5:$D$1799,3,FALSE)</f>
        <v>$07A8F</v>
      </c>
      <c r="H45" s="2" t="str">
        <f>VLOOKUP(A45,'4B0907557P M592 List'!$A$5:$D$1316,2,FALSE)</f>
        <v>1x1</v>
      </c>
      <c r="I45" s="2" t="str">
        <f>VLOOKUP(A45,'4B0907557P M592 List'!$A$5:$D$1316,4,FALSE)</f>
        <v>Fehler -&gt; Lampe: Aussetzererkennung, Summe (multiple), abgasrelevant</v>
      </c>
      <c r="J45" s="2" t="str">
        <f>VLOOKUP(A45,'4B0907557P M592 List'!$A$5:$D$1316,3,FALSE)</f>
        <v>$07625</v>
      </c>
      <c r="L45" s="2" t="str">
        <f>VLOOKUP(A45,'4B0907557P M592 List'!$A$5:$D$1316,2,FALSE)</f>
        <v>1x1</v>
      </c>
      <c r="M45" s="2" t="str">
        <f>VLOOKUP(A45,'4B0907557P M592 List'!$A$5:$D$1316,4,FALSE)</f>
        <v>Fehler -&gt; Lampe: Aussetzererkennung, Summe (multiple), abgasrelevant</v>
      </c>
      <c r="N45" s="2" t="str">
        <f>VLOOKUP(A45,'4B0907557P M592 List'!$A$5:$D$1316,3,FALSE)</f>
        <v>$07625</v>
      </c>
      <c r="P45" s="2" t="str">
        <f>VLOOKUP(A45,'06A906018R M383 List'!$A$6:$D$1294,2,FALSE)</f>
        <v>1x1</v>
      </c>
      <c r="Q45" s="2" t="str">
        <f>VLOOKUP(A45,'06A906018R M383 List'!$A$6:$D$1294,4,FALSE)</f>
        <v>Fehler -&gt; Lampe: Aussetzererkennung, Summe (multiple), abgasrelevant</v>
      </c>
      <c r="R45" s="2" t="str">
        <f>VLOOKUP(A45,'06A906018R M383 List'!$A$6:$D$1294,3,FALSE)</f>
        <v>$06FB5</v>
      </c>
      <c r="T45" s="2" t="str">
        <f>VLOOKUP(A45,'06A906018CG M383 List'!$A$6:$D$1395,2,FALSE)</f>
        <v>1x1</v>
      </c>
      <c r="U45" s="2" t="str">
        <f>VLOOKUP(A45,'06A906018CG M383 List'!$A$6:$D$1395,4,FALSE)</f>
        <v>Fehler -&gt; Lampe: Aussetzererkennung, Summe (multiple), abgasrelevant</v>
      </c>
      <c r="V45" s="2" t="str">
        <f>VLOOKUP(A45,'06A906018CG M383 List'!$A$6:$D$1395,3,FALSE)</f>
        <v>$0700F</v>
      </c>
    </row>
    <row r="46" spans="1:22">
      <c r="A46" s="2" t="s">
        <v>7962</v>
      </c>
      <c r="B46" s="2" t="str">
        <f>VLOOKUP(A46,'4B0907557B M382 List'!$A$5:$E$1799,5,FALSE)</f>
        <v>Error - &gt; Lamp : misfire detection , sum (multiple) , cat. - damaging</v>
      </c>
      <c r="D46" s="2" t="str">
        <f>VLOOKUP(A46,'4B0907557B M382 List'!$A$5:$B$1799,2,FALSE)</f>
        <v>1x1</v>
      </c>
      <c r="E46" s="2" t="str">
        <f>VLOOKUP(A46,'4B0907557B M382 List'!$A$5:$D$1799,4,FALSE)</f>
        <v>Fehler -&gt; Lampe: Aussetzererkennung, Summe (multiple), kat.-schädigend</v>
      </c>
      <c r="F46" s="2" t="str">
        <f>VLOOKUP(A46,'4B0907557B M382 List'!$A$5:$D$1799,3,FALSE)</f>
        <v>$07A90</v>
      </c>
      <c r="H46" s="2" t="str">
        <f>VLOOKUP(A46,'4B0907557P M592 List'!$A$5:$D$1316,2,FALSE)</f>
        <v>1x1</v>
      </c>
      <c r="I46" s="2" t="str">
        <f>VLOOKUP(A46,'4B0907557P M592 List'!$A$5:$D$1316,4,FALSE)</f>
        <v>Fehler -&gt; Lampe: Aussetzererkennung, Summe (multiple), kat.-schädigend</v>
      </c>
      <c r="J46" s="2" t="str">
        <f>VLOOKUP(A46,'4B0907557P M592 List'!$A$5:$D$1316,3,FALSE)</f>
        <v>$07626</v>
      </c>
      <c r="L46" s="2" t="str">
        <f>VLOOKUP(A46,'4B0907557P M592 List'!$A$5:$D$1316,2,FALSE)</f>
        <v>1x1</v>
      </c>
      <c r="M46" s="2" t="str">
        <f>VLOOKUP(A46,'4B0907557P M592 List'!$A$5:$D$1316,4,FALSE)</f>
        <v>Fehler -&gt; Lampe: Aussetzererkennung, Summe (multiple), kat.-schädigend</v>
      </c>
      <c r="N46" s="2" t="str">
        <f>VLOOKUP(A46,'4B0907557P M592 List'!$A$5:$D$1316,3,FALSE)</f>
        <v>$07626</v>
      </c>
      <c r="P46" s="2" t="str">
        <f>VLOOKUP(A46,'06A906018R M383 List'!$A$6:$D$1294,2,FALSE)</f>
        <v>1x1</v>
      </c>
      <c r="Q46" s="2" t="str">
        <f>VLOOKUP(A46,'06A906018R M383 List'!$A$6:$D$1294,4,FALSE)</f>
        <v>Fehler -&gt; Lampe: Aussetzererkennung, Summe (multiple), kat.-schädigend</v>
      </c>
      <c r="R46" s="2" t="str">
        <f>VLOOKUP(A46,'06A906018R M383 List'!$A$6:$D$1294,3,FALSE)</f>
        <v>$06FB6</v>
      </c>
      <c r="T46" s="2" t="str">
        <f>VLOOKUP(A46,'06A906018CG M383 List'!$A$6:$D$1395,2,FALSE)</f>
        <v>1x1</v>
      </c>
      <c r="U46" s="2" t="str">
        <f>VLOOKUP(A46,'06A906018CG M383 List'!$A$6:$D$1395,4,FALSE)</f>
        <v>Fehler -&gt; Lampe: Aussetzererkennung, Summe (multiple), kat.-schädigend</v>
      </c>
      <c r="V46" s="2" t="str">
        <f>VLOOKUP(A46,'06A906018CG M383 List'!$A$6:$D$1395,3,FALSE)</f>
        <v>$07010</v>
      </c>
    </row>
    <row r="47" spans="1:22">
      <c r="A47" s="2" t="s">
        <v>7986</v>
      </c>
      <c r="B47" s="2" t="str">
        <f>VLOOKUP(A47,'4B0907557B M382 List'!$A$5:$E$1799,5,FALSE)</f>
        <v>Error - &gt; Lamp : pressure sensor environment</v>
      </c>
      <c r="D47" s="2" t="str">
        <f>VLOOKUP(A47,'4B0907557B M382 List'!$A$5:$B$1799,2,FALSE)</f>
        <v>1x1</v>
      </c>
      <c r="E47" s="2" t="str">
        <f>VLOOKUP(A47,'4B0907557B M382 List'!$A$5:$D$1799,4,FALSE)</f>
        <v>Fehler -&gt; Lampe: Drucksensor Umgebung</v>
      </c>
      <c r="F47" s="2" t="str">
        <f>VLOOKUP(A47,'4B0907557B M382 List'!$A$5:$D$1799,3,FALSE)</f>
        <v>$07A82</v>
      </c>
      <c r="H47" s="2" t="str">
        <f>VLOOKUP(A47,'4B0907557P M592 List'!$A$5:$D$1316,2,FALSE)</f>
        <v>1x1</v>
      </c>
      <c r="I47" s="2" t="str">
        <f>VLOOKUP(A47,'4B0907557P M592 List'!$A$5:$D$1316,4,FALSE)</f>
        <v>Fehler -&gt; Lampe: Drucksensor Umgebung</v>
      </c>
      <c r="J47" s="2" t="str">
        <f>VLOOKUP(A47,'4B0907557P M592 List'!$A$5:$D$1316,3,FALSE)</f>
        <v>$07618</v>
      </c>
      <c r="L47" s="2" t="str">
        <f>VLOOKUP(A47,'4B0907557P M592 List'!$A$5:$D$1316,2,FALSE)</f>
        <v>1x1</v>
      </c>
      <c r="M47" s="2" t="str">
        <f>VLOOKUP(A47,'4B0907557P M592 List'!$A$5:$D$1316,4,FALSE)</f>
        <v>Fehler -&gt; Lampe: Drucksensor Umgebung</v>
      </c>
      <c r="N47" s="2" t="str">
        <f>VLOOKUP(A47,'4B0907557P M592 List'!$A$5:$D$1316,3,FALSE)</f>
        <v>$07618</v>
      </c>
      <c r="P47" s="2" t="str">
        <f>VLOOKUP(A47,'06A906018R M383 List'!$A$6:$D$1294,2,FALSE)</f>
        <v>1x1</v>
      </c>
      <c r="Q47" s="2" t="str">
        <f>VLOOKUP(A47,'06A906018R M383 List'!$A$6:$D$1294,4,FALSE)</f>
        <v>Fehler -&gt; Lampe: Drucksensor Umgebung</v>
      </c>
      <c r="R47" s="2" t="str">
        <f>VLOOKUP(A47,'06A906018R M383 List'!$A$6:$D$1294,3,FALSE)</f>
        <v>$06FA8</v>
      </c>
      <c r="T47" s="2" t="str">
        <f>VLOOKUP(A47,'06A906018CG M383 List'!$A$6:$D$1395,2,FALSE)</f>
        <v>1x1</v>
      </c>
      <c r="U47" s="2" t="str">
        <f>VLOOKUP(A47,'06A906018CG M383 List'!$A$6:$D$1395,4,FALSE)</f>
        <v>Fehler -&gt; Lampe: Drucksensor Umgebung</v>
      </c>
      <c r="V47" s="2" t="str">
        <f>VLOOKUP(A47,'06A906018CG M383 List'!$A$6:$D$1395,3,FALSE)</f>
        <v>$07002</v>
      </c>
    </row>
    <row r="48" spans="1:22">
      <c r="A48" s="2" t="s">
        <v>8010</v>
      </c>
      <c r="B48" s="2" t="str">
        <f>VLOOKUP(A48,'4B0907557B M382 List'!$A$5:$E$1799,5,FALSE)</f>
        <v>Error - &gt; Lamp : Error on unused amplifier A</v>
      </c>
      <c r="D48" s="2" t="str">
        <f>VLOOKUP(A48,'4B0907557B M382 List'!$A$5:$B$1799,2,FALSE)</f>
        <v>1x1</v>
      </c>
      <c r="E48" s="2" t="str">
        <f>VLOOKUP(A48,'4B0907557B M382 List'!$A$5:$D$1799,4,FALSE)</f>
        <v>Fehler -&gt; Lampe: Fehler an unbenutzter Endstufe A</v>
      </c>
      <c r="F48" s="2" t="str">
        <f>VLOOKUP(A48,'4B0907557B M382 List'!$A$5:$D$1799,3,FALSE)</f>
        <v>$07A87</v>
      </c>
      <c r="H48" s="2" t="str">
        <f>VLOOKUP(A48,'4B0907557P M592 List'!$A$5:$D$1316,2,FALSE)</f>
        <v>1x1</v>
      </c>
      <c r="I48" s="2" t="str">
        <f>VLOOKUP(A48,'4B0907557P M592 List'!$A$5:$D$1316,4,FALSE)</f>
        <v>Fehler -&gt; Lampe: Fehler an unbenutzter Endstufe A</v>
      </c>
      <c r="J48" s="2" t="str">
        <f>VLOOKUP(A48,'4B0907557P M592 List'!$A$5:$D$1316,3,FALSE)</f>
        <v>$0761D</v>
      </c>
      <c r="L48" s="2" t="str">
        <f>VLOOKUP(A48,'4B0907557P M592 List'!$A$5:$D$1316,2,FALSE)</f>
        <v>1x1</v>
      </c>
      <c r="M48" s="2" t="str">
        <f>VLOOKUP(A48,'4B0907557P M592 List'!$A$5:$D$1316,4,FALSE)</f>
        <v>Fehler -&gt; Lampe: Fehler an unbenutzter Endstufe A</v>
      </c>
      <c r="N48" s="2" t="str">
        <f>VLOOKUP(A48,'4B0907557P M592 List'!$A$5:$D$1316,3,FALSE)</f>
        <v>$0761D</v>
      </c>
      <c r="P48" s="2" t="str">
        <f>VLOOKUP(A48,'06A906018R M383 List'!$A$6:$D$1294,2,FALSE)</f>
        <v>1x1</v>
      </c>
      <c r="Q48" s="2" t="str">
        <f>VLOOKUP(A48,'06A906018R M383 List'!$A$6:$D$1294,4,FALSE)</f>
        <v>Fehler -&gt; Lampe: Fehler an unbenutzter Endstufe A</v>
      </c>
      <c r="R48" s="2" t="str">
        <f>VLOOKUP(A48,'06A906018R M383 List'!$A$6:$D$1294,3,FALSE)</f>
        <v>$06FAD</v>
      </c>
      <c r="T48" s="2" t="str">
        <f>VLOOKUP(A48,'06A906018CG M383 List'!$A$6:$D$1395,2,FALSE)</f>
        <v>1x1</v>
      </c>
      <c r="U48" s="2" t="str">
        <f>VLOOKUP(A48,'06A906018CG M383 List'!$A$6:$D$1395,4,FALSE)</f>
        <v>Fehler -&gt; Lampe: Fehler an unbenutzter Endstufe A</v>
      </c>
      <c r="V48" s="2" t="str">
        <f>VLOOKUP(A48,'06A906018CG M383 List'!$A$6:$D$1395,3,FALSE)</f>
        <v>$07007</v>
      </c>
    </row>
    <row r="49" spans="1:22">
      <c r="A49" s="2" t="s">
        <v>8013</v>
      </c>
      <c r="B49" s="2" t="str">
        <f>VLOOKUP(A49,'4B0907557B M382 List'!$A$5:$E$1799,5,FALSE)</f>
        <v>Error - &gt; Lamp : Error on unused amplifier B</v>
      </c>
      <c r="D49" s="2" t="str">
        <f>VLOOKUP(A49,'4B0907557B M382 List'!$A$5:$B$1799,2,FALSE)</f>
        <v>1x1</v>
      </c>
      <c r="E49" s="2" t="str">
        <f>VLOOKUP(A49,'4B0907557B M382 List'!$A$5:$D$1799,4,FALSE)</f>
        <v>Fehler -&gt; Lampe: Fehler an unbenutzter Endstufe B</v>
      </c>
      <c r="F49" s="2" t="str">
        <f>VLOOKUP(A49,'4B0907557B M382 List'!$A$5:$D$1799,3,FALSE)</f>
        <v>$07A8A</v>
      </c>
      <c r="H49" s="2" t="str">
        <f>VLOOKUP(A49,'4B0907557P M592 List'!$A$5:$D$1316,2,FALSE)</f>
        <v>1x1</v>
      </c>
      <c r="I49" s="2" t="str">
        <f>VLOOKUP(A49,'4B0907557P M592 List'!$A$5:$D$1316,4,FALSE)</f>
        <v>Fehler -&gt; Lampe: Fehler an unbenutzter Endstufe B</v>
      </c>
      <c r="J49" s="2" t="str">
        <f>VLOOKUP(A49,'4B0907557P M592 List'!$A$5:$D$1316,3,FALSE)</f>
        <v>$07620</v>
      </c>
      <c r="L49" s="2" t="str">
        <f>VLOOKUP(A49,'4B0907557P M592 List'!$A$5:$D$1316,2,FALSE)</f>
        <v>1x1</v>
      </c>
      <c r="M49" s="2" t="str">
        <f>VLOOKUP(A49,'4B0907557P M592 List'!$A$5:$D$1316,4,FALSE)</f>
        <v>Fehler -&gt; Lampe: Fehler an unbenutzter Endstufe B</v>
      </c>
      <c r="N49" s="2" t="str">
        <f>VLOOKUP(A49,'4B0907557P M592 List'!$A$5:$D$1316,3,FALSE)</f>
        <v>$07620</v>
      </c>
      <c r="P49" s="2" t="str">
        <f>VLOOKUP(A49,'06A906018R M383 List'!$A$6:$D$1294,2,FALSE)</f>
        <v>1x1</v>
      </c>
      <c r="Q49" s="2" t="str">
        <f>VLOOKUP(A49,'06A906018R M383 List'!$A$6:$D$1294,4,FALSE)</f>
        <v>Fehler -&gt; Lampe: Fehler an unbenutzter Endstufe B</v>
      </c>
      <c r="R49" s="2" t="str">
        <f>VLOOKUP(A49,'06A906018R M383 List'!$A$6:$D$1294,3,FALSE)</f>
        <v>$06FB0</v>
      </c>
      <c r="T49" s="2" t="str">
        <f>VLOOKUP(A49,'06A906018CG M383 List'!$A$6:$D$1395,2,FALSE)</f>
        <v>1x1</v>
      </c>
      <c r="U49" s="2" t="str">
        <f>VLOOKUP(A49,'06A906018CG M383 List'!$A$6:$D$1395,4,FALSE)</f>
        <v>Fehler -&gt; Lampe: Fehler an unbenutzter Endstufe B</v>
      </c>
      <c r="V49" s="2" t="str">
        <f>VLOOKUP(A49,'06A906018CG M383 List'!$A$6:$D$1395,3,FALSE)</f>
        <v>$0700A</v>
      </c>
    </row>
    <row r="50" spans="1:22">
      <c r="A50" s="2" t="s">
        <v>8016</v>
      </c>
      <c r="B50" s="2" t="str">
        <f>VLOOKUP(A50,'4B0907557B M382 List'!$A$5:$E$1799,5,FALSE)</f>
        <v>Error - &gt; Lamp : EV van Zyl . 1</v>
      </c>
      <c r="D50" s="2" t="str">
        <f>VLOOKUP(A50,'4B0907557B M382 List'!$A$5:$B$1799,2,FALSE)</f>
        <v>1x1</v>
      </c>
      <c r="E50" s="2" t="str">
        <f>VLOOKUP(A50,'4B0907557B M382 List'!$A$5:$D$1799,4,FALSE)</f>
        <v>Fehler -&gt; Lampe: EV von Zyl. 1</v>
      </c>
      <c r="F50" s="2" t="str">
        <f>VLOOKUP(A50,'4B0907557B M382 List'!$A$5:$D$1799,3,FALSE)</f>
        <v>$07A83</v>
      </c>
      <c r="H50" s="2" t="str">
        <f>VLOOKUP(A50,'4B0907557P M592 List'!$A$5:$D$1316,2,FALSE)</f>
        <v>1x1</v>
      </c>
      <c r="I50" s="2" t="str">
        <f>VLOOKUP(A50,'4B0907557P M592 List'!$A$5:$D$1316,4,FALSE)</f>
        <v>Fehler -&gt; Lampe: EV von Zyl. 1</v>
      </c>
      <c r="J50" s="2" t="str">
        <f>VLOOKUP(A50,'4B0907557P M592 List'!$A$5:$D$1316,3,FALSE)</f>
        <v>$07619</v>
      </c>
      <c r="L50" s="2" t="str">
        <f>VLOOKUP(A50,'4B0907557P M592 List'!$A$5:$D$1316,2,FALSE)</f>
        <v>1x1</v>
      </c>
      <c r="M50" s="2" t="str">
        <f>VLOOKUP(A50,'4B0907557P M592 List'!$A$5:$D$1316,4,FALSE)</f>
        <v>Fehler -&gt; Lampe: EV von Zyl. 1</v>
      </c>
      <c r="N50" s="2" t="str">
        <f>VLOOKUP(A50,'4B0907557P M592 List'!$A$5:$D$1316,3,FALSE)</f>
        <v>$07619</v>
      </c>
      <c r="P50" s="2" t="str">
        <f>VLOOKUP(A50,'06A906018R M383 List'!$A$6:$D$1294,2,FALSE)</f>
        <v>1x1</v>
      </c>
      <c r="Q50" s="2" t="str">
        <f>VLOOKUP(A50,'06A906018R M383 List'!$A$6:$D$1294,4,FALSE)</f>
        <v>Fehler -&gt; Lampe: EV von Zyl. 1</v>
      </c>
      <c r="R50" s="2" t="str">
        <f>VLOOKUP(A50,'06A906018R M383 List'!$A$6:$D$1294,3,FALSE)</f>
        <v>$06FA9</v>
      </c>
      <c r="T50" s="2" t="str">
        <f>VLOOKUP(A50,'06A906018CG M383 List'!$A$6:$D$1395,2,FALSE)</f>
        <v>1x1</v>
      </c>
      <c r="U50" s="2" t="str">
        <f>VLOOKUP(A50,'06A906018CG M383 List'!$A$6:$D$1395,4,FALSE)</f>
        <v>Fehler -&gt; Lampe: EV von Zyl. 1</v>
      </c>
      <c r="V50" s="2" t="str">
        <f>VLOOKUP(A50,'06A906018CG M383 List'!$A$6:$D$1395,3,FALSE)</f>
        <v>$07003</v>
      </c>
    </row>
    <row r="51" spans="1:22">
      <c r="A51" s="2" t="s">
        <v>8019</v>
      </c>
      <c r="B51" s="2" t="str">
        <f>VLOOKUP(A51,'4B0907557B M382 List'!$A$5:$E$1799,5,FALSE)</f>
        <v>Error - &gt; Lamp : EV van Zyl . 2</v>
      </c>
      <c r="D51" s="2" t="str">
        <f>VLOOKUP(A51,'4B0907557B M382 List'!$A$5:$B$1799,2,FALSE)</f>
        <v>1x1</v>
      </c>
      <c r="E51" s="2" t="str">
        <f>VLOOKUP(A51,'4B0907557B M382 List'!$A$5:$D$1799,4,FALSE)</f>
        <v>Fehler -&gt; Lampe: EV von Zyl. 2</v>
      </c>
      <c r="F51" s="2" t="str">
        <f>VLOOKUP(A51,'4B0907557B M382 List'!$A$5:$D$1799,3,FALSE)</f>
        <v>$07A84</v>
      </c>
      <c r="H51" s="2" t="str">
        <f>VLOOKUP(A51,'4B0907557P M592 List'!$A$5:$D$1316,2,FALSE)</f>
        <v>1x1</v>
      </c>
      <c r="I51" s="2" t="str">
        <f>VLOOKUP(A51,'4B0907557P M592 List'!$A$5:$D$1316,4,FALSE)</f>
        <v>Fehler -&gt; Lampe: EV von Zyl. 2</v>
      </c>
      <c r="J51" s="2" t="str">
        <f>VLOOKUP(A51,'4B0907557P M592 List'!$A$5:$D$1316,3,FALSE)</f>
        <v>$0761A</v>
      </c>
      <c r="L51" s="2" t="str">
        <f>VLOOKUP(A51,'4B0907557P M592 List'!$A$5:$D$1316,2,FALSE)</f>
        <v>1x1</v>
      </c>
      <c r="M51" s="2" t="str">
        <f>VLOOKUP(A51,'4B0907557P M592 List'!$A$5:$D$1316,4,FALSE)</f>
        <v>Fehler -&gt; Lampe: EV von Zyl. 2</v>
      </c>
      <c r="N51" s="2" t="str">
        <f>VLOOKUP(A51,'4B0907557P M592 List'!$A$5:$D$1316,3,FALSE)</f>
        <v>$0761A</v>
      </c>
      <c r="P51" s="2" t="str">
        <f>VLOOKUP(A51,'06A906018R M383 List'!$A$6:$D$1294,2,FALSE)</f>
        <v>1x1</v>
      </c>
      <c r="Q51" s="2" t="str">
        <f>VLOOKUP(A51,'06A906018R M383 List'!$A$6:$D$1294,4,FALSE)</f>
        <v>Fehler -&gt; Lampe: EV von Zyl. 2</v>
      </c>
      <c r="R51" s="2" t="str">
        <f>VLOOKUP(A51,'06A906018R M383 List'!$A$6:$D$1294,3,FALSE)</f>
        <v>$06FAA</v>
      </c>
      <c r="T51" s="2" t="str">
        <f>VLOOKUP(A51,'06A906018CG M383 List'!$A$6:$D$1395,2,FALSE)</f>
        <v>1x1</v>
      </c>
      <c r="U51" s="2" t="str">
        <f>VLOOKUP(A51,'06A906018CG M383 List'!$A$6:$D$1395,4,FALSE)</f>
        <v>Fehler -&gt; Lampe: EV von Zyl. 2</v>
      </c>
      <c r="V51" s="2" t="str">
        <f>VLOOKUP(A51,'06A906018CG M383 List'!$A$6:$D$1395,3,FALSE)</f>
        <v>$07004</v>
      </c>
    </row>
    <row r="52" spans="1:22">
      <c r="A52" s="2" t="s">
        <v>8022</v>
      </c>
      <c r="B52" s="2" t="str">
        <f>VLOOKUP(A52,'4B0907557B M382 List'!$A$5:$E$1799,5,FALSE)</f>
        <v>Error - &gt; Lamp : EV van Zyl . 3</v>
      </c>
      <c r="D52" s="2" t="str">
        <f>VLOOKUP(A52,'4B0907557B M382 List'!$A$5:$B$1799,2,FALSE)</f>
        <v>1x1</v>
      </c>
      <c r="E52" s="2" t="str">
        <f>VLOOKUP(A52,'4B0907557B M382 List'!$A$5:$D$1799,4,FALSE)</f>
        <v>Fehler -&gt; Lampe: EV von Zyl. 3</v>
      </c>
      <c r="F52" s="2" t="str">
        <f>VLOOKUP(A52,'4B0907557B M382 List'!$A$5:$D$1799,3,FALSE)</f>
        <v>$07A85</v>
      </c>
      <c r="H52" s="2" t="str">
        <f>VLOOKUP(A52,'4B0907557P M592 List'!$A$5:$D$1316,2,FALSE)</f>
        <v>1x1</v>
      </c>
      <c r="I52" s="2" t="str">
        <f>VLOOKUP(A52,'4B0907557P M592 List'!$A$5:$D$1316,4,FALSE)</f>
        <v>Fehler -&gt; Lampe: EV von Zyl. 3</v>
      </c>
      <c r="J52" s="2" t="str">
        <f>VLOOKUP(A52,'4B0907557P M592 List'!$A$5:$D$1316,3,FALSE)</f>
        <v>$0761B</v>
      </c>
      <c r="L52" s="2" t="str">
        <f>VLOOKUP(A52,'4B0907557P M592 List'!$A$5:$D$1316,2,FALSE)</f>
        <v>1x1</v>
      </c>
      <c r="M52" s="2" t="str">
        <f>VLOOKUP(A52,'4B0907557P M592 List'!$A$5:$D$1316,4,FALSE)</f>
        <v>Fehler -&gt; Lampe: EV von Zyl. 3</v>
      </c>
      <c r="N52" s="2" t="str">
        <f>VLOOKUP(A52,'4B0907557P M592 List'!$A$5:$D$1316,3,FALSE)</f>
        <v>$0761B</v>
      </c>
      <c r="P52" s="2" t="str">
        <f>VLOOKUP(A52,'06A906018R M383 List'!$A$6:$D$1294,2,FALSE)</f>
        <v>1x1</v>
      </c>
      <c r="Q52" s="2" t="str">
        <f>VLOOKUP(A52,'06A906018R M383 List'!$A$6:$D$1294,4,FALSE)</f>
        <v>Fehler -&gt; Lampe: EV von Zyl. 3</v>
      </c>
      <c r="R52" s="2" t="str">
        <f>VLOOKUP(A52,'06A906018R M383 List'!$A$6:$D$1294,3,FALSE)</f>
        <v>$06FAB</v>
      </c>
      <c r="T52" s="2" t="str">
        <f>VLOOKUP(A52,'06A906018CG M383 List'!$A$6:$D$1395,2,FALSE)</f>
        <v>1x1</v>
      </c>
      <c r="U52" s="2" t="str">
        <f>VLOOKUP(A52,'06A906018CG M383 List'!$A$6:$D$1395,4,FALSE)</f>
        <v>Fehler -&gt; Lampe: EV von Zyl. 3</v>
      </c>
      <c r="V52" s="2" t="str">
        <f>VLOOKUP(A52,'06A906018CG M383 List'!$A$6:$D$1395,3,FALSE)</f>
        <v>$07005</v>
      </c>
    </row>
    <row r="53" spans="1:22">
      <c r="A53" s="2" t="s">
        <v>8025</v>
      </c>
      <c r="B53" s="2" t="str">
        <f>VLOOKUP(A53,'4B0907557B M382 List'!$A$5:$E$1799,5,FALSE)</f>
        <v>Error - &gt; Lamp : EV van Zyl . 4</v>
      </c>
      <c r="D53" s="2" t="str">
        <f>VLOOKUP(A53,'4B0907557B M382 List'!$A$5:$B$1799,2,FALSE)</f>
        <v>1x1</v>
      </c>
      <c r="E53" s="2" t="str">
        <f>VLOOKUP(A53,'4B0907557B M382 List'!$A$5:$D$1799,4,FALSE)</f>
        <v>Fehler -&gt; Lampe: EV von Zyl. 4</v>
      </c>
      <c r="F53" s="2" t="str">
        <f>VLOOKUP(A53,'4B0907557B M382 List'!$A$5:$D$1799,3,FALSE)</f>
        <v>$07A86</v>
      </c>
      <c r="H53" s="2" t="str">
        <f>VLOOKUP(A53,'4B0907557P M592 List'!$A$5:$D$1316,2,FALSE)</f>
        <v>1x1</v>
      </c>
      <c r="I53" s="2" t="str">
        <f>VLOOKUP(A53,'4B0907557P M592 List'!$A$5:$D$1316,4,FALSE)</f>
        <v>Fehler -&gt; Lampe: EV von Zyl. 4</v>
      </c>
      <c r="J53" s="2" t="str">
        <f>VLOOKUP(A53,'4B0907557P M592 List'!$A$5:$D$1316,3,FALSE)</f>
        <v>$0761C</v>
      </c>
      <c r="L53" s="2" t="str">
        <f>VLOOKUP(A53,'4B0907557P M592 List'!$A$5:$D$1316,2,FALSE)</f>
        <v>1x1</v>
      </c>
      <c r="M53" s="2" t="str">
        <f>VLOOKUP(A53,'4B0907557P M592 List'!$A$5:$D$1316,4,FALSE)</f>
        <v>Fehler -&gt; Lampe: EV von Zyl. 4</v>
      </c>
      <c r="N53" s="2" t="str">
        <f>VLOOKUP(A53,'4B0907557P M592 List'!$A$5:$D$1316,3,FALSE)</f>
        <v>$0761C</v>
      </c>
      <c r="P53" s="2" t="str">
        <f>VLOOKUP(A53,'06A906018R M383 List'!$A$6:$D$1294,2,FALSE)</f>
        <v>1x1</v>
      </c>
      <c r="Q53" s="2" t="str">
        <f>VLOOKUP(A53,'06A906018R M383 List'!$A$6:$D$1294,4,FALSE)</f>
        <v>Fehler -&gt; Lampe: EV von Zyl. 4</v>
      </c>
      <c r="R53" s="2" t="str">
        <f>VLOOKUP(A53,'06A906018R M383 List'!$A$6:$D$1294,3,FALSE)</f>
        <v>$06FAC</v>
      </c>
      <c r="T53" s="2" t="str">
        <f>VLOOKUP(A53,'06A906018CG M383 List'!$A$6:$D$1395,2,FALSE)</f>
        <v>1x1</v>
      </c>
      <c r="U53" s="2" t="str">
        <f>VLOOKUP(A53,'06A906018CG M383 List'!$A$6:$D$1395,4,FALSE)</f>
        <v>Fehler -&gt; Lampe: EV von Zyl. 4</v>
      </c>
      <c r="V53" s="2" t="str">
        <f>VLOOKUP(A53,'06A906018CG M383 List'!$A$6:$D$1395,3,FALSE)</f>
        <v>$07006</v>
      </c>
    </row>
    <row r="54" spans="1:22">
      <c r="A54" s="2" t="s">
        <v>8082</v>
      </c>
      <c r="B54" s="2" t="str">
        <f>VLOOKUP(A54,'4B0907557B M382 List'!$A$5:$E$1799,5,FALSE)</f>
        <v>Error -&gt; : charging pressure control valve ( power amplifier)</v>
      </c>
      <c r="D54" s="2" t="str">
        <f>VLOOKUP(A54,'4B0907557B M382 List'!$A$5:$B$1799,2,FALSE)</f>
        <v>1x1</v>
      </c>
      <c r="E54" s="2" t="str">
        <f>VLOOKUP(A54,'4B0907557B M382 List'!$A$5:$D$1799,4,FALSE)</f>
        <v>Fehler -&gt; Lampe: Ladedrucksteuerventil (Endstufe)</v>
      </c>
      <c r="F54" s="2" t="str">
        <f>VLOOKUP(A54,'4B0907557B M382 List'!$A$5:$D$1799,3,FALSE)</f>
        <v>$07A8D</v>
      </c>
      <c r="H54" s="2" t="str">
        <f>VLOOKUP(A54,'4B0907557P M592 List'!$A$5:$D$1316,2,FALSE)</f>
        <v>1x1</v>
      </c>
      <c r="I54" s="2" t="str">
        <f>VLOOKUP(A54,'4B0907557P M592 List'!$A$5:$D$1316,4,FALSE)</f>
        <v>Fehler -&gt; Lampe: Ladedrucksteuerventil (Endstufe)</v>
      </c>
      <c r="J54" s="2" t="str">
        <f>VLOOKUP(A54,'4B0907557P M592 List'!$A$5:$D$1316,3,FALSE)</f>
        <v>$07623</v>
      </c>
      <c r="L54" s="2" t="str">
        <f>VLOOKUP(A54,'4B0907557P M592 List'!$A$5:$D$1316,2,FALSE)</f>
        <v>1x1</v>
      </c>
      <c r="M54" s="2" t="str">
        <f>VLOOKUP(A54,'4B0907557P M592 List'!$A$5:$D$1316,4,FALSE)</f>
        <v>Fehler -&gt; Lampe: Ladedrucksteuerventil (Endstufe)</v>
      </c>
      <c r="N54" s="2" t="str">
        <f>VLOOKUP(A54,'4B0907557P M592 List'!$A$5:$D$1316,3,FALSE)</f>
        <v>$07623</v>
      </c>
      <c r="P54" s="2" t="str">
        <f>VLOOKUP(A54,'06A906018R M383 List'!$A$6:$D$1294,2,FALSE)</f>
        <v>1x1</v>
      </c>
      <c r="Q54" s="2" t="str">
        <f>VLOOKUP(A54,'06A906018R M383 List'!$A$6:$D$1294,4,FALSE)</f>
        <v>Fehler -&gt; Lampe: Ladedrucksteuerventil (Endstufe)</v>
      </c>
      <c r="R54" s="2" t="str">
        <f>VLOOKUP(A54,'06A906018R M383 List'!$A$6:$D$1294,3,FALSE)</f>
        <v>$06FB3</v>
      </c>
      <c r="T54" s="2" t="str">
        <f>VLOOKUP(A54,'06A906018CG M383 List'!$A$6:$D$1395,2,FALSE)</f>
        <v>1x1</v>
      </c>
      <c r="U54" s="2" t="str">
        <f>VLOOKUP(A54,'06A906018CG M383 List'!$A$6:$D$1395,4,FALSE)</f>
        <v>Fehler -&gt; Lampe: Ladedrucksteuerventil (Endstufe)</v>
      </c>
      <c r="V54" s="2" t="str">
        <f>VLOOKUP(A54,'06A906018CG M383 List'!$A$6:$D$1395,3,FALSE)</f>
        <v>$0700D</v>
      </c>
    </row>
    <row r="55" spans="1:22">
      <c r="A55" s="2" t="s">
        <v>8145</v>
      </c>
      <c r="B55" s="2" t="str">
        <f>VLOOKUP(A55,'4B0907557B M382 List'!$A$5:$E$1799,5,FALSE)</f>
        <v>Error - &gt; Lamp : ECU programming unsuccessful</v>
      </c>
      <c r="D55" s="2" t="str">
        <f>VLOOKUP(A55,'4B0907557B M382 List'!$A$5:$B$1799,2,FALSE)</f>
        <v>1x1</v>
      </c>
      <c r="E55" s="2" t="str">
        <f>VLOOKUP(A55,'4B0907557B M382 List'!$A$5:$D$1799,4,FALSE)</f>
        <v>Fehler -&gt; Lampe: Steuergeräteprogrammierung nicht erfolgreich</v>
      </c>
      <c r="F55" s="2" t="str">
        <f>VLOOKUP(A55,'4B0907557B M382 List'!$A$5:$D$1799,3,FALSE)</f>
        <v>$07AC4</v>
      </c>
      <c r="H55" s="2" t="str">
        <f>VLOOKUP(A55,'4B0907557P M592 List'!$A$5:$D$1316,2,FALSE)</f>
        <v>1x1</v>
      </c>
      <c r="I55" s="2" t="str">
        <f>VLOOKUP(A55,'4B0907557P M592 List'!$A$5:$D$1316,4,FALSE)</f>
        <v>Fehler -&gt; Lampe: Steuergeräteprogrammierung nicht erfolgreich</v>
      </c>
      <c r="J55" s="2" t="str">
        <f>VLOOKUP(A55,'4B0907557P M592 List'!$A$5:$D$1316,3,FALSE)</f>
        <v>$0765A</v>
      </c>
      <c r="L55" s="2" t="str">
        <f>VLOOKUP(A55,'4B0907557P M592 List'!$A$5:$D$1316,2,FALSE)</f>
        <v>1x1</v>
      </c>
      <c r="M55" s="2" t="str">
        <f>VLOOKUP(A55,'4B0907557P M592 List'!$A$5:$D$1316,4,FALSE)</f>
        <v>Fehler -&gt; Lampe: Steuergeräteprogrammierung nicht erfolgreich</v>
      </c>
      <c r="N55" s="2" t="str">
        <f>VLOOKUP(A55,'4B0907557P M592 List'!$A$5:$D$1316,3,FALSE)</f>
        <v>$0765A</v>
      </c>
      <c r="P55" s="2" t="str">
        <f>VLOOKUP(A55,'06A906018R M383 List'!$A$6:$D$1294,2,FALSE)</f>
        <v>1x1</v>
      </c>
      <c r="Q55" s="2" t="str">
        <f>VLOOKUP(A55,'06A906018R M383 List'!$A$6:$D$1294,4,FALSE)</f>
        <v>Fehler -&gt; Lampe: Steuergeräteprogrammierung nicht erfolgreich</v>
      </c>
      <c r="R55" s="2" t="str">
        <f>VLOOKUP(A55,'06A906018R M383 List'!$A$6:$D$1294,3,FALSE)</f>
        <v>$06FEA</v>
      </c>
      <c r="T55" s="2" t="str">
        <f>VLOOKUP(A55,'06A906018CG M383 List'!$A$6:$D$1395,2,FALSE)</f>
        <v>1x1</v>
      </c>
      <c r="U55" s="2" t="str">
        <f>VLOOKUP(A55,'06A906018CG M383 List'!$A$6:$D$1395,4,FALSE)</f>
        <v>Fehler -&gt; Lampe: Steuergeräteprogrammierung nicht erfolgreich</v>
      </c>
      <c r="V55" s="2" t="str">
        <f>VLOOKUP(A55,'06A906018CG M383 List'!$A$6:$D$1395,3,FALSE)</f>
        <v>$07044</v>
      </c>
    </row>
    <row r="56" spans="1:22">
      <c r="A56" s="2" t="s">
        <v>8154</v>
      </c>
      <c r="B56" s="2" t="str">
        <f>VLOOKUP(A56,'4B0907557B M382 List'!$A$5:$E$1799,5,FALSE)</f>
        <v>Error - &gt; Lamp : secondary air pump ( power amplifier)</v>
      </c>
      <c r="D56" s="2" t="str">
        <f>VLOOKUP(A56,'4B0907557B M382 List'!$A$5:$B$1799,2,FALSE)</f>
        <v>1x1</v>
      </c>
      <c r="E56" s="2" t="str">
        <f>VLOOKUP(A56,'4B0907557B M382 List'!$A$5:$D$1799,4,FALSE)</f>
        <v>Fehler -&gt; Lampe: Sekundärluftpumpe (Endstufe)</v>
      </c>
      <c r="F56" s="2" t="str">
        <f>VLOOKUP(A56,'4B0907557B M382 List'!$A$5:$D$1799,3,FALSE)</f>
        <v>$07A88</v>
      </c>
      <c r="H56" s="2" t="str">
        <f>VLOOKUP(A56,'4B0907557P M592 List'!$A$5:$D$1316,2,FALSE)</f>
        <v>1x1</v>
      </c>
      <c r="I56" s="2" t="str">
        <f>VLOOKUP(A56,'4B0907557P M592 List'!$A$5:$D$1316,4,FALSE)</f>
        <v>Fehler -&gt; Lampe: Sekundärluftpumpe (Endstufe)</v>
      </c>
      <c r="J56" s="2" t="str">
        <f>VLOOKUP(A56,'4B0907557P M592 List'!$A$5:$D$1316,3,FALSE)</f>
        <v>$0761E</v>
      </c>
      <c r="L56" s="2" t="str">
        <f>VLOOKUP(A56,'4B0907557P M592 List'!$A$5:$D$1316,2,FALSE)</f>
        <v>1x1</v>
      </c>
      <c r="M56" s="2" t="str">
        <f>VLOOKUP(A56,'4B0907557P M592 List'!$A$5:$D$1316,4,FALSE)</f>
        <v>Fehler -&gt; Lampe: Sekundärluftpumpe (Endstufe)</v>
      </c>
      <c r="N56" s="2" t="str">
        <f>VLOOKUP(A56,'4B0907557P M592 List'!$A$5:$D$1316,3,FALSE)</f>
        <v>$0761E</v>
      </c>
      <c r="P56" s="2" t="str">
        <f>VLOOKUP(A56,'06A906018R M383 List'!$A$6:$D$1294,2,FALSE)</f>
        <v>1x1</v>
      </c>
      <c r="Q56" s="2" t="str">
        <f>VLOOKUP(A56,'06A906018R M383 List'!$A$6:$D$1294,4,FALSE)</f>
        <v>Fehler -&gt; Lampe: Sekundärluftpumpe (Endstufe)</v>
      </c>
      <c r="R56" s="2" t="str">
        <f>VLOOKUP(A56,'06A906018R M383 List'!$A$6:$D$1294,3,FALSE)</f>
        <v>$06FAE</v>
      </c>
      <c r="T56" s="2" t="str">
        <f>VLOOKUP(A56,'06A906018CG M383 List'!$A$6:$D$1395,2,FALSE)</f>
        <v>1x1</v>
      </c>
      <c r="U56" s="2" t="str">
        <f>VLOOKUP(A56,'06A906018CG M383 List'!$A$6:$D$1395,4,FALSE)</f>
        <v>Fehler -&gt; Lampe: Sekundärluftpumpe (Endstufe)</v>
      </c>
      <c r="V56" s="2" t="str">
        <f>VLOOKUP(A56,'06A906018CG M383 List'!$A$6:$D$1395,3,FALSE)</f>
        <v>$07008</v>
      </c>
    </row>
    <row r="57" spans="1:22">
      <c r="A57" s="2" t="s">
        <v>8157</v>
      </c>
      <c r="B57" s="2" t="str">
        <f>VLOOKUP(A57,'4B0907557B M382 List'!$A$5:$E$1799,5,FALSE)</f>
        <v>Error - &gt; Lamp : secondary air valve ( power amplifier)</v>
      </c>
      <c r="D57" s="2" t="str">
        <f>VLOOKUP(A57,'4B0907557B M382 List'!$A$5:$B$1799,2,FALSE)</f>
        <v>1x1</v>
      </c>
      <c r="E57" s="2" t="str">
        <f>VLOOKUP(A57,'4B0907557B M382 List'!$A$5:$D$1799,4,FALSE)</f>
        <v>Fehler -&gt; Lampe: Sekundärluftventil (Endstufe)</v>
      </c>
      <c r="F57" s="2" t="str">
        <f>VLOOKUP(A57,'4B0907557B M382 List'!$A$5:$D$1799,3,FALSE)</f>
        <v>$07A89</v>
      </c>
      <c r="H57" s="2" t="str">
        <f>VLOOKUP(A57,'4B0907557P M592 List'!$A$5:$D$1316,2,FALSE)</f>
        <v>1x1</v>
      </c>
      <c r="I57" s="2" t="str">
        <f>VLOOKUP(A57,'4B0907557P M592 List'!$A$5:$D$1316,4,FALSE)</f>
        <v>Fehler -&gt; Lampe: Sekundärluftventil (Endstufe)</v>
      </c>
      <c r="J57" s="2" t="str">
        <f>VLOOKUP(A57,'4B0907557P M592 List'!$A$5:$D$1316,3,FALSE)</f>
        <v>$0761F</v>
      </c>
      <c r="L57" s="2" t="str">
        <f>VLOOKUP(A57,'4B0907557P M592 List'!$A$5:$D$1316,2,FALSE)</f>
        <v>1x1</v>
      </c>
      <c r="M57" s="2" t="str">
        <f>VLOOKUP(A57,'4B0907557P M592 List'!$A$5:$D$1316,4,FALSE)</f>
        <v>Fehler -&gt; Lampe: Sekundärluftventil (Endstufe)</v>
      </c>
      <c r="N57" s="2" t="str">
        <f>VLOOKUP(A57,'4B0907557P M592 List'!$A$5:$D$1316,3,FALSE)</f>
        <v>$0761F</v>
      </c>
      <c r="P57" s="2" t="str">
        <f>VLOOKUP(A57,'06A906018R M383 List'!$A$6:$D$1294,2,FALSE)</f>
        <v>1x1</v>
      </c>
      <c r="Q57" s="2" t="str">
        <f>VLOOKUP(A57,'06A906018R M383 List'!$A$6:$D$1294,4,FALSE)</f>
        <v>Fehler -&gt; Lampe: Sekundärluftventil (Endstufe)</v>
      </c>
      <c r="R57" s="2" t="str">
        <f>VLOOKUP(A57,'06A906018R M383 List'!$A$6:$D$1294,3,FALSE)</f>
        <v>$06FAF</v>
      </c>
      <c r="T57" s="2" t="str">
        <f>VLOOKUP(A57,'06A906018CG M383 List'!$A$6:$D$1395,2,FALSE)</f>
        <v>1x1</v>
      </c>
      <c r="U57" s="2" t="str">
        <f>VLOOKUP(A57,'06A906018CG M383 List'!$A$6:$D$1395,4,FALSE)</f>
        <v>Fehler -&gt; Lampe: Sekundärluftventil (Endstufe)</v>
      </c>
      <c r="V57" s="2" t="str">
        <f>VLOOKUP(A57,'06A906018CG M383 List'!$A$6:$D$1395,3,FALSE)</f>
        <v>$07009</v>
      </c>
    </row>
    <row r="58" spans="1:22">
      <c r="A58" s="2" t="s">
        <v>6619</v>
      </c>
      <c r="B58" s="2" t="str">
        <f>VLOOKUP(A58,'4B0907557B M382 List'!$A$5:$E$1799,5,FALSE)</f>
        <v>Error sum time: abg rel. Dropouts - Total Error (multiple)</v>
      </c>
      <c r="D58" s="2" t="str">
        <f>VLOOKUP(A58,'4B0907557B M382 List'!$A$5:$B$1799,2,FALSE)</f>
        <v>1x1</v>
      </c>
      <c r="E58" s="2" t="str">
        <f>VLOOKUP(A58,'4B0907557B M382 List'!$A$5:$D$1799,4,FALSE)</f>
        <v>Fehlersummenzeit: abg. rel. Aussetzer - Summenfehler (multiple)</v>
      </c>
      <c r="F58" s="2" t="str">
        <f>VLOOKUP(A58,'4B0907557B M382 List'!$A$5:$D$1799,3,FALSE)</f>
        <v>$07AD6</v>
      </c>
      <c r="H58" s="2" t="str">
        <f>VLOOKUP(A58,'4B0907557P M592 List'!$A$5:$D$1316,2,FALSE)</f>
        <v>1x1</v>
      </c>
      <c r="I58" s="2" t="str">
        <f>VLOOKUP(A58,'4B0907557P M592 List'!$A$5:$D$1316,4,FALSE)</f>
        <v>Fehlersummenzeit: abg. rel. Aussetzer - Summenfehler (multiple)</v>
      </c>
      <c r="J58" s="2" t="str">
        <f>VLOOKUP(A58,'4B0907557P M592 List'!$A$5:$D$1316,3,FALSE)</f>
        <v>$0766C</v>
      </c>
      <c r="L58" s="2" t="str">
        <f>VLOOKUP(A58,'4B0907557P M592 List'!$A$5:$D$1316,2,FALSE)</f>
        <v>1x1</v>
      </c>
      <c r="M58" s="2" t="str">
        <f>VLOOKUP(A58,'4B0907557P M592 List'!$A$5:$D$1316,4,FALSE)</f>
        <v>Fehlersummenzeit: abg. rel. Aussetzer - Summenfehler (multiple)</v>
      </c>
      <c r="N58" s="2" t="str">
        <f>VLOOKUP(A58,'4B0907557P M592 List'!$A$5:$D$1316,3,FALSE)</f>
        <v>$0766C</v>
      </c>
      <c r="P58" s="2" t="str">
        <f>VLOOKUP(A58,'06A906018R M383 List'!$A$6:$D$1294,2,FALSE)</f>
        <v>1x1</v>
      </c>
      <c r="Q58" s="2" t="str">
        <f>VLOOKUP(A58,'06A906018R M383 List'!$A$6:$D$1294,4,FALSE)</f>
        <v>Fehlersummenzeit: abg. rel. Aussetzer - Summenfehler (multiple)</v>
      </c>
      <c r="R58" s="2" t="str">
        <f>VLOOKUP(A58,'06A906018R M383 List'!$A$6:$D$1294,3,FALSE)</f>
        <v>$06FFC</v>
      </c>
      <c r="T58" s="2" t="str">
        <f>VLOOKUP(A58,'06A906018CG M383 List'!$A$6:$D$1395,2,FALSE)</f>
        <v>1x1</v>
      </c>
      <c r="U58" s="2" t="str">
        <f>VLOOKUP(A58,'06A906018CG M383 List'!$A$6:$D$1395,4,FALSE)</f>
        <v>Fehlersummenzeit: abg. rel. Aussetzer - Summenfehler (multiple)</v>
      </c>
      <c r="V58" s="2" t="str">
        <f>VLOOKUP(A58,'06A906018CG M383 List'!$A$6:$D$1395,3,FALSE)</f>
        <v>$07056</v>
      </c>
    </row>
    <row r="59" spans="1:22">
      <c r="A59" s="2" t="s">
        <v>6622</v>
      </c>
      <c r="B59" s="2" t="str">
        <f>VLOOKUP(A59,'4B0907557B M382 List'!$A$5:$E$1799,5,FALSE)</f>
        <v>Error sum time: katschädigende dropouts - Total Error (multiple)</v>
      </c>
      <c r="D59" s="2" t="str">
        <f>VLOOKUP(A59,'4B0907557B M382 List'!$A$5:$B$1799,2,FALSE)</f>
        <v>1x1</v>
      </c>
      <c r="E59" s="2" t="str">
        <f>VLOOKUP(A59,'4B0907557B M382 List'!$A$5:$D$1799,4,FALSE)</f>
        <v>Fehlersummenzeit: katschädigende Aussetzer - Summenfehler (multiple)</v>
      </c>
      <c r="F59" s="2" t="str">
        <f>VLOOKUP(A59,'4B0907557B M382 List'!$A$5:$D$1799,3,FALSE)</f>
        <v>$07AD7</v>
      </c>
      <c r="H59" s="2" t="str">
        <f>VLOOKUP(A59,'4B0907557P M592 List'!$A$5:$D$1316,2,FALSE)</f>
        <v>1x1</v>
      </c>
      <c r="I59" s="2" t="str">
        <f>VLOOKUP(A59,'4B0907557P M592 List'!$A$5:$D$1316,4,FALSE)</f>
        <v>Fehlersummenzeit: katschädigende Aussetzer - Summenfehler (multiple)</v>
      </c>
      <c r="J59" s="2" t="str">
        <f>VLOOKUP(A59,'4B0907557P M592 List'!$A$5:$D$1316,3,FALSE)</f>
        <v>$0766D</v>
      </c>
      <c r="L59" s="2" t="str">
        <f>VLOOKUP(A59,'4B0907557P M592 List'!$A$5:$D$1316,2,FALSE)</f>
        <v>1x1</v>
      </c>
      <c r="M59" s="2" t="str">
        <f>VLOOKUP(A59,'4B0907557P M592 List'!$A$5:$D$1316,4,FALSE)</f>
        <v>Fehlersummenzeit: katschädigende Aussetzer - Summenfehler (multiple)</v>
      </c>
      <c r="N59" s="2" t="str">
        <f>VLOOKUP(A59,'4B0907557P M592 List'!$A$5:$D$1316,3,FALSE)</f>
        <v>$0766D</v>
      </c>
      <c r="P59" s="2" t="str">
        <f>VLOOKUP(A59,'06A906018R M383 List'!$A$6:$D$1294,2,FALSE)</f>
        <v>1x1</v>
      </c>
      <c r="Q59" s="2" t="str">
        <f>VLOOKUP(A59,'06A906018R M383 List'!$A$6:$D$1294,4,FALSE)</f>
        <v>Fehlersummenzeit: katschädigende Aussetzer - Summenfehler (multiple)</v>
      </c>
      <c r="R59" s="2" t="str">
        <f>VLOOKUP(A59,'06A906018R M383 List'!$A$6:$D$1294,3,FALSE)</f>
        <v>$06FFD</v>
      </c>
      <c r="T59" s="2" t="str">
        <f>VLOOKUP(A59,'06A906018CG M383 List'!$A$6:$D$1395,2,FALSE)</f>
        <v>1x1</v>
      </c>
      <c r="U59" s="2" t="str">
        <f>VLOOKUP(A59,'06A906018CG M383 List'!$A$6:$D$1395,4,FALSE)</f>
        <v>Fehlersummenzeit: katschädigende Aussetzer - Summenfehler (multiple)</v>
      </c>
      <c r="V59" s="2" t="str">
        <f>VLOOKUP(A59,'06A906018CG M383 List'!$A$6:$D$1395,3,FALSE)</f>
        <v>$07057</v>
      </c>
    </row>
    <row r="60" spans="1:22">
      <c r="A60" s="2" t="s">
        <v>6631</v>
      </c>
      <c r="B60" s="2" t="str">
        <f>VLOOKUP(A60,'4B0907557B M382 List'!$A$5:$E$1799,5,FALSE)</f>
        <v>Error sum time: reference mark sensor</v>
      </c>
      <c r="D60" s="2" t="str">
        <f>VLOOKUP(A60,'4B0907557B M382 List'!$A$5:$B$1799,2,FALSE)</f>
        <v>1x1</v>
      </c>
      <c r="E60" s="2" t="str">
        <f>VLOOKUP(A60,'4B0907557B M382 List'!$A$5:$D$1799,4,FALSE)</f>
        <v>Fehlersummenzeit: Bezugsmarkengeber</v>
      </c>
      <c r="F60" s="2" t="str">
        <f>VLOOKUP(A60,'4B0907557B M382 List'!$A$5:$D$1799,3,FALSE)</f>
        <v>$07AFB</v>
      </c>
      <c r="H60" s="2" t="str">
        <f>VLOOKUP(A60,'4B0907557P M592 List'!$A$5:$D$1316,2,FALSE)</f>
        <v>1x1</v>
      </c>
      <c r="I60" s="2" t="str">
        <f>VLOOKUP(A60,'4B0907557P M592 List'!$A$5:$D$1316,4,FALSE)</f>
        <v>Fehlersummenzeit: Bezugsmarkengeber</v>
      </c>
      <c r="J60" s="2" t="str">
        <f>VLOOKUP(A60,'4B0907557P M592 List'!$A$5:$D$1316,3,FALSE)</f>
        <v>$07691</v>
      </c>
      <c r="L60" s="2" t="str">
        <f>VLOOKUP(A60,'4B0907557P M592 List'!$A$5:$D$1316,2,FALSE)</f>
        <v>1x1</v>
      </c>
      <c r="M60" s="2" t="str">
        <f>VLOOKUP(A60,'4B0907557P M592 List'!$A$5:$D$1316,4,FALSE)</f>
        <v>Fehlersummenzeit: Bezugsmarkengeber</v>
      </c>
      <c r="N60" s="2" t="str">
        <f>VLOOKUP(A60,'4B0907557P M592 List'!$A$5:$D$1316,3,FALSE)</f>
        <v>$07691</v>
      </c>
      <c r="P60" s="2" t="str">
        <f>VLOOKUP(A60,'06A906018R M383 List'!$A$6:$D$1294,2,FALSE)</f>
        <v>1x1</v>
      </c>
      <c r="Q60" s="2" t="str">
        <f>VLOOKUP(A60,'06A906018R M383 List'!$A$6:$D$1294,4,FALSE)</f>
        <v>Fehlersummenzeit: Bezugsmarkengeber</v>
      </c>
      <c r="R60" s="2" t="str">
        <f>VLOOKUP(A60,'06A906018R M383 List'!$A$6:$D$1294,3,FALSE)</f>
        <v>$07021</v>
      </c>
      <c r="T60" s="2" t="str">
        <f>VLOOKUP(A60,'06A906018CG M383 List'!$A$6:$D$1395,2,FALSE)</f>
        <v>1x1</v>
      </c>
      <c r="U60" s="2" t="str">
        <f>VLOOKUP(A60,'06A906018CG M383 List'!$A$6:$D$1395,4,FALSE)</f>
        <v>Fehlersummenzeit: Bezugsmarkengeber</v>
      </c>
      <c r="V60" s="2" t="str">
        <f>VLOOKUP(A60,'06A906018CG M383 List'!$A$6:$D$1395,3,FALSE)</f>
        <v>$0707B</v>
      </c>
    </row>
    <row r="61" spans="1:22">
      <c r="A61" s="2" t="s">
        <v>6646</v>
      </c>
      <c r="B61" s="2" t="str">
        <f>VLOOKUP(A61,'4B0907557B M382 List'!$A$5:$E$1799,5,FALSE)</f>
        <v>Error sum time: pressure sensor environment</v>
      </c>
      <c r="D61" s="2" t="str">
        <f>VLOOKUP(A61,'4B0907557B M382 List'!$A$5:$B$1799,2,FALSE)</f>
        <v>1x1</v>
      </c>
      <c r="E61" s="2" t="str">
        <f>VLOOKUP(A61,'4B0907557B M382 List'!$A$5:$D$1799,4,FALSE)</f>
        <v>Fehlersummenzeit: Drucksensor Umgebung</v>
      </c>
      <c r="F61" s="2" t="str">
        <f>VLOOKUP(A61,'4B0907557B M382 List'!$A$5:$D$1799,3,FALSE)</f>
        <v>$07AC9</v>
      </c>
      <c r="H61" s="2" t="str">
        <f>VLOOKUP(A61,'4B0907557P M592 List'!$A$5:$D$1316,2,FALSE)</f>
        <v>1x1</v>
      </c>
      <c r="I61" s="2" t="str">
        <f>VLOOKUP(A61,'4B0907557P M592 List'!$A$5:$D$1316,4,FALSE)</f>
        <v>Fehlersummenzeit: Drucksensor Umgebung</v>
      </c>
      <c r="J61" s="2" t="str">
        <f>VLOOKUP(A61,'4B0907557P M592 List'!$A$5:$D$1316,3,FALSE)</f>
        <v>$0765F</v>
      </c>
      <c r="L61" s="2" t="str">
        <f>VLOOKUP(A61,'4B0907557P M592 List'!$A$5:$D$1316,2,FALSE)</f>
        <v>1x1</v>
      </c>
      <c r="M61" s="2" t="str">
        <f>VLOOKUP(A61,'4B0907557P M592 List'!$A$5:$D$1316,4,FALSE)</f>
        <v>Fehlersummenzeit: Drucksensor Umgebung</v>
      </c>
      <c r="N61" s="2" t="str">
        <f>VLOOKUP(A61,'4B0907557P M592 List'!$A$5:$D$1316,3,FALSE)</f>
        <v>$0765F</v>
      </c>
      <c r="P61" s="2" t="str">
        <f>VLOOKUP(A61,'06A906018R M383 List'!$A$6:$D$1294,2,FALSE)</f>
        <v>1x1</v>
      </c>
      <c r="Q61" s="2" t="str">
        <f>VLOOKUP(A61,'06A906018R M383 List'!$A$6:$D$1294,4,FALSE)</f>
        <v>Fehlersummenzeit: Drucksensor Umgebung</v>
      </c>
      <c r="R61" s="2" t="str">
        <f>VLOOKUP(A61,'06A906018R M383 List'!$A$6:$D$1294,3,FALSE)</f>
        <v>$06FEF</v>
      </c>
      <c r="T61" s="2" t="str">
        <f>VLOOKUP(A61,'06A906018CG M383 List'!$A$6:$D$1395,2,FALSE)</f>
        <v>1x1</v>
      </c>
      <c r="U61" s="2" t="str">
        <f>VLOOKUP(A61,'06A906018CG M383 List'!$A$6:$D$1395,4,FALSE)</f>
        <v>Fehlersummenzeit: Drucksensor Umgebung</v>
      </c>
      <c r="V61" s="2" t="str">
        <f>VLOOKUP(A61,'06A906018CG M383 List'!$A$6:$D$1395,3,FALSE)</f>
        <v>$07049</v>
      </c>
    </row>
    <row r="62" spans="1:22">
      <c r="A62" s="2" t="s">
        <v>6667</v>
      </c>
      <c r="B62" s="2" t="str">
        <f>VLOOKUP(A62,'4B0907557B M382 List'!$A$5:$E$1799,5,FALSE)</f>
        <v>Error sum time: error on unused amplifier A</v>
      </c>
      <c r="D62" s="2" t="str">
        <f>VLOOKUP(A62,'4B0907557B M382 List'!$A$5:$B$1799,2,FALSE)</f>
        <v>1x1</v>
      </c>
      <c r="E62" s="2" t="str">
        <f>VLOOKUP(A62,'4B0907557B M382 List'!$A$5:$D$1799,4,FALSE)</f>
        <v>Fehlersummenzeit: Fehler an unbenutzter Endstufe A</v>
      </c>
      <c r="F62" s="2" t="str">
        <f>VLOOKUP(A62,'4B0907557B M382 List'!$A$5:$D$1799,3,FALSE)</f>
        <v>$07ACE</v>
      </c>
      <c r="H62" s="2" t="str">
        <f>VLOOKUP(A62,'4B0907557P M592 List'!$A$5:$D$1316,2,FALSE)</f>
        <v>1x1</v>
      </c>
      <c r="I62" s="2" t="str">
        <f>VLOOKUP(A62,'4B0907557P M592 List'!$A$5:$D$1316,4,FALSE)</f>
        <v>Fehlersummenzeit: Fehler an unbenutzter Endstufe A</v>
      </c>
      <c r="J62" s="2" t="str">
        <f>VLOOKUP(A62,'4B0907557P M592 List'!$A$5:$D$1316,3,FALSE)</f>
        <v>$07664</v>
      </c>
      <c r="L62" s="2" t="str">
        <f>VLOOKUP(A62,'4B0907557P M592 List'!$A$5:$D$1316,2,FALSE)</f>
        <v>1x1</v>
      </c>
      <c r="M62" s="2" t="str">
        <f>VLOOKUP(A62,'4B0907557P M592 List'!$A$5:$D$1316,4,FALSE)</f>
        <v>Fehlersummenzeit: Fehler an unbenutzter Endstufe A</v>
      </c>
      <c r="N62" s="2" t="str">
        <f>VLOOKUP(A62,'4B0907557P M592 List'!$A$5:$D$1316,3,FALSE)</f>
        <v>$07664</v>
      </c>
      <c r="P62" s="2" t="str">
        <f>VLOOKUP(A62,'06A906018R M383 List'!$A$6:$D$1294,2,FALSE)</f>
        <v>1x1</v>
      </c>
      <c r="Q62" s="2" t="str">
        <f>VLOOKUP(A62,'06A906018R M383 List'!$A$6:$D$1294,4,FALSE)</f>
        <v>Fehlersummenzeit: Fehler an unbenutzter Endstufe A</v>
      </c>
      <c r="R62" s="2" t="str">
        <f>VLOOKUP(A62,'06A906018R M383 List'!$A$6:$D$1294,3,FALSE)</f>
        <v>$06FF4</v>
      </c>
      <c r="T62" s="2" t="str">
        <f>VLOOKUP(A62,'06A906018CG M383 List'!$A$6:$D$1395,2,FALSE)</f>
        <v>1x1</v>
      </c>
      <c r="U62" s="2" t="str">
        <f>VLOOKUP(A62,'06A906018CG M383 List'!$A$6:$D$1395,4,FALSE)</f>
        <v>Fehlersummenzeit: Fehler an unbenutzter Endstufe A</v>
      </c>
      <c r="V62" s="2" t="str">
        <f>VLOOKUP(A62,'06A906018CG M383 List'!$A$6:$D$1395,3,FALSE)</f>
        <v>$0704E</v>
      </c>
    </row>
    <row r="63" spans="1:22">
      <c r="A63" s="2" t="s">
        <v>6670</v>
      </c>
      <c r="B63" s="2" t="str">
        <f>VLOOKUP(A63,'4B0907557B M382 List'!$A$5:$E$1799,5,FALSE)</f>
        <v>Error sum time: error on unused amplifier B</v>
      </c>
      <c r="D63" s="2" t="str">
        <f>VLOOKUP(A63,'4B0907557B M382 List'!$A$5:$B$1799,2,FALSE)</f>
        <v>1x1</v>
      </c>
      <c r="E63" s="2" t="str">
        <f>VLOOKUP(A63,'4B0907557B M382 List'!$A$5:$D$1799,4,FALSE)</f>
        <v>Fehlersummenzeit: Fehler an unbenutzter Endstufe B</v>
      </c>
      <c r="F63" s="2" t="str">
        <f>VLOOKUP(A63,'4B0907557B M382 List'!$A$5:$D$1799,3,FALSE)</f>
        <v>$07AD1</v>
      </c>
      <c r="H63" s="2" t="str">
        <f>VLOOKUP(A63,'4B0907557P M592 List'!$A$5:$D$1316,2,FALSE)</f>
        <v>1x1</v>
      </c>
      <c r="I63" s="2" t="str">
        <f>VLOOKUP(A63,'4B0907557P M592 List'!$A$5:$D$1316,4,FALSE)</f>
        <v>Fehlersummenzeit: Fehler an unbenutzter Endstufe B</v>
      </c>
      <c r="J63" s="2" t="str">
        <f>VLOOKUP(A63,'4B0907557P M592 List'!$A$5:$D$1316,3,FALSE)</f>
        <v>$07667</v>
      </c>
      <c r="L63" s="2" t="str">
        <f>VLOOKUP(A63,'4B0907557P M592 List'!$A$5:$D$1316,2,FALSE)</f>
        <v>1x1</v>
      </c>
      <c r="M63" s="2" t="str">
        <f>VLOOKUP(A63,'4B0907557P M592 List'!$A$5:$D$1316,4,FALSE)</f>
        <v>Fehlersummenzeit: Fehler an unbenutzter Endstufe B</v>
      </c>
      <c r="N63" s="2" t="str">
        <f>VLOOKUP(A63,'4B0907557P M592 List'!$A$5:$D$1316,3,FALSE)</f>
        <v>$07667</v>
      </c>
      <c r="P63" s="2" t="str">
        <f>VLOOKUP(A63,'06A906018R M383 List'!$A$6:$D$1294,2,FALSE)</f>
        <v>1x1</v>
      </c>
      <c r="Q63" s="2" t="str">
        <f>VLOOKUP(A63,'06A906018R M383 List'!$A$6:$D$1294,4,FALSE)</f>
        <v>Fehlersummenzeit: Fehler an unbenutzter Endstufe B</v>
      </c>
      <c r="R63" s="2" t="str">
        <f>VLOOKUP(A63,'06A906018R M383 List'!$A$6:$D$1294,3,FALSE)</f>
        <v>$06FF7</v>
      </c>
      <c r="T63" s="2" t="str">
        <f>VLOOKUP(A63,'06A906018CG M383 List'!$A$6:$D$1395,2,FALSE)</f>
        <v>1x1</v>
      </c>
      <c r="U63" s="2" t="str">
        <f>VLOOKUP(A63,'06A906018CG M383 List'!$A$6:$D$1395,4,FALSE)</f>
        <v>Fehlersummenzeit: Fehler an unbenutzter Endstufe B</v>
      </c>
      <c r="V63" s="2" t="str">
        <f>VLOOKUP(A63,'06A906018CG M383 List'!$A$6:$D$1395,3,FALSE)</f>
        <v>$07051</v>
      </c>
    </row>
    <row r="64" spans="1:22">
      <c r="A64" s="2" t="s">
        <v>6673</v>
      </c>
      <c r="B64" s="2" t="str">
        <f>VLOOKUP(A64,'4B0907557B M382 List'!$A$5:$E$1799,5,FALSE)</f>
        <v>Error sum time : EV van Zyl . 1</v>
      </c>
      <c r="D64" s="2" t="str">
        <f>VLOOKUP(A64,'4B0907557B M382 List'!$A$5:$B$1799,2,FALSE)</f>
        <v>1x1</v>
      </c>
      <c r="E64" s="2" t="str">
        <f>VLOOKUP(A64,'4B0907557B M382 List'!$A$5:$D$1799,4,FALSE)</f>
        <v>Fehlersummenzeit: EV von Zyl. 1</v>
      </c>
      <c r="F64" s="2" t="str">
        <f>VLOOKUP(A64,'4B0907557B M382 List'!$A$5:$D$1799,3,FALSE)</f>
        <v>$07ACA</v>
      </c>
      <c r="H64" s="2" t="str">
        <f>VLOOKUP(A64,'4B0907557P M592 List'!$A$5:$D$1316,2,FALSE)</f>
        <v>1x1</v>
      </c>
      <c r="I64" s="2" t="str">
        <f>VLOOKUP(A64,'4B0907557P M592 List'!$A$5:$D$1316,4,FALSE)</f>
        <v>Fehlersummenzeit: EV von Zyl. 1</v>
      </c>
      <c r="J64" s="2" t="str">
        <f>VLOOKUP(A64,'4B0907557P M592 List'!$A$5:$D$1316,3,FALSE)</f>
        <v>$07660</v>
      </c>
      <c r="L64" s="2" t="str">
        <f>VLOOKUP(A64,'4B0907557P M592 List'!$A$5:$D$1316,2,FALSE)</f>
        <v>1x1</v>
      </c>
      <c r="M64" s="2" t="str">
        <f>VLOOKUP(A64,'4B0907557P M592 List'!$A$5:$D$1316,4,FALSE)</f>
        <v>Fehlersummenzeit: EV von Zyl. 1</v>
      </c>
      <c r="N64" s="2" t="str">
        <f>VLOOKUP(A64,'4B0907557P M592 List'!$A$5:$D$1316,3,FALSE)</f>
        <v>$07660</v>
      </c>
      <c r="P64" s="2" t="str">
        <f>VLOOKUP(A64,'06A906018R M383 List'!$A$6:$D$1294,2,FALSE)</f>
        <v>1x1</v>
      </c>
      <c r="Q64" s="2" t="str">
        <f>VLOOKUP(A64,'06A906018R M383 List'!$A$6:$D$1294,4,FALSE)</f>
        <v>Fehlersummenzeit: EV von Zyl. 1</v>
      </c>
      <c r="R64" s="2" t="str">
        <f>VLOOKUP(A64,'06A906018R M383 List'!$A$6:$D$1294,3,FALSE)</f>
        <v>$06FF0</v>
      </c>
      <c r="T64" s="2" t="str">
        <f>VLOOKUP(A64,'06A906018CG M383 List'!$A$6:$D$1395,2,FALSE)</f>
        <v>1x1</v>
      </c>
      <c r="U64" s="2" t="str">
        <f>VLOOKUP(A64,'06A906018CG M383 List'!$A$6:$D$1395,4,FALSE)</f>
        <v>Fehlersummenzeit: EV von Zyl. 1</v>
      </c>
      <c r="V64" s="2" t="str">
        <f>VLOOKUP(A64,'06A906018CG M383 List'!$A$6:$D$1395,3,FALSE)</f>
        <v>$0704A</v>
      </c>
    </row>
    <row r="65" spans="1:22">
      <c r="A65" s="2" t="s">
        <v>6676</v>
      </c>
      <c r="B65" s="2" t="str">
        <f>VLOOKUP(A65,'4B0907557B M382 List'!$A$5:$E$1799,5,FALSE)</f>
        <v>Error sum time : EV van Zyl . 2</v>
      </c>
      <c r="D65" s="2" t="str">
        <f>VLOOKUP(A65,'4B0907557B M382 List'!$A$5:$B$1799,2,FALSE)</f>
        <v>1x1</v>
      </c>
      <c r="E65" s="2" t="str">
        <f>VLOOKUP(A65,'4B0907557B M382 List'!$A$5:$D$1799,4,FALSE)</f>
        <v>Fehlersummenzeit: EV von Zyl. 2</v>
      </c>
      <c r="F65" s="2" t="str">
        <f>VLOOKUP(A65,'4B0907557B M382 List'!$A$5:$D$1799,3,FALSE)</f>
        <v>$07ACB</v>
      </c>
      <c r="H65" s="2" t="str">
        <f>VLOOKUP(A65,'4B0907557P M592 List'!$A$5:$D$1316,2,FALSE)</f>
        <v>1x1</v>
      </c>
      <c r="I65" s="2" t="str">
        <f>VLOOKUP(A65,'4B0907557P M592 List'!$A$5:$D$1316,4,FALSE)</f>
        <v>Fehlersummenzeit: EV von Zyl. 2</v>
      </c>
      <c r="J65" s="2" t="str">
        <f>VLOOKUP(A65,'4B0907557P M592 List'!$A$5:$D$1316,3,FALSE)</f>
        <v>$07661</v>
      </c>
      <c r="L65" s="2" t="str">
        <f>VLOOKUP(A65,'4B0907557P M592 List'!$A$5:$D$1316,2,FALSE)</f>
        <v>1x1</v>
      </c>
      <c r="M65" s="2" t="str">
        <f>VLOOKUP(A65,'4B0907557P M592 List'!$A$5:$D$1316,4,FALSE)</f>
        <v>Fehlersummenzeit: EV von Zyl. 2</v>
      </c>
      <c r="N65" s="2" t="str">
        <f>VLOOKUP(A65,'4B0907557P M592 List'!$A$5:$D$1316,3,FALSE)</f>
        <v>$07661</v>
      </c>
      <c r="P65" s="2" t="str">
        <f>VLOOKUP(A65,'06A906018R M383 List'!$A$6:$D$1294,2,FALSE)</f>
        <v>1x1</v>
      </c>
      <c r="Q65" s="2" t="str">
        <f>VLOOKUP(A65,'06A906018R M383 List'!$A$6:$D$1294,4,FALSE)</f>
        <v>Fehlersummenzeit: EV von Zyl. 2</v>
      </c>
      <c r="R65" s="2" t="str">
        <f>VLOOKUP(A65,'06A906018R M383 List'!$A$6:$D$1294,3,FALSE)</f>
        <v>$06FF1</v>
      </c>
      <c r="T65" s="2" t="str">
        <f>VLOOKUP(A65,'06A906018CG M383 List'!$A$6:$D$1395,2,FALSE)</f>
        <v>1x1</v>
      </c>
      <c r="U65" s="2" t="str">
        <f>VLOOKUP(A65,'06A906018CG M383 List'!$A$6:$D$1395,4,FALSE)</f>
        <v>Fehlersummenzeit: EV von Zyl. 2</v>
      </c>
      <c r="V65" s="2" t="str">
        <f>VLOOKUP(A65,'06A906018CG M383 List'!$A$6:$D$1395,3,FALSE)</f>
        <v>$0704B</v>
      </c>
    </row>
    <row r="66" spans="1:22">
      <c r="A66" s="2" t="s">
        <v>6679</v>
      </c>
      <c r="B66" s="2" t="str">
        <f>VLOOKUP(A66,'4B0907557B M382 List'!$A$5:$E$1799,5,FALSE)</f>
        <v>Error sum time : EV van Zyl . 3</v>
      </c>
      <c r="D66" s="2" t="str">
        <f>VLOOKUP(A66,'4B0907557B M382 List'!$A$5:$B$1799,2,FALSE)</f>
        <v>1x1</v>
      </c>
      <c r="E66" s="2" t="str">
        <f>VLOOKUP(A66,'4B0907557B M382 List'!$A$5:$D$1799,4,FALSE)</f>
        <v>Fehlersummenzeit: EV von Zyl. 3</v>
      </c>
      <c r="F66" s="2" t="str">
        <f>VLOOKUP(A66,'4B0907557B M382 List'!$A$5:$D$1799,3,FALSE)</f>
        <v>$07ACC</v>
      </c>
      <c r="H66" s="2" t="str">
        <f>VLOOKUP(A66,'4B0907557P M592 List'!$A$5:$D$1316,2,FALSE)</f>
        <v>1x1</v>
      </c>
      <c r="I66" s="2" t="str">
        <f>VLOOKUP(A66,'4B0907557P M592 List'!$A$5:$D$1316,4,FALSE)</f>
        <v>Fehlersummenzeit: EV von Zyl. 3</v>
      </c>
      <c r="J66" s="2" t="str">
        <f>VLOOKUP(A66,'4B0907557P M592 List'!$A$5:$D$1316,3,FALSE)</f>
        <v>$07662</v>
      </c>
      <c r="L66" s="2" t="str">
        <f>VLOOKUP(A66,'4B0907557P M592 List'!$A$5:$D$1316,2,FALSE)</f>
        <v>1x1</v>
      </c>
      <c r="M66" s="2" t="str">
        <f>VLOOKUP(A66,'4B0907557P M592 List'!$A$5:$D$1316,4,FALSE)</f>
        <v>Fehlersummenzeit: EV von Zyl. 3</v>
      </c>
      <c r="N66" s="2" t="str">
        <f>VLOOKUP(A66,'4B0907557P M592 List'!$A$5:$D$1316,3,FALSE)</f>
        <v>$07662</v>
      </c>
      <c r="P66" s="2" t="str">
        <f>VLOOKUP(A66,'06A906018R M383 List'!$A$6:$D$1294,2,FALSE)</f>
        <v>1x1</v>
      </c>
      <c r="Q66" s="2" t="str">
        <f>VLOOKUP(A66,'06A906018R M383 List'!$A$6:$D$1294,4,FALSE)</f>
        <v>Fehlersummenzeit: EV von Zyl. 3</v>
      </c>
      <c r="R66" s="2" t="str">
        <f>VLOOKUP(A66,'06A906018R M383 List'!$A$6:$D$1294,3,FALSE)</f>
        <v>$06FF2</v>
      </c>
      <c r="T66" s="2" t="str">
        <f>VLOOKUP(A66,'06A906018CG M383 List'!$A$6:$D$1395,2,FALSE)</f>
        <v>1x1</v>
      </c>
      <c r="U66" s="2" t="str">
        <f>VLOOKUP(A66,'06A906018CG M383 List'!$A$6:$D$1395,4,FALSE)</f>
        <v>Fehlersummenzeit: EV von Zyl. 3</v>
      </c>
      <c r="V66" s="2" t="str">
        <f>VLOOKUP(A66,'06A906018CG M383 List'!$A$6:$D$1395,3,FALSE)</f>
        <v>$0704C</v>
      </c>
    </row>
    <row r="67" spans="1:22">
      <c r="A67" s="2" t="s">
        <v>6682</v>
      </c>
      <c r="B67" s="2" t="str">
        <f>VLOOKUP(A67,'4B0907557B M382 List'!$A$5:$E$1799,5,FALSE)</f>
        <v>Error sum time : EV van Zyl . 4</v>
      </c>
      <c r="D67" s="2" t="str">
        <f>VLOOKUP(A67,'4B0907557B M382 List'!$A$5:$B$1799,2,FALSE)</f>
        <v>1x1</v>
      </c>
      <c r="E67" s="2" t="str">
        <f>VLOOKUP(A67,'4B0907557B M382 List'!$A$5:$D$1799,4,FALSE)</f>
        <v>Fehlersummenzeit: EV von Zyl. 4</v>
      </c>
      <c r="F67" s="2" t="str">
        <f>VLOOKUP(A67,'4B0907557B M382 List'!$A$5:$D$1799,3,FALSE)</f>
        <v>$07ACD</v>
      </c>
      <c r="H67" s="2" t="str">
        <f>VLOOKUP(A67,'4B0907557P M592 List'!$A$5:$D$1316,2,FALSE)</f>
        <v>1x1</v>
      </c>
      <c r="I67" s="2" t="str">
        <f>VLOOKUP(A67,'4B0907557P M592 List'!$A$5:$D$1316,4,FALSE)</f>
        <v>Fehlersummenzeit: EV von Zyl. 4</v>
      </c>
      <c r="J67" s="2" t="str">
        <f>VLOOKUP(A67,'4B0907557P M592 List'!$A$5:$D$1316,3,FALSE)</f>
        <v>$07663</v>
      </c>
      <c r="L67" s="2" t="str">
        <f>VLOOKUP(A67,'4B0907557P M592 List'!$A$5:$D$1316,2,FALSE)</f>
        <v>1x1</v>
      </c>
      <c r="M67" s="2" t="str">
        <f>VLOOKUP(A67,'4B0907557P M592 List'!$A$5:$D$1316,4,FALSE)</f>
        <v>Fehlersummenzeit: EV von Zyl. 4</v>
      </c>
      <c r="N67" s="2" t="str">
        <f>VLOOKUP(A67,'4B0907557P M592 List'!$A$5:$D$1316,3,FALSE)</f>
        <v>$07663</v>
      </c>
      <c r="P67" s="2" t="str">
        <f>VLOOKUP(A67,'06A906018R M383 List'!$A$6:$D$1294,2,FALSE)</f>
        <v>1x1</v>
      </c>
      <c r="Q67" s="2" t="str">
        <f>VLOOKUP(A67,'06A906018R M383 List'!$A$6:$D$1294,4,FALSE)</f>
        <v>Fehlersummenzeit: EV von Zyl. 4</v>
      </c>
      <c r="R67" s="2" t="str">
        <f>VLOOKUP(A67,'06A906018R M383 List'!$A$6:$D$1294,3,FALSE)</f>
        <v>$06FF3</v>
      </c>
      <c r="T67" s="2" t="str">
        <f>VLOOKUP(A67,'06A906018CG M383 List'!$A$6:$D$1395,2,FALSE)</f>
        <v>1x1</v>
      </c>
      <c r="U67" s="2" t="str">
        <f>VLOOKUP(A67,'06A906018CG M383 List'!$A$6:$D$1395,4,FALSE)</f>
        <v>Fehlersummenzeit: EV von Zyl. 4</v>
      </c>
      <c r="V67" s="2" t="str">
        <f>VLOOKUP(A67,'06A906018CG M383 List'!$A$6:$D$1395,3,FALSE)</f>
        <v>$0704D</v>
      </c>
    </row>
    <row r="68" spans="1:22">
      <c r="A68" s="2" t="s">
        <v>6739</v>
      </c>
      <c r="B68" s="2" t="str">
        <f>VLOOKUP(A68,'4B0907557B M382 List'!$A$5:$E$1799,5,FALSE)</f>
        <v>Error sum time: boost pressure control valve ( power amplifier)</v>
      </c>
      <c r="D68" s="2" t="str">
        <f>VLOOKUP(A68,'4B0907557B M382 List'!$A$5:$B$1799,2,FALSE)</f>
        <v>1x1</v>
      </c>
      <c r="E68" s="2" t="str">
        <f>VLOOKUP(A68,'4B0907557B M382 List'!$A$5:$D$1799,4,FALSE)</f>
        <v>Fehlersummenzeit: Ladedrucksteuerventil (Endstufe)</v>
      </c>
      <c r="F68" s="2" t="str">
        <f>VLOOKUP(A68,'4B0907557B M382 List'!$A$5:$D$1799,3,FALSE)</f>
        <v>$07AD4</v>
      </c>
      <c r="H68" s="2" t="str">
        <f>VLOOKUP(A68,'4B0907557P M592 List'!$A$5:$D$1316,2,FALSE)</f>
        <v>1x1</v>
      </c>
      <c r="I68" s="2" t="str">
        <f>VLOOKUP(A68,'4B0907557P M592 List'!$A$5:$D$1316,4,FALSE)</f>
        <v>Fehlersummenzeit: Ladedrucksteuerventil (Endstufe)</v>
      </c>
      <c r="J68" s="2" t="str">
        <f>VLOOKUP(A68,'4B0907557P M592 List'!$A$5:$D$1316,3,FALSE)</f>
        <v>$0766A</v>
      </c>
      <c r="L68" s="2" t="str">
        <f>VLOOKUP(A68,'4B0907557P M592 List'!$A$5:$D$1316,2,FALSE)</f>
        <v>1x1</v>
      </c>
      <c r="M68" s="2" t="str">
        <f>VLOOKUP(A68,'4B0907557P M592 List'!$A$5:$D$1316,4,FALSE)</f>
        <v>Fehlersummenzeit: Ladedrucksteuerventil (Endstufe)</v>
      </c>
      <c r="N68" s="2" t="str">
        <f>VLOOKUP(A68,'4B0907557P M592 List'!$A$5:$D$1316,3,FALSE)</f>
        <v>$0766A</v>
      </c>
      <c r="P68" s="2" t="str">
        <f>VLOOKUP(A68,'06A906018R M383 List'!$A$6:$D$1294,2,FALSE)</f>
        <v>1x1</v>
      </c>
      <c r="Q68" s="2" t="str">
        <f>VLOOKUP(A68,'06A906018R M383 List'!$A$6:$D$1294,4,FALSE)</f>
        <v>Fehlersummenzeit: Ladedrucksteuerventil (Endstufe)</v>
      </c>
      <c r="R68" s="2" t="str">
        <f>VLOOKUP(A68,'06A906018R M383 List'!$A$6:$D$1294,3,FALSE)</f>
        <v>$06FFA</v>
      </c>
      <c r="T68" s="2" t="str">
        <f>VLOOKUP(A68,'06A906018CG M383 List'!$A$6:$D$1395,2,FALSE)</f>
        <v>1x1</v>
      </c>
      <c r="U68" s="2" t="str">
        <f>VLOOKUP(A68,'06A906018CG M383 List'!$A$6:$D$1395,4,FALSE)</f>
        <v>Fehlersummenzeit: Ladedrucksteuerventil (Endstufe)</v>
      </c>
      <c r="V68" s="2" t="str">
        <f>VLOOKUP(A68,'06A906018CG M383 List'!$A$6:$D$1395,3,FALSE)</f>
        <v>$07054</v>
      </c>
    </row>
    <row r="69" spans="1:22">
      <c r="A69" s="2" t="s">
        <v>6772</v>
      </c>
      <c r="B69" s="2" t="str">
        <f>VLOOKUP(A69,'4B0907557B M382 List'!$A$5:$E$1799,5,FALSE)</f>
        <v>Error sum time: camshaft control valve output stage</v>
      </c>
      <c r="D69" s="2" t="str">
        <f>VLOOKUP(A69,'4B0907557B M382 List'!$A$5:$B$1799,2,FALSE)</f>
        <v>1x1</v>
      </c>
      <c r="E69" s="2" t="str">
        <f>VLOOKUP(A69,'4B0907557B M382 List'!$A$5:$D$1799,4,FALSE)</f>
        <v>Fehlersummenzeit: Nockenwellensteuerungsventil Endstufe</v>
      </c>
      <c r="F69" s="2" t="str">
        <f>VLOOKUP(A69,'4B0907557B M382 List'!$A$5:$D$1799,3,FALSE)</f>
        <v>$07AD5</v>
      </c>
      <c r="H69" s="2" t="str">
        <f>VLOOKUP(A69,'4B0907557P M592 List'!$A$5:$D$1316,2,FALSE)</f>
        <v>1x1</v>
      </c>
      <c r="I69" s="2" t="str">
        <f>VLOOKUP(A69,'4B0907557P M592 List'!$A$5:$D$1316,4,FALSE)</f>
        <v>Fehlersummenzeit: Nockenwellensteuerungsventil Endstufe</v>
      </c>
      <c r="J69" s="2" t="str">
        <f>VLOOKUP(A69,'4B0907557P M592 List'!$A$5:$D$1316,3,FALSE)</f>
        <v>$0766B</v>
      </c>
      <c r="L69" s="2" t="str">
        <f>VLOOKUP(A69,'4B0907557P M592 List'!$A$5:$D$1316,2,FALSE)</f>
        <v>1x1</v>
      </c>
      <c r="M69" s="2" t="str">
        <f>VLOOKUP(A69,'4B0907557P M592 List'!$A$5:$D$1316,4,FALSE)</f>
        <v>Fehlersummenzeit: Nockenwellensteuerungsventil Endstufe</v>
      </c>
      <c r="N69" s="2" t="str">
        <f>VLOOKUP(A69,'4B0907557P M592 List'!$A$5:$D$1316,3,FALSE)</f>
        <v>$0766B</v>
      </c>
      <c r="P69" s="2" t="str">
        <f>VLOOKUP(A69,'06A906018R M383 List'!$A$6:$D$1294,2,FALSE)</f>
        <v>1x1</v>
      </c>
      <c r="Q69" s="2" t="str">
        <f>VLOOKUP(A69,'06A906018R M383 List'!$A$6:$D$1294,4,FALSE)</f>
        <v>Fehlersummenzeit: Nockenwellensteuerungsventil Endstufe</v>
      </c>
      <c r="R69" s="2" t="str">
        <f>VLOOKUP(A69,'06A906018R M383 List'!$A$6:$D$1294,3,FALSE)</f>
        <v>$06FFB</v>
      </c>
      <c r="T69" s="2" t="str">
        <f>VLOOKUP(A69,'06A906018CG M383 List'!$A$6:$D$1395,2,FALSE)</f>
        <v>1x1</v>
      </c>
      <c r="U69" s="2" t="str">
        <f>VLOOKUP(A69,'06A906018CG M383 List'!$A$6:$D$1395,4,FALSE)</f>
        <v>Fehlersummenzeit: Nockenwellensteuerungsventil Endstufe</v>
      </c>
      <c r="V69" s="2" t="str">
        <f>VLOOKUP(A69,'06A906018CG M383 List'!$A$6:$D$1395,3,FALSE)</f>
        <v>$07055</v>
      </c>
    </row>
    <row r="70" spans="1:22">
      <c r="A70" s="2" t="s">
        <v>6787</v>
      </c>
      <c r="B70" s="2" t="str">
        <f>VLOOKUP(A70,'4B0907557B M382 List'!$A$5:$E$1799,5,FALSE)</f>
        <v>Error sum time: Control unit defective ( iRAM )</v>
      </c>
      <c r="D70" s="2" t="str">
        <f>VLOOKUP(A70,'4B0907557B M382 List'!$A$5:$B$1799,2,FALSE)</f>
        <v>1x1</v>
      </c>
      <c r="E70" s="2" t="str">
        <f>VLOOKUP(A70,'4B0907557B M382 List'!$A$5:$D$1799,4,FALSE)</f>
        <v>Fehlersummenzeit: Steuergerät defekt (iRAM)</v>
      </c>
      <c r="F70" s="2" t="str">
        <f>VLOOKUP(A70,'4B0907557B M382 List'!$A$5:$D$1799,3,FALSE)</f>
        <v>$07B02</v>
      </c>
      <c r="H70" s="2" t="str">
        <f>VLOOKUP(A70,'4B0907557P M592 List'!$A$5:$D$1316,2,FALSE)</f>
        <v>1x1</v>
      </c>
      <c r="I70" s="2" t="str">
        <f>VLOOKUP(A70,'4B0907557P M592 List'!$A$5:$D$1316,4,FALSE)</f>
        <v>Fehlersummenzeit: Steuergerät defekt (iRAM)</v>
      </c>
      <c r="J70" s="2" t="str">
        <f>VLOOKUP(A70,'4B0907557P M592 List'!$A$5:$D$1316,3,FALSE)</f>
        <v>$07698</v>
      </c>
      <c r="L70" s="2" t="str">
        <f>VLOOKUP(A70,'4B0907557P M592 List'!$A$5:$D$1316,2,FALSE)</f>
        <v>1x1</v>
      </c>
      <c r="M70" s="2" t="str">
        <f>VLOOKUP(A70,'4B0907557P M592 List'!$A$5:$D$1316,4,FALSE)</f>
        <v>Fehlersummenzeit: Steuergerät defekt (iRAM)</v>
      </c>
      <c r="N70" s="2" t="str">
        <f>VLOOKUP(A70,'4B0907557P M592 List'!$A$5:$D$1316,3,FALSE)</f>
        <v>$07698</v>
      </c>
      <c r="P70" s="2" t="str">
        <f>VLOOKUP(A70,'06A906018R M383 List'!$A$6:$D$1294,2,FALSE)</f>
        <v>1x1</v>
      </c>
      <c r="Q70" s="2" t="str">
        <f>VLOOKUP(A70,'06A906018R M383 List'!$A$6:$D$1294,4,FALSE)</f>
        <v>Fehlersummenzeit: Steuergerät defekt (iRAM)</v>
      </c>
      <c r="R70" s="2" t="str">
        <f>VLOOKUP(A70,'06A906018R M383 List'!$A$6:$D$1294,3,FALSE)</f>
        <v>$07028</v>
      </c>
      <c r="T70" s="2" t="str">
        <f>VLOOKUP(A70,'06A906018CG M383 List'!$A$6:$D$1395,2,FALSE)</f>
        <v>1x1</v>
      </c>
      <c r="U70" s="2" t="str">
        <f>VLOOKUP(A70,'06A906018CG M383 List'!$A$6:$D$1395,4,FALSE)</f>
        <v>Fehlersummenzeit: Steuergerät defekt (iRAM)</v>
      </c>
      <c r="V70" s="2" t="str">
        <f>VLOOKUP(A70,'06A906018CG M383 List'!$A$6:$D$1395,3,FALSE)</f>
        <v>$07082</v>
      </c>
    </row>
    <row r="71" spans="1:22">
      <c r="A71" s="2" t="s">
        <v>6790</v>
      </c>
      <c r="B71" s="2" t="str">
        <f>VLOOKUP(A71,'4B0907557B M382 List'!$A$5:$E$1799,5,FALSE)</f>
        <v>Error sum time: ECU programming unsuccessful</v>
      </c>
      <c r="D71" s="2" t="str">
        <f>VLOOKUP(A71,'4B0907557B M382 List'!$A$5:$B$1799,2,FALSE)</f>
        <v>1x1</v>
      </c>
      <c r="E71" s="2" t="str">
        <f>VLOOKUP(A71,'4B0907557B M382 List'!$A$5:$D$1799,4,FALSE)</f>
        <v>Fehlersummenzeit: Steuergeräteprogrammierung nicht erfolgreich</v>
      </c>
      <c r="F71" s="2" t="str">
        <f>VLOOKUP(A71,'4B0907557B M382 List'!$A$5:$D$1799,3,FALSE)</f>
        <v>$07B0B</v>
      </c>
      <c r="H71" s="2" t="str">
        <f>VLOOKUP(A71,'4B0907557P M592 List'!$A$5:$D$1316,2,FALSE)</f>
        <v>1x1</v>
      </c>
      <c r="I71" s="2" t="str">
        <f>VLOOKUP(A71,'4B0907557P M592 List'!$A$5:$D$1316,4,FALSE)</f>
        <v>Fehlersummenzeit: Steuergeräteprogrammierung nicht erfolgreich</v>
      </c>
      <c r="J71" s="2" t="str">
        <f>VLOOKUP(A71,'4B0907557P M592 List'!$A$5:$D$1316,3,FALSE)</f>
        <v>$076A1</v>
      </c>
      <c r="L71" s="2" t="str">
        <f>VLOOKUP(A71,'4B0907557P M592 List'!$A$5:$D$1316,2,FALSE)</f>
        <v>1x1</v>
      </c>
      <c r="M71" s="2" t="str">
        <f>VLOOKUP(A71,'4B0907557P M592 List'!$A$5:$D$1316,4,FALSE)</f>
        <v>Fehlersummenzeit: Steuergeräteprogrammierung nicht erfolgreich</v>
      </c>
      <c r="N71" s="2" t="str">
        <f>VLOOKUP(A71,'4B0907557P M592 List'!$A$5:$D$1316,3,FALSE)</f>
        <v>$076A1</v>
      </c>
      <c r="P71" s="2" t="str">
        <f>VLOOKUP(A71,'06A906018R M383 List'!$A$6:$D$1294,2,FALSE)</f>
        <v>1x1</v>
      </c>
      <c r="Q71" s="2" t="str">
        <f>VLOOKUP(A71,'06A906018R M383 List'!$A$6:$D$1294,4,FALSE)</f>
        <v>Fehlersummenzeit: Steuergeräteprogrammierung nicht erfolgreich</v>
      </c>
      <c r="R71" s="2" t="str">
        <f>VLOOKUP(A71,'06A906018R M383 List'!$A$6:$D$1294,3,FALSE)</f>
        <v>$07031</v>
      </c>
      <c r="T71" s="2" t="str">
        <f>VLOOKUP(A71,'06A906018CG M383 List'!$A$6:$D$1395,2,FALSE)</f>
        <v>1x1</v>
      </c>
      <c r="U71" s="2" t="str">
        <f>VLOOKUP(A71,'06A906018CG M383 List'!$A$6:$D$1395,4,FALSE)</f>
        <v>Fehlersummenzeit: Steuergeräteprogrammierung nicht erfolgreich</v>
      </c>
      <c r="V71" s="2" t="str">
        <f>VLOOKUP(A71,'06A906018CG M383 List'!$A$6:$D$1395,3,FALSE)</f>
        <v>$0708B</v>
      </c>
    </row>
    <row r="72" spans="1:22">
      <c r="A72" s="2" t="s">
        <v>6793</v>
      </c>
      <c r="B72" s="2" t="str">
        <f>VLOOKUP(A72,'4B0907557B M382 List'!$A$5:$E$1799,5,FALSE)</f>
        <v>Error sum time: Control unit defective (ROM)</v>
      </c>
      <c r="D72" s="2" t="str">
        <f>VLOOKUP(A72,'4B0907557B M382 List'!$A$5:$B$1799,2,FALSE)</f>
        <v>1x1</v>
      </c>
      <c r="E72" s="2" t="str">
        <f>VLOOKUP(A72,'4B0907557B M382 List'!$A$5:$D$1799,4,FALSE)</f>
        <v>Fehlersummenzeit: Steuergerät defekt (ROM)</v>
      </c>
      <c r="F72" s="2" t="str">
        <f>VLOOKUP(A72,'4B0907557B M382 List'!$A$5:$D$1799,3,FALSE)</f>
        <v>$07B03</v>
      </c>
      <c r="H72" s="2" t="str">
        <f>VLOOKUP(A72,'4B0907557P M592 List'!$A$5:$D$1316,2,FALSE)</f>
        <v>1x1</v>
      </c>
      <c r="I72" s="2" t="str">
        <f>VLOOKUP(A72,'4B0907557P M592 List'!$A$5:$D$1316,4,FALSE)</f>
        <v>Fehlersummenzeit: Steuergerät defekt (ROM)</v>
      </c>
      <c r="J72" s="2" t="str">
        <f>VLOOKUP(A72,'4B0907557P M592 List'!$A$5:$D$1316,3,FALSE)</f>
        <v>$07699</v>
      </c>
      <c r="L72" s="2" t="str">
        <f>VLOOKUP(A72,'4B0907557P M592 List'!$A$5:$D$1316,2,FALSE)</f>
        <v>1x1</v>
      </c>
      <c r="M72" s="2" t="str">
        <f>VLOOKUP(A72,'4B0907557P M592 List'!$A$5:$D$1316,4,FALSE)</f>
        <v>Fehlersummenzeit: Steuergerät defekt (ROM)</v>
      </c>
      <c r="N72" s="2" t="str">
        <f>VLOOKUP(A72,'4B0907557P M592 List'!$A$5:$D$1316,3,FALSE)</f>
        <v>$07699</v>
      </c>
      <c r="P72" s="2" t="str">
        <f>VLOOKUP(A72,'06A906018R M383 List'!$A$6:$D$1294,2,FALSE)</f>
        <v>1x1</v>
      </c>
      <c r="Q72" s="2" t="str">
        <f>VLOOKUP(A72,'06A906018R M383 List'!$A$6:$D$1294,4,FALSE)</f>
        <v>Fehlersummenzeit: Steuergerät defekt (ROM)</v>
      </c>
      <c r="R72" s="2" t="str">
        <f>VLOOKUP(A72,'06A906018R M383 List'!$A$6:$D$1294,3,FALSE)</f>
        <v>$07029</v>
      </c>
      <c r="T72" s="2" t="str">
        <f>VLOOKUP(A72,'06A906018CG M383 List'!$A$6:$D$1395,2,FALSE)</f>
        <v>1x1</v>
      </c>
      <c r="U72" s="2" t="str">
        <f>VLOOKUP(A72,'06A906018CG M383 List'!$A$6:$D$1395,4,FALSE)</f>
        <v>Fehlersummenzeit: Steuergerät defekt (ROM)</v>
      </c>
      <c r="V72" s="2" t="str">
        <f>VLOOKUP(A72,'06A906018CG M383 List'!$A$6:$D$1395,3,FALSE)</f>
        <v>$07083</v>
      </c>
    </row>
    <row r="73" spans="1:22">
      <c r="A73" s="2" t="s">
        <v>6796</v>
      </c>
      <c r="B73" s="2" t="str">
        <f>VLOOKUP(A73,'4B0907557B M382 List'!$A$5:$E$1799,5,FALSE)</f>
        <v>Error sum time: Control unit defective ( XRAM )</v>
      </c>
      <c r="D73" s="2" t="str">
        <f>VLOOKUP(A73,'4B0907557B M382 List'!$A$5:$B$1799,2,FALSE)</f>
        <v>1x1</v>
      </c>
      <c r="E73" s="2" t="str">
        <f>VLOOKUP(A73,'4B0907557B M382 List'!$A$5:$D$1799,4,FALSE)</f>
        <v>Fehlersummenzeit: Steuergerät defekt (xRAM)</v>
      </c>
      <c r="F73" s="2" t="str">
        <f>VLOOKUP(A73,'4B0907557B M382 List'!$A$5:$D$1799,3,FALSE)</f>
        <v>$07B04</v>
      </c>
      <c r="H73" s="2" t="str">
        <f>VLOOKUP(A73,'4B0907557P M592 List'!$A$5:$D$1316,2,FALSE)</f>
        <v>1x1</v>
      </c>
      <c r="I73" s="2" t="str">
        <f>VLOOKUP(A73,'4B0907557P M592 List'!$A$5:$D$1316,4,FALSE)</f>
        <v>Fehlersummenzeit: Steuergerät defekt (xRAM)</v>
      </c>
      <c r="J73" s="2" t="str">
        <f>VLOOKUP(A73,'4B0907557P M592 List'!$A$5:$D$1316,3,FALSE)</f>
        <v>$0769A</v>
      </c>
      <c r="L73" s="2" t="str">
        <f>VLOOKUP(A73,'4B0907557P M592 List'!$A$5:$D$1316,2,FALSE)</f>
        <v>1x1</v>
      </c>
      <c r="M73" s="2" t="str">
        <f>VLOOKUP(A73,'4B0907557P M592 List'!$A$5:$D$1316,4,FALSE)</f>
        <v>Fehlersummenzeit: Steuergerät defekt (xRAM)</v>
      </c>
      <c r="N73" s="2" t="str">
        <f>VLOOKUP(A73,'4B0907557P M592 List'!$A$5:$D$1316,3,FALSE)</f>
        <v>$0769A</v>
      </c>
      <c r="P73" s="2" t="str">
        <f>VLOOKUP(A73,'06A906018R M383 List'!$A$6:$D$1294,2,FALSE)</f>
        <v>1x1</v>
      </c>
      <c r="Q73" s="2" t="str">
        <f>VLOOKUP(A73,'06A906018R M383 List'!$A$6:$D$1294,4,FALSE)</f>
        <v>Fehlersummenzeit: Steuergerät defekt (xRAM)</v>
      </c>
      <c r="R73" s="2" t="str">
        <f>VLOOKUP(A73,'06A906018R M383 List'!$A$6:$D$1294,3,FALSE)</f>
        <v>$0702A</v>
      </c>
      <c r="T73" s="2" t="str">
        <f>VLOOKUP(A73,'06A906018CG M383 List'!$A$6:$D$1395,2,FALSE)</f>
        <v>1x1</v>
      </c>
      <c r="U73" s="2" t="str">
        <f>VLOOKUP(A73,'06A906018CG M383 List'!$A$6:$D$1395,4,FALSE)</f>
        <v>Fehlersummenzeit: Steuergerät defekt (xRAM)</v>
      </c>
      <c r="V73" s="2" t="str">
        <f>VLOOKUP(A73,'06A906018CG M383 List'!$A$6:$D$1395,3,FALSE)</f>
        <v>$07084</v>
      </c>
    </row>
    <row r="74" spans="1:22">
      <c r="A74" s="2" t="s">
        <v>6799</v>
      </c>
      <c r="B74" s="2" t="str">
        <f>VLOOKUP(A74,'4B0907557B M382 List'!$A$5:$E$1799,5,FALSE)</f>
        <v>Error sum time: secondary air pump ( power amplifier)</v>
      </c>
      <c r="D74" s="2" t="str">
        <f>VLOOKUP(A74,'4B0907557B M382 List'!$A$5:$B$1799,2,FALSE)</f>
        <v>1x1</v>
      </c>
      <c r="E74" s="2" t="str">
        <f>VLOOKUP(A74,'4B0907557B M382 List'!$A$5:$D$1799,4,FALSE)</f>
        <v>Fehlersummenzeit: Sekundärluftpumpe (Endstufe)</v>
      </c>
      <c r="F74" s="2" t="str">
        <f>VLOOKUP(A74,'4B0907557B M382 List'!$A$5:$D$1799,3,FALSE)</f>
        <v>$07ACF</v>
      </c>
      <c r="H74" s="2" t="str">
        <f>VLOOKUP(A74,'4B0907557P M592 List'!$A$5:$D$1316,2,FALSE)</f>
        <v>1x1</v>
      </c>
      <c r="I74" s="2" t="str">
        <f>VLOOKUP(A74,'4B0907557P M592 List'!$A$5:$D$1316,4,FALSE)</f>
        <v>Fehlersummenzeit: Sekundärluftpumpe (Endstufe)</v>
      </c>
      <c r="J74" s="2" t="str">
        <f>VLOOKUP(A74,'4B0907557P M592 List'!$A$5:$D$1316,3,FALSE)</f>
        <v>$07665</v>
      </c>
      <c r="L74" s="2" t="str">
        <f>VLOOKUP(A74,'4B0907557P M592 List'!$A$5:$D$1316,2,FALSE)</f>
        <v>1x1</v>
      </c>
      <c r="M74" s="2" t="str">
        <f>VLOOKUP(A74,'4B0907557P M592 List'!$A$5:$D$1316,4,FALSE)</f>
        <v>Fehlersummenzeit: Sekundärluftpumpe (Endstufe)</v>
      </c>
      <c r="N74" s="2" t="str">
        <f>VLOOKUP(A74,'4B0907557P M592 List'!$A$5:$D$1316,3,FALSE)</f>
        <v>$07665</v>
      </c>
      <c r="P74" s="2" t="str">
        <f>VLOOKUP(A74,'06A906018R M383 List'!$A$6:$D$1294,2,FALSE)</f>
        <v>1x1</v>
      </c>
      <c r="Q74" s="2" t="str">
        <f>VLOOKUP(A74,'06A906018R M383 List'!$A$6:$D$1294,4,FALSE)</f>
        <v>Fehlersummenzeit: Sekundärluftpumpe (Endstufe)</v>
      </c>
      <c r="R74" s="2" t="str">
        <f>VLOOKUP(A74,'06A906018R M383 List'!$A$6:$D$1294,3,FALSE)</f>
        <v>$06FF5</v>
      </c>
      <c r="T74" s="2" t="str">
        <f>VLOOKUP(A74,'06A906018CG M383 List'!$A$6:$D$1395,2,FALSE)</f>
        <v>1x1</v>
      </c>
      <c r="U74" s="2" t="str">
        <f>VLOOKUP(A74,'06A906018CG M383 List'!$A$6:$D$1395,4,FALSE)</f>
        <v>Fehlersummenzeit: Sekundärluftpumpe (Endstufe)</v>
      </c>
      <c r="V74" s="2" t="str">
        <f>VLOOKUP(A74,'06A906018CG M383 List'!$A$6:$D$1395,3,FALSE)</f>
        <v>$0704F</v>
      </c>
    </row>
    <row r="75" spans="1:22">
      <c r="A75" s="2" t="s">
        <v>6802</v>
      </c>
      <c r="B75" s="2" t="str">
        <f>VLOOKUP(A75,'4B0907557B M382 List'!$A$5:$E$1799,5,FALSE)</f>
        <v>Error sum time: secondary air valve ( power amplifier)</v>
      </c>
      <c r="D75" s="2" t="str">
        <f>VLOOKUP(A75,'4B0907557B M382 List'!$A$5:$B$1799,2,FALSE)</f>
        <v>1x1</v>
      </c>
      <c r="E75" s="2" t="str">
        <f>VLOOKUP(A75,'4B0907557B M382 List'!$A$5:$D$1799,4,FALSE)</f>
        <v>Fehlersummenzeit: Sekundärluftventil (Endstufe)</v>
      </c>
      <c r="F75" s="2" t="str">
        <f>VLOOKUP(A75,'4B0907557B M382 List'!$A$5:$D$1799,3,FALSE)</f>
        <v>$07AD0</v>
      </c>
      <c r="H75" s="2" t="str">
        <f>VLOOKUP(A75,'4B0907557P M592 List'!$A$5:$D$1316,2,FALSE)</f>
        <v>1x1</v>
      </c>
      <c r="I75" s="2" t="str">
        <f>VLOOKUP(A75,'4B0907557P M592 List'!$A$5:$D$1316,4,FALSE)</f>
        <v>Fehlersummenzeit: Sekundärluftventil (Endstufe)</v>
      </c>
      <c r="J75" s="2" t="str">
        <f>VLOOKUP(A75,'4B0907557P M592 List'!$A$5:$D$1316,3,FALSE)</f>
        <v>$07666</v>
      </c>
      <c r="L75" s="2" t="str">
        <f>VLOOKUP(A75,'4B0907557P M592 List'!$A$5:$D$1316,2,FALSE)</f>
        <v>1x1</v>
      </c>
      <c r="M75" s="2" t="str">
        <f>VLOOKUP(A75,'4B0907557P M592 List'!$A$5:$D$1316,4,FALSE)</f>
        <v>Fehlersummenzeit: Sekundärluftventil (Endstufe)</v>
      </c>
      <c r="N75" s="2" t="str">
        <f>VLOOKUP(A75,'4B0907557P M592 List'!$A$5:$D$1316,3,FALSE)</f>
        <v>$07666</v>
      </c>
      <c r="P75" s="2" t="str">
        <f>VLOOKUP(A75,'06A906018R M383 List'!$A$6:$D$1294,2,FALSE)</f>
        <v>1x1</v>
      </c>
      <c r="Q75" s="2" t="str">
        <f>VLOOKUP(A75,'06A906018R M383 List'!$A$6:$D$1294,4,FALSE)</f>
        <v>Fehlersummenzeit: Sekundärluftventil (Endstufe)</v>
      </c>
      <c r="R75" s="2" t="str">
        <f>VLOOKUP(A75,'06A906018R M383 List'!$A$6:$D$1294,3,FALSE)</f>
        <v>$06FF6</v>
      </c>
      <c r="T75" s="2" t="str">
        <f>VLOOKUP(A75,'06A906018CG M383 List'!$A$6:$D$1395,2,FALSE)</f>
        <v>1x1</v>
      </c>
      <c r="U75" s="2" t="str">
        <f>VLOOKUP(A75,'06A906018CG M383 List'!$A$6:$D$1395,4,FALSE)</f>
        <v>Fehlersummenzeit: Sekundärluftventil (Endstufe)</v>
      </c>
      <c r="V75" s="2" t="str">
        <f>VLOOKUP(A75,'06A906018CG M383 List'!$A$6:$D$1395,3,FALSE)</f>
        <v>$07050</v>
      </c>
    </row>
    <row r="76" spans="1:22">
      <c r="A76" s="2" t="s">
        <v>6814</v>
      </c>
      <c r="B76" s="2" t="str">
        <f>VLOOKUP(A76,'4B0907557B M382 List'!$A$5:$E$1799,5,FALSE)</f>
        <v>Error sum time: engine temperature TMOT</v>
      </c>
      <c r="D76" s="2" t="str">
        <f>VLOOKUP(A76,'4B0907557B M382 List'!$A$5:$B$1799,2,FALSE)</f>
        <v>1x1</v>
      </c>
      <c r="E76" s="2" t="str">
        <f>VLOOKUP(A76,'4B0907557B M382 List'!$A$5:$D$1799,4,FALSE)</f>
        <v>Fehlersummenzeit: Motortemperatur TMOT</v>
      </c>
      <c r="F76" s="2" t="str">
        <f>VLOOKUP(A76,'4B0907557B M382 List'!$A$5:$D$1799,3,FALSE)</f>
        <v>$07B07</v>
      </c>
      <c r="H76" s="2" t="str">
        <f>VLOOKUP(A76,'4B0907557P M592 List'!$A$5:$D$1316,2,FALSE)</f>
        <v>1x1</v>
      </c>
      <c r="I76" s="2" t="str">
        <f>VLOOKUP(A76,'4B0907557P M592 List'!$A$5:$D$1316,4,FALSE)</f>
        <v>Fehlersummenzeit: Motortemperatur TMOT</v>
      </c>
      <c r="J76" s="2" t="str">
        <f>VLOOKUP(A76,'4B0907557P M592 List'!$A$5:$D$1316,3,FALSE)</f>
        <v>$0769D</v>
      </c>
      <c r="L76" s="2" t="str">
        <f>VLOOKUP(A76,'4B0907557P M592 List'!$A$5:$D$1316,2,FALSE)</f>
        <v>1x1</v>
      </c>
      <c r="M76" s="2" t="str">
        <f>VLOOKUP(A76,'4B0907557P M592 List'!$A$5:$D$1316,4,FALSE)</f>
        <v>Fehlersummenzeit: Motortemperatur TMOT</v>
      </c>
      <c r="N76" s="2" t="str">
        <f>VLOOKUP(A76,'4B0907557P M592 List'!$A$5:$D$1316,3,FALSE)</f>
        <v>$0769D</v>
      </c>
      <c r="P76" s="2" t="str">
        <f>VLOOKUP(A76,'06A906018R M383 List'!$A$6:$D$1294,2,FALSE)</f>
        <v>1x1</v>
      </c>
      <c r="Q76" s="2" t="str">
        <f>VLOOKUP(A76,'06A906018R M383 List'!$A$6:$D$1294,4,FALSE)</f>
        <v>Fehlersummenzeit: Motortemperatur TMOT</v>
      </c>
      <c r="R76" s="2" t="str">
        <f>VLOOKUP(A76,'06A906018R M383 List'!$A$6:$D$1294,3,FALSE)</f>
        <v>$0702D</v>
      </c>
      <c r="T76" s="2" t="str">
        <f>VLOOKUP(A76,'06A906018CG M383 List'!$A$6:$D$1395,2,FALSE)</f>
        <v>1x1</v>
      </c>
      <c r="U76" s="2" t="str">
        <f>VLOOKUP(A76,'06A906018CG M383 List'!$A$6:$D$1395,4,FALSE)</f>
        <v>Fehlersummenzeit: Motortemperatur TMOT</v>
      </c>
      <c r="V76" s="2" t="str">
        <f>VLOOKUP(A76,'06A906018CG M383 List'!$A$6:$D$1395,3,FALSE)</f>
        <v>$07087</v>
      </c>
    </row>
    <row r="77" spans="1:22">
      <c r="A77" s="2" t="s">
        <v>3946</v>
      </c>
      <c r="B77" s="2" t="str">
        <f>VLOOKUP(A77,'4B0907557B M382 List'!$A$5:$E$1799,5,FALSE)</f>
        <v>Default variant for variant coding</v>
      </c>
      <c r="D77" s="2" t="str">
        <f>VLOOKUP(A77,'4B0907557B M382 List'!$A$5:$B$1799,2,FALSE)</f>
        <v>1x1</v>
      </c>
      <c r="E77" s="2" t="str">
        <f>VLOOKUP(A77,'4B0907557B M382 List'!$A$5:$D$1799,4,FALSE)</f>
        <v>Default Variante für Variantencodierung</v>
      </c>
      <c r="F77" s="2" t="str">
        <f>VLOOKUP(A77,'4B0907557B M382 List'!$A$5:$D$1799,3,FALSE)</f>
        <v>$077FE</v>
      </c>
      <c r="H77" s="2" t="str">
        <f>VLOOKUP(A77,'4B0907557P M592 List'!$A$5:$D$1316,2,FALSE)</f>
        <v>1x1</v>
      </c>
      <c r="I77" s="2" t="str">
        <f>VLOOKUP(A77,'4B0907557P M592 List'!$A$5:$D$1316,4,FALSE)</f>
        <v>Default Variante für Variantencodierung</v>
      </c>
      <c r="J77" s="2" t="str">
        <f>VLOOKUP(A77,'4B0907557P M592 List'!$A$5:$D$1316,3,FALSE)</f>
        <v>$07394</v>
      </c>
      <c r="L77" s="2" t="str">
        <f>VLOOKUP(A77,'4B0907557P M592 List'!$A$5:$D$1316,2,FALSE)</f>
        <v>1x1</v>
      </c>
      <c r="M77" s="2" t="str">
        <f>VLOOKUP(A77,'4B0907557P M592 List'!$A$5:$D$1316,4,FALSE)</f>
        <v>Default Variante für Variantencodierung</v>
      </c>
      <c r="N77" s="2" t="str">
        <f>VLOOKUP(A77,'4B0907557P M592 List'!$A$5:$D$1316,3,FALSE)</f>
        <v>$07394</v>
      </c>
      <c r="P77" s="2" t="e">
        <f>VLOOKUP(A77,'06A906018R M383 List'!$A$6:$D$1294,2,FALSE)</f>
        <v>#N/A</v>
      </c>
      <c r="Q77" s="2" t="e">
        <f>VLOOKUP(A77,'06A906018R M383 List'!$A$6:$D$1294,4,FALSE)</f>
        <v>#N/A</v>
      </c>
      <c r="R77" s="2" t="e">
        <f>VLOOKUP(A77,'06A906018R M383 List'!$A$6:$D$1294,3,FALSE)</f>
        <v>#N/A</v>
      </c>
      <c r="T77" s="2" t="e">
        <f>VLOOKUP(A77,'06A906018CG M383 List'!$A$6:$D$1395,2,FALSE)</f>
        <v>#N/A</v>
      </c>
      <c r="U77" s="2" t="e">
        <f>VLOOKUP(A77,'06A906018CG M383 List'!$A$6:$D$1395,4,FALSE)</f>
        <v>#N/A</v>
      </c>
      <c r="V77" s="2" t="e">
        <f>VLOOKUP(A77,'06A906018CG M383 List'!$A$6:$D$1395,3,FALSE)</f>
        <v>#N/A</v>
      </c>
    </row>
    <row r="78" spans="1:22">
      <c r="P78" s="2"/>
      <c r="Q78" s="2"/>
      <c r="R78" s="2"/>
    </row>
    <row r="79" spans="1:22">
      <c r="A79" s="2" t="s">
        <v>4337</v>
      </c>
      <c r="B79" s="15" t="s">
        <v>9930</v>
      </c>
      <c r="P79" s="2"/>
      <c r="Q79" s="2"/>
      <c r="R79" s="2"/>
    </row>
    <row r="80" spans="1:22">
      <c r="A80" s="2" t="s">
        <v>4164</v>
      </c>
      <c r="B80" s="2" t="str">
        <f>VLOOKUP(A80,'4B0907557B M382 List'!$A$5:$E$1799,5,FALSE)</f>
        <v>Time constant for up-regulation of the rich spike at constantly high load</v>
      </c>
      <c r="D80" s="2" t="str">
        <f>VLOOKUP(A80,'4B0907557B M382 List'!$A$5:$B$1799,2,FALSE)</f>
        <v>1x1</v>
      </c>
      <c r="E80" s="2" t="str">
        <f>VLOOKUP(A80,'4B0907557B M382 List'!$A$5:$D$1799,4,FALSE)</f>
        <v>Zeitkonstante für Hochregeln des Anfettens bei ständig hoher Last</v>
      </c>
      <c r="F80" s="2" t="str">
        <f>VLOOKUP(A80,'4B0907557B M382 List'!$A$5:$D$1799,3,FALSE)</f>
        <v>$07403</v>
      </c>
      <c r="H80" s="2" t="e">
        <f>VLOOKUP(A80,'4B0907557P M592 List'!$A$5:$D$1316,2,FALSE)</f>
        <v>#N/A</v>
      </c>
      <c r="I80" s="2" t="e">
        <f>VLOOKUP(A80,'4B0907557P M592 List'!$A$5:$D$1316,4,FALSE)</f>
        <v>#N/A</v>
      </c>
      <c r="J80" s="2" t="e">
        <f>VLOOKUP(A80,'4B0907557P M592 List'!$A$5:$D$1316,3,FALSE)</f>
        <v>#N/A</v>
      </c>
      <c r="L80" s="2" t="e">
        <f>VLOOKUP(A80,'4B0907557P M592 List'!$A$5:$D$1316,2,FALSE)</f>
        <v>#N/A</v>
      </c>
      <c r="M80" s="2" t="e">
        <f>VLOOKUP(A80,'4B0907557P M592 List'!$A$5:$D$1316,4,FALSE)</f>
        <v>#N/A</v>
      </c>
      <c r="N80" s="2" t="e">
        <f>VLOOKUP(A80,'4B0907557P M592 List'!$A$5:$D$1316,3,FALSE)</f>
        <v>#N/A</v>
      </c>
      <c r="P80" s="2" t="e">
        <f>VLOOKUP(A80,'06A906018R M383 List'!$A$6:$D$1294,2,FALSE)</f>
        <v>#N/A</v>
      </c>
      <c r="Q80" s="2" t="e">
        <f>VLOOKUP(A80,'06A906018R M383 List'!$A$6:$D$1294,4,FALSE)</f>
        <v>#N/A</v>
      </c>
      <c r="R80" s="2" t="e">
        <f>VLOOKUP(A80,'06A906018R M383 List'!$A$6:$D$1294,3,FALSE)</f>
        <v>#N/A</v>
      </c>
      <c r="T80" s="2" t="e">
        <f>VLOOKUP(A80,'06A906018CG M383 List'!$A$6:$D$1395,2,FALSE)</f>
        <v>#N/A</v>
      </c>
      <c r="U80" s="2" t="e">
        <f>VLOOKUP(A80,'06A906018CG M383 List'!$A$6:$D$1395,4,FALSE)</f>
        <v>#N/A</v>
      </c>
      <c r="V80" s="2" t="e">
        <f>VLOOKUP(A80,'06A906018CG M383 List'!$A$6:$D$1395,3,FALSE)</f>
        <v>#N/A</v>
      </c>
    </row>
    <row r="81" spans="1:22">
      <c r="A81" s="2" t="s">
        <v>4167</v>
      </c>
      <c r="B81" s="2" t="str">
        <f>VLOOKUP(A81,'4B0907557B M382 List'!$A$5:$E$1799,5,FALSE)</f>
        <v>Time constant for return rules of the rich spike at constantly high load</v>
      </c>
      <c r="D81" s="2" t="str">
        <f>VLOOKUP(A81,'4B0907557B M382 List'!$A$5:$B$1799,2,FALSE)</f>
        <v>1x1</v>
      </c>
      <c r="E81" s="2" t="str">
        <f>VLOOKUP(A81,'4B0907557B M382 List'!$A$5:$D$1799,4,FALSE)</f>
        <v>Zeitkonstante für Rückregeln des Anfettens bei ständig hoher Last</v>
      </c>
      <c r="F81" s="2" t="str">
        <f>VLOOKUP(A81,'4B0907557B M382 List'!$A$5:$D$1799,3,FALSE)</f>
        <v>$07404</v>
      </c>
      <c r="H81" s="2" t="e">
        <f>VLOOKUP(A81,'4B0907557P M592 List'!$A$5:$D$1316,2,FALSE)</f>
        <v>#N/A</v>
      </c>
      <c r="I81" s="2" t="e">
        <f>VLOOKUP(A81,'4B0907557P M592 List'!$A$5:$D$1316,4,FALSE)</f>
        <v>#N/A</v>
      </c>
      <c r="J81" s="2" t="e">
        <f>VLOOKUP(A81,'4B0907557P M592 List'!$A$5:$D$1316,3,FALSE)</f>
        <v>#N/A</v>
      </c>
      <c r="L81" s="2" t="e">
        <f>VLOOKUP(A81,'4B0907557P M592 List'!$A$5:$D$1316,2,FALSE)</f>
        <v>#N/A</v>
      </c>
      <c r="M81" s="2" t="e">
        <f>VLOOKUP(A81,'4B0907557P M592 List'!$A$5:$D$1316,4,FALSE)</f>
        <v>#N/A</v>
      </c>
      <c r="N81" s="2" t="e">
        <f>VLOOKUP(A81,'4B0907557P M592 List'!$A$5:$D$1316,3,FALSE)</f>
        <v>#N/A</v>
      </c>
      <c r="P81" s="2" t="e">
        <f>VLOOKUP(A81,'06A906018R M383 List'!$A$6:$D$1294,2,FALSE)</f>
        <v>#N/A</v>
      </c>
      <c r="Q81" s="2" t="e">
        <f>VLOOKUP(A81,'06A906018R M383 List'!$A$6:$D$1294,4,FALSE)</f>
        <v>#N/A</v>
      </c>
      <c r="R81" s="2" t="e">
        <f>VLOOKUP(A81,'06A906018R M383 List'!$A$6:$D$1294,3,FALSE)</f>
        <v>#N/A</v>
      </c>
      <c r="T81" s="2" t="e">
        <f>VLOOKUP(A81,'06A906018CG M383 List'!$A$6:$D$1395,2,FALSE)</f>
        <v>#N/A</v>
      </c>
      <c r="U81" s="2" t="e">
        <f>VLOOKUP(A81,'06A906018CG M383 List'!$A$6:$D$1395,4,FALSE)</f>
        <v>#N/A</v>
      </c>
      <c r="V81" s="2" t="e">
        <f>VLOOKUP(A81,'06A906018CG M383 List'!$A$6:$D$1395,3,FALSE)</f>
        <v>#N/A</v>
      </c>
    </row>
    <row r="82" spans="1:22">
      <c r="A82" s="2" t="s">
        <v>6181</v>
      </c>
      <c r="B82" s="2" t="str">
        <f>VLOOKUP(A82,'4B0907557B M382 List'!$A$5:$E$1799,5,FALSE)</f>
        <v>Time to start the back control of enrichment at constantly high load</v>
      </c>
      <c r="D82" s="2" t="str">
        <f>VLOOKUP(A82,'4B0907557B M382 List'!$A$5:$B$1799,2,FALSE)</f>
        <v>4x1</v>
      </c>
      <c r="E82" s="2" t="str">
        <f>VLOOKUP(A82,'4B0907557B M382 List'!$A$5:$D$1799,4,FALSE)</f>
        <v>Zeit bis Beginn der Rückregelung der Anfettung bei ständig hoher Last</v>
      </c>
      <c r="F82" s="2" t="str">
        <f>VLOOKUP(A82,'4B0907557B M382 List'!$A$5:$D$1799,3,FALSE)</f>
        <v>$0897A</v>
      </c>
      <c r="H82" s="2" t="str">
        <f>VLOOKUP(A82,'4B0907557P M592 List'!$A$5:$D$1316,2,FALSE)</f>
        <v>4x1</v>
      </c>
      <c r="I82" s="2" t="str">
        <f>VLOOKUP(A82,'4B0907557P M592 List'!$A$5:$D$1316,4,FALSE)</f>
        <v>Zeit bis Beginn der Rückregelung der Anfettung bei ständig hoher Last</v>
      </c>
      <c r="J82" s="2" t="str">
        <f>VLOOKUP(A82,'4B0907557P M592 List'!$A$5:$D$1316,3,FALSE)</f>
        <v>$08510</v>
      </c>
      <c r="L82" s="2" t="str">
        <f>VLOOKUP(A82,'4B0907557P M592 List'!$A$5:$D$1316,2,FALSE)</f>
        <v>4x1</v>
      </c>
      <c r="M82" s="2" t="str">
        <f>VLOOKUP(A82,'4B0907557P M592 List'!$A$5:$D$1316,4,FALSE)</f>
        <v>Zeit bis Beginn der Rückregelung der Anfettung bei ständig hoher Last</v>
      </c>
      <c r="N82" s="2" t="str">
        <f>VLOOKUP(A82,'4B0907557P M592 List'!$A$5:$D$1316,3,FALSE)</f>
        <v>$08510</v>
      </c>
      <c r="P82" s="2" t="e">
        <f>VLOOKUP(A82,'06A906018R M383 List'!$A$6:$D$1294,2,FALSE)</f>
        <v>#N/A</v>
      </c>
      <c r="Q82" s="2" t="e">
        <f>VLOOKUP(A82,'06A906018R M383 List'!$A$6:$D$1294,4,FALSE)</f>
        <v>#N/A</v>
      </c>
      <c r="R82" s="2" t="e">
        <f>VLOOKUP(A82,'06A906018R M383 List'!$A$6:$D$1294,3,FALSE)</f>
        <v>#N/A</v>
      </c>
      <c r="T82" s="2" t="e">
        <f>VLOOKUP(A82,'06A906018CG M383 List'!$A$6:$D$1395,2,FALSE)</f>
        <v>#N/A</v>
      </c>
      <c r="U82" s="2" t="e">
        <f>VLOOKUP(A82,'06A906018CG M383 List'!$A$6:$D$1395,4,FALSE)</f>
        <v>#N/A</v>
      </c>
      <c r="V82" s="2" t="e">
        <f>VLOOKUP(A82,'06A906018CG M383 List'!$A$6:$D$1395,3,FALSE)</f>
        <v>#N/A</v>
      </c>
    </row>
    <row r="83" spans="1:22">
      <c r="A83" s="2" t="s">
        <v>6184</v>
      </c>
      <c r="B83" s="2" t="str">
        <f>VLOOKUP(A83,'4B0907557B M382 List'!$A$5:$E$1799,5,FALSE)</f>
        <v>Time to onset of high Regulation of enrichment at constantly high load</v>
      </c>
      <c r="D83" s="2" t="str">
        <f>VLOOKUP(A83,'4B0907557B M382 List'!$A$5:$B$1799,2,FALSE)</f>
        <v>4x1</v>
      </c>
      <c r="E83" s="2" t="str">
        <f>VLOOKUP(A83,'4B0907557B M382 List'!$A$5:$D$1799,4,FALSE)</f>
        <v>Zeit bis Beginn der Hochregelung der Anfettung bei ständig hoher Last</v>
      </c>
      <c r="F83" s="2" t="str">
        <f>VLOOKUP(A83,'4B0907557B M382 List'!$A$5:$D$1799,3,FALSE)</f>
        <v>$08984</v>
      </c>
      <c r="H83" s="2" t="e">
        <f>VLOOKUP(A83,'4B0907557P M592 List'!$A$5:$D$1316,2,FALSE)</f>
        <v>#N/A</v>
      </c>
      <c r="I83" s="2" t="e">
        <f>VLOOKUP(A83,'4B0907557P M592 List'!$A$5:$D$1316,4,FALSE)</f>
        <v>#N/A</v>
      </c>
      <c r="J83" s="2" t="e">
        <f>VLOOKUP(A83,'4B0907557P M592 List'!$A$5:$D$1316,3,FALSE)</f>
        <v>#N/A</v>
      </c>
      <c r="L83" s="2" t="e">
        <f>VLOOKUP(A83,'4B0907557P M592 List'!$A$5:$D$1316,2,FALSE)</f>
        <v>#N/A</v>
      </c>
      <c r="M83" s="2" t="e">
        <f>VLOOKUP(A83,'4B0907557P M592 List'!$A$5:$D$1316,4,FALSE)</f>
        <v>#N/A</v>
      </c>
      <c r="N83" s="2" t="e">
        <f>VLOOKUP(A83,'4B0907557P M592 List'!$A$5:$D$1316,3,FALSE)</f>
        <v>#N/A</v>
      </c>
      <c r="P83" s="2" t="e">
        <f>VLOOKUP(A83,'06A906018R M383 List'!$A$6:$D$1294,2,FALSE)</f>
        <v>#N/A</v>
      </c>
      <c r="Q83" s="2" t="e">
        <f>VLOOKUP(A83,'06A906018R M383 List'!$A$6:$D$1294,4,FALSE)</f>
        <v>#N/A</v>
      </c>
      <c r="R83" s="2" t="e">
        <f>VLOOKUP(A83,'06A906018R M383 List'!$A$6:$D$1294,3,FALSE)</f>
        <v>#N/A</v>
      </c>
      <c r="T83" s="2" t="e">
        <f>VLOOKUP(A83,'06A906018CG M383 List'!$A$6:$D$1395,2,FALSE)</f>
        <v>#N/A</v>
      </c>
      <c r="U83" s="2" t="e">
        <f>VLOOKUP(A83,'06A906018CG M383 List'!$A$6:$D$1395,4,FALSE)</f>
        <v>#N/A</v>
      </c>
      <c r="V83" s="2" t="e">
        <f>VLOOKUP(A83,'06A906018CG M383 List'!$A$6:$D$1395,3,FALSE)</f>
        <v>#N/A</v>
      </c>
    </row>
    <row r="84" spans="1:22">
      <c r="A84" s="2" t="s">
        <v>6295</v>
      </c>
      <c r="B84" s="2" t="str">
        <f>VLOOKUP(A84,'4B0907557B M382 List'!$A$5:$E$1799,5,FALSE)</f>
        <v>Characteristic tL threshold for enrichment at constantly high tL</v>
      </c>
      <c r="D84" s="2" t="str">
        <f>VLOOKUP(A84,'4B0907557B M382 List'!$A$5:$B$1799,2,FALSE)</f>
        <v>8x1</v>
      </c>
      <c r="E84" s="2" t="str">
        <f>VLOOKUP(A84,'4B0907557B M382 List'!$A$5:$D$1799,4,FALSE)</f>
        <v>Kennlinie tL-Schwelle für Anfettung bei ständig hohem tL</v>
      </c>
      <c r="F84" s="2" t="str">
        <f>VLOOKUP(A84,'4B0907557B M382 List'!$A$5:$D$1799,3,FALSE)</f>
        <v>$08992</v>
      </c>
      <c r="H84" s="2" t="e">
        <f>VLOOKUP(A84,'4B0907557P M592 List'!$A$5:$D$1316,2,FALSE)</f>
        <v>#N/A</v>
      </c>
      <c r="I84" s="2" t="e">
        <f>VLOOKUP(A84,'4B0907557P M592 List'!$A$5:$D$1316,4,FALSE)</f>
        <v>#N/A</v>
      </c>
      <c r="J84" s="2" t="e">
        <f>VLOOKUP(A84,'4B0907557P M592 List'!$A$5:$D$1316,3,FALSE)</f>
        <v>#N/A</v>
      </c>
      <c r="L84" s="2" t="e">
        <f>VLOOKUP(A84,'4B0907557P M592 List'!$A$5:$D$1316,2,FALSE)</f>
        <v>#N/A</v>
      </c>
      <c r="M84" s="2" t="e">
        <f>VLOOKUP(A84,'4B0907557P M592 List'!$A$5:$D$1316,4,FALSE)</f>
        <v>#N/A</v>
      </c>
      <c r="N84" s="2" t="e">
        <f>VLOOKUP(A84,'4B0907557P M592 List'!$A$5:$D$1316,3,FALSE)</f>
        <v>#N/A</v>
      </c>
      <c r="P84" s="2" t="e">
        <f>VLOOKUP(A84,'06A906018R M383 List'!$A$6:$D$1294,2,FALSE)</f>
        <v>#N/A</v>
      </c>
      <c r="Q84" s="2" t="e">
        <f>VLOOKUP(A84,'06A906018R M383 List'!$A$6:$D$1294,4,FALSE)</f>
        <v>#N/A</v>
      </c>
      <c r="R84" s="2" t="e">
        <f>VLOOKUP(A84,'06A906018R M383 List'!$A$6:$D$1294,3,FALSE)</f>
        <v>#N/A</v>
      </c>
      <c r="T84" s="2" t="e">
        <f>VLOOKUP(A84,'06A906018CG M383 List'!$A$6:$D$1395,2,FALSE)</f>
        <v>#N/A</v>
      </c>
      <c r="U84" s="2" t="e">
        <f>VLOOKUP(A84,'06A906018CG M383 List'!$A$6:$D$1395,4,FALSE)</f>
        <v>#N/A</v>
      </c>
      <c r="V84" s="2" t="e">
        <f>VLOOKUP(A84,'06A906018CG M383 List'!$A$6:$D$1395,3,FALSE)</f>
        <v>#N/A</v>
      </c>
    </row>
    <row r="85" spans="1:22">
      <c r="A85" s="17" t="s">
        <v>7507</v>
      </c>
      <c r="B85" s="18" t="str">
        <f>VLOOKUP(A85,'4B0907557B M382 List'!$A$5:$E$1799,5,FALSE)</f>
        <v>Map for enrichment for Kat protection with constantly high tL</v>
      </c>
      <c r="C85" s="17"/>
      <c r="D85" s="17" t="str">
        <f>VLOOKUP(A85,'4B0907557B M382 List'!$A$5:$B$1799,2,FALSE)</f>
        <v>16x16</v>
      </c>
      <c r="E85" s="2" t="str">
        <f>VLOOKUP(A85,'4B0907557B M382 List'!$A$5:$D$1799,4,FALSE)</f>
        <v>Kennfeld für Anfettung zum Kat-Schutz bei ständig hohem tL</v>
      </c>
      <c r="F85" s="2" t="str">
        <f>VLOOKUP(A85,'4B0907557B M382 List'!$A$5:$D$1799,3,FALSE)</f>
        <v>$089BE</v>
      </c>
      <c r="H85" s="2" t="str">
        <f>VLOOKUP(A85,'4B0907557P M592 List'!$A$5:$D$1316,2,FALSE)</f>
        <v>16x16</v>
      </c>
      <c r="I85" s="2" t="str">
        <f>VLOOKUP(A85,'4B0907557P M592 List'!$A$5:$D$1316,4,FALSE)</f>
        <v>Kennfeld für Anfettung zum Kat-Schutz bei ständig hohem tL</v>
      </c>
      <c r="J85" s="2" t="str">
        <f>VLOOKUP(A85,'4B0907557P M592 List'!$A$5:$D$1316,3,FALSE)</f>
        <v>$08554</v>
      </c>
      <c r="L85" s="2" t="str">
        <f>VLOOKUP(A85,'4B0907557P M592 List'!$A$5:$D$1316,2,FALSE)</f>
        <v>16x16</v>
      </c>
      <c r="M85" s="2" t="str">
        <f>VLOOKUP(A85,'4B0907557P M592 List'!$A$5:$D$1316,4,FALSE)</f>
        <v>Kennfeld für Anfettung zum Kat-Schutz bei ständig hohem tL</v>
      </c>
      <c r="N85" s="2" t="str">
        <f>VLOOKUP(A85,'4B0907557P M592 List'!$A$5:$D$1316,3,FALSE)</f>
        <v>$08554</v>
      </c>
      <c r="P85" s="2" t="e">
        <f>VLOOKUP(A85,'06A906018R M383 List'!$A$6:$D$1294,2,FALSE)</f>
        <v>#N/A</v>
      </c>
      <c r="Q85" s="2" t="e">
        <f>VLOOKUP(A85,'06A906018R M383 List'!$A$6:$D$1294,4,FALSE)</f>
        <v>#N/A</v>
      </c>
      <c r="R85" s="2" t="e">
        <f>VLOOKUP(A85,'06A906018R M383 List'!$A$6:$D$1294,3,FALSE)</f>
        <v>#N/A</v>
      </c>
      <c r="T85" s="2" t="e">
        <f>VLOOKUP(A85,'06A906018CG M383 List'!$A$6:$D$1395,2,FALSE)</f>
        <v>#N/A</v>
      </c>
      <c r="U85" s="2" t="e">
        <f>VLOOKUP(A85,'06A906018CG M383 List'!$A$6:$D$1395,4,FALSE)</f>
        <v>#N/A</v>
      </c>
      <c r="V85" s="2" t="e">
        <f>VLOOKUP(A85,'06A906018CG M383 List'!$A$6:$D$1395,3,FALSE)</f>
        <v>#N/A</v>
      </c>
    </row>
    <row r="86" spans="1:22">
      <c r="A86" s="24" t="s">
        <v>7511</v>
      </c>
      <c r="B86" s="24" t="str">
        <f>VLOOKUP(A86,'4B0907557B M382 List'!$A$5:$E$1799,5,FALSE)</f>
        <v>Map for enrichment for Kat protection with VL</v>
      </c>
      <c r="C86" s="24"/>
      <c r="D86" s="24" t="str">
        <f>VLOOKUP(A86,'4B0907557B M382 List'!$A$5:$B$1799,2,FALSE)</f>
        <v>6x8</v>
      </c>
      <c r="E86" s="2" t="str">
        <f>VLOOKUP(A86,'4B0907557B M382 List'!$A$5:$D$1799,4,FALSE)</f>
        <v>Kennfeld für Anfettung zum Kat-Schutz bei VL</v>
      </c>
      <c r="F86" s="2" t="str">
        <f>VLOOKUP(A86,'4B0907557B M382 List'!$A$5:$D$1799,3,FALSE)</f>
        <v>$08AD0</v>
      </c>
      <c r="H86" s="2" t="str">
        <f>VLOOKUP(A86,'4B0907557P M592 List'!$A$5:$D$1316,2,FALSE)</f>
        <v>6x8</v>
      </c>
      <c r="I86" s="2" t="str">
        <f>VLOOKUP(A86,'4B0907557P M592 List'!$A$5:$D$1316,4,FALSE)</f>
        <v>Kennfeld für Anfettung zum Kat-Schutz bei VL</v>
      </c>
      <c r="J86" s="2" t="str">
        <f>VLOOKUP(A86,'4B0907557P M592 List'!$A$5:$D$1316,3,FALSE)</f>
        <v>$08666</v>
      </c>
      <c r="L86" s="2" t="str">
        <f>VLOOKUP(A86,'4B0907557P M592 List'!$A$5:$D$1316,2,FALSE)</f>
        <v>6x8</v>
      </c>
      <c r="M86" s="2" t="str">
        <f>VLOOKUP(A86,'4B0907557P M592 List'!$A$5:$D$1316,4,FALSE)</f>
        <v>Kennfeld für Anfettung zum Kat-Schutz bei VL</v>
      </c>
      <c r="N86" s="2" t="str">
        <f>VLOOKUP(A86,'4B0907557P M592 List'!$A$5:$D$1316,3,FALSE)</f>
        <v>$08666</v>
      </c>
      <c r="P86" s="2" t="str">
        <f>VLOOKUP(A86,'06A906018R M383 List'!$A$6:$D$1294,2,FALSE)</f>
        <v>6x8</v>
      </c>
      <c r="Q86" s="2" t="str">
        <f>VLOOKUP(A86,'06A906018R M383 List'!$A$6:$D$1294,4,FALSE)</f>
        <v>Kennfeld für Anfettung zum Kat-Schutz bei VL</v>
      </c>
      <c r="R86" s="2" t="str">
        <f>VLOOKUP(A86,'06A906018R M383 List'!$A$6:$D$1294,3,FALSE)</f>
        <v>$08010</v>
      </c>
      <c r="T86" s="2" t="e">
        <f>VLOOKUP(A86,'06A906018CG M383 List'!$A$6:$D$1395,2,FALSE)</f>
        <v>#N/A</v>
      </c>
      <c r="U86" s="2" t="e">
        <f>VLOOKUP(A86,'06A906018CG M383 List'!$A$6:$D$1395,4,FALSE)</f>
        <v>#N/A</v>
      </c>
      <c r="V86" s="2" t="e">
        <f>VLOOKUP(A86,'06A906018CG M383 List'!$A$6:$D$1395,3,FALSE)</f>
        <v>#N/A</v>
      </c>
    </row>
    <row r="87" spans="1:22">
      <c r="P87" s="2"/>
      <c r="Q87" s="2"/>
      <c r="R87" s="2"/>
    </row>
    <row r="88" spans="1:22">
      <c r="A88" s="2" t="s">
        <v>4338</v>
      </c>
      <c r="B88" s="15" t="s">
        <v>9926</v>
      </c>
      <c r="P88" s="2"/>
      <c r="Q88" s="2"/>
      <c r="R88" s="2"/>
    </row>
    <row r="89" spans="1:22">
      <c r="A89" s="2" t="s">
        <v>9491</v>
      </c>
      <c r="B89" s="2" t="str">
        <f>VLOOKUP(A89,'4B0907557B M382 List'!$A$5:$E$1799,5,FALSE)</f>
        <v>Firings of the ZWBAR ( Antiruckel )</v>
      </c>
      <c r="D89" s="2" t="str">
        <f>VLOOKUP(A89,'4B0907557B M382 List'!$A$5:$B$1799,2,FALSE)</f>
        <v>1x1</v>
      </c>
      <c r="E89" s="2" t="str">
        <f>VLOOKUP(A89,'4B0907557B M382 List'!$A$5:$D$1799,4,FALSE)</f>
        <v>Zündungen der ZWBAR (Antiruckel)</v>
      </c>
      <c r="F89" s="2" t="str">
        <f>VLOOKUP(A89,'4B0907557B M382 List'!$A$5:$D$1799,3,FALSE)</f>
        <v>$07405</v>
      </c>
      <c r="H89" s="2" t="e">
        <f>VLOOKUP(A89,'4B0907557P M592 List'!$A$5:$D$1316,2,FALSE)</f>
        <v>#N/A</v>
      </c>
      <c r="I89" s="2" t="e">
        <f>VLOOKUP(A89,'4B0907557P M592 List'!$A$5:$D$1316,4,FALSE)</f>
        <v>#N/A</v>
      </c>
      <c r="J89" s="2" t="e">
        <f>VLOOKUP(A89,'4B0907557P M592 List'!$A$5:$D$1316,3,FALSE)</f>
        <v>#N/A</v>
      </c>
      <c r="L89" s="2" t="e">
        <f>VLOOKUP(A89,'4B0907557P M592 List'!$A$5:$D$1316,2,FALSE)</f>
        <v>#N/A</v>
      </c>
      <c r="M89" s="2" t="e">
        <f>VLOOKUP(A89,'4B0907557P M592 List'!$A$5:$D$1316,4,FALSE)</f>
        <v>#N/A</v>
      </c>
      <c r="N89" s="2" t="e">
        <f>VLOOKUP(A89,'4B0907557P M592 List'!$A$5:$D$1316,3,FALSE)</f>
        <v>#N/A</v>
      </c>
      <c r="P89" s="2" t="e">
        <f>VLOOKUP(A89,'06A906018R M383 List'!$A$6:$D$1294,2,FALSE)</f>
        <v>#N/A</v>
      </c>
      <c r="Q89" s="2" t="e">
        <f>VLOOKUP(A89,'06A906018R M383 List'!$A$6:$D$1294,4,FALSE)</f>
        <v>#N/A</v>
      </c>
      <c r="R89" s="2" t="e">
        <f>VLOOKUP(A89,'06A906018R M383 List'!$A$6:$D$1294,3,FALSE)</f>
        <v>#N/A</v>
      </c>
      <c r="T89" s="2" t="e">
        <f>VLOOKUP(A89,'06A906018CG M383 List'!$A$6:$D$1395,2,FALSE)</f>
        <v>#N/A</v>
      </c>
      <c r="U89" s="2" t="e">
        <f>VLOOKUP(A89,'06A906018CG M383 List'!$A$6:$D$1395,4,FALSE)</f>
        <v>#N/A</v>
      </c>
      <c r="V89" s="2" t="e">
        <f>VLOOKUP(A89,'06A906018CG M383 List'!$A$6:$D$1395,3,FALSE)</f>
        <v>#N/A</v>
      </c>
    </row>
    <row r="90" spans="1:22">
      <c r="A90" s="2" t="s">
        <v>8975</v>
      </c>
      <c r="B90" s="2" t="str">
        <f>VLOOKUP(A90,'4B0907557B M382 List'!$A$5:$E$1799,5,FALSE)</f>
        <v>Zündwinkelinkremente ZWBAR ( Antiruckel )</v>
      </c>
      <c r="D90" s="2" t="str">
        <f>VLOOKUP(A90,'4B0907557B M382 List'!$A$5:$B$1799,2,FALSE)</f>
        <v>1x1</v>
      </c>
      <c r="E90" s="2" t="str">
        <f>VLOOKUP(A90,'4B0907557B M382 List'!$A$5:$D$1799,4,FALSE)</f>
        <v>Zündwinkelinkremente ZWBAR (Antiruckel)</v>
      </c>
      <c r="F90" s="2" t="str">
        <f>VLOOKUP(A90,'4B0907557B M382 List'!$A$5:$D$1799,3,FALSE)</f>
        <v>$07406</v>
      </c>
      <c r="H90" s="2" t="e">
        <f>VLOOKUP(A90,'4B0907557P M592 List'!$A$5:$D$1316,2,FALSE)</f>
        <v>#N/A</v>
      </c>
      <c r="I90" s="2" t="e">
        <f>VLOOKUP(A90,'4B0907557P M592 List'!$A$5:$D$1316,4,FALSE)</f>
        <v>#N/A</v>
      </c>
      <c r="J90" s="2" t="e">
        <f>VLOOKUP(A90,'4B0907557P M592 List'!$A$5:$D$1316,3,FALSE)</f>
        <v>#N/A</v>
      </c>
      <c r="L90" s="2" t="e">
        <f>VLOOKUP(A90,'4B0907557P M592 List'!$A$5:$D$1316,2,FALSE)</f>
        <v>#N/A</v>
      </c>
      <c r="M90" s="2" t="e">
        <f>VLOOKUP(A90,'4B0907557P M592 List'!$A$5:$D$1316,4,FALSE)</f>
        <v>#N/A</v>
      </c>
      <c r="N90" s="2" t="e">
        <f>VLOOKUP(A90,'4B0907557P M592 List'!$A$5:$D$1316,3,FALSE)</f>
        <v>#N/A</v>
      </c>
      <c r="P90" s="2" t="e">
        <f>VLOOKUP(A90,'06A906018R M383 List'!$A$6:$D$1294,2,FALSE)</f>
        <v>#N/A</v>
      </c>
      <c r="Q90" s="2" t="e">
        <f>VLOOKUP(A90,'06A906018R M383 List'!$A$6:$D$1294,4,FALSE)</f>
        <v>#N/A</v>
      </c>
      <c r="R90" s="2" t="e">
        <f>VLOOKUP(A90,'06A906018R M383 List'!$A$6:$D$1294,3,FALSE)</f>
        <v>#N/A</v>
      </c>
      <c r="T90" s="2" t="e">
        <f>VLOOKUP(A90,'06A906018CG M383 List'!$A$6:$D$1395,2,FALSE)</f>
        <v>#N/A</v>
      </c>
      <c r="U90" s="2" t="e">
        <f>VLOOKUP(A90,'06A906018CG M383 List'!$A$6:$D$1395,4,FALSE)</f>
        <v>#N/A</v>
      </c>
      <c r="V90" s="2" t="e">
        <f>VLOOKUP(A90,'06A906018CG M383 List'!$A$6:$D$1395,3,FALSE)</f>
        <v>#N/A</v>
      </c>
    </row>
    <row r="91" spans="1:22">
      <c r="A91" s="2" t="s">
        <v>6319</v>
      </c>
      <c r="B91" s="2" t="str">
        <f>VLOOKUP(A91,'4B0907557B M382 List'!$A$5:$E$1799,5,FALSE)</f>
        <v>Load threshold surge damping active</v>
      </c>
      <c r="D91" s="2" t="str">
        <f>VLOOKUP(A91,'4B0907557B M382 List'!$A$5:$B$1799,2,FALSE)</f>
        <v>1x1</v>
      </c>
      <c r="E91" s="2" t="str">
        <f>VLOOKUP(A91,'4B0907557B M382 List'!$A$5:$D$1799,4,FALSE)</f>
        <v>Lastschwelle Antiruckelfunktion aktiv</v>
      </c>
      <c r="F91" s="2" t="str">
        <f>VLOOKUP(A91,'4B0907557B M382 List'!$A$5:$D$1799,3,FALSE)</f>
        <v>$07407</v>
      </c>
      <c r="H91" s="2" t="e">
        <f>VLOOKUP(A91,'4B0907557P M592 List'!$A$5:$D$1316,2,FALSE)</f>
        <v>#N/A</v>
      </c>
      <c r="I91" s="2" t="e">
        <f>VLOOKUP(A91,'4B0907557P M592 List'!$A$5:$D$1316,4,FALSE)</f>
        <v>#N/A</v>
      </c>
      <c r="J91" s="2" t="e">
        <f>VLOOKUP(A91,'4B0907557P M592 List'!$A$5:$D$1316,3,FALSE)</f>
        <v>#N/A</v>
      </c>
      <c r="L91" s="2" t="e">
        <f>VLOOKUP(A91,'4B0907557P M592 List'!$A$5:$D$1316,2,FALSE)</f>
        <v>#N/A</v>
      </c>
      <c r="M91" s="2" t="e">
        <f>VLOOKUP(A91,'4B0907557P M592 List'!$A$5:$D$1316,4,FALSE)</f>
        <v>#N/A</v>
      </c>
      <c r="N91" s="2" t="e">
        <f>VLOOKUP(A91,'4B0907557P M592 List'!$A$5:$D$1316,3,FALSE)</f>
        <v>#N/A</v>
      </c>
      <c r="P91" s="2" t="e">
        <f>VLOOKUP(A91,'06A906018R M383 List'!$A$6:$D$1294,2,FALSE)</f>
        <v>#N/A</v>
      </c>
      <c r="Q91" s="2" t="e">
        <f>VLOOKUP(A91,'06A906018R M383 List'!$A$6:$D$1294,4,FALSE)</f>
        <v>#N/A</v>
      </c>
      <c r="R91" s="2" t="e">
        <f>VLOOKUP(A91,'06A906018R M383 List'!$A$6:$D$1294,3,FALSE)</f>
        <v>#N/A</v>
      </c>
      <c r="T91" s="2" t="e">
        <f>VLOOKUP(A91,'06A906018CG M383 List'!$A$6:$D$1395,2,FALSE)</f>
        <v>#N/A</v>
      </c>
      <c r="U91" s="2" t="e">
        <f>VLOOKUP(A91,'06A906018CG M383 List'!$A$6:$D$1395,4,FALSE)</f>
        <v>#N/A</v>
      </c>
      <c r="V91" s="2" t="e">
        <f>VLOOKUP(A91,'06A906018CG M383 List'!$A$6:$D$1395,3,FALSE)</f>
        <v>#N/A</v>
      </c>
    </row>
    <row r="92" spans="1:22">
      <c r="A92" s="2" t="s">
        <v>3940</v>
      </c>
      <c r="B92" s="2" t="str">
        <f>VLOOKUP(A92,'4B0907557B M382 List'!$A$5:$E$1799,5,FALSE)</f>
        <v>minimum vehicle speed for ARA - function</v>
      </c>
      <c r="D92" s="2" t="str">
        <f>VLOOKUP(A92,'4B0907557B M382 List'!$A$5:$B$1799,2,FALSE)</f>
        <v>1x1</v>
      </c>
      <c r="E92" s="2" t="str">
        <f>VLOOKUP(A92,'4B0907557B M382 List'!$A$5:$D$1799,4,FALSE)</f>
        <v>minimale Fahrzeuggeschwindigkeit für ARA - Funktion</v>
      </c>
      <c r="F92" s="2" t="str">
        <f>VLOOKUP(A92,'4B0907557B M382 List'!$A$5:$D$1799,3,FALSE)</f>
        <v>$07408</v>
      </c>
      <c r="H92" s="2" t="e">
        <f>VLOOKUP(A92,'4B0907557P M592 List'!$A$5:$D$1316,2,FALSE)</f>
        <v>#N/A</v>
      </c>
      <c r="I92" s="2" t="e">
        <f>VLOOKUP(A92,'4B0907557P M592 List'!$A$5:$D$1316,4,FALSE)</f>
        <v>#N/A</v>
      </c>
      <c r="J92" s="2" t="e">
        <f>VLOOKUP(A92,'4B0907557P M592 List'!$A$5:$D$1316,3,FALSE)</f>
        <v>#N/A</v>
      </c>
      <c r="L92" s="2" t="e">
        <f>VLOOKUP(A92,'4B0907557P M592 List'!$A$5:$D$1316,2,FALSE)</f>
        <v>#N/A</v>
      </c>
      <c r="M92" s="2" t="e">
        <f>VLOOKUP(A92,'4B0907557P M592 List'!$A$5:$D$1316,4,FALSE)</f>
        <v>#N/A</v>
      </c>
      <c r="N92" s="2" t="e">
        <f>VLOOKUP(A92,'4B0907557P M592 List'!$A$5:$D$1316,3,FALSE)</f>
        <v>#N/A</v>
      </c>
      <c r="P92" s="2" t="e">
        <f>VLOOKUP(A92,'06A906018R M383 List'!$A$6:$D$1294,2,FALSE)</f>
        <v>#N/A</v>
      </c>
      <c r="Q92" s="2" t="e">
        <f>VLOOKUP(A92,'06A906018R M383 List'!$A$6:$D$1294,4,FALSE)</f>
        <v>#N/A</v>
      </c>
      <c r="R92" s="2" t="e">
        <f>VLOOKUP(A92,'06A906018R M383 List'!$A$6:$D$1294,3,FALSE)</f>
        <v>#N/A</v>
      </c>
      <c r="T92" s="2" t="e">
        <f>VLOOKUP(A92,'06A906018CG M383 List'!$A$6:$D$1395,2,FALSE)</f>
        <v>#N/A</v>
      </c>
      <c r="U92" s="2" t="e">
        <f>VLOOKUP(A92,'06A906018CG M383 List'!$A$6:$D$1395,4,FALSE)</f>
        <v>#N/A</v>
      </c>
      <c r="V92" s="2" t="e">
        <f>VLOOKUP(A92,'06A906018CG M383 List'!$A$6:$D$1395,3,FALSE)</f>
        <v>#N/A</v>
      </c>
    </row>
    <row r="93" spans="1:22">
      <c r="A93" s="2" t="s">
        <v>3943</v>
      </c>
      <c r="B93" s="2" t="str">
        <f>VLOOKUP(A93,'4B0907557B M382 List'!$A$5:$E$1799,5,FALSE)</f>
        <v>Speed ​​threshold for AR function in idle condition</v>
      </c>
      <c r="D93" s="2" t="str">
        <f>VLOOKUP(A93,'4B0907557B M382 List'!$A$5:$B$1799,2,FALSE)</f>
        <v>1x1</v>
      </c>
      <c r="E93" s="2" t="str">
        <f>VLOOKUP(A93,'4B0907557B M382 List'!$A$5:$D$1799,4,FALSE)</f>
        <v>Geschwindigkeitsschwelle für AR-Funktion bei Bedingung Leerlauf</v>
      </c>
      <c r="F93" s="2" t="str">
        <f>VLOOKUP(A93,'4B0907557B M382 List'!$A$5:$D$1799,3,FALSE)</f>
        <v>$07409</v>
      </c>
      <c r="H93" s="2" t="e">
        <f>VLOOKUP(A93,'4B0907557P M592 List'!$A$5:$D$1316,2,FALSE)</f>
        <v>#N/A</v>
      </c>
      <c r="I93" s="2" t="e">
        <f>VLOOKUP(A93,'4B0907557P M592 List'!$A$5:$D$1316,4,FALSE)</f>
        <v>#N/A</v>
      </c>
      <c r="J93" s="2" t="e">
        <f>VLOOKUP(A93,'4B0907557P M592 List'!$A$5:$D$1316,3,FALSE)</f>
        <v>#N/A</v>
      </c>
      <c r="L93" s="2" t="e">
        <f>VLOOKUP(A93,'4B0907557P M592 List'!$A$5:$D$1316,2,FALSE)</f>
        <v>#N/A</v>
      </c>
      <c r="M93" s="2" t="e">
        <f>VLOOKUP(A93,'4B0907557P M592 List'!$A$5:$D$1316,4,FALSE)</f>
        <v>#N/A</v>
      </c>
      <c r="N93" s="2" t="e">
        <f>VLOOKUP(A93,'4B0907557P M592 List'!$A$5:$D$1316,3,FALSE)</f>
        <v>#N/A</v>
      </c>
      <c r="P93" s="2" t="e">
        <f>VLOOKUP(A93,'06A906018R M383 List'!$A$6:$D$1294,2,FALSE)</f>
        <v>#N/A</v>
      </c>
      <c r="Q93" s="2" t="e">
        <f>VLOOKUP(A93,'06A906018R M383 List'!$A$6:$D$1294,4,FALSE)</f>
        <v>#N/A</v>
      </c>
      <c r="R93" s="2" t="e">
        <f>VLOOKUP(A93,'06A906018R M383 List'!$A$6:$D$1294,3,FALSE)</f>
        <v>#N/A</v>
      </c>
      <c r="T93" s="2" t="e">
        <f>VLOOKUP(A93,'06A906018CG M383 List'!$A$6:$D$1395,2,FALSE)</f>
        <v>#N/A</v>
      </c>
      <c r="U93" s="2" t="e">
        <f>VLOOKUP(A93,'06A906018CG M383 List'!$A$6:$D$1395,4,FALSE)</f>
        <v>#N/A</v>
      </c>
      <c r="V93" s="2" t="e">
        <f>VLOOKUP(A93,'06A906018CG M383 List'!$A$6:$D$1395,3,FALSE)</f>
        <v>#N/A</v>
      </c>
    </row>
    <row r="94" spans="1:22">
      <c r="A94" s="2" t="s">
        <v>8315</v>
      </c>
      <c r="B94" s="2" t="str">
        <f>VLOOKUP(A94,'4B0907557B M382 List'!$A$5:$E$1799,5,FALSE)</f>
        <v>upper speed threshold surge damping active</v>
      </c>
      <c r="D94" s="2" t="str">
        <f>VLOOKUP(A94,'4B0907557B M382 List'!$A$5:$B$1799,2,FALSE)</f>
        <v>1x1</v>
      </c>
      <c r="E94" s="2" t="str">
        <f>VLOOKUP(A94,'4B0907557B M382 List'!$A$5:$D$1799,4,FALSE)</f>
        <v>obere Drehzahlschwelle Antiruckelfunktion aktiv</v>
      </c>
      <c r="F94" s="2" t="str">
        <f>VLOOKUP(A94,'4B0907557B M382 List'!$A$5:$D$1799,3,FALSE)</f>
        <v>$0740A</v>
      </c>
      <c r="H94" s="2" t="e">
        <f>VLOOKUP(A94,'4B0907557P M592 List'!$A$5:$D$1316,2,FALSE)</f>
        <v>#N/A</v>
      </c>
      <c r="I94" s="2" t="e">
        <f>VLOOKUP(A94,'4B0907557P M592 List'!$A$5:$D$1316,4,FALSE)</f>
        <v>#N/A</v>
      </c>
      <c r="J94" s="2" t="e">
        <f>VLOOKUP(A94,'4B0907557P M592 List'!$A$5:$D$1316,3,FALSE)</f>
        <v>#N/A</v>
      </c>
      <c r="L94" s="2" t="e">
        <f>VLOOKUP(A94,'4B0907557P M592 List'!$A$5:$D$1316,2,FALSE)</f>
        <v>#N/A</v>
      </c>
      <c r="M94" s="2" t="e">
        <f>VLOOKUP(A94,'4B0907557P M592 List'!$A$5:$D$1316,4,FALSE)</f>
        <v>#N/A</v>
      </c>
      <c r="N94" s="2" t="e">
        <f>VLOOKUP(A94,'4B0907557P M592 List'!$A$5:$D$1316,3,FALSE)</f>
        <v>#N/A</v>
      </c>
      <c r="P94" s="2" t="e">
        <f>VLOOKUP(A94,'06A906018R M383 List'!$A$6:$D$1294,2,FALSE)</f>
        <v>#N/A</v>
      </c>
      <c r="Q94" s="2" t="e">
        <f>VLOOKUP(A94,'06A906018R M383 List'!$A$6:$D$1294,4,FALSE)</f>
        <v>#N/A</v>
      </c>
      <c r="R94" s="2" t="e">
        <f>VLOOKUP(A94,'06A906018R M383 List'!$A$6:$D$1294,3,FALSE)</f>
        <v>#N/A</v>
      </c>
      <c r="T94" s="2" t="e">
        <f>VLOOKUP(A94,'06A906018CG M383 List'!$A$6:$D$1395,2,FALSE)</f>
        <v>#N/A</v>
      </c>
      <c r="U94" s="2" t="e">
        <f>VLOOKUP(A94,'06A906018CG M383 List'!$A$6:$D$1395,4,FALSE)</f>
        <v>#N/A</v>
      </c>
      <c r="V94" s="2" t="e">
        <f>VLOOKUP(A94,'06A906018CG M383 List'!$A$6:$D$1395,3,FALSE)</f>
        <v>#N/A</v>
      </c>
    </row>
    <row r="95" spans="1:22">
      <c r="A95" s="2" t="s">
        <v>8306</v>
      </c>
      <c r="B95" s="2" t="str">
        <f>VLOOKUP(A95,'4B0907557B M382 List'!$A$5:$E$1799,5,FALSE)</f>
        <v>lower speed threshold surge damping active</v>
      </c>
      <c r="D95" s="2" t="str">
        <f>VLOOKUP(A95,'4B0907557B M382 List'!$A$5:$B$1799,2,FALSE)</f>
        <v>1x1</v>
      </c>
      <c r="E95" s="2" t="str">
        <f>VLOOKUP(A95,'4B0907557B M382 List'!$A$5:$D$1799,4,FALSE)</f>
        <v>untere Drehzahlschwelle Antiruckelfunktion aktiv</v>
      </c>
      <c r="F95" s="2" t="str">
        <f>VLOOKUP(A95,'4B0907557B M382 List'!$A$5:$D$1799,3,FALSE)</f>
        <v>$0740B</v>
      </c>
      <c r="H95" s="2" t="e">
        <f>VLOOKUP(A95,'4B0907557P M592 List'!$A$5:$D$1316,2,FALSE)</f>
        <v>#N/A</v>
      </c>
      <c r="I95" s="2" t="e">
        <f>VLOOKUP(A95,'4B0907557P M592 List'!$A$5:$D$1316,4,FALSE)</f>
        <v>#N/A</v>
      </c>
      <c r="J95" s="2" t="e">
        <f>VLOOKUP(A95,'4B0907557P M592 List'!$A$5:$D$1316,3,FALSE)</f>
        <v>#N/A</v>
      </c>
      <c r="L95" s="2" t="e">
        <f>VLOOKUP(A95,'4B0907557P M592 List'!$A$5:$D$1316,2,FALSE)</f>
        <v>#N/A</v>
      </c>
      <c r="M95" s="2" t="e">
        <f>VLOOKUP(A95,'4B0907557P M592 List'!$A$5:$D$1316,4,FALSE)</f>
        <v>#N/A</v>
      </c>
      <c r="N95" s="2" t="e">
        <f>VLOOKUP(A95,'4B0907557P M592 List'!$A$5:$D$1316,3,FALSE)</f>
        <v>#N/A</v>
      </c>
      <c r="P95" s="2" t="e">
        <f>VLOOKUP(A95,'06A906018R M383 List'!$A$6:$D$1294,2,FALSE)</f>
        <v>#N/A</v>
      </c>
      <c r="Q95" s="2" t="e">
        <f>VLOOKUP(A95,'06A906018R M383 List'!$A$6:$D$1294,4,FALSE)</f>
        <v>#N/A</v>
      </c>
      <c r="R95" s="2" t="e">
        <f>VLOOKUP(A95,'06A906018R M383 List'!$A$6:$D$1294,3,FALSE)</f>
        <v>#N/A</v>
      </c>
      <c r="T95" s="2" t="e">
        <f>VLOOKUP(A95,'06A906018CG M383 List'!$A$6:$D$1395,2,FALSE)</f>
        <v>#N/A</v>
      </c>
      <c r="U95" s="2" t="e">
        <f>VLOOKUP(A95,'06A906018CG M383 List'!$A$6:$D$1395,4,FALSE)</f>
        <v>#N/A</v>
      </c>
      <c r="V95" s="2" t="e">
        <f>VLOOKUP(A95,'06A906018CG M383 List'!$A$6:$D$1395,3,FALSE)</f>
        <v>#N/A</v>
      </c>
    </row>
    <row r="96" spans="1:22">
      <c r="A96" s="2" t="s">
        <v>4235</v>
      </c>
      <c r="B96" s="2" t="str">
        <f>VLOOKUP(A96,'4B0907557B M382 List'!$A$5:$E$1799,5,FALSE)</f>
        <v>Time constant speed - Filters</v>
      </c>
      <c r="D96" s="2" t="str">
        <f>VLOOKUP(A96,'4B0907557B M382 List'!$A$5:$B$1799,2,FALSE)</f>
        <v>1x1</v>
      </c>
      <c r="E96" s="2" t="str">
        <f>VLOOKUP(A96,'4B0907557B M382 List'!$A$5:$D$1799,4,FALSE)</f>
        <v>Zeitkonstante Drehzahl - Filter</v>
      </c>
      <c r="F96" s="2" t="str">
        <f>VLOOKUP(A96,'4B0907557B M382 List'!$A$5:$D$1799,3,FALSE)</f>
        <v>$0740C</v>
      </c>
      <c r="H96" s="2" t="e">
        <f>VLOOKUP(A96,'4B0907557P M592 List'!$A$5:$D$1316,2,FALSE)</f>
        <v>#N/A</v>
      </c>
      <c r="I96" s="2" t="e">
        <f>VLOOKUP(A96,'4B0907557P M592 List'!$A$5:$D$1316,4,FALSE)</f>
        <v>#N/A</v>
      </c>
      <c r="J96" s="2" t="e">
        <f>VLOOKUP(A96,'4B0907557P M592 List'!$A$5:$D$1316,3,FALSE)</f>
        <v>#N/A</v>
      </c>
      <c r="L96" s="2" t="e">
        <f>VLOOKUP(A96,'4B0907557P M592 List'!$A$5:$D$1316,2,FALSE)</f>
        <v>#N/A</v>
      </c>
      <c r="M96" s="2" t="e">
        <f>VLOOKUP(A96,'4B0907557P M592 List'!$A$5:$D$1316,4,FALSE)</f>
        <v>#N/A</v>
      </c>
      <c r="N96" s="2" t="e">
        <f>VLOOKUP(A96,'4B0907557P M592 List'!$A$5:$D$1316,3,FALSE)</f>
        <v>#N/A</v>
      </c>
      <c r="P96" s="2" t="e">
        <f>VLOOKUP(A96,'06A906018R M383 List'!$A$6:$D$1294,2,FALSE)</f>
        <v>#N/A</v>
      </c>
      <c r="Q96" s="2" t="e">
        <f>VLOOKUP(A96,'06A906018R M383 List'!$A$6:$D$1294,4,FALSE)</f>
        <v>#N/A</v>
      </c>
      <c r="R96" s="2" t="e">
        <f>VLOOKUP(A96,'06A906018R M383 List'!$A$6:$D$1294,3,FALSE)</f>
        <v>#N/A</v>
      </c>
      <c r="T96" s="2" t="e">
        <f>VLOOKUP(A96,'06A906018CG M383 List'!$A$6:$D$1395,2,FALSE)</f>
        <v>#N/A</v>
      </c>
      <c r="U96" s="2" t="e">
        <f>VLOOKUP(A96,'06A906018CG M383 List'!$A$6:$D$1395,4,FALSE)</f>
        <v>#N/A</v>
      </c>
      <c r="V96" s="2" t="e">
        <f>VLOOKUP(A96,'06A906018CG M383 List'!$A$6:$D$1395,3,FALSE)</f>
        <v>#N/A</v>
      </c>
    </row>
    <row r="97" spans="1:22">
      <c r="A97" s="2" t="s">
        <v>3785</v>
      </c>
      <c r="B97" s="2" t="str">
        <f>VLOOKUP(A97,'4B0907557B M382 List'!$A$5:$E$1799,5,FALSE)</f>
        <v>Duration for the AR active if dndif in the field dndifo</v>
      </c>
      <c r="D97" s="2" t="str">
        <f>VLOOKUP(A97,'4B0907557B M382 List'!$A$5:$B$1799,2,FALSE)</f>
        <v>1x1</v>
      </c>
      <c r="E97" s="2" t="str">
        <f>VLOOKUP(A97,'4B0907557B M382 List'!$A$5:$D$1799,4,FALSE)</f>
        <v>Dauer fuer die AR aktiv, falls dndif im Bereich dndifo</v>
      </c>
      <c r="F97" s="2" t="str">
        <f>VLOOKUP(A97,'4B0907557B M382 List'!$A$5:$D$1799,3,FALSE)</f>
        <v>$0740E</v>
      </c>
      <c r="H97" s="2" t="e">
        <f>VLOOKUP(A97,'4B0907557P M592 List'!$A$5:$D$1316,2,FALSE)</f>
        <v>#N/A</v>
      </c>
      <c r="I97" s="2" t="e">
        <f>VLOOKUP(A97,'4B0907557P M592 List'!$A$5:$D$1316,4,FALSE)</f>
        <v>#N/A</v>
      </c>
      <c r="J97" s="2" t="e">
        <f>VLOOKUP(A97,'4B0907557P M592 List'!$A$5:$D$1316,3,FALSE)</f>
        <v>#N/A</v>
      </c>
      <c r="L97" s="2" t="e">
        <f>VLOOKUP(A97,'4B0907557P M592 List'!$A$5:$D$1316,2,FALSE)</f>
        <v>#N/A</v>
      </c>
      <c r="M97" s="2" t="e">
        <f>VLOOKUP(A97,'4B0907557P M592 List'!$A$5:$D$1316,4,FALSE)</f>
        <v>#N/A</v>
      </c>
      <c r="N97" s="2" t="e">
        <f>VLOOKUP(A97,'4B0907557P M592 List'!$A$5:$D$1316,3,FALSE)</f>
        <v>#N/A</v>
      </c>
      <c r="P97" s="2" t="str">
        <f>VLOOKUP(A97,'06A906018R M383 List'!$A$6:$D$1294,2,FALSE)</f>
        <v>1x1</v>
      </c>
      <c r="Q97" s="2" t="str">
        <f>VLOOKUP(A97,'06A906018R M383 List'!$A$6:$D$1294,4,FALSE)</f>
        <v>Dauer fuer die AR aktiv, falls dndif im Bereich dndifo</v>
      </c>
      <c r="R97" s="2" t="str">
        <f>VLOOKUP(A97,'06A906018R M383 List'!$A$6:$D$1294,3,FALSE)</f>
        <v>$0690E</v>
      </c>
      <c r="T97" s="2" t="str">
        <f>VLOOKUP(A97,'06A906018CG M383 List'!$A$6:$D$1395,2,FALSE)</f>
        <v>1x1</v>
      </c>
      <c r="U97" s="2" t="str">
        <f>VLOOKUP(A97,'06A906018CG M383 List'!$A$6:$D$1395,4,FALSE)</f>
        <v>Dauer fuer die AR aktiv, falls dndif im Bereich dndifo</v>
      </c>
      <c r="V97" s="2" t="str">
        <f>VLOOKUP(A97,'06A906018CG M383 List'!$A$6:$D$1395,3,FALSE)</f>
        <v>$0690E</v>
      </c>
    </row>
    <row r="98" spans="1:22">
      <c r="A98" s="2" t="s">
        <v>6415</v>
      </c>
      <c r="B98" s="2" t="str">
        <f>VLOOKUP(A98,'4B0907557B M382 List'!$A$5:$E$1799,5,FALSE)</f>
        <v>Tmot threshold for ARA - active</v>
      </c>
      <c r="D98" s="2" t="str">
        <f>VLOOKUP(A98,'4B0907557B M382 List'!$A$5:$B$1799,2,FALSE)</f>
        <v>1x1</v>
      </c>
      <c r="E98" s="2" t="str">
        <f>VLOOKUP(A98,'4B0907557B M382 List'!$A$5:$D$1799,4,FALSE)</f>
        <v>Tmot-Schwelle für ARA-aktiv</v>
      </c>
      <c r="F98" s="2" t="str">
        <f>VLOOKUP(A98,'4B0907557B M382 List'!$A$5:$D$1799,3,FALSE)</f>
        <v>$0740F</v>
      </c>
      <c r="H98" s="2" t="e">
        <f>VLOOKUP(A98,'4B0907557P M592 List'!$A$5:$D$1316,2,FALSE)</f>
        <v>#N/A</v>
      </c>
      <c r="I98" s="2" t="e">
        <f>VLOOKUP(A98,'4B0907557P M592 List'!$A$5:$D$1316,4,FALSE)</f>
        <v>#N/A</v>
      </c>
      <c r="J98" s="2" t="e">
        <f>VLOOKUP(A98,'4B0907557P M592 List'!$A$5:$D$1316,3,FALSE)</f>
        <v>#N/A</v>
      </c>
      <c r="L98" s="2" t="e">
        <f>VLOOKUP(A98,'4B0907557P M592 List'!$A$5:$D$1316,2,FALSE)</f>
        <v>#N/A</v>
      </c>
      <c r="M98" s="2" t="e">
        <f>VLOOKUP(A98,'4B0907557P M592 List'!$A$5:$D$1316,4,FALSE)</f>
        <v>#N/A</v>
      </c>
      <c r="N98" s="2" t="e">
        <f>VLOOKUP(A98,'4B0907557P M592 List'!$A$5:$D$1316,3,FALSE)</f>
        <v>#N/A</v>
      </c>
      <c r="P98" s="2" t="str">
        <f>VLOOKUP(A98,'06A906018R M383 List'!$A$6:$D$1294,2,FALSE)</f>
        <v>1x1</v>
      </c>
      <c r="Q98" s="2" t="str">
        <f>VLOOKUP(A98,'06A906018R M383 List'!$A$6:$D$1294,4,FALSE)</f>
        <v>Tmot-Schwelle für ARA-aktiv</v>
      </c>
      <c r="R98" s="2" t="str">
        <f>VLOOKUP(A98,'06A906018R M383 List'!$A$6:$D$1294,3,FALSE)</f>
        <v>$0690F</v>
      </c>
      <c r="T98" s="2" t="str">
        <f>VLOOKUP(A98,'06A906018CG M383 List'!$A$6:$D$1395,2,FALSE)</f>
        <v>1x1</v>
      </c>
      <c r="U98" s="2" t="str">
        <f>VLOOKUP(A98,'06A906018CG M383 List'!$A$6:$D$1395,4,FALSE)</f>
        <v>Tmot-Schwelle für ARA-aktiv</v>
      </c>
      <c r="V98" s="2" t="str">
        <f>VLOOKUP(A98,'06A906018CG M383 List'!$A$6:$D$1395,3,FALSE)</f>
        <v>$0690F</v>
      </c>
    </row>
    <row r="99" spans="1:22">
      <c r="A99" s="2" t="s">
        <v>9067</v>
      </c>
      <c r="B99" s="2" t="str">
        <f>VLOOKUP(A99,'4B0907557B M382 List'!$A$5:$E$1799,5,FALSE)</f>
        <v>upper threshold for band for dndif</v>
      </c>
      <c r="D99" s="2" t="str">
        <f>VLOOKUP(A99,'4B0907557B M382 List'!$A$5:$B$1799,2,FALSE)</f>
        <v>1x1</v>
      </c>
      <c r="E99" s="2" t="str">
        <f>VLOOKUP(A99,'4B0907557B M382 List'!$A$5:$D$1799,4,FALSE)</f>
        <v>obere Schwelle fuer Band fuer dndif</v>
      </c>
      <c r="F99" s="2" t="str">
        <f>VLOOKUP(A99,'4B0907557B M382 List'!$A$5:$D$1799,3,FALSE)</f>
        <v>$07410</v>
      </c>
      <c r="H99" s="2" t="e">
        <f>VLOOKUP(A99,'4B0907557P M592 List'!$A$5:$D$1316,2,FALSE)</f>
        <v>#N/A</v>
      </c>
      <c r="I99" s="2" t="e">
        <f>VLOOKUP(A99,'4B0907557P M592 List'!$A$5:$D$1316,4,FALSE)</f>
        <v>#N/A</v>
      </c>
      <c r="J99" s="2" t="e">
        <f>VLOOKUP(A99,'4B0907557P M592 List'!$A$5:$D$1316,3,FALSE)</f>
        <v>#N/A</v>
      </c>
      <c r="L99" s="2" t="e">
        <f>VLOOKUP(A99,'4B0907557P M592 List'!$A$5:$D$1316,2,FALSE)</f>
        <v>#N/A</v>
      </c>
      <c r="M99" s="2" t="e">
        <f>VLOOKUP(A99,'4B0907557P M592 List'!$A$5:$D$1316,4,FALSE)</f>
        <v>#N/A</v>
      </c>
      <c r="N99" s="2" t="e">
        <f>VLOOKUP(A99,'4B0907557P M592 List'!$A$5:$D$1316,3,FALSE)</f>
        <v>#N/A</v>
      </c>
      <c r="P99" s="2" t="str">
        <f>VLOOKUP(A99,'06A906018R M383 List'!$A$6:$D$1294,2,FALSE)</f>
        <v>1x1</v>
      </c>
      <c r="Q99" s="2" t="str">
        <f>VLOOKUP(A99,'06A906018R M383 List'!$A$6:$D$1294,4,FALSE)</f>
        <v>obere Schwelle fuer Band fuer dndif</v>
      </c>
      <c r="R99" s="2" t="str">
        <f>VLOOKUP(A99,'06A906018R M383 List'!$A$6:$D$1294,3,FALSE)</f>
        <v>$06910</v>
      </c>
      <c r="T99" s="2" t="str">
        <f>VLOOKUP(A99,'06A906018CG M383 List'!$A$6:$D$1395,2,FALSE)</f>
        <v>1x1</v>
      </c>
      <c r="U99" s="2" t="str">
        <f>VLOOKUP(A99,'06A906018CG M383 List'!$A$6:$D$1395,4,FALSE)</f>
        <v>obere Schwelle fuer Band fuer dndif</v>
      </c>
      <c r="V99" s="2" t="str">
        <f>VLOOKUP(A99,'06A906018CG M383 List'!$A$6:$D$1395,3,FALSE)</f>
        <v>$06910</v>
      </c>
    </row>
    <row r="100" spans="1:22">
      <c r="A100" s="2" t="s">
        <v>6904</v>
      </c>
      <c r="B100" s="2" t="str">
        <f>VLOOKUP(A100,'4B0907557B M382 List'!$A$5:$E$1799,5,FALSE)</f>
        <v>Delay time for AR function by gear shift</v>
      </c>
      <c r="D100" s="2" t="str">
        <f>VLOOKUP(A100,'4B0907557B M382 List'!$A$5:$B$1799,2,FALSE)</f>
        <v>1x1</v>
      </c>
      <c r="E100" s="2" t="str">
        <f>VLOOKUP(A100,'4B0907557B M382 List'!$A$5:$D$1799,4,FALSE)</f>
        <v>Verzögerungszeit für AR-Funktion nach Getriebeschaltvorgang</v>
      </c>
      <c r="F100" s="2" t="str">
        <f>VLOOKUP(A100,'4B0907557B M382 List'!$A$5:$D$1799,3,FALSE)</f>
        <v>$07411</v>
      </c>
      <c r="H100" s="2" t="e">
        <f>VLOOKUP(A100,'4B0907557P M592 List'!$A$5:$D$1316,2,FALSE)</f>
        <v>#N/A</v>
      </c>
      <c r="I100" s="2" t="e">
        <f>VLOOKUP(A100,'4B0907557P M592 List'!$A$5:$D$1316,4,FALSE)</f>
        <v>#N/A</v>
      </c>
      <c r="J100" s="2" t="e">
        <f>VLOOKUP(A100,'4B0907557P M592 List'!$A$5:$D$1316,3,FALSE)</f>
        <v>#N/A</v>
      </c>
      <c r="L100" s="2" t="e">
        <f>VLOOKUP(A100,'4B0907557P M592 List'!$A$5:$D$1316,2,FALSE)</f>
        <v>#N/A</v>
      </c>
      <c r="M100" s="2" t="e">
        <f>VLOOKUP(A100,'4B0907557P M592 List'!$A$5:$D$1316,4,FALSE)</f>
        <v>#N/A</v>
      </c>
      <c r="N100" s="2" t="e">
        <f>VLOOKUP(A100,'4B0907557P M592 List'!$A$5:$D$1316,3,FALSE)</f>
        <v>#N/A</v>
      </c>
      <c r="P100" s="2" t="str">
        <f>VLOOKUP(A100,'06A906018R M383 List'!$A$6:$D$1294,2,FALSE)</f>
        <v>1x1</v>
      </c>
      <c r="Q100" s="2" t="str">
        <f>VLOOKUP(A100,'06A906018R M383 List'!$A$6:$D$1294,4,FALSE)</f>
        <v>Verzögerungszeit für AR-Funktion nach Getriebeschaltvorgang</v>
      </c>
      <c r="R100" s="2" t="str">
        <f>VLOOKUP(A100,'06A906018R M383 List'!$A$6:$D$1294,3,FALSE)</f>
        <v>$06911</v>
      </c>
      <c r="T100" s="2" t="str">
        <f>VLOOKUP(A100,'06A906018CG M383 List'!$A$6:$D$1395,2,FALSE)</f>
        <v>1x1</v>
      </c>
      <c r="U100" s="2" t="str">
        <f>VLOOKUP(A100,'06A906018CG M383 List'!$A$6:$D$1395,4,FALSE)</f>
        <v>Verzögerungszeit für AR-Funktion nach Getriebeschaltvorgang</v>
      </c>
      <c r="V100" s="2" t="str">
        <f>VLOOKUP(A100,'06A906018CG M383 List'!$A$6:$D$1395,3,FALSE)</f>
        <v>$06911</v>
      </c>
    </row>
    <row r="101" spans="1:22">
      <c r="A101" s="2" t="s">
        <v>9374</v>
      </c>
      <c r="B101" s="2" t="str">
        <f>VLOOKUP(A101,'4B0907557B M382 List'!$A$5:$E$1799,5,FALSE)</f>
        <v>Ignition retard (AR) in DNAR &lt;0 and tl = &lt; TLARUN idle</v>
      </c>
      <c r="D101" s="2" t="str">
        <f>VLOOKUP(A101,'4B0907557B M382 List'!$A$5:$B$1799,2,FALSE)</f>
        <v>10x1</v>
      </c>
      <c r="E101" s="2" t="str">
        <f>VLOOKUP(A101,'4B0907557B M382 List'!$A$5:$D$1799,4,FALSE)</f>
        <v>Zündwinkelspätverstellung (AR) bei dnar&lt;0 und tl=&lt;TLARUN im Leerlauf</v>
      </c>
      <c r="F101" s="2" t="str">
        <f>VLOOKUP(A101,'4B0907557B M382 List'!$A$5:$D$1799,3,FALSE)</f>
        <v>$07D64</v>
      </c>
      <c r="H101" s="2" t="str">
        <f>VLOOKUP(A101,'4B0907557P M592 List'!$A$5:$D$1316,2,FALSE)</f>
        <v>10x1</v>
      </c>
      <c r="I101" s="2" t="str">
        <f>VLOOKUP(A101,'4B0907557P M592 List'!$A$5:$D$1316,4,FALSE)</f>
        <v>Zündwinkelspätverstellung (AR) bei dnar&lt;0 und tl=&lt;TLARUN im Leerlauf</v>
      </c>
      <c r="J101" s="2" t="str">
        <f>VLOOKUP(A101,'4B0907557P M592 List'!$A$5:$D$1316,3,FALSE)</f>
        <v>$078FA</v>
      </c>
      <c r="L101" s="2" t="str">
        <f>VLOOKUP(A101,'4B0907557P M592 List'!$A$5:$D$1316,2,FALSE)</f>
        <v>10x1</v>
      </c>
      <c r="M101" s="2" t="str">
        <f>VLOOKUP(A101,'4B0907557P M592 List'!$A$5:$D$1316,4,FALSE)</f>
        <v>Zündwinkelspätverstellung (AR) bei dnar&lt;0 und tl=&lt;TLARUN im Leerlauf</v>
      </c>
      <c r="N101" s="2" t="str">
        <f>VLOOKUP(A101,'4B0907557P M592 List'!$A$5:$D$1316,3,FALSE)</f>
        <v>$078FA</v>
      </c>
      <c r="P101" s="2" t="str">
        <f>VLOOKUP(A101,'06A906018R M383 List'!$A$6:$D$1294,2,FALSE)</f>
        <v>10x1</v>
      </c>
      <c r="Q101" s="2" t="str">
        <f>VLOOKUP(A101,'06A906018R M383 List'!$A$6:$D$1294,4,FALSE)</f>
        <v>Zündwinkelspätverstellung (AR) bei dnar&lt;0 und tl=&lt;TLARUN im Leerlauf</v>
      </c>
      <c r="R101" s="2" t="str">
        <f>VLOOKUP(A101,'06A906018R M383 List'!$A$6:$D$1294,3,FALSE)</f>
        <v>$0729E</v>
      </c>
      <c r="T101" s="2" t="str">
        <f>VLOOKUP(A101,'06A906018CG M383 List'!$A$6:$D$1395,2,FALSE)</f>
        <v>10x1</v>
      </c>
      <c r="U101" s="2" t="str">
        <f>VLOOKUP(A101,'06A906018CG M383 List'!$A$6:$D$1395,4,FALSE)</f>
        <v>Zündwinkelspätverstellung (AR) bei dnar&lt;0 und tl=&lt;TLARUN im Leerlauf</v>
      </c>
      <c r="V101" s="2" t="str">
        <f>VLOOKUP(A101,'06A906018CG M383 List'!$A$6:$D$1395,3,FALSE)</f>
        <v>$07308</v>
      </c>
    </row>
    <row r="102" spans="1:22">
      <c r="A102" s="2" t="s">
        <v>9377</v>
      </c>
      <c r="B102" s="2" t="str">
        <f>VLOOKUP(A102,'4B0907557B M382 List'!$A$5:$E$1799,5,FALSE)</f>
        <v>Ignition retard (AR) in DNAR &lt;0 and tl = &lt; TLARUN in the first gear</v>
      </c>
      <c r="D102" s="2" t="str">
        <f>VLOOKUP(A102,'4B0907557B M382 List'!$A$5:$B$1799,2,FALSE)</f>
        <v>10x1</v>
      </c>
      <c r="E102" s="2" t="str">
        <f>VLOOKUP(A102,'4B0907557B M382 List'!$A$5:$D$1799,4,FALSE)</f>
        <v>Zündwinkelspätverstellung (AR) bei dnar&lt;0 und tl=&lt;TLARUN im 1. Gang</v>
      </c>
      <c r="F102" s="2" t="str">
        <f>VLOOKUP(A102,'4B0907557B M382 List'!$A$5:$D$1799,3,FALSE)</f>
        <v>$07D6E</v>
      </c>
      <c r="H102" s="2" t="str">
        <f>VLOOKUP(A102,'4B0907557P M592 List'!$A$5:$D$1316,2,FALSE)</f>
        <v>10x1</v>
      </c>
      <c r="I102" s="2" t="str">
        <f>VLOOKUP(A102,'4B0907557P M592 List'!$A$5:$D$1316,4,FALSE)</f>
        <v>Zündwinkelspätverstellung (AR) bei dnar&lt;0 und tl=&lt;TLARUN im 1. Gang</v>
      </c>
      <c r="J102" s="2" t="str">
        <f>VLOOKUP(A102,'4B0907557P M592 List'!$A$5:$D$1316,3,FALSE)</f>
        <v>$07904</v>
      </c>
      <c r="L102" s="2" t="str">
        <f>VLOOKUP(A102,'4B0907557P M592 List'!$A$5:$D$1316,2,FALSE)</f>
        <v>10x1</v>
      </c>
      <c r="M102" s="2" t="str">
        <f>VLOOKUP(A102,'4B0907557P M592 List'!$A$5:$D$1316,4,FALSE)</f>
        <v>Zündwinkelspätverstellung (AR) bei dnar&lt;0 und tl=&lt;TLARUN im 1. Gang</v>
      </c>
      <c r="N102" s="2" t="str">
        <f>VLOOKUP(A102,'4B0907557P M592 List'!$A$5:$D$1316,3,FALSE)</f>
        <v>$07904</v>
      </c>
      <c r="P102" s="2" t="str">
        <f>VLOOKUP(A102,'06A906018R M383 List'!$A$6:$D$1294,2,FALSE)</f>
        <v>10x1</v>
      </c>
      <c r="Q102" s="2" t="str">
        <f>VLOOKUP(A102,'06A906018R M383 List'!$A$6:$D$1294,4,FALSE)</f>
        <v>Zündwinkelspätverstellung (AR) bei dnar&lt;0 und tl=&lt;TLARUN im 1. Gang</v>
      </c>
      <c r="R102" s="2" t="str">
        <f>VLOOKUP(A102,'06A906018R M383 List'!$A$6:$D$1294,3,FALSE)</f>
        <v>$072A8</v>
      </c>
      <c r="T102" s="2" t="str">
        <f>VLOOKUP(A102,'06A906018CG M383 List'!$A$6:$D$1395,2,FALSE)</f>
        <v>10x1</v>
      </c>
      <c r="U102" s="2" t="str">
        <f>VLOOKUP(A102,'06A906018CG M383 List'!$A$6:$D$1395,4,FALSE)</f>
        <v>Zündwinkelspätverstellung (AR) bei dnar&lt;0 und tl=&lt;TLARUN im 1. Gang</v>
      </c>
      <c r="V102" s="2" t="str">
        <f>VLOOKUP(A102,'06A906018CG M383 List'!$A$6:$D$1395,3,FALSE)</f>
        <v>$07312</v>
      </c>
    </row>
    <row r="103" spans="1:22">
      <c r="A103" s="2" t="s">
        <v>9380</v>
      </c>
      <c r="B103" s="2" t="str">
        <f>VLOOKUP(A103,'4B0907557B M382 List'!$A$5:$E$1799,5,FALSE)</f>
        <v>Ignition retard (AR) in DNAR &lt;0 and tl = &lt; TLARUN the 2nd gear</v>
      </c>
      <c r="D103" s="2" t="str">
        <f>VLOOKUP(A103,'4B0907557B M382 List'!$A$5:$B$1799,2,FALSE)</f>
        <v>10x1</v>
      </c>
      <c r="E103" s="2" t="str">
        <f>VLOOKUP(A103,'4B0907557B M382 List'!$A$5:$D$1799,4,FALSE)</f>
        <v>Zündwinkelspätverstellung (AR) bei dnar&lt;0 und tl=&lt;TLARUN im 2. Gang</v>
      </c>
      <c r="F103" s="2" t="str">
        <f>VLOOKUP(A103,'4B0907557B M382 List'!$A$5:$D$1799,3,FALSE)</f>
        <v>$07D78</v>
      </c>
      <c r="H103" s="2" t="str">
        <f>VLOOKUP(A103,'4B0907557P M592 List'!$A$5:$D$1316,2,FALSE)</f>
        <v>10x1</v>
      </c>
      <c r="I103" s="2" t="str">
        <f>VLOOKUP(A103,'4B0907557P M592 List'!$A$5:$D$1316,4,FALSE)</f>
        <v>Zündwinkelspätverstellung (AR) bei dnar&lt;0 und tl=&lt;TLARUN im 2. Gang</v>
      </c>
      <c r="J103" s="2" t="str">
        <f>VLOOKUP(A103,'4B0907557P M592 List'!$A$5:$D$1316,3,FALSE)</f>
        <v>$0790E</v>
      </c>
      <c r="L103" s="2" t="str">
        <f>VLOOKUP(A103,'4B0907557P M592 List'!$A$5:$D$1316,2,FALSE)</f>
        <v>10x1</v>
      </c>
      <c r="M103" s="2" t="str">
        <f>VLOOKUP(A103,'4B0907557P M592 List'!$A$5:$D$1316,4,FALSE)</f>
        <v>Zündwinkelspätverstellung (AR) bei dnar&lt;0 und tl=&lt;TLARUN im 2. Gang</v>
      </c>
      <c r="N103" s="2" t="str">
        <f>VLOOKUP(A103,'4B0907557P M592 List'!$A$5:$D$1316,3,FALSE)</f>
        <v>$0790E</v>
      </c>
      <c r="P103" s="2" t="str">
        <f>VLOOKUP(A103,'06A906018R M383 List'!$A$6:$D$1294,2,FALSE)</f>
        <v>10x1</v>
      </c>
      <c r="Q103" s="2" t="str">
        <f>VLOOKUP(A103,'06A906018R M383 List'!$A$6:$D$1294,4,FALSE)</f>
        <v>Zündwinkelspätverstellung (AR) bei dnar&lt;0 und tl=&lt;TLARUN im 2. Gang</v>
      </c>
      <c r="R103" s="2" t="str">
        <f>VLOOKUP(A103,'06A906018R M383 List'!$A$6:$D$1294,3,FALSE)</f>
        <v>$072B2</v>
      </c>
      <c r="T103" s="2" t="str">
        <f>VLOOKUP(A103,'06A906018CG M383 List'!$A$6:$D$1395,2,FALSE)</f>
        <v>10x1</v>
      </c>
      <c r="U103" s="2" t="str">
        <f>VLOOKUP(A103,'06A906018CG M383 List'!$A$6:$D$1395,4,FALSE)</f>
        <v>Zündwinkelspätverstellung (AR) bei dnar&lt;0 und tl=&lt;TLARUN im 2. Gang</v>
      </c>
      <c r="V103" s="2" t="str">
        <f>VLOOKUP(A103,'06A906018CG M383 List'!$A$6:$D$1395,3,FALSE)</f>
        <v>$0731C</v>
      </c>
    </row>
    <row r="104" spans="1:22">
      <c r="A104" s="2" t="s">
        <v>9383</v>
      </c>
      <c r="B104" s="2" t="str">
        <f>VLOOKUP(A104,'4B0907557B M382 List'!$A$5:$E$1799,5,FALSE)</f>
        <v>Ignition retard (AR) in DNAR &lt;0 and tl = &lt; TLARUN the 3rd gear</v>
      </c>
      <c r="D104" s="2" t="str">
        <f>VLOOKUP(A104,'4B0907557B M382 List'!$A$5:$B$1799,2,FALSE)</f>
        <v>10x1</v>
      </c>
      <c r="E104" s="2" t="str">
        <f>VLOOKUP(A104,'4B0907557B M382 List'!$A$5:$D$1799,4,FALSE)</f>
        <v>Zündwinkelspätverstellung (AR) bei dnar&lt;0 und tl=&lt;TLARUN im 3. Gang</v>
      </c>
      <c r="F104" s="2" t="str">
        <f>VLOOKUP(A104,'4B0907557B M382 List'!$A$5:$D$1799,3,FALSE)</f>
        <v>$07D82</v>
      </c>
      <c r="H104" s="2" t="str">
        <f>VLOOKUP(A104,'4B0907557P M592 List'!$A$5:$D$1316,2,FALSE)</f>
        <v>10x1</v>
      </c>
      <c r="I104" s="2" t="str">
        <f>VLOOKUP(A104,'4B0907557P M592 List'!$A$5:$D$1316,4,FALSE)</f>
        <v>Zündwinkelspätverstellung (AR) bei dnar&lt;0 und tl=&lt;TLARUN im 3. Gang</v>
      </c>
      <c r="J104" s="2" t="str">
        <f>VLOOKUP(A104,'4B0907557P M592 List'!$A$5:$D$1316,3,FALSE)</f>
        <v>$07918</v>
      </c>
      <c r="L104" s="2" t="str">
        <f>VLOOKUP(A104,'4B0907557P M592 List'!$A$5:$D$1316,2,FALSE)</f>
        <v>10x1</v>
      </c>
      <c r="M104" s="2" t="str">
        <f>VLOOKUP(A104,'4B0907557P M592 List'!$A$5:$D$1316,4,FALSE)</f>
        <v>Zündwinkelspätverstellung (AR) bei dnar&lt;0 und tl=&lt;TLARUN im 3. Gang</v>
      </c>
      <c r="N104" s="2" t="str">
        <f>VLOOKUP(A104,'4B0907557P M592 List'!$A$5:$D$1316,3,FALSE)</f>
        <v>$07918</v>
      </c>
      <c r="P104" s="2" t="str">
        <f>VLOOKUP(A104,'06A906018R M383 List'!$A$6:$D$1294,2,FALSE)</f>
        <v>10x1</v>
      </c>
      <c r="Q104" s="2" t="str">
        <f>VLOOKUP(A104,'06A906018R M383 List'!$A$6:$D$1294,4,FALSE)</f>
        <v>Zündwinkelspätverstellung (AR) bei dnar&lt;0 und tl=&lt;TLARUN im 3. Gang</v>
      </c>
      <c r="R104" s="2" t="str">
        <f>VLOOKUP(A104,'06A906018R M383 List'!$A$6:$D$1294,3,FALSE)</f>
        <v>$072BC</v>
      </c>
      <c r="T104" s="2" t="str">
        <f>VLOOKUP(A104,'06A906018CG M383 List'!$A$6:$D$1395,2,FALSE)</f>
        <v>10x1</v>
      </c>
      <c r="U104" s="2" t="str">
        <f>VLOOKUP(A104,'06A906018CG M383 List'!$A$6:$D$1395,4,FALSE)</f>
        <v>Zündwinkelspätverstellung (AR) bei dnar&lt;0 und tl=&lt;TLARUN im 3. Gang</v>
      </c>
      <c r="V104" s="2" t="str">
        <f>VLOOKUP(A104,'06A906018CG M383 List'!$A$6:$D$1395,3,FALSE)</f>
        <v>$07326</v>
      </c>
    </row>
    <row r="105" spans="1:22">
      <c r="A105" s="2" t="s">
        <v>9386</v>
      </c>
      <c r="B105" s="2" t="str">
        <f>VLOOKUP(A105,'4B0907557B M382 List'!$A$5:$E$1799,5,FALSE)</f>
        <v>Ignition retard (AR) in DNAR &lt;0 and tl = &lt; TLARUN the 4th gear</v>
      </c>
      <c r="D105" s="2" t="str">
        <f>VLOOKUP(A105,'4B0907557B M382 List'!$A$5:$B$1799,2,FALSE)</f>
        <v>10x1</v>
      </c>
      <c r="E105" s="2" t="str">
        <f>VLOOKUP(A105,'4B0907557B M382 List'!$A$5:$D$1799,4,FALSE)</f>
        <v>Zündwinkelspätverstellung (AR) bei dnar&lt;0 und tl=&lt;TLARUN im 4. Gang</v>
      </c>
      <c r="F105" s="2" t="str">
        <f>VLOOKUP(A105,'4B0907557B M382 List'!$A$5:$D$1799,3,FALSE)</f>
        <v>$07D8C</v>
      </c>
      <c r="H105" s="2" t="str">
        <f>VLOOKUP(A105,'4B0907557P M592 List'!$A$5:$D$1316,2,FALSE)</f>
        <v>10x1</v>
      </c>
      <c r="I105" s="2" t="str">
        <f>VLOOKUP(A105,'4B0907557P M592 List'!$A$5:$D$1316,4,FALSE)</f>
        <v>Zündwinkelspätverstellung (AR) bei dnar&lt;0 und tl=&lt;TLARUN im 4. Gang</v>
      </c>
      <c r="J105" s="2" t="str">
        <f>VLOOKUP(A105,'4B0907557P M592 List'!$A$5:$D$1316,3,FALSE)</f>
        <v>$07922</v>
      </c>
      <c r="L105" s="2" t="str">
        <f>VLOOKUP(A105,'4B0907557P M592 List'!$A$5:$D$1316,2,FALSE)</f>
        <v>10x1</v>
      </c>
      <c r="M105" s="2" t="str">
        <f>VLOOKUP(A105,'4B0907557P M592 List'!$A$5:$D$1316,4,FALSE)</f>
        <v>Zündwinkelspätverstellung (AR) bei dnar&lt;0 und tl=&lt;TLARUN im 4. Gang</v>
      </c>
      <c r="N105" s="2" t="str">
        <f>VLOOKUP(A105,'4B0907557P M592 List'!$A$5:$D$1316,3,FALSE)</f>
        <v>$07922</v>
      </c>
      <c r="P105" s="2" t="str">
        <f>VLOOKUP(A105,'06A906018R M383 List'!$A$6:$D$1294,2,FALSE)</f>
        <v>10x1</v>
      </c>
      <c r="Q105" s="2" t="str">
        <f>VLOOKUP(A105,'06A906018R M383 List'!$A$6:$D$1294,4,FALSE)</f>
        <v>Zündwinkelspätverstellung (AR) bei dnar&lt;0 und tl=&lt;TLARUN im 4. Gang</v>
      </c>
      <c r="R105" s="2" t="str">
        <f>VLOOKUP(A105,'06A906018R M383 List'!$A$6:$D$1294,3,FALSE)</f>
        <v>$072C6</v>
      </c>
      <c r="T105" s="2" t="str">
        <f>VLOOKUP(A105,'06A906018CG M383 List'!$A$6:$D$1395,2,FALSE)</f>
        <v>10x1</v>
      </c>
      <c r="U105" s="2" t="str">
        <f>VLOOKUP(A105,'06A906018CG M383 List'!$A$6:$D$1395,4,FALSE)</f>
        <v>Zündwinkelspätverstellung (AR) bei dnar&lt;0 und tl=&lt;TLARUN im 4. Gang</v>
      </c>
      <c r="V105" s="2" t="str">
        <f>VLOOKUP(A105,'06A906018CG M383 List'!$A$6:$D$1395,3,FALSE)</f>
        <v>$07330</v>
      </c>
    </row>
    <row r="106" spans="1:22">
      <c r="A106" s="2" t="s">
        <v>9389</v>
      </c>
      <c r="B106" s="2" t="str">
        <f>VLOOKUP(A106,'4B0907557B M382 List'!$A$5:$E$1799,5,FALSE)</f>
        <v>Ignition retard (AR) in DNAR &lt;0 and tl = &lt; TLARUN the 5th gear</v>
      </c>
      <c r="D106" s="2" t="str">
        <f>VLOOKUP(A106,'4B0907557B M382 List'!$A$5:$B$1799,2,FALSE)</f>
        <v>10x1</v>
      </c>
      <c r="E106" s="2" t="str">
        <f>VLOOKUP(A106,'4B0907557B M382 List'!$A$5:$D$1799,4,FALSE)</f>
        <v>Zündwinkelspätverstellung (AR) bei dnar&lt;0 und tl=&lt;TLARUN im 5. Gang</v>
      </c>
      <c r="F106" s="2" t="str">
        <f>VLOOKUP(A106,'4B0907557B M382 List'!$A$5:$D$1799,3,FALSE)</f>
        <v>$07D96</v>
      </c>
      <c r="H106" s="2" t="str">
        <f>VLOOKUP(A106,'4B0907557P M592 List'!$A$5:$D$1316,2,FALSE)</f>
        <v>10x1</v>
      </c>
      <c r="I106" s="2" t="str">
        <f>VLOOKUP(A106,'4B0907557P M592 List'!$A$5:$D$1316,4,FALSE)</f>
        <v>Zündwinkelspätverstellung (AR) bei dnar&lt;0 und tl=&lt;TLARUN im 5. Gang</v>
      </c>
      <c r="J106" s="2" t="str">
        <f>VLOOKUP(A106,'4B0907557P M592 List'!$A$5:$D$1316,3,FALSE)</f>
        <v>$0792C</v>
      </c>
      <c r="L106" s="2" t="str">
        <f>VLOOKUP(A106,'4B0907557P M592 List'!$A$5:$D$1316,2,FALSE)</f>
        <v>10x1</v>
      </c>
      <c r="M106" s="2" t="str">
        <f>VLOOKUP(A106,'4B0907557P M592 List'!$A$5:$D$1316,4,FALSE)</f>
        <v>Zündwinkelspätverstellung (AR) bei dnar&lt;0 und tl=&lt;TLARUN im 5. Gang</v>
      </c>
      <c r="N106" s="2" t="str">
        <f>VLOOKUP(A106,'4B0907557P M592 List'!$A$5:$D$1316,3,FALSE)</f>
        <v>$0792C</v>
      </c>
      <c r="P106" s="2" t="str">
        <f>VLOOKUP(A106,'06A906018R M383 List'!$A$6:$D$1294,2,FALSE)</f>
        <v>10x1</v>
      </c>
      <c r="Q106" s="2" t="str">
        <f>VLOOKUP(A106,'06A906018R M383 List'!$A$6:$D$1294,4,FALSE)</f>
        <v>Zündwinkelspätverstellung (AR) bei dnar&lt;0 und tl=&lt;TLARUN im 5. Gang</v>
      </c>
      <c r="R106" s="2" t="str">
        <f>VLOOKUP(A106,'06A906018R M383 List'!$A$6:$D$1294,3,FALSE)</f>
        <v>$072D0</v>
      </c>
      <c r="T106" s="2" t="str">
        <f>VLOOKUP(A106,'06A906018CG M383 List'!$A$6:$D$1395,2,FALSE)</f>
        <v>10x1</v>
      </c>
      <c r="U106" s="2" t="str">
        <f>VLOOKUP(A106,'06A906018CG M383 List'!$A$6:$D$1395,4,FALSE)</f>
        <v>Zündwinkelspätverstellung (AR) bei dnar&lt;0 und tl=&lt;TLARUN im 5. Gang</v>
      </c>
      <c r="V106" s="2" t="str">
        <f>VLOOKUP(A106,'06A906018CG M383 List'!$A$6:$D$1395,3,FALSE)</f>
        <v>$0733A</v>
      </c>
    </row>
    <row r="107" spans="1:22">
      <c r="A107" s="2" t="s">
        <v>9395</v>
      </c>
      <c r="B107" s="2" t="str">
        <f>VLOOKUP(A107,'4B0907557B M382 List'!$A$5:$E$1799,5,FALSE)</f>
        <v>Zündwinkelfrühverstellung (AR) in DNAR &gt; 0 and tl = &lt; TLARUN</v>
      </c>
      <c r="D107" s="2" t="str">
        <f>VLOOKUP(A107,'4B0907557B M382 List'!$A$5:$B$1799,2,FALSE)</f>
        <v>10x1</v>
      </c>
      <c r="E107" s="2" t="str">
        <f>VLOOKUP(A107,'4B0907557B M382 List'!$A$5:$D$1799,4,FALSE)</f>
        <v>Zündwinkelfrühverstellung (AR) bei dnar&gt;0 und tl=&lt;TLARUN</v>
      </c>
      <c r="F107" s="2" t="str">
        <f>VLOOKUP(A107,'4B0907557B M382 List'!$A$5:$D$1799,3,FALSE)</f>
        <v>$07DA0</v>
      </c>
      <c r="H107" s="2" t="str">
        <f>VLOOKUP(A107,'4B0907557P M592 List'!$A$5:$D$1316,2,FALSE)</f>
        <v>10x1</v>
      </c>
      <c r="I107" s="2" t="str">
        <f>VLOOKUP(A107,'4B0907557P M592 List'!$A$5:$D$1316,4,FALSE)</f>
        <v>Zündwinkelfrühverstellung (AR) bei dnar&gt;0 und tl=&lt;TLARUN</v>
      </c>
      <c r="J107" s="2" t="str">
        <f>VLOOKUP(A107,'4B0907557P M592 List'!$A$5:$D$1316,3,FALSE)</f>
        <v>$07936</v>
      </c>
      <c r="L107" s="2" t="str">
        <f>VLOOKUP(A107,'4B0907557P M592 List'!$A$5:$D$1316,2,FALSE)</f>
        <v>10x1</v>
      </c>
      <c r="M107" s="2" t="str">
        <f>VLOOKUP(A107,'4B0907557P M592 List'!$A$5:$D$1316,4,FALSE)</f>
        <v>Zündwinkelfrühverstellung (AR) bei dnar&gt;0 und tl=&lt;TLARUN</v>
      </c>
      <c r="N107" s="2" t="str">
        <f>VLOOKUP(A107,'4B0907557P M592 List'!$A$5:$D$1316,3,FALSE)</f>
        <v>$07936</v>
      </c>
      <c r="P107" s="2" t="str">
        <f>VLOOKUP(A107,'06A906018R M383 List'!$A$6:$D$1294,2,FALSE)</f>
        <v>10x1</v>
      </c>
      <c r="Q107" s="2" t="str">
        <f>VLOOKUP(A107,'06A906018R M383 List'!$A$6:$D$1294,4,FALSE)</f>
        <v>Zündwinkelfrühverstellung (AR) bei dnar&gt;0 und tl=&lt;TLARUN</v>
      </c>
      <c r="R107" s="2" t="str">
        <f>VLOOKUP(A107,'06A906018R M383 List'!$A$6:$D$1294,3,FALSE)</f>
        <v>$072DA</v>
      </c>
      <c r="T107" s="2" t="str">
        <f>VLOOKUP(A107,'06A906018CG M383 List'!$A$6:$D$1395,2,FALSE)</f>
        <v>10x1</v>
      </c>
      <c r="U107" s="2" t="str">
        <f>VLOOKUP(A107,'06A906018CG M383 List'!$A$6:$D$1395,4,FALSE)</f>
        <v>Zündwinkelfrühverstellung (AR) bei dnar&gt;0 und tl=&lt;TLARUN</v>
      </c>
      <c r="V107" s="2" t="str">
        <f>VLOOKUP(A107,'06A906018CG M383 List'!$A$6:$D$1395,3,FALSE)</f>
        <v>$07344</v>
      </c>
    </row>
    <row r="108" spans="1:22">
      <c r="A108" s="2" t="s">
        <v>9356</v>
      </c>
      <c r="B108" s="2" t="str">
        <f>VLOOKUP(A108,'4B0907557B M382 List'!$A$5:$E$1799,5,FALSE)</f>
        <v>Ignition retard (AR) in DNAR &lt;0 and tl &gt; TLARUN idle</v>
      </c>
      <c r="D108" s="2" t="str">
        <f>VLOOKUP(A108,'4B0907557B M382 List'!$A$5:$B$1799,2,FALSE)</f>
        <v>10x1</v>
      </c>
      <c r="E108" s="2" t="str">
        <f>VLOOKUP(A108,'4B0907557B M382 List'!$A$5:$D$1799,4,FALSE)</f>
        <v>Zündwinkelspätverstellung (AR) bei dnar&lt;0 und tl&gt;TLARUN im Leerlauf</v>
      </c>
      <c r="F108" s="2" t="str">
        <f>VLOOKUP(A108,'4B0907557B M382 List'!$A$5:$D$1799,3,FALSE)</f>
        <v>$07DAA</v>
      </c>
      <c r="H108" s="2" t="str">
        <f>VLOOKUP(A108,'4B0907557P M592 List'!$A$5:$D$1316,2,FALSE)</f>
        <v>10x1</v>
      </c>
      <c r="I108" s="2" t="str">
        <f>VLOOKUP(A108,'4B0907557P M592 List'!$A$5:$D$1316,4,FALSE)</f>
        <v>Zündwinkelspätverstellung (AR) bei dnar&lt;0 und tl&gt;TLARUN im Leerlauf</v>
      </c>
      <c r="J108" s="2" t="str">
        <f>VLOOKUP(A108,'4B0907557P M592 List'!$A$5:$D$1316,3,FALSE)</f>
        <v>$07940</v>
      </c>
      <c r="L108" s="2" t="str">
        <f>VLOOKUP(A108,'4B0907557P M592 List'!$A$5:$D$1316,2,FALSE)</f>
        <v>10x1</v>
      </c>
      <c r="M108" s="2" t="str">
        <f>VLOOKUP(A108,'4B0907557P M592 List'!$A$5:$D$1316,4,FALSE)</f>
        <v>Zündwinkelspätverstellung (AR) bei dnar&lt;0 und tl&gt;TLARUN im Leerlauf</v>
      </c>
      <c r="N108" s="2" t="str">
        <f>VLOOKUP(A108,'4B0907557P M592 List'!$A$5:$D$1316,3,FALSE)</f>
        <v>$07940</v>
      </c>
      <c r="P108" s="2" t="str">
        <f>VLOOKUP(A108,'06A906018R M383 List'!$A$6:$D$1294,2,FALSE)</f>
        <v>10x1</v>
      </c>
      <c r="Q108" s="2" t="str">
        <f>VLOOKUP(A108,'06A906018R M383 List'!$A$6:$D$1294,4,FALSE)</f>
        <v>Zündwinkelspätverstellung (AR) bei dnar&lt;0 und tl&gt;TLARUN im Leerlauf</v>
      </c>
      <c r="R108" s="2" t="str">
        <f>VLOOKUP(A108,'06A906018R M383 List'!$A$6:$D$1294,3,FALSE)</f>
        <v>$072E4</v>
      </c>
      <c r="T108" s="2" t="str">
        <f>VLOOKUP(A108,'06A906018CG M383 List'!$A$6:$D$1395,2,FALSE)</f>
        <v>10x1</v>
      </c>
      <c r="U108" s="2" t="str">
        <f>VLOOKUP(A108,'06A906018CG M383 List'!$A$6:$D$1395,4,FALSE)</f>
        <v>Zündwinkelspätverstellung (AR) bei dnar&lt;0 und tl&gt;TLARUN im Leerlauf</v>
      </c>
      <c r="V108" s="2" t="str">
        <f>VLOOKUP(A108,'06A906018CG M383 List'!$A$6:$D$1395,3,FALSE)</f>
        <v>$0734E</v>
      </c>
    </row>
    <row r="109" spans="1:22">
      <c r="A109" s="2" t="s">
        <v>9359</v>
      </c>
      <c r="B109" s="2" t="str">
        <f>VLOOKUP(A109,'4B0907557B M382 List'!$A$5:$E$1799,5,FALSE)</f>
        <v>Ignition retard (AR) in DNAR &lt;0 and tl &gt; TLARUN in the first gear</v>
      </c>
      <c r="D109" s="2" t="str">
        <f>VLOOKUP(A109,'4B0907557B M382 List'!$A$5:$B$1799,2,FALSE)</f>
        <v>10x1</v>
      </c>
      <c r="E109" s="2" t="str">
        <f>VLOOKUP(A109,'4B0907557B M382 List'!$A$5:$D$1799,4,FALSE)</f>
        <v>Zündwinkelspätverstellung (AR) bei dnar&lt;0 und tl&gt;TLARUN im 1. Gang</v>
      </c>
      <c r="F109" s="2" t="str">
        <f>VLOOKUP(A109,'4B0907557B M382 List'!$A$5:$D$1799,3,FALSE)</f>
        <v>$07DB4</v>
      </c>
      <c r="H109" s="2" t="str">
        <f>VLOOKUP(A109,'4B0907557P M592 List'!$A$5:$D$1316,2,FALSE)</f>
        <v>10x1</v>
      </c>
      <c r="I109" s="2" t="str">
        <f>VLOOKUP(A109,'4B0907557P M592 List'!$A$5:$D$1316,4,FALSE)</f>
        <v>Zündwinkelspätverstellung (AR) bei dnar&lt;0 und tl&gt;TLARUN im 1. Gang</v>
      </c>
      <c r="J109" s="2" t="str">
        <f>VLOOKUP(A109,'4B0907557P M592 List'!$A$5:$D$1316,3,FALSE)</f>
        <v>$0794A</v>
      </c>
      <c r="L109" s="2" t="str">
        <f>VLOOKUP(A109,'4B0907557P M592 List'!$A$5:$D$1316,2,FALSE)</f>
        <v>10x1</v>
      </c>
      <c r="M109" s="2" t="str">
        <f>VLOOKUP(A109,'4B0907557P M592 List'!$A$5:$D$1316,4,FALSE)</f>
        <v>Zündwinkelspätverstellung (AR) bei dnar&lt;0 und tl&gt;TLARUN im 1. Gang</v>
      </c>
      <c r="N109" s="2" t="str">
        <f>VLOOKUP(A109,'4B0907557P M592 List'!$A$5:$D$1316,3,FALSE)</f>
        <v>$0794A</v>
      </c>
      <c r="P109" s="2" t="str">
        <f>VLOOKUP(A109,'06A906018R M383 List'!$A$6:$D$1294,2,FALSE)</f>
        <v>10x1</v>
      </c>
      <c r="Q109" s="2" t="str">
        <f>VLOOKUP(A109,'06A906018R M383 List'!$A$6:$D$1294,4,FALSE)</f>
        <v>Zündwinkelspätverstellung (AR) bei dnar&lt;0 und tl&gt;TLARUN im 1. Gang</v>
      </c>
      <c r="R109" s="2" t="str">
        <f>VLOOKUP(A109,'06A906018R M383 List'!$A$6:$D$1294,3,FALSE)</f>
        <v>$072EE</v>
      </c>
      <c r="T109" s="2" t="str">
        <f>VLOOKUP(A109,'06A906018CG M383 List'!$A$6:$D$1395,2,FALSE)</f>
        <v>10x1</v>
      </c>
      <c r="U109" s="2" t="str">
        <f>VLOOKUP(A109,'06A906018CG M383 List'!$A$6:$D$1395,4,FALSE)</f>
        <v>Zündwinkelspätverstellung (AR) bei dnar&lt;0 und tl&gt;TLARUN im 1. Gang</v>
      </c>
      <c r="V109" s="2" t="str">
        <f>VLOOKUP(A109,'06A906018CG M383 List'!$A$6:$D$1395,3,FALSE)</f>
        <v>$07358</v>
      </c>
    </row>
    <row r="110" spans="1:22">
      <c r="A110" s="2" t="s">
        <v>9362</v>
      </c>
      <c r="B110" s="2" t="str">
        <f>VLOOKUP(A110,'4B0907557B M382 List'!$A$5:$E$1799,5,FALSE)</f>
        <v>Ignition retard (AR) in DNAR &lt;0 and tl &gt; TLARUN the 2nd gear</v>
      </c>
      <c r="D110" s="2" t="str">
        <f>VLOOKUP(A110,'4B0907557B M382 List'!$A$5:$B$1799,2,FALSE)</f>
        <v>10x1</v>
      </c>
      <c r="E110" s="2" t="str">
        <f>VLOOKUP(A110,'4B0907557B M382 List'!$A$5:$D$1799,4,FALSE)</f>
        <v>Zündwinkelspätverstellung (AR) bei dnar&lt;0 und tl&gt;TLARUN im 2. Gang</v>
      </c>
      <c r="F110" s="2" t="str">
        <f>VLOOKUP(A110,'4B0907557B M382 List'!$A$5:$D$1799,3,FALSE)</f>
        <v>$07DBE</v>
      </c>
      <c r="H110" s="2" t="str">
        <f>VLOOKUP(A110,'4B0907557P M592 List'!$A$5:$D$1316,2,FALSE)</f>
        <v>10x1</v>
      </c>
      <c r="I110" s="2" t="str">
        <f>VLOOKUP(A110,'4B0907557P M592 List'!$A$5:$D$1316,4,FALSE)</f>
        <v>Zündwinkelspätverstellung (AR) bei dnar&lt;0 und tl&gt;TLARUN im 2. Gang</v>
      </c>
      <c r="J110" s="2" t="str">
        <f>VLOOKUP(A110,'4B0907557P M592 List'!$A$5:$D$1316,3,FALSE)</f>
        <v>$07954</v>
      </c>
      <c r="L110" s="2" t="str">
        <f>VLOOKUP(A110,'4B0907557P M592 List'!$A$5:$D$1316,2,FALSE)</f>
        <v>10x1</v>
      </c>
      <c r="M110" s="2" t="str">
        <f>VLOOKUP(A110,'4B0907557P M592 List'!$A$5:$D$1316,4,FALSE)</f>
        <v>Zündwinkelspätverstellung (AR) bei dnar&lt;0 und tl&gt;TLARUN im 2. Gang</v>
      </c>
      <c r="N110" s="2" t="str">
        <f>VLOOKUP(A110,'4B0907557P M592 List'!$A$5:$D$1316,3,FALSE)</f>
        <v>$07954</v>
      </c>
      <c r="P110" s="2" t="str">
        <f>VLOOKUP(A110,'06A906018R M383 List'!$A$6:$D$1294,2,FALSE)</f>
        <v>10x1</v>
      </c>
      <c r="Q110" s="2" t="str">
        <f>VLOOKUP(A110,'06A906018R M383 List'!$A$6:$D$1294,4,FALSE)</f>
        <v>Zündwinkelspätverstellung (AR) bei dnar&lt;0 und tl&gt;TLARUN im 2. Gang</v>
      </c>
      <c r="R110" s="2" t="str">
        <f>VLOOKUP(A110,'06A906018R M383 List'!$A$6:$D$1294,3,FALSE)</f>
        <v>$072F8</v>
      </c>
      <c r="T110" s="2" t="str">
        <f>VLOOKUP(A110,'06A906018CG M383 List'!$A$6:$D$1395,2,FALSE)</f>
        <v>10x1</v>
      </c>
      <c r="U110" s="2" t="str">
        <f>VLOOKUP(A110,'06A906018CG M383 List'!$A$6:$D$1395,4,FALSE)</f>
        <v>Zündwinkelspätverstellung (AR) bei dnar&lt;0 und tl&gt;TLARUN im 2. Gang</v>
      </c>
      <c r="V110" s="2" t="str">
        <f>VLOOKUP(A110,'06A906018CG M383 List'!$A$6:$D$1395,3,FALSE)</f>
        <v>$07362</v>
      </c>
    </row>
    <row r="111" spans="1:22">
      <c r="A111" s="2" t="s">
        <v>9365</v>
      </c>
      <c r="B111" s="2" t="str">
        <f>VLOOKUP(A111,'4B0907557B M382 List'!$A$5:$E$1799,5,FALSE)</f>
        <v>Ignition retard (AR) in DNAR &lt;0 and tl &gt; TLARUN the 3rd gear</v>
      </c>
      <c r="D111" s="2" t="str">
        <f>VLOOKUP(A111,'4B0907557B M382 List'!$A$5:$B$1799,2,FALSE)</f>
        <v>10x1</v>
      </c>
      <c r="E111" s="2" t="str">
        <f>VLOOKUP(A111,'4B0907557B M382 List'!$A$5:$D$1799,4,FALSE)</f>
        <v>Zündwinkelspätverstellung (AR) bei dnar&lt;0 und tl&gt;TLARUN im 3. Gang</v>
      </c>
      <c r="F111" s="2" t="str">
        <f>VLOOKUP(A111,'4B0907557B M382 List'!$A$5:$D$1799,3,FALSE)</f>
        <v>$07DC8</v>
      </c>
      <c r="H111" s="2" t="str">
        <f>VLOOKUP(A111,'4B0907557P M592 List'!$A$5:$D$1316,2,FALSE)</f>
        <v>10x1</v>
      </c>
      <c r="I111" s="2" t="str">
        <f>VLOOKUP(A111,'4B0907557P M592 List'!$A$5:$D$1316,4,FALSE)</f>
        <v>Zündwinkelspätverstellung (AR) bei dnar&lt;0 und tl&gt;TLARUN im 3. Gang</v>
      </c>
      <c r="J111" s="2" t="str">
        <f>VLOOKUP(A111,'4B0907557P M592 List'!$A$5:$D$1316,3,FALSE)</f>
        <v>$0795E</v>
      </c>
      <c r="L111" s="2" t="str">
        <f>VLOOKUP(A111,'4B0907557P M592 List'!$A$5:$D$1316,2,FALSE)</f>
        <v>10x1</v>
      </c>
      <c r="M111" s="2" t="str">
        <f>VLOOKUP(A111,'4B0907557P M592 List'!$A$5:$D$1316,4,FALSE)</f>
        <v>Zündwinkelspätverstellung (AR) bei dnar&lt;0 und tl&gt;TLARUN im 3. Gang</v>
      </c>
      <c r="N111" s="2" t="str">
        <f>VLOOKUP(A111,'4B0907557P M592 List'!$A$5:$D$1316,3,FALSE)</f>
        <v>$0795E</v>
      </c>
      <c r="P111" s="2" t="str">
        <f>VLOOKUP(A111,'06A906018R M383 List'!$A$6:$D$1294,2,FALSE)</f>
        <v>10x1</v>
      </c>
      <c r="Q111" s="2" t="str">
        <f>VLOOKUP(A111,'06A906018R M383 List'!$A$6:$D$1294,4,FALSE)</f>
        <v>Zündwinkelspätverstellung (AR) bei dnar&lt;0 und tl&gt;TLARUN im 3. Gang</v>
      </c>
      <c r="R111" s="2" t="str">
        <f>VLOOKUP(A111,'06A906018R M383 List'!$A$6:$D$1294,3,FALSE)</f>
        <v>$07302</v>
      </c>
      <c r="T111" s="2" t="str">
        <f>VLOOKUP(A111,'06A906018CG M383 List'!$A$6:$D$1395,2,FALSE)</f>
        <v>10x1</v>
      </c>
      <c r="U111" s="2" t="str">
        <f>VLOOKUP(A111,'06A906018CG M383 List'!$A$6:$D$1395,4,FALSE)</f>
        <v>Zündwinkelspätverstellung (AR) bei dnar&lt;0 und tl&gt;TLARUN im 3. Gang</v>
      </c>
      <c r="V111" s="2" t="str">
        <f>VLOOKUP(A111,'06A906018CG M383 List'!$A$6:$D$1395,3,FALSE)</f>
        <v>$0736C</v>
      </c>
    </row>
    <row r="112" spans="1:22">
      <c r="A112" s="2" t="s">
        <v>9368</v>
      </c>
      <c r="B112" s="2" t="str">
        <f>VLOOKUP(A112,'4B0907557B M382 List'!$A$5:$E$1799,5,FALSE)</f>
        <v>Ignition retard (AR) in DNAR &lt;0 and tl &gt; TLARUN the 4th gear</v>
      </c>
      <c r="D112" s="2" t="str">
        <f>VLOOKUP(A112,'4B0907557B M382 List'!$A$5:$B$1799,2,FALSE)</f>
        <v>10x1</v>
      </c>
      <c r="E112" s="2" t="str">
        <f>VLOOKUP(A112,'4B0907557B M382 List'!$A$5:$D$1799,4,FALSE)</f>
        <v>Zündwinkelspätverstellung (AR) bei dnar&lt;0 und tl&gt;TLARUN im 4. Gang</v>
      </c>
      <c r="F112" s="2" t="str">
        <f>VLOOKUP(A112,'4B0907557B M382 List'!$A$5:$D$1799,3,FALSE)</f>
        <v>$07DD2</v>
      </c>
      <c r="H112" s="2" t="str">
        <f>VLOOKUP(A112,'4B0907557P M592 List'!$A$5:$D$1316,2,FALSE)</f>
        <v>10x1</v>
      </c>
      <c r="I112" s="2" t="str">
        <f>VLOOKUP(A112,'4B0907557P M592 List'!$A$5:$D$1316,4,FALSE)</f>
        <v>Zündwinkelspätverstellung (AR) bei dnar&lt;0 und tl&gt;TLARUN im 4. Gang</v>
      </c>
      <c r="J112" s="2" t="str">
        <f>VLOOKUP(A112,'4B0907557P M592 List'!$A$5:$D$1316,3,FALSE)</f>
        <v>$07968</v>
      </c>
      <c r="L112" s="2" t="str">
        <f>VLOOKUP(A112,'4B0907557P M592 List'!$A$5:$D$1316,2,FALSE)</f>
        <v>10x1</v>
      </c>
      <c r="M112" s="2" t="str">
        <f>VLOOKUP(A112,'4B0907557P M592 List'!$A$5:$D$1316,4,FALSE)</f>
        <v>Zündwinkelspätverstellung (AR) bei dnar&lt;0 und tl&gt;TLARUN im 4. Gang</v>
      </c>
      <c r="N112" s="2" t="str">
        <f>VLOOKUP(A112,'4B0907557P M592 List'!$A$5:$D$1316,3,FALSE)</f>
        <v>$07968</v>
      </c>
      <c r="P112" s="2" t="str">
        <f>VLOOKUP(A112,'06A906018R M383 List'!$A$6:$D$1294,2,FALSE)</f>
        <v>10x1</v>
      </c>
      <c r="Q112" s="2" t="str">
        <f>VLOOKUP(A112,'06A906018R M383 List'!$A$6:$D$1294,4,FALSE)</f>
        <v>Zündwinkelspätverstellung (AR) bei dnar&lt;0 und tl&gt;TLARUN im 4. Gang</v>
      </c>
      <c r="R112" s="2" t="str">
        <f>VLOOKUP(A112,'06A906018R M383 List'!$A$6:$D$1294,3,FALSE)</f>
        <v>$0730C</v>
      </c>
      <c r="T112" s="2" t="str">
        <f>VLOOKUP(A112,'06A906018CG M383 List'!$A$6:$D$1395,2,FALSE)</f>
        <v>10x1</v>
      </c>
      <c r="U112" s="2" t="str">
        <f>VLOOKUP(A112,'06A906018CG M383 List'!$A$6:$D$1395,4,FALSE)</f>
        <v>Zündwinkelspätverstellung (AR) bei dnar&lt;0 und tl&gt;TLARUN im 4. Gang</v>
      </c>
      <c r="V112" s="2" t="str">
        <f>VLOOKUP(A112,'06A906018CG M383 List'!$A$6:$D$1395,3,FALSE)</f>
        <v>$07376</v>
      </c>
    </row>
    <row r="113" spans="1:22">
      <c r="A113" s="2" t="s">
        <v>9371</v>
      </c>
      <c r="B113" s="2" t="str">
        <f>VLOOKUP(A113,'4B0907557B M382 List'!$A$5:$E$1799,5,FALSE)</f>
        <v>Ignition retard (AR) in DNAR &lt;0 and tl &gt; TLARUN the 5th gear</v>
      </c>
      <c r="D113" s="2" t="str">
        <f>VLOOKUP(A113,'4B0907557B M382 List'!$A$5:$B$1799,2,FALSE)</f>
        <v>10x1</v>
      </c>
      <c r="E113" s="2" t="str">
        <f>VLOOKUP(A113,'4B0907557B M382 List'!$A$5:$D$1799,4,FALSE)</f>
        <v>Zündwinkelspätverstellung (AR) bei dnar&lt;0 und tl&gt;TLARUN im 5. Gang</v>
      </c>
      <c r="F113" s="2" t="str">
        <f>VLOOKUP(A113,'4B0907557B M382 List'!$A$5:$D$1799,3,FALSE)</f>
        <v>$07DDC</v>
      </c>
      <c r="H113" s="2" t="str">
        <f>VLOOKUP(A113,'4B0907557P M592 List'!$A$5:$D$1316,2,FALSE)</f>
        <v>10x1</v>
      </c>
      <c r="I113" s="2" t="str">
        <f>VLOOKUP(A113,'4B0907557P M592 List'!$A$5:$D$1316,4,FALSE)</f>
        <v>Zündwinkelspätverstellung (AR) bei dnar&lt;0 und tl&gt;TLARUN im 5. Gang</v>
      </c>
      <c r="J113" s="2" t="str">
        <f>VLOOKUP(A113,'4B0907557P M592 List'!$A$5:$D$1316,3,FALSE)</f>
        <v>$07972</v>
      </c>
      <c r="L113" s="2" t="str">
        <f>VLOOKUP(A113,'4B0907557P M592 List'!$A$5:$D$1316,2,FALSE)</f>
        <v>10x1</v>
      </c>
      <c r="M113" s="2" t="str">
        <f>VLOOKUP(A113,'4B0907557P M592 List'!$A$5:$D$1316,4,FALSE)</f>
        <v>Zündwinkelspätverstellung (AR) bei dnar&lt;0 und tl&gt;TLARUN im 5. Gang</v>
      </c>
      <c r="N113" s="2" t="str">
        <f>VLOOKUP(A113,'4B0907557P M592 List'!$A$5:$D$1316,3,FALSE)</f>
        <v>$07972</v>
      </c>
      <c r="P113" s="2" t="str">
        <f>VLOOKUP(A113,'06A906018R M383 List'!$A$6:$D$1294,2,FALSE)</f>
        <v>10x1</v>
      </c>
      <c r="Q113" s="2" t="str">
        <f>VLOOKUP(A113,'06A906018R M383 List'!$A$6:$D$1294,4,FALSE)</f>
        <v>Zündwinkelspätverstellung (AR) bei dnar&lt;0 und tl&gt;TLARUN im 5. Gang</v>
      </c>
      <c r="R113" s="2" t="str">
        <f>VLOOKUP(A113,'06A906018R M383 List'!$A$6:$D$1294,3,FALSE)</f>
        <v>$07316</v>
      </c>
      <c r="T113" s="2" t="str">
        <f>VLOOKUP(A113,'06A906018CG M383 List'!$A$6:$D$1395,2,FALSE)</f>
        <v>10x1</v>
      </c>
      <c r="U113" s="2" t="str">
        <f>VLOOKUP(A113,'06A906018CG M383 List'!$A$6:$D$1395,4,FALSE)</f>
        <v>Zündwinkelspätverstellung (AR) bei dnar&lt;0 und tl&gt;TLARUN im 5. Gang</v>
      </c>
      <c r="V113" s="2" t="str">
        <f>VLOOKUP(A113,'06A906018CG M383 List'!$A$6:$D$1395,3,FALSE)</f>
        <v>$07380</v>
      </c>
    </row>
    <row r="114" spans="1:22">
      <c r="A114" s="2" t="s">
        <v>9392</v>
      </c>
      <c r="B114" s="2" t="str">
        <f>VLOOKUP(A114,'4B0907557B M382 List'!$A$5:$E$1799,5,FALSE)</f>
        <v>Zündwinkelfrühverstellung (AR) in DNAR &gt; 0 and tl &gt; TLARUN</v>
      </c>
      <c r="D114" s="2" t="str">
        <f>VLOOKUP(A114,'4B0907557B M382 List'!$A$5:$B$1799,2,FALSE)</f>
        <v>10x1</v>
      </c>
      <c r="E114" s="2" t="str">
        <f>VLOOKUP(A114,'4B0907557B M382 List'!$A$5:$D$1799,4,FALSE)</f>
        <v>Zündwinkelfrühverstellung (AR) bei dnar&gt;0 und tl&gt;TLARUN</v>
      </c>
      <c r="F114" s="2" t="str">
        <f>VLOOKUP(A114,'4B0907557B M382 List'!$A$5:$D$1799,3,FALSE)</f>
        <v>$07DE6</v>
      </c>
      <c r="H114" s="2" t="str">
        <f>VLOOKUP(A114,'4B0907557P M592 List'!$A$5:$D$1316,2,FALSE)</f>
        <v>10x1</v>
      </c>
      <c r="I114" s="2" t="str">
        <f>VLOOKUP(A114,'4B0907557P M592 List'!$A$5:$D$1316,4,FALSE)</f>
        <v>Zündwinkelfrühverstellung (AR) bei dnar&gt;0 und tl&gt;TLARUN</v>
      </c>
      <c r="J114" s="2" t="str">
        <f>VLOOKUP(A114,'4B0907557P M592 List'!$A$5:$D$1316,3,FALSE)</f>
        <v>$0797C</v>
      </c>
      <c r="L114" s="2" t="str">
        <f>VLOOKUP(A114,'4B0907557P M592 List'!$A$5:$D$1316,2,FALSE)</f>
        <v>10x1</v>
      </c>
      <c r="M114" s="2" t="str">
        <f>VLOOKUP(A114,'4B0907557P M592 List'!$A$5:$D$1316,4,FALSE)</f>
        <v>Zündwinkelfrühverstellung (AR) bei dnar&gt;0 und tl&gt;TLARUN</v>
      </c>
      <c r="N114" s="2" t="str">
        <f>VLOOKUP(A114,'4B0907557P M592 List'!$A$5:$D$1316,3,FALSE)</f>
        <v>$0797C</v>
      </c>
      <c r="P114" s="2" t="str">
        <f>VLOOKUP(A114,'06A906018R M383 List'!$A$6:$D$1294,2,FALSE)</f>
        <v>10x1</v>
      </c>
      <c r="Q114" s="2" t="str">
        <f>VLOOKUP(A114,'06A906018R M383 List'!$A$6:$D$1294,4,FALSE)</f>
        <v>Zündwinkelfrühverstellung (AR) bei dnar&gt;0 und tl&gt;TLARUN</v>
      </c>
      <c r="R114" s="2" t="str">
        <f>VLOOKUP(A114,'06A906018R M383 List'!$A$6:$D$1294,3,FALSE)</f>
        <v>$07320</v>
      </c>
      <c r="T114" s="2" t="str">
        <f>VLOOKUP(A114,'06A906018CG M383 List'!$A$6:$D$1395,2,FALSE)</f>
        <v>10x1</v>
      </c>
      <c r="U114" s="2" t="str">
        <f>VLOOKUP(A114,'06A906018CG M383 List'!$A$6:$D$1395,4,FALSE)</f>
        <v>Zündwinkelfrühverstellung (AR) bei dnar&gt;0 und tl&gt;TLARUN</v>
      </c>
      <c r="V114" s="2" t="str">
        <f>VLOOKUP(A114,'06A906018CG M383 List'!$A$6:$D$1395,3,FALSE)</f>
        <v>$0738A</v>
      </c>
    </row>
    <row r="115" spans="1:22">
      <c r="A115" s="2" t="s">
        <v>6298</v>
      </c>
      <c r="B115" s="2" t="str">
        <f>VLOOKUP(A115,'4B0907557B M382 List'!$A$5:$E$1799,5,FALSE)</f>
        <v>Load threshold for switching AR parameters</v>
      </c>
      <c r="D115" s="2" t="str">
        <f>VLOOKUP(A115,'4B0907557B M382 List'!$A$5:$B$1799,2,FALSE)</f>
        <v>2x1</v>
      </c>
      <c r="E115" s="2" t="str">
        <f>VLOOKUP(A115,'4B0907557B M382 List'!$A$5:$D$1799,4,FALSE)</f>
        <v>Lastschwelle für Umschaltung AR-Parameter</v>
      </c>
      <c r="F115" s="2" t="str">
        <f>VLOOKUP(A115,'4B0907557B M382 List'!$A$5:$D$1799,3,FALSE)</f>
        <v>$08B04</v>
      </c>
      <c r="H115" s="2" t="str">
        <f>VLOOKUP(A115,'4B0907557P M592 List'!$A$5:$D$1316,2,FALSE)</f>
        <v>2x1</v>
      </c>
      <c r="I115" s="2" t="str">
        <f>VLOOKUP(A115,'4B0907557P M592 List'!$A$5:$D$1316,4,FALSE)</f>
        <v>Lastschwelle für Umschaltung AR-Parameter</v>
      </c>
      <c r="J115" s="2" t="str">
        <f>VLOOKUP(A115,'4B0907557P M592 List'!$A$5:$D$1316,3,FALSE)</f>
        <v>$0869A</v>
      </c>
      <c r="L115" s="2" t="str">
        <f>VLOOKUP(A115,'4B0907557P M592 List'!$A$5:$D$1316,2,FALSE)</f>
        <v>2x1</v>
      </c>
      <c r="M115" s="2" t="str">
        <f>VLOOKUP(A115,'4B0907557P M592 List'!$A$5:$D$1316,4,FALSE)</f>
        <v>Lastschwelle für Umschaltung AR-Parameter</v>
      </c>
      <c r="N115" s="2" t="str">
        <f>VLOOKUP(A115,'4B0907557P M592 List'!$A$5:$D$1316,3,FALSE)</f>
        <v>$0869A</v>
      </c>
      <c r="P115" s="2" t="str">
        <f>VLOOKUP(A115,'06A906018R M383 List'!$A$6:$D$1294,2,FALSE)</f>
        <v>2x1</v>
      </c>
      <c r="Q115" s="2" t="str">
        <f>VLOOKUP(A115,'06A906018R M383 List'!$A$6:$D$1294,4,FALSE)</f>
        <v>Lastschwelle für Umschaltung AR-Parameter</v>
      </c>
      <c r="R115" s="2" t="str">
        <f>VLOOKUP(A115,'06A906018R M383 List'!$A$6:$D$1294,3,FALSE)</f>
        <v>$08046</v>
      </c>
      <c r="T115" s="2" t="e">
        <f>VLOOKUP(A115,'06A906018CG M383 List'!$A$6:$D$1395,2,FALSE)</f>
        <v>#N/A</v>
      </c>
      <c r="U115" s="2" t="e">
        <f>VLOOKUP(A115,'06A906018CG M383 List'!$A$6:$D$1395,4,FALSE)</f>
        <v>#N/A</v>
      </c>
      <c r="V115" s="2" t="e">
        <f>VLOOKUP(A115,'06A906018CG M383 List'!$A$6:$D$1395,3,FALSE)</f>
        <v>#N/A</v>
      </c>
    </row>
    <row r="116" spans="1:22">
      <c r="P116" s="2"/>
      <c r="Q116" s="2"/>
      <c r="R116" s="2"/>
    </row>
    <row r="117" spans="1:22">
      <c r="A117" s="2" t="s">
        <v>4339</v>
      </c>
      <c r="B117" s="15" t="s">
        <v>10031</v>
      </c>
      <c r="P117" s="2"/>
      <c r="Q117" s="2"/>
      <c r="R117" s="2"/>
    </row>
    <row r="118" spans="1:22">
      <c r="A118" s="2" t="s">
        <v>3750</v>
      </c>
      <c r="B118" s="2" t="str">
        <f>VLOOKUP(A118,'4B0907557B M382 List'!$A$5:$E$1799,5,FALSE)</f>
        <v>Time after the end of the cylinder suppression on a bench</v>
      </c>
      <c r="D118" s="2" t="str">
        <f>VLOOKUP(A118,'4B0907557B M382 List'!$A$5:$B$1799,2,FALSE)</f>
        <v>1x1</v>
      </c>
      <c r="E118" s="2" t="str">
        <f>VLOOKUP(A118,'4B0907557B M382 List'!$A$5:$D$1799,4,FALSE)</f>
        <v>Zeit nach Beendigung der Zylinderausblendung auf einer Bank</v>
      </c>
      <c r="F118" s="2" t="str">
        <f>VLOOKUP(A118,'4B0907557B M382 List'!$A$5:$D$1799,3,FALSE)</f>
        <v>$07412</v>
      </c>
      <c r="H118" s="2" t="e">
        <f>VLOOKUP(A118,'4B0907557P M592 List'!$A$5:$D$1316,2,FALSE)</f>
        <v>#N/A</v>
      </c>
      <c r="I118" s="2" t="e">
        <f>VLOOKUP(A118,'4B0907557P M592 List'!$A$5:$D$1316,4,FALSE)</f>
        <v>#N/A</v>
      </c>
      <c r="J118" s="2" t="e">
        <f>VLOOKUP(A118,'4B0907557P M592 List'!$A$5:$D$1316,3,FALSE)</f>
        <v>#N/A</v>
      </c>
      <c r="L118" s="2" t="e">
        <f>VLOOKUP(A118,'4B0907557P M592 List'!$A$5:$D$1316,2,FALSE)</f>
        <v>#N/A</v>
      </c>
      <c r="M118" s="2" t="e">
        <f>VLOOKUP(A118,'4B0907557P M592 List'!$A$5:$D$1316,4,FALSE)</f>
        <v>#N/A</v>
      </c>
      <c r="N118" s="2" t="e">
        <f>VLOOKUP(A118,'4B0907557P M592 List'!$A$5:$D$1316,3,FALSE)</f>
        <v>#N/A</v>
      </c>
      <c r="P118" s="2" t="str">
        <f>VLOOKUP(A118,'06A906018R M383 List'!$A$6:$D$1294,2,FALSE)</f>
        <v>1x1</v>
      </c>
      <c r="Q118" s="2" t="str">
        <f>VLOOKUP(A118,'06A906018R M383 List'!$A$6:$D$1294,4,FALSE)</f>
        <v>Zeit nach Beendigung der Zylinderausblendung auf einer Bank</v>
      </c>
      <c r="R118" s="2" t="str">
        <f>VLOOKUP(A118,'06A906018R M383 List'!$A$6:$D$1294,3,FALSE)</f>
        <v>$06912</v>
      </c>
      <c r="T118" s="2" t="str">
        <f>VLOOKUP(A118,'06A906018CG M383 List'!$A$6:$D$1395,2,FALSE)</f>
        <v>1x1</v>
      </c>
      <c r="U118" s="2" t="str">
        <f>VLOOKUP(A118,'06A906018CG M383 List'!$A$6:$D$1395,4,FALSE)</f>
        <v>Zeit nach Beendigung der Zylinderausblendung auf einer Bank</v>
      </c>
      <c r="V118" s="2" t="str">
        <f>VLOOKUP(A118,'06A906018CG M383 List'!$A$6:$D$1395,3,FALSE)</f>
        <v>$06912</v>
      </c>
    </row>
    <row r="119" spans="1:22">
      <c r="A119" s="2" t="s">
        <v>6406</v>
      </c>
      <c r="B119" s="2" t="str">
        <f>VLOOKUP(A119,'4B0907557B M382 List'!$A$5:$E$1799,5,FALSE)</f>
        <v>lower temperature threshold for cold skip patterns</v>
      </c>
      <c r="D119" s="2" t="str">
        <f>VLOOKUP(A119,'4B0907557B M382 List'!$A$5:$B$1799,2,FALSE)</f>
        <v>1x1</v>
      </c>
      <c r="E119" s="2" t="str">
        <f>VLOOKUP(A119,'4B0907557B M382 List'!$A$5:$D$1799,4,FALSE)</f>
        <v>untere Temperaturschwelle für kalten Ausblendmuster</v>
      </c>
      <c r="F119" s="2" t="str">
        <f>VLOOKUP(A119,'4B0907557B M382 List'!$A$5:$D$1799,3,FALSE)</f>
        <v>$07413</v>
      </c>
      <c r="H119" s="2" t="e">
        <f>VLOOKUP(A119,'4B0907557P M592 List'!$A$5:$D$1316,2,FALSE)</f>
        <v>#N/A</v>
      </c>
      <c r="I119" s="2" t="e">
        <f>VLOOKUP(A119,'4B0907557P M592 List'!$A$5:$D$1316,4,FALSE)</f>
        <v>#N/A</v>
      </c>
      <c r="J119" s="2" t="e">
        <f>VLOOKUP(A119,'4B0907557P M592 List'!$A$5:$D$1316,3,FALSE)</f>
        <v>#N/A</v>
      </c>
      <c r="L119" s="2" t="e">
        <f>VLOOKUP(A119,'4B0907557P M592 List'!$A$5:$D$1316,2,FALSE)</f>
        <v>#N/A</v>
      </c>
      <c r="M119" s="2" t="e">
        <f>VLOOKUP(A119,'4B0907557P M592 List'!$A$5:$D$1316,4,FALSE)</f>
        <v>#N/A</v>
      </c>
      <c r="N119" s="2" t="e">
        <f>VLOOKUP(A119,'4B0907557P M592 List'!$A$5:$D$1316,3,FALSE)</f>
        <v>#N/A</v>
      </c>
      <c r="P119" s="2" t="str">
        <f>VLOOKUP(A119,'06A906018R M383 List'!$A$6:$D$1294,2,FALSE)</f>
        <v>1x1</v>
      </c>
      <c r="Q119" s="2" t="str">
        <f>VLOOKUP(A119,'06A906018R M383 List'!$A$6:$D$1294,4,FALSE)</f>
        <v>untere Temperaturschwelle für kalten Ausblendmuster</v>
      </c>
      <c r="R119" s="2" t="str">
        <f>VLOOKUP(A119,'06A906018R M383 List'!$A$6:$D$1294,3,FALSE)</f>
        <v>$06913</v>
      </c>
      <c r="T119" s="2" t="str">
        <f>VLOOKUP(A119,'06A906018CG M383 List'!$A$6:$D$1395,2,FALSE)</f>
        <v>1x1</v>
      </c>
      <c r="U119" s="2" t="str">
        <f>VLOOKUP(A119,'06A906018CG M383 List'!$A$6:$D$1395,4,FALSE)</f>
        <v>untere Temperaturschwelle für kalten Ausblendmuster</v>
      </c>
      <c r="V119" s="2" t="str">
        <f>VLOOKUP(A119,'06A906018CG M383 List'!$A$6:$D$1395,3,FALSE)</f>
        <v>$06913</v>
      </c>
    </row>
    <row r="120" spans="1:22">
      <c r="A120" s="2" t="s">
        <v>6403</v>
      </c>
      <c r="B120" s="2" t="str">
        <f>VLOOKUP(A120,'4B0907557B M382 List'!$A$5:$E$1799,5,FALSE)</f>
        <v>upper temperature threshold for warm skip patterns</v>
      </c>
      <c r="D120" s="2" t="str">
        <f>VLOOKUP(A120,'4B0907557B M382 List'!$A$5:$B$1799,2,FALSE)</f>
        <v>1x1</v>
      </c>
      <c r="E120" s="2" t="str">
        <f>VLOOKUP(A120,'4B0907557B M382 List'!$A$5:$D$1799,4,FALSE)</f>
        <v>obere Temperaturschwelle für warmen Ausblendmuster</v>
      </c>
      <c r="F120" s="2" t="str">
        <f>VLOOKUP(A120,'4B0907557B M382 List'!$A$5:$D$1799,3,FALSE)</f>
        <v>$07414</v>
      </c>
      <c r="H120" s="2" t="e">
        <f>VLOOKUP(A120,'4B0907557P M592 List'!$A$5:$D$1316,2,FALSE)</f>
        <v>#N/A</v>
      </c>
      <c r="I120" s="2" t="e">
        <f>VLOOKUP(A120,'4B0907557P M592 List'!$A$5:$D$1316,4,FALSE)</f>
        <v>#N/A</v>
      </c>
      <c r="J120" s="2" t="e">
        <f>VLOOKUP(A120,'4B0907557P M592 List'!$A$5:$D$1316,3,FALSE)</f>
        <v>#N/A</v>
      </c>
      <c r="L120" s="2" t="e">
        <f>VLOOKUP(A120,'4B0907557P M592 List'!$A$5:$D$1316,2,FALSE)</f>
        <v>#N/A</v>
      </c>
      <c r="M120" s="2" t="e">
        <f>VLOOKUP(A120,'4B0907557P M592 List'!$A$5:$D$1316,4,FALSE)</f>
        <v>#N/A</v>
      </c>
      <c r="N120" s="2" t="e">
        <f>VLOOKUP(A120,'4B0907557P M592 List'!$A$5:$D$1316,3,FALSE)</f>
        <v>#N/A</v>
      </c>
      <c r="P120" s="2" t="str">
        <f>VLOOKUP(A120,'06A906018R M383 List'!$A$6:$D$1294,2,FALSE)</f>
        <v>1x1</v>
      </c>
      <c r="Q120" s="2" t="str">
        <f>VLOOKUP(A120,'06A906018R M383 List'!$A$6:$D$1294,4,FALSE)</f>
        <v>obere Temperaturschwelle für warmen Ausblendmuster</v>
      </c>
      <c r="R120" s="2" t="str">
        <f>VLOOKUP(A120,'06A906018R M383 List'!$A$6:$D$1294,3,FALSE)</f>
        <v>$06914</v>
      </c>
      <c r="T120" s="2" t="str">
        <f>VLOOKUP(A120,'06A906018CG M383 List'!$A$6:$D$1395,2,FALSE)</f>
        <v>1x1</v>
      </c>
      <c r="U120" s="2" t="str">
        <f>VLOOKUP(A120,'06A906018CG M383 List'!$A$6:$D$1395,4,FALSE)</f>
        <v>obere Temperaturschwelle für warmen Ausblendmuster</v>
      </c>
      <c r="V120" s="2" t="str">
        <f>VLOOKUP(A120,'06A906018CG M383 List'!$A$6:$D$1395,3,FALSE)</f>
        <v>$06914</v>
      </c>
    </row>
    <row r="121" spans="1:22">
      <c r="A121" s="2" t="s">
        <v>7135</v>
      </c>
      <c r="B121" s="2" t="str">
        <f>VLOOKUP(A121,'4B0907557B M382 List'!$A$5:$E$1799,5,FALSE)</f>
        <v>maximum factor for reinsertion</v>
      </c>
      <c r="D121" s="2" t="str">
        <f>VLOOKUP(A121,'4B0907557B M382 List'!$A$5:$B$1799,2,FALSE)</f>
        <v>1x1</v>
      </c>
      <c r="E121" s="2" t="str">
        <f>VLOOKUP(A121,'4B0907557B M382 List'!$A$5:$D$1799,4,FALSE)</f>
        <v>maximaler Faktor für Wiedereinsetzen</v>
      </c>
      <c r="F121" s="2" t="str">
        <f>VLOOKUP(A121,'4B0907557B M382 List'!$A$5:$D$1799,3,FALSE)</f>
        <v>$074E4</v>
      </c>
      <c r="H121" s="2" t="str">
        <f>VLOOKUP(A121,'4B0907557P M592 List'!$A$5:$D$1316,2,FALSE)</f>
        <v>1x1</v>
      </c>
      <c r="I121" s="2" t="str">
        <f>VLOOKUP(A121,'4B0907557P M592 List'!$A$5:$D$1316,4,FALSE)</f>
        <v>maximaler Faktor für Wiedereinsetzen</v>
      </c>
      <c r="J121" s="2" t="str">
        <f>VLOOKUP(A121,'4B0907557P M592 List'!$A$5:$D$1316,3,FALSE)</f>
        <v>$0707A</v>
      </c>
      <c r="L121" s="2" t="str">
        <f>VLOOKUP(A121,'4B0907557P M592 List'!$A$5:$D$1316,2,FALSE)</f>
        <v>1x1</v>
      </c>
      <c r="M121" s="2" t="str">
        <f>VLOOKUP(A121,'4B0907557P M592 List'!$A$5:$D$1316,4,FALSE)</f>
        <v>maximaler Faktor für Wiedereinsetzen</v>
      </c>
      <c r="N121" s="2" t="str">
        <f>VLOOKUP(A121,'4B0907557P M592 List'!$A$5:$D$1316,3,FALSE)</f>
        <v>$0707A</v>
      </c>
      <c r="P121" s="2" t="e">
        <f>VLOOKUP(A121,'06A906018R M383 List'!$A$6:$D$1294,2,FALSE)</f>
        <v>#N/A</v>
      </c>
      <c r="Q121" s="2" t="e">
        <f>VLOOKUP(A121,'06A906018R M383 List'!$A$6:$D$1294,4,FALSE)</f>
        <v>#N/A</v>
      </c>
      <c r="R121" s="2" t="e">
        <f>VLOOKUP(A121,'06A906018R M383 List'!$A$6:$D$1294,3,FALSE)</f>
        <v>#N/A</v>
      </c>
      <c r="T121" s="2" t="str">
        <f>VLOOKUP(A121,'06A906018CG M383 List'!$A$6:$D$1395,2,FALSE)</f>
        <v>1x1</v>
      </c>
      <c r="U121" s="2" t="str">
        <f>VLOOKUP(A121,'06A906018CG M383 List'!$A$6:$D$1395,4,FALSE)</f>
        <v>maximaler Faktor für Wiedereinsetzen</v>
      </c>
      <c r="V121" s="2" t="str">
        <f>VLOOKUP(A121,'06A906018CG M383 List'!$A$6:$D$1395,3,FALSE)</f>
        <v>$06A14</v>
      </c>
    </row>
    <row r="122" spans="1:22">
      <c r="A122" s="2" t="s">
        <v>4322</v>
      </c>
      <c r="B122" s="2" t="str">
        <f>VLOOKUP(A122,'4B0907557B M382 List'!$A$5:$E$1799,5,FALSE)</f>
        <v>Aufregelkonstante cylinder-selective GR More quantity</v>
      </c>
      <c r="D122" s="2" t="str">
        <f>VLOOKUP(A122,'4B0907557B M382 List'!$A$5:$B$1799,2,FALSE)</f>
        <v>1x1</v>
      </c>
      <c r="E122" s="2" t="str">
        <f>VLOOKUP(A122,'4B0907557B M382 List'!$A$5:$D$1799,4,FALSE)</f>
        <v>Aufregelkonstante zylinderselektive WE-Mehrmenge</v>
      </c>
      <c r="F122" s="2" t="str">
        <f>VLOOKUP(A122,'4B0907557B M382 List'!$A$5:$D$1799,3,FALSE)</f>
        <v>$074E5</v>
      </c>
      <c r="H122" s="2" t="str">
        <f>VLOOKUP(A122,'4B0907557P M592 List'!$A$5:$D$1316,2,FALSE)</f>
        <v>1x1</v>
      </c>
      <c r="I122" s="2" t="str">
        <f>VLOOKUP(A122,'4B0907557P M592 List'!$A$5:$D$1316,4,FALSE)</f>
        <v>Aufregelkonstante zylinderselektive WE-Mehrmenge</v>
      </c>
      <c r="J122" s="2" t="str">
        <f>VLOOKUP(A122,'4B0907557P M592 List'!$A$5:$D$1316,3,FALSE)</f>
        <v>$0707B</v>
      </c>
      <c r="L122" s="2" t="str">
        <f>VLOOKUP(A122,'4B0907557P M592 List'!$A$5:$D$1316,2,FALSE)</f>
        <v>1x1</v>
      </c>
      <c r="M122" s="2" t="str">
        <f>VLOOKUP(A122,'4B0907557P M592 List'!$A$5:$D$1316,4,FALSE)</f>
        <v>Aufregelkonstante zylinderselektive WE-Mehrmenge</v>
      </c>
      <c r="N122" s="2" t="str">
        <f>VLOOKUP(A122,'4B0907557P M592 List'!$A$5:$D$1316,3,FALSE)</f>
        <v>$0707B</v>
      </c>
      <c r="P122" s="2" t="e">
        <f>VLOOKUP(A122,'06A906018R M383 List'!$A$6:$D$1294,2,FALSE)</f>
        <v>#N/A</v>
      </c>
      <c r="Q122" s="2" t="e">
        <f>VLOOKUP(A122,'06A906018R M383 List'!$A$6:$D$1294,4,FALSE)</f>
        <v>#N/A</v>
      </c>
      <c r="R122" s="2" t="e">
        <f>VLOOKUP(A122,'06A906018R M383 List'!$A$6:$D$1294,3,FALSE)</f>
        <v>#N/A</v>
      </c>
      <c r="T122" s="2" t="str">
        <f>VLOOKUP(A122,'06A906018CG M383 List'!$A$6:$D$1395,2,FALSE)</f>
        <v>1x1</v>
      </c>
      <c r="U122" s="2" t="str">
        <f>VLOOKUP(A122,'06A906018CG M383 List'!$A$6:$D$1395,4,FALSE)</f>
        <v>Aufregelkonstante zylinderselektive WE-Mehrmenge</v>
      </c>
      <c r="V122" s="2" t="str">
        <f>VLOOKUP(A122,'06A906018CG M383 List'!$A$6:$D$1395,3,FALSE)</f>
        <v>$06A15</v>
      </c>
    </row>
    <row r="123" spans="1:22">
      <c r="A123" s="2" t="s">
        <v>4317</v>
      </c>
      <c r="B123" s="2" t="str">
        <f>VLOOKUP(A123,'4B0907557B M382 List'!$A$5:$E$1799,5,FALSE)</f>
        <v>Abregelkonstante cylinder-selective GR More quantity</v>
      </c>
      <c r="D123" s="2" t="str">
        <f>VLOOKUP(A123,'4B0907557B M382 List'!$A$5:$B$1799,2,FALSE)</f>
        <v>1x1</v>
      </c>
      <c r="E123" s="2" t="str">
        <f>VLOOKUP(A123,'4B0907557B M382 List'!$A$5:$D$1799,4,FALSE)</f>
        <v>Abregelkonstante zylinderselektive WE-Mehrmenge</v>
      </c>
      <c r="F123" s="2" t="str">
        <f>VLOOKUP(A123,'4B0907557B M382 List'!$A$5:$D$1799,3,FALSE)</f>
        <v>$074E6</v>
      </c>
      <c r="H123" s="2" t="str">
        <f>VLOOKUP(A123,'4B0907557P M592 List'!$A$5:$D$1316,2,FALSE)</f>
        <v>1x1</v>
      </c>
      <c r="I123" s="2" t="str">
        <f>VLOOKUP(A123,'4B0907557P M592 List'!$A$5:$D$1316,4,FALSE)</f>
        <v>Abregelkonstante zylinderselektive WE-Mehrmenge</v>
      </c>
      <c r="J123" s="2" t="str">
        <f>VLOOKUP(A123,'4B0907557P M592 List'!$A$5:$D$1316,3,FALSE)</f>
        <v>$0707C</v>
      </c>
      <c r="L123" s="2" t="str">
        <f>VLOOKUP(A123,'4B0907557P M592 List'!$A$5:$D$1316,2,FALSE)</f>
        <v>1x1</v>
      </c>
      <c r="M123" s="2" t="str">
        <f>VLOOKUP(A123,'4B0907557P M592 List'!$A$5:$D$1316,4,FALSE)</f>
        <v>Abregelkonstante zylinderselektive WE-Mehrmenge</v>
      </c>
      <c r="N123" s="2" t="str">
        <f>VLOOKUP(A123,'4B0907557P M592 List'!$A$5:$D$1316,3,FALSE)</f>
        <v>$0707C</v>
      </c>
      <c r="P123" s="2" t="e">
        <f>VLOOKUP(A123,'06A906018R M383 List'!$A$6:$D$1294,2,FALSE)</f>
        <v>#N/A</v>
      </c>
      <c r="Q123" s="2" t="e">
        <f>VLOOKUP(A123,'06A906018R M383 List'!$A$6:$D$1294,4,FALSE)</f>
        <v>#N/A</v>
      </c>
      <c r="R123" s="2" t="e">
        <f>VLOOKUP(A123,'06A906018R M383 List'!$A$6:$D$1294,3,FALSE)</f>
        <v>#N/A</v>
      </c>
      <c r="T123" s="2" t="str">
        <f>VLOOKUP(A123,'06A906018CG M383 List'!$A$6:$D$1395,2,FALSE)</f>
        <v>1x1</v>
      </c>
      <c r="U123" s="2" t="str">
        <f>VLOOKUP(A123,'06A906018CG M383 List'!$A$6:$D$1395,4,FALSE)</f>
        <v>Abregelkonstante zylinderselektive WE-Mehrmenge</v>
      </c>
      <c r="V123" s="2" t="str">
        <f>VLOOKUP(A123,'06A906018CG M383 List'!$A$6:$D$1395,3,FALSE)</f>
        <v>$06A16</v>
      </c>
    </row>
    <row r="124" spans="1:22">
      <c r="A124" s="2" t="s">
        <v>7137</v>
      </c>
      <c r="B124" s="2" t="str">
        <f>VLOOKUP(A124,'4B0907557B M382 List'!$A$5:$E$1799,5,FALSE)</f>
        <v>maximum factor for reinsertion</v>
      </c>
      <c r="D124" s="2" t="str">
        <f>VLOOKUP(A124,'4B0907557B M382 List'!$A$5:$B$1799,2,FALSE)</f>
        <v>1x1</v>
      </c>
      <c r="E124" s="2" t="str">
        <f>VLOOKUP(A124,'4B0907557B M382 List'!$A$5:$D$1799,4,FALSE)</f>
        <v>maximaler Faktor für Wiedereinsetzen</v>
      </c>
      <c r="F124" s="2" t="str">
        <f>VLOOKUP(A124,'4B0907557B M382 List'!$A$5:$D$1799,3,FALSE)</f>
        <v>$074F2</v>
      </c>
      <c r="H124" s="2" t="str">
        <f>VLOOKUP(A124,'4B0907557P M592 List'!$A$5:$D$1316,2,FALSE)</f>
        <v>1x1</v>
      </c>
      <c r="I124" s="2" t="str">
        <f>VLOOKUP(A124,'4B0907557P M592 List'!$A$5:$D$1316,4,FALSE)</f>
        <v>maximaler Faktor für Wiedereinsetzen</v>
      </c>
      <c r="J124" s="2" t="str">
        <f>VLOOKUP(A124,'4B0907557P M592 List'!$A$5:$D$1316,3,FALSE)</f>
        <v>$07088</v>
      </c>
      <c r="L124" s="2" t="str">
        <f>VLOOKUP(A124,'4B0907557P M592 List'!$A$5:$D$1316,2,FALSE)</f>
        <v>1x1</v>
      </c>
      <c r="M124" s="2" t="str">
        <f>VLOOKUP(A124,'4B0907557P M592 List'!$A$5:$D$1316,4,FALSE)</f>
        <v>maximaler Faktor für Wiedereinsetzen</v>
      </c>
      <c r="N124" s="2" t="str">
        <f>VLOOKUP(A124,'4B0907557P M592 List'!$A$5:$D$1316,3,FALSE)</f>
        <v>$07088</v>
      </c>
      <c r="P124" s="2" t="str">
        <f>VLOOKUP(A124,'06A906018R M383 List'!$A$6:$D$1294,2,FALSE)</f>
        <v>1x1</v>
      </c>
      <c r="Q124" s="2" t="str">
        <f>VLOOKUP(A124,'06A906018R M383 List'!$A$6:$D$1294,4,FALSE)</f>
        <v>maximaler Faktor für Wiedereinsetzen</v>
      </c>
      <c r="R124" s="2" t="str">
        <f>VLOOKUP(A124,'06A906018R M383 List'!$A$6:$D$1294,3,FALSE)</f>
        <v>$069F8</v>
      </c>
      <c r="T124" s="2" t="str">
        <f>VLOOKUP(A124,'06A906018CG M383 List'!$A$6:$D$1395,2,FALSE)</f>
        <v>1x1</v>
      </c>
      <c r="U124" s="2" t="str">
        <f>VLOOKUP(A124,'06A906018CG M383 List'!$A$6:$D$1395,4,FALSE)</f>
        <v>maximaler Faktor für Wiedereinsetzen</v>
      </c>
      <c r="V124" s="2" t="str">
        <f>VLOOKUP(A124,'06A906018CG M383 List'!$A$6:$D$1395,3,FALSE)</f>
        <v>$06A22</v>
      </c>
    </row>
    <row r="125" spans="1:22">
      <c r="A125" s="2" t="s">
        <v>4324</v>
      </c>
      <c r="B125" s="2" t="str">
        <f>VLOOKUP(A125,'4B0907557B M382 List'!$A$5:$E$1799,5,FALSE)</f>
        <v>Aufregelkonstante cylinder-selective GR More quantity</v>
      </c>
      <c r="D125" s="2" t="str">
        <f>VLOOKUP(A125,'4B0907557B M382 List'!$A$5:$B$1799,2,FALSE)</f>
        <v>1x1</v>
      </c>
      <c r="E125" s="2" t="str">
        <f>VLOOKUP(A125,'4B0907557B M382 List'!$A$5:$D$1799,4,FALSE)</f>
        <v>Aufregelkonstante zylinderselektive WE-Mehrmenge</v>
      </c>
      <c r="F125" s="2" t="str">
        <f>VLOOKUP(A125,'4B0907557B M382 List'!$A$5:$D$1799,3,FALSE)</f>
        <v>$074F3</v>
      </c>
      <c r="H125" s="2" t="str">
        <f>VLOOKUP(A125,'4B0907557P M592 List'!$A$5:$D$1316,2,FALSE)</f>
        <v>1x1</v>
      </c>
      <c r="I125" s="2" t="str">
        <f>VLOOKUP(A125,'4B0907557P M592 List'!$A$5:$D$1316,4,FALSE)</f>
        <v>Aufregelkonstante zylinderselektive WE-Mehrmenge</v>
      </c>
      <c r="J125" s="2" t="str">
        <f>VLOOKUP(A125,'4B0907557P M592 List'!$A$5:$D$1316,3,FALSE)</f>
        <v>$07089</v>
      </c>
      <c r="L125" s="2" t="str">
        <f>VLOOKUP(A125,'4B0907557P M592 List'!$A$5:$D$1316,2,FALSE)</f>
        <v>1x1</v>
      </c>
      <c r="M125" s="2" t="str">
        <f>VLOOKUP(A125,'4B0907557P M592 List'!$A$5:$D$1316,4,FALSE)</f>
        <v>Aufregelkonstante zylinderselektive WE-Mehrmenge</v>
      </c>
      <c r="N125" s="2" t="str">
        <f>VLOOKUP(A125,'4B0907557P M592 List'!$A$5:$D$1316,3,FALSE)</f>
        <v>$07089</v>
      </c>
      <c r="P125" s="2" t="str">
        <f>VLOOKUP(A125,'06A906018R M383 List'!$A$6:$D$1294,2,FALSE)</f>
        <v>1x1</v>
      </c>
      <c r="Q125" s="2" t="str">
        <f>VLOOKUP(A125,'06A906018R M383 List'!$A$6:$D$1294,4,FALSE)</f>
        <v>Aufregelkonstante zylinderselektive WE-Mehrmenge</v>
      </c>
      <c r="R125" s="2" t="str">
        <f>VLOOKUP(A125,'06A906018R M383 List'!$A$6:$D$1294,3,FALSE)</f>
        <v>$069F9</v>
      </c>
      <c r="T125" s="2" t="str">
        <f>VLOOKUP(A125,'06A906018CG M383 List'!$A$6:$D$1395,2,FALSE)</f>
        <v>1x1</v>
      </c>
      <c r="U125" s="2" t="str">
        <f>VLOOKUP(A125,'06A906018CG M383 List'!$A$6:$D$1395,4,FALSE)</f>
        <v>Aufregelkonstante zylinderselektive WE-Mehrmenge</v>
      </c>
      <c r="V125" s="2" t="str">
        <f>VLOOKUP(A125,'06A906018CG M383 List'!$A$6:$D$1395,3,FALSE)</f>
        <v>$06A23</v>
      </c>
    </row>
    <row r="126" spans="1:22">
      <c r="A126" s="2" t="s">
        <v>4319</v>
      </c>
      <c r="B126" s="2" t="str">
        <f>VLOOKUP(A126,'4B0907557B M382 List'!$A$5:$E$1799,5,FALSE)</f>
        <v>Abregelkonstante cylinder-selective GR More quantity</v>
      </c>
      <c r="D126" s="2" t="str">
        <f>VLOOKUP(A126,'4B0907557B M382 List'!$A$5:$B$1799,2,FALSE)</f>
        <v>1x1</v>
      </c>
      <c r="E126" s="2" t="str">
        <f>VLOOKUP(A126,'4B0907557B M382 List'!$A$5:$D$1799,4,FALSE)</f>
        <v>Abregelkonstante zylinderselektive WE-Mehrmenge</v>
      </c>
      <c r="F126" s="2" t="str">
        <f>VLOOKUP(A126,'4B0907557B M382 List'!$A$5:$D$1799,3,FALSE)</f>
        <v>$074F4</v>
      </c>
      <c r="H126" s="2" t="str">
        <f>VLOOKUP(A126,'4B0907557P M592 List'!$A$5:$D$1316,2,FALSE)</f>
        <v>1x1</v>
      </c>
      <c r="I126" s="2" t="str">
        <f>VLOOKUP(A126,'4B0907557P M592 List'!$A$5:$D$1316,4,FALSE)</f>
        <v>Abregelkonstante zylinderselektive WE-Mehrmenge</v>
      </c>
      <c r="J126" s="2" t="str">
        <f>VLOOKUP(A126,'4B0907557P M592 List'!$A$5:$D$1316,3,FALSE)</f>
        <v>$0708A</v>
      </c>
      <c r="L126" s="2" t="str">
        <f>VLOOKUP(A126,'4B0907557P M592 List'!$A$5:$D$1316,2,FALSE)</f>
        <v>1x1</v>
      </c>
      <c r="M126" s="2" t="str">
        <f>VLOOKUP(A126,'4B0907557P M592 List'!$A$5:$D$1316,4,FALSE)</f>
        <v>Abregelkonstante zylinderselektive WE-Mehrmenge</v>
      </c>
      <c r="N126" s="2" t="str">
        <f>VLOOKUP(A126,'4B0907557P M592 List'!$A$5:$D$1316,3,FALSE)</f>
        <v>$0708A</v>
      </c>
      <c r="P126" s="2" t="str">
        <f>VLOOKUP(A126,'06A906018R M383 List'!$A$6:$D$1294,2,FALSE)</f>
        <v>1x1</v>
      </c>
      <c r="Q126" s="2" t="str">
        <f>VLOOKUP(A126,'06A906018R M383 List'!$A$6:$D$1294,4,FALSE)</f>
        <v>Abregelkonstante zylinderselektive WE-Mehrmenge</v>
      </c>
      <c r="R126" s="2" t="str">
        <f>VLOOKUP(A126,'06A906018R M383 List'!$A$6:$D$1294,3,FALSE)</f>
        <v>$069FA</v>
      </c>
      <c r="T126" s="2" t="str">
        <f>VLOOKUP(A126,'06A906018CG M383 List'!$A$6:$D$1395,2,FALSE)</f>
        <v>1x1</v>
      </c>
      <c r="U126" s="2" t="str">
        <f>VLOOKUP(A126,'06A906018CG M383 List'!$A$6:$D$1395,4,FALSE)</f>
        <v>Abregelkonstante zylinderselektive WE-Mehrmenge</v>
      </c>
      <c r="V126" s="2" t="str">
        <f>VLOOKUP(A126,'06A906018CG M383 List'!$A$6:$D$1395,3,FALSE)</f>
        <v>$06A24</v>
      </c>
    </row>
    <row r="127" spans="1:22">
      <c r="A127" s="2" t="s">
        <v>7002</v>
      </c>
      <c r="B127" s="2" t="str">
        <f>VLOOKUP(A127,'4B0907557B M382 List'!$A$5:$E$1799,5,FALSE)</f>
        <v>voltage correction</v>
      </c>
      <c r="D127" s="2" t="str">
        <f>VLOOKUP(A127,'4B0907557B M382 List'!$A$5:$B$1799,2,FALSE)</f>
        <v>5x1</v>
      </c>
      <c r="E127" s="2" t="str">
        <f>VLOOKUP(A127,'4B0907557B M382 List'!$A$5:$D$1799,4,FALSE)</f>
        <v>Spannungskorrektur</v>
      </c>
      <c r="F127" s="2" t="str">
        <f>VLOOKUP(A127,'4B0907557B M382 List'!$A$5:$D$1799,3,FALSE)</f>
        <v>$09563</v>
      </c>
      <c r="H127" s="2" t="e">
        <f>VLOOKUP(A127,'4B0907557P M592 List'!$A$5:$D$1316,2,FALSE)</f>
        <v>#N/A</v>
      </c>
      <c r="I127" s="2" t="e">
        <f>VLOOKUP(A127,'4B0907557P M592 List'!$A$5:$D$1316,4,FALSE)</f>
        <v>#N/A</v>
      </c>
      <c r="J127" s="2" t="e">
        <f>VLOOKUP(A127,'4B0907557P M592 List'!$A$5:$D$1316,3,FALSE)</f>
        <v>#N/A</v>
      </c>
      <c r="L127" s="2" t="e">
        <f>VLOOKUP(A127,'4B0907557P M592 List'!$A$5:$D$1316,2,FALSE)</f>
        <v>#N/A</v>
      </c>
      <c r="M127" s="2" t="e">
        <f>VLOOKUP(A127,'4B0907557P M592 List'!$A$5:$D$1316,4,FALSE)</f>
        <v>#N/A</v>
      </c>
      <c r="N127" s="2" t="e">
        <f>VLOOKUP(A127,'4B0907557P M592 List'!$A$5:$D$1316,3,FALSE)</f>
        <v>#N/A</v>
      </c>
      <c r="P127" s="2" t="e">
        <f>VLOOKUP(A127,'06A906018R M383 List'!$A$6:$D$1294,2,FALSE)</f>
        <v>#N/A</v>
      </c>
      <c r="Q127" s="2" t="e">
        <f>VLOOKUP(A127,'06A906018R M383 List'!$A$6:$D$1294,4,FALSE)</f>
        <v>#N/A</v>
      </c>
      <c r="R127" s="2" t="e">
        <f>VLOOKUP(A127,'06A906018R M383 List'!$A$6:$D$1294,3,FALSE)</f>
        <v>#N/A</v>
      </c>
      <c r="T127" s="2" t="str">
        <f>VLOOKUP(A127,'06A906018CG M383 List'!$A$6:$D$1395,2,FALSE)</f>
        <v>5x1</v>
      </c>
      <c r="U127" s="2" t="str">
        <f>VLOOKUP(A127,'06A906018CG M383 List'!$A$6:$D$1395,4,FALSE)</f>
        <v>Fuel Injectors Latency due to Battery Voltage</v>
      </c>
      <c r="V127" s="2" t="str">
        <f>VLOOKUP(A127,'06A906018CG M383 List'!$A$6:$D$1395,3,FALSE)</f>
        <v>$08AF3</v>
      </c>
    </row>
    <row r="128" spans="1:22">
      <c r="P128" s="2"/>
      <c r="Q128" s="2"/>
      <c r="R128" s="2"/>
    </row>
    <row r="129" spans="1:22">
      <c r="A129" s="2" t="s">
        <v>4340</v>
      </c>
      <c r="B129" s="15" t="s">
        <v>9927</v>
      </c>
      <c r="P129" s="2"/>
      <c r="Q129" s="2"/>
      <c r="R129" s="2"/>
    </row>
    <row r="130" spans="1:22">
      <c r="A130" s="2" t="s">
        <v>7418</v>
      </c>
      <c r="B130" s="2" t="str">
        <f>VLOOKUP(A130,'4B0907557B M382 List'!$A$5:$E$1799,5,FALSE)</f>
        <v>Threshold integr. Air mass for Taupunktendeerkennung before Kat</v>
      </c>
      <c r="D130" s="2" t="str">
        <f>VLOOKUP(A130,'4B0907557B M382 List'!$A$5:$B$1799,2,FALSE)</f>
        <v>1x1</v>
      </c>
      <c r="E130" s="2" t="str">
        <f>VLOOKUP(A130,'4B0907557B M382 List'!$A$5:$D$1799,4,FALSE)</f>
        <v>Schwellwert integr. Luftmasse für Taupunktendeerkennung vor Kat</v>
      </c>
      <c r="F130" s="2" t="str">
        <f>VLOOKUP(A130,'4B0907557B M382 List'!$A$5:$D$1799,3,FALSE)</f>
        <v>$07416</v>
      </c>
      <c r="H130" s="2" t="e">
        <f>VLOOKUP(A130,'4B0907557P M592 List'!$A$5:$D$1316,2,FALSE)</f>
        <v>#N/A</v>
      </c>
      <c r="I130" s="2" t="e">
        <f>VLOOKUP(A130,'4B0907557P M592 List'!$A$5:$D$1316,4,FALSE)</f>
        <v>#N/A</v>
      </c>
      <c r="J130" s="2" t="e">
        <f>VLOOKUP(A130,'4B0907557P M592 List'!$A$5:$D$1316,3,FALSE)</f>
        <v>#N/A</v>
      </c>
      <c r="L130" s="2" t="e">
        <f>VLOOKUP(A130,'4B0907557P M592 List'!$A$5:$D$1316,2,FALSE)</f>
        <v>#N/A</v>
      </c>
      <c r="M130" s="2" t="e">
        <f>VLOOKUP(A130,'4B0907557P M592 List'!$A$5:$D$1316,4,FALSE)</f>
        <v>#N/A</v>
      </c>
      <c r="N130" s="2" t="e">
        <f>VLOOKUP(A130,'4B0907557P M592 List'!$A$5:$D$1316,3,FALSE)</f>
        <v>#N/A</v>
      </c>
      <c r="P130" s="2" t="str">
        <f>VLOOKUP(A130,'06A906018R M383 List'!$A$6:$D$1294,2,FALSE)</f>
        <v>1x1</v>
      </c>
      <c r="Q130" s="2" t="str">
        <f>VLOOKUP(A130,'06A906018R M383 List'!$A$6:$D$1294,4,FALSE)</f>
        <v>Schwellwert integr. Luftmasse für Taupunktendeerkennung vor Kat</v>
      </c>
      <c r="R130" s="2" t="str">
        <f>VLOOKUP(A130,'06A906018R M383 List'!$A$6:$D$1294,3,FALSE)</f>
        <v>$06916</v>
      </c>
      <c r="T130" s="2" t="str">
        <f>VLOOKUP(A130,'06A906018CG M383 List'!$A$6:$D$1395,2,FALSE)</f>
        <v>1x1</v>
      </c>
      <c r="U130" s="2" t="str">
        <f>VLOOKUP(A130,'06A906018CG M383 List'!$A$6:$D$1395,4,FALSE)</f>
        <v>Schwellwert integr. Luftmasse für Taupunktendeerkennung vor Kat</v>
      </c>
      <c r="V130" s="2" t="str">
        <f>VLOOKUP(A130,'06A906018CG M383 List'!$A$6:$D$1395,3,FALSE)</f>
        <v>$06916</v>
      </c>
    </row>
    <row r="131" spans="1:22">
      <c r="A131" s="2" t="s">
        <v>7421</v>
      </c>
      <c r="B131" s="2" t="str">
        <f>VLOOKUP(A131,'4B0907557B M382 List'!$A$5:$E$1799,5,FALSE)</f>
        <v>Threshold integ. Air mass for Taupunktendeerkennung before Kat ( repeat start )</v>
      </c>
      <c r="D131" s="2" t="str">
        <f>VLOOKUP(A131,'4B0907557B M382 List'!$A$5:$B$1799,2,FALSE)</f>
        <v>1x1</v>
      </c>
      <c r="E131" s="2" t="str">
        <f>VLOOKUP(A131,'4B0907557B M382 List'!$A$5:$D$1799,4,FALSE)</f>
        <v>Schwellwert integ. Luftmasse fuer Taupunktendeerkennung vor Kat (Wiederholstart)</v>
      </c>
      <c r="F131" s="2" t="str">
        <f>VLOOKUP(A131,'4B0907557B M382 List'!$A$5:$D$1799,3,FALSE)</f>
        <v>$07418</v>
      </c>
      <c r="H131" s="2" t="e">
        <f>VLOOKUP(A131,'4B0907557P M592 List'!$A$5:$D$1316,2,FALSE)</f>
        <v>#N/A</v>
      </c>
      <c r="I131" s="2" t="e">
        <f>VLOOKUP(A131,'4B0907557P M592 List'!$A$5:$D$1316,4,FALSE)</f>
        <v>#N/A</v>
      </c>
      <c r="J131" s="2" t="e">
        <f>VLOOKUP(A131,'4B0907557P M592 List'!$A$5:$D$1316,3,FALSE)</f>
        <v>#N/A</v>
      </c>
      <c r="L131" s="2" t="e">
        <f>VLOOKUP(A131,'4B0907557P M592 List'!$A$5:$D$1316,2,FALSE)</f>
        <v>#N/A</v>
      </c>
      <c r="M131" s="2" t="e">
        <f>VLOOKUP(A131,'4B0907557P M592 List'!$A$5:$D$1316,4,FALSE)</f>
        <v>#N/A</v>
      </c>
      <c r="N131" s="2" t="e">
        <f>VLOOKUP(A131,'4B0907557P M592 List'!$A$5:$D$1316,3,FALSE)</f>
        <v>#N/A</v>
      </c>
      <c r="P131" s="2" t="str">
        <f>VLOOKUP(A131,'06A906018R M383 List'!$A$6:$D$1294,2,FALSE)</f>
        <v>1x1</v>
      </c>
      <c r="Q131" s="2" t="str">
        <f>VLOOKUP(A131,'06A906018R M383 List'!$A$6:$D$1294,4,FALSE)</f>
        <v>Schwellwert integ. Luftmasse fuer Taupunktendeerkennung vor Kat (Wiederholstart)</v>
      </c>
      <c r="R131" s="2" t="str">
        <f>VLOOKUP(A131,'06A906018R M383 List'!$A$6:$D$1294,3,FALSE)</f>
        <v>$06918</v>
      </c>
      <c r="T131" s="2" t="str">
        <f>VLOOKUP(A131,'06A906018CG M383 List'!$A$6:$D$1395,2,FALSE)</f>
        <v>1x1</v>
      </c>
      <c r="U131" s="2" t="str">
        <f>VLOOKUP(A131,'06A906018CG M383 List'!$A$6:$D$1395,4,FALSE)</f>
        <v>Schwellwert integ. Luftmasse fuer Taupunktendeerkennung vor Kat (Wiederholstart)</v>
      </c>
      <c r="V131" s="2" t="str">
        <f>VLOOKUP(A131,'06A906018CG M383 List'!$A$6:$D$1395,3,FALSE)</f>
        <v>$06918</v>
      </c>
    </row>
    <row r="132" spans="1:22">
      <c r="A132" s="2" t="s">
        <v>7427</v>
      </c>
      <c r="B132" s="2" t="str">
        <f>VLOOKUP(A132,'4B0907557B M382 List'!$A$5:$E$1799,5,FALSE)</f>
        <v>Threshold integr. Air mass for Taupunktendeerkennung behind Kat</v>
      </c>
      <c r="D132" s="2" t="str">
        <f>VLOOKUP(A132,'4B0907557B M382 List'!$A$5:$B$1799,2,FALSE)</f>
        <v>1x1</v>
      </c>
      <c r="E132" s="2" t="str">
        <f>VLOOKUP(A132,'4B0907557B M382 List'!$A$5:$D$1799,4,FALSE)</f>
        <v>Schwellwert integr. Luftmasse fuer Taupunktendeerkennung hinter Kat</v>
      </c>
      <c r="F132" s="2" t="str">
        <f>VLOOKUP(A132,'4B0907557B M382 List'!$A$5:$D$1799,3,FALSE)</f>
        <v>$0741A</v>
      </c>
      <c r="H132" s="2" t="e">
        <f>VLOOKUP(A132,'4B0907557P M592 List'!$A$5:$D$1316,2,FALSE)</f>
        <v>#N/A</v>
      </c>
      <c r="I132" s="2" t="e">
        <f>VLOOKUP(A132,'4B0907557P M592 List'!$A$5:$D$1316,4,FALSE)</f>
        <v>#N/A</v>
      </c>
      <c r="J132" s="2" t="e">
        <f>VLOOKUP(A132,'4B0907557P M592 List'!$A$5:$D$1316,3,FALSE)</f>
        <v>#N/A</v>
      </c>
      <c r="L132" s="2" t="e">
        <f>VLOOKUP(A132,'4B0907557P M592 List'!$A$5:$D$1316,2,FALSE)</f>
        <v>#N/A</v>
      </c>
      <c r="M132" s="2" t="e">
        <f>VLOOKUP(A132,'4B0907557P M592 List'!$A$5:$D$1316,4,FALSE)</f>
        <v>#N/A</v>
      </c>
      <c r="N132" s="2" t="e">
        <f>VLOOKUP(A132,'4B0907557P M592 List'!$A$5:$D$1316,3,FALSE)</f>
        <v>#N/A</v>
      </c>
      <c r="P132" s="2" t="str">
        <f>VLOOKUP(A132,'06A906018R M383 List'!$A$6:$D$1294,2,FALSE)</f>
        <v>1x1</v>
      </c>
      <c r="Q132" s="2" t="str">
        <f>VLOOKUP(A132,'06A906018R M383 List'!$A$6:$D$1294,4,FALSE)</f>
        <v>Schwellwert integr. Luftmasse fuer Taupunktendeerkennung hinter Kat</v>
      </c>
      <c r="R132" s="2" t="str">
        <f>VLOOKUP(A132,'06A906018R M383 List'!$A$6:$D$1294,3,FALSE)</f>
        <v>$0691A</v>
      </c>
      <c r="T132" s="2" t="str">
        <f>VLOOKUP(A132,'06A906018CG M383 List'!$A$6:$D$1395,2,FALSE)</f>
        <v>1x1</v>
      </c>
      <c r="U132" s="2" t="str">
        <f>VLOOKUP(A132,'06A906018CG M383 List'!$A$6:$D$1395,4,FALSE)</f>
        <v>Schwellwert integr. Luftmasse fuer Taupunktendeerkennung hinter Kat</v>
      </c>
      <c r="V132" s="2" t="str">
        <f>VLOOKUP(A132,'06A906018CG M383 List'!$A$6:$D$1395,3,FALSE)</f>
        <v>$0691A</v>
      </c>
    </row>
    <row r="133" spans="1:22">
      <c r="A133" s="2" t="s">
        <v>7430</v>
      </c>
      <c r="B133" s="2" t="str">
        <f>VLOOKUP(A133,'4B0907557B M382 List'!$A$5:$E$1799,5,FALSE)</f>
        <v>Threshold integr. Air mass f Taupunktendeerkennung behind Kat ( Wiederholst. )</v>
      </c>
      <c r="D133" s="2" t="str">
        <f>VLOOKUP(A133,'4B0907557B M382 List'!$A$5:$B$1799,2,FALSE)</f>
        <v>1x1</v>
      </c>
      <c r="E133" s="2" t="str">
        <f>VLOOKUP(A133,'4B0907557B M382 List'!$A$5:$D$1799,4,FALSE)</f>
        <v>Schwellwert integr. Luftmasse f. Taupunktendeerkennung hinter Kat (Wiederholst.)</v>
      </c>
      <c r="F133" s="2" t="str">
        <f>VLOOKUP(A133,'4B0907557B M382 List'!$A$5:$D$1799,3,FALSE)</f>
        <v>$0741C</v>
      </c>
      <c r="H133" s="2" t="e">
        <f>VLOOKUP(A133,'4B0907557P M592 List'!$A$5:$D$1316,2,FALSE)</f>
        <v>#N/A</v>
      </c>
      <c r="I133" s="2" t="e">
        <f>VLOOKUP(A133,'4B0907557P M592 List'!$A$5:$D$1316,4,FALSE)</f>
        <v>#N/A</v>
      </c>
      <c r="J133" s="2" t="e">
        <f>VLOOKUP(A133,'4B0907557P M592 List'!$A$5:$D$1316,3,FALSE)</f>
        <v>#N/A</v>
      </c>
      <c r="L133" s="2" t="e">
        <f>VLOOKUP(A133,'4B0907557P M592 List'!$A$5:$D$1316,2,FALSE)</f>
        <v>#N/A</v>
      </c>
      <c r="M133" s="2" t="e">
        <f>VLOOKUP(A133,'4B0907557P M592 List'!$A$5:$D$1316,4,FALSE)</f>
        <v>#N/A</v>
      </c>
      <c r="N133" s="2" t="e">
        <f>VLOOKUP(A133,'4B0907557P M592 List'!$A$5:$D$1316,3,FALSE)</f>
        <v>#N/A</v>
      </c>
      <c r="P133" s="2" t="str">
        <f>VLOOKUP(A133,'06A906018R M383 List'!$A$6:$D$1294,2,FALSE)</f>
        <v>1x1</v>
      </c>
      <c r="Q133" s="2" t="str">
        <f>VLOOKUP(A133,'06A906018R M383 List'!$A$6:$D$1294,4,FALSE)</f>
        <v>Schwellwert integr. Luftmasse f. Taupunktendeerkennung hinter Kat (Wiederholst.)</v>
      </c>
      <c r="R133" s="2" t="str">
        <f>VLOOKUP(A133,'06A906018R M383 List'!$A$6:$D$1294,3,FALSE)</f>
        <v>$0691C</v>
      </c>
      <c r="T133" s="2" t="str">
        <f>VLOOKUP(A133,'06A906018CG M383 List'!$A$6:$D$1395,2,FALSE)</f>
        <v>1x1</v>
      </c>
      <c r="U133" s="2" t="str">
        <f>VLOOKUP(A133,'06A906018CG M383 List'!$A$6:$D$1395,4,FALSE)</f>
        <v>Schwellwert integr. Luftmasse f. Taupunktendeerkennung hinter Kat (Wiederholst.)</v>
      </c>
      <c r="V133" s="2" t="str">
        <f>VLOOKUP(A133,'06A906018CG M383 List'!$A$6:$D$1395,3,FALSE)</f>
        <v>$0691C</v>
      </c>
    </row>
    <row r="134" spans="1:22">
      <c r="A134" s="2" t="s">
        <v>7424</v>
      </c>
      <c r="B134" s="2" t="str">
        <f>VLOOKUP(A134,'4B0907557B M382 List'!$A$5:$E$1799,5,FALSE)</f>
        <v>Factor for lower air mass values ​​for integration at idle or smaller LM</v>
      </c>
      <c r="D134" s="2" t="str">
        <f>VLOOKUP(A134,'4B0907557B M382 List'!$A$5:$B$1799,2,FALSE)</f>
        <v>1x1</v>
      </c>
      <c r="E134" s="2" t="str">
        <f>VLOOKUP(A134,'4B0907557B M382 List'!$A$5:$D$1799,4,FALSE)</f>
        <v>Faktor für geringere Luftmassenwerte zur Integration im Leerlauf oder kleiner LM</v>
      </c>
      <c r="F134" s="2" t="str">
        <f>VLOOKUP(A134,'4B0907557B M382 List'!$A$5:$D$1799,3,FALSE)</f>
        <v>$0741E</v>
      </c>
      <c r="H134" s="2" t="e">
        <f>VLOOKUP(A134,'4B0907557P M592 List'!$A$5:$D$1316,2,FALSE)</f>
        <v>#N/A</v>
      </c>
      <c r="I134" s="2" t="e">
        <f>VLOOKUP(A134,'4B0907557P M592 List'!$A$5:$D$1316,4,FALSE)</f>
        <v>#N/A</v>
      </c>
      <c r="J134" s="2" t="e">
        <f>VLOOKUP(A134,'4B0907557P M592 List'!$A$5:$D$1316,3,FALSE)</f>
        <v>#N/A</v>
      </c>
      <c r="L134" s="2" t="e">
        <f>VLOOKUP(A134,'4B0907557P M592 List'!$A$5:$D$1316,2,FALSE)</f>
        <v>#N/A</v>
      </c>
      <c r="M134" s="2" t="e">
        <f>VLOOKUP(A134,'4B0907557P M592 List'!$A$5:$D$1316,4,FALSE)</f>
        <v>#N/A</v>
      </c>
      <c r="N134" s="2" t="e">
        <f>VLOOKUP(A134,'4B0907557P M592 List'!$A$5:$D$1316,3,FALSE)</f>
        <v>#N/A</v>
      </c>
      <c r="P134" s="2" t="str">
        <f>VLOOKUP(A134,'06A906018R M383 List'!$A$6:$D$1294,2,FALSE)</f>
        <v>1x1</v>
      </c>
      <c r="Q134" s="2" t="str">
        <f>VLOOKUP(A134,'06A906018R M383 List'!$A$6:$D$1294,4,FALSE)</f>
        <v>Faktor für geringere Luftmassenwerte zur Integration im Leerlauf oder kleiner LM</v>
      </c>
      <c r="R134" s="2" t="str">
        <f>VLOOKUP(A134,'06A906018R M383 List'!$A$6:$D$1294,3,FALSE)</f>
        <v>$0691E</v>
      </c>
      <c r="T134" s="2" t="str">
        <f>VLOOKUP(A134,'06A906018CG M383 List'!$A$6:$D$1395,2,FALSE)</f>
        <v>1x1</v>
      </c>
      <c r="U134" s="2" t="str">
        <f>VLOOKUP(A134,'06A906018CG M383 List'!$A$6:$D$1395,4,FALSE)</f>
        <v>Faktor für geringere Luftmassenwerte zur Integration im Leerlauf oder kleiner LM</v>
      </c>
      <c r="V134" s="2" t="str">
        <f>VLOOKUP(A134,'06A906018CG M383 List'!$A$6:$D$1395,3,FALSE)</f>
        <v>$0691E</v>
      </c>
    </row>
    <row r="135" spans="1:22">
      <c r="A135" s="2" t="s">
        <v>5993</v>
      </c>
      <c r="B135" s="2" t="str">
        <f>VLOOKUP(A135,'4B0907557B M382 List'!$A$5:$E$1799,5,FALSE)</f>
        <v>Exhaust gas temperature at shear cutting</v>
      </c>
      <c r="D135" s="2" t="str">
        <f>VLOOKUP(A135,'4B0907557B M382 List'!$A$5:$B$1799,2,FALSE)</f>
        <v>1x1</v>
      </c>
      <c r="E135" s="2" t="str">
        <f>VLOOKUP(A135,'4B0907557B M382 List'!$A$5:$D$1799,4,FALSE)</f>
        <v>Abgastemperatur bei Schubabschneiden</v>
      </c>
      <c r="F135" s="2" t="str">
        <f>VLOOKUP(A135,'4B0907557B M382 List'!$A$5:$D$1799,3,FALSE)</f>
        <v>$0741F</v>
      </c>
      <c r="H135" s="2" t="e">
        <f>VLOOKUP(A135,'4B0907557P M592 List'!$A$5:$D$1316,2,FALSE)</f>
        <v>#N/A</v>
      </c>
      <c r="I135" s="2" t="e">
        <f>VLOOKUP(A135,'4B0907557P M592 List'!$A$5:$D$1316,4,FALSE)</f>
        <v>#N/A</v>
      </c>
      <c r="J135" s="2" t="e">
        <f>VLOOKUP(A135,'4B0907557P M592 List'!$A$5:$D$1316,3,FALSE)</f>
        <v>#N/A</v>
      </c>
      <c r="L135" s="2" t="e">
        <f>VLOOKUP(A135,'4B0907557P M592 List'!$A$5:$D$1316,2,FALSE)</f>
        <v>#N/A</v>
      </c>
      <c r="M135" s="2" t="e">
        <f>VLOOKUP(A135,'4B0907557P M592 List'!$A$5:$D$1316,4,FALSE)</f>
        <v>#N/A</v>
      </c>
      <c r="N135" s="2" t="e">
        <f>VLOOKUP(A135,'4B0907557P M592 List'!$A$5:$D$1316,3,FALSE)</f>
        <v>#N/A</v>
      </c>
      <c r="P135" s="2" t="str">
        <f>VLOOKUP(A135,'06A906018R M383 List'!$A$6:$D$1294,2,FALSE)</f>
        <v>1x1</v>
      </c>
      <c r="Q135" s="2" t="str">
        <f>VLOOKUP(A135,'06A906018R M383 List'!$A$6:$D$1294,4,FALSE)</f>
        <v>Abgastemperatur bei Schubabschneiden</v>
      </c>
      <c r="R135" s="2" t="str">
        <f>VLOOKUP(A135,'06A906018R M383 List'!$A$6:$D$1294,3,FALSE)</f>
        <v>$0691F</v>
      </c>
      <c r="T135" s="2" t="str">
        <f>VLOOKUP(A135,'06A906018CG M383 List'!$A$6:$D$1395,2,FALSE)</f>
        <v>1x1</v>
      </c>
      <c r="U135" s="2" t="str">
        <f>VLOOKUP(A135,'06A906018CG M383 List'!$A$6:$D$1395,4,FALSE)</f>
        <v>Abgastemperatur bei Schubabschneiden</v>
      </c>
      <c r="V135" s="2" t="str">
        <f>VLOOKUP(A135,'06A906018CG M383 List'!$A$6:$D$1395,3,FALSE)</f>
        <v>$0691F</v>
      </c>
    </row>
    <row r="136" spans="1:22">
      <c r="A136" s="2" t="s">
        <v>5999</v>
      </c>
      <c r="B136" s="2" t="str">
        <f>VLOOKUP(A136,'4B0907557B M382 List'!$A$5:$E$1799,5,FALSE)</f>
        <v>Abgastaupunkttemperatur</v>
      </c>
      <c r="D136" s="2" t="str">
        <f>VLOOKUP(A136,'4B0907557B M382 List'!$A$5:$B$1799,2,FALSE)</f>
        <v>1x1</v>
      </c>
      <c r="E136" s="2" t="str">
        <f>VLOOKUP(A136,'4B0907557B M382 List'!$A$5:$D$1799,4,FALSE)</f>
        <v>Abgastaupunkttemperatur</v>
      </c>
      <c r="F136" s="2" t="str">
        <f>VLOOKUP(A136,'4B0907557B M382 List'!$A$5:$D$1799,3,FALSE)</f>
        <v>$07420</v>
      </c>
      <c r="H136" s="2" t="e">
        <f>VLOOKUP(A136,'4B0907557P M592 List'!$A$5:$D$1316,2,FALSE)</f>
        <v>#N/A</v>
      </c>
      <c r="I136" s="2" t="e">
        <f>VLOOKUP(A136,'4B0907557P M592 List'!$A$5:$D$1316,4,FALSE)</f>
        <v>#N/A</v>
      </c>
      <c r="J136" s="2" t="e">
        <f>VLOOKUP(A136,'4B0907557P M592 List'!$A$5:$D$1316,3,FALSE)</f>
        <v>#N/A</v>
      </c>
      <c r="L136" s="2" t="e">
        <f>VLOOKUP(A136,'4B0907557P M592 List'!$A$5:$D$1316,2,FALSE)</f>
        <v>#N/A</v>
      </c>
      <c r="M136" s="2" t="e">
        <f>VLOOKUP(A136,'4B0907557P M592 List'!$A$5:$D$1316,4,FALSE)</f>
        <v>#N/A</v>
      </c>
      <c r="N136" s="2" t="e">
        <f>VLOOKUP(A136,'4B0907557P M592 List'!$A$5:$D$1316,3,FALSE)</f>
        <v>#N/A</v>
      </c>
      <c r="P136" s="2" t="str">
        <f>VLOOKUP(A136,'06A906018R M383 List'!$A$6:$D$1294,2,FALSE)</f>
        <v>1x1</v>
      </c>
      <c r="Q136" s="2" t="str">
        <f>VLOOKUP(A136,'06A906018R M383 List'!$A$6:$D$1294,4,FALSE)</f>
        <v>Abgastaupunkttemperatur</v>
      </c>
      <c r="R136" s="2" t="str">
        <f>VLOOKUP(A136,'06A906018R M383 List'!$A$6:$D$1294,3,FALSE)</f>
        <v>$06920</v>
      </c>
      <c r="T136" s="2" t="str">
        <f>VLOOKUP(A136,'06A906018CG M383 List'!$A$6:$D$1395,2,FALSE)</f>
        <v>1x1</v>
      </c>
      <c r="U136" s="2" t="str">
        <f>VLOOKUP(A136,'06A906018CG M383 List'!$A$6:$D$1395,4,FALSE)</f>
        <v>Abgastaupunkttemperatur</v>
      </c>
      <c r="V136" s="2" t="str">
        <f>VLOOKUP(A136,'06A906018CG M383 List'!$A$6:$D$1395,3,FALSE)</f>
        <v>$06920</v>
      </c>
    </row>
    <row r="137" spans="1:22">
      <c r="A137" s="2" t="s">
        <v>5996</v>
      </c>
      <c r="B137" s="2" t="str">
        <f>VLOOKUP(A137,'4B0907557B M382 List'!$A$5:$E$1799,5,FALSE)</f>
        <v>Exhaust and catalyst temperature when the engine is warm start ( TMOT &gt; 85 degrees C)</v>
      </c>
      <c r="D137" s="2" t="str">
        <f>VLOOKUP(A137,'4B0907557B M382 List'!$A$5:$B$1799,2,FALSE)</f>
        <v>1x1</v>
      </c>
      <c r="E137" s="2" t="str">
        <f>VLOOKUP(A137,'4B0907557B M382 List'!$A$5:$D$1799,4,FALSE)</f>
        <v>Abgas- und Katalysatortemperatur bei Motor-Warmstart (TMOT &gt; 85 Grad C)</v>
      </c>
      <c r="F137" s="2" t="str">
        <f>VLOOKUP(A137,'4B0907557B M382 List'!$A$5:$D$1799,3,FALSE)</f>
        <v>$07421</v>
      </c>
      <c r="H137" s="2" t="e">
        <f>VLOOKUP(A137,'4B0907557P M592 List'!$A$5:$D$1316,2,FALSE)</f>
        <v>#N/A</v>
      </c>
      <c r="I137" s="2" t="e">
        <f>VLOOKUP(A137,'4B0907557P M592 List'!$A$5:$D$1316,4,FALSE)</f>
        <v>#N/A</v>
      </c>
      <c r="J137" s="2" t="e">
        <f>VLOOKUP(A137,'4B0907557P M592 List'!$A$5:$D$1316,3,FALSE)</f>
        <v>#N/A</v>
      </c>
      <c r="L137" s="2" t="e">
        <f>VLOOKUP(A137,'4B0907557P M592 List'!$A$5:$D$1316,2,FALSE)</f>
        <v>#N/A</v>
      </c>
      <c r="M137" s="2" t="e">
        <f>VLOOKUP(A137,'4B0907557P M592 List'!$A$5:$D$1316,4,FALSE)</f>
        <v>#N/A</v>
      </c>
      <c r="N137" s="2" t="e">
        <f>VLOOKUP(A137,'4B0907557P M592 List'!$A$5:$D$1316,3,FALSE)</f>
        <v>#N/A</v>
      </c>
      <c r="P137" s="2" t="str">
        <f>VLOOKUP(A137,'06A906018R M383 List'!$A$6:$D$1294,2,FALSE)</f>
        <v>1x1</v>
      </c>
      <c r="Q137" s="2" t="str">
        <f>VLOOKUP(A137,'06A906018R M383 List'!$A$6:$D$1294,4,FALSE)</f>
        <v>Abgas- und Katalysatortemperatur bei Motor-Warmstart (TMOT &gt; 85 Grad C)</v>
      </c>
      <c r="R137" s="2" t="str">
        <f>VLOOKUP(A137,'06A906018R M383 List'!$A$6:$D$1294,3,FALSE)</f>
        <v>$06921</v>
      </c>
      <c r="T137" s="2" t="str">
        <f>VLOOKUP(A137,'06A906018CG M383 List'!$A$6:$D$1395,2,FALSE)</f>
        <v>1x1</v>
      </c>
      <c r="U137" s="2" t="str">
        <f>VLOOKUP(A137,'06A906018CG M383 List'!$A$6:$D$1395,4,FALSE)</f>
        <v>Abgas- und Katalysatortemperatur bei Motor-Warmstart (TMOT &gt; 85 Grad C)</v>
      </c>
      <c r="V137" s="2" t="str">
        <f>VLOOKUP(A137,'06A906018CG M383 List'!$A$6:$D$1395,3,FALSE)</f>
        <v>$06921</v>
      </c>
    </row>
    <row r="138" spans="1:22">
      <c r="A138" s="2" t="s">
        <v>5981</v>
      </c>
      <c r="B138" s="2" t="str">
        <f>VLOOKUP(A138,'4B0907557B M382 List'!$A$5:$E$1799,5,FALSE)</f>
        <v>Temperature setting value after B_st = 1 and ASR -EZ active</v>
      </c>
      <c r="D138" s="2" t="str">
        <f>VLOOKUP(A138,'4B0907557B M382 List'!$A$5:$B$1799,2,FALSE)</f>
        <v>1x1</v>
      </c>
      <c r="E138" s="2" t="str">
        <f>VLOOKUP(A138,'4B0907557B M382 List'!$A$5:$D$1799,4,FALSE)</f>
        <v>Temperatur-Setzwert nach B_st=1 und ASR-EZ aktiv</v>
      </c>
      <c r="F138" s="2" t="str">
        <f>VLOOKUP(A138,'4B0907557B M382 List'!$A$5:$D$1799,3,FALSE)</f>
        <v>$07422</v>
      </c>
      <c r="H138" s="2" t="e">
        <f>VLOOKUP(A138,'4B0907557P M592 List'!$A$5:$D$1316,2,FALSE)</f>
        <v>#N/A</v>
      </c>
      <c r="I138" s="2" t="e">
        <f>VLOOKUP(A138,'4B0907557P M592 List'!$A$5:$D$1316,4,FALSE)</f>
        <v>#N/A</v>
      </c>
      <c r="J138" s="2" t="e">
        <f>VLOOKUP(A138,'4B0907557P M592 List'!$A$5:$D$1316,3,FALSE)</f>
        <v>#N/A</v>
      </c>
      <c r="L138" s="2" t="e">
        <f>VLOOKUP(A138,'4B0907557P M592 List'!$A$5:$D$1316,2,FALSE)</f>
        <v>#N/A</v>
      </c>
      <c r="M138" s="2" t="e">
        <f>VLOOKUP(A138,'4B0907557P M592 List'!$A$5:$D$1316,4,FALSE)</f>
        <v>#N/A</v>
      </c>
      <c r="N138" s="2" t="e">
        <f>VLOOKUP(A138,'4B0907557P M592 List'!$A$5:$D$1316,3,FALSE)</f>
        <v>#N/A</v>
      </c>
      <c r="P138" s="2" t="str">
        <f>VLOOKUP(A138,'06A906018R M383 List'!$A$6:$D$1294,2,FALSE)</f>
        <v>1x1</v>
      </c>
      <c r="Q138" s="2" t="str">
        <f>VLOOKUP(A138,'06A906018R M383 List'!$A$6:$D$1294,4,FALSE)</f>
        <v>Temperatur-Setzwert nach B_st=1 und ASR-EZ aktiv</v>
      </c>
      <c r="R138" s="2" t="str">
        <f>VLOOKUP(A138,'06A906018R M383 List'!$A$6:$D$1294,3,FALSE)</f>
        <v>$06922</v>
      </c>
      <c r="T138" s="2" t="str">
        <f>VLOOKUP(A138,'06A906018CG M383 List'!$A$6:$D$1395,2,FALSE)</f>
        <v>1x1</v>
      </c>
      <c r="U138" s="2" t="str">
        <f>VLOOKUP(A138,'06A906018CG M383 List'!$A$6:$D$1395,4,FALSE)</f>
        <v>Temperatur-Setzwert nach B_st=1 und ASR-EZ aktiv</v>
      </c>
      <c r="V138" s="2" t="str">
        <f>VLOOKUP(A138,'06A906018CG M383 List'!$A$6:$D$1395,3,FALSE)</f>
        <v>$06922</v>
      </c>
    </row>
    <row r="139" spans="1:22">
      <c r="A139" s="2" t="s">
        <v>6424</v>
      </c>
      <c r="B139" s="2" t="str">
        <f>VLOOKUP(A139,'4B0907557B M382 List'!$A$5:$E$1799,5,FALSE)</f>
        <v>Motor temperature threshold above shutdown Taupunktfunktion</v>
      </c>
      <c r="D139" s="2" t="str">
        <f>VLOOKUP(A139,'4B0907557B M382 List'!$A$5:$B$1799,2,FALSE)</f>
        <v>1x1</v>
      </c>
      <c r="E139" s="2" t="str">
        <f>VLOOKUP(A139,'4B0907557B M382 List'!$A$5:$D$1799,4,FALSE)</f>
        <v>Motortemperaturschwelle, oberhalb Abschaltung Taupunktfunktion</v>
      </c>
      <c r="F139" s="2" t="str">
        <f>VLOOKUP(A139,'4B0907557B M382 List'!$A$5:$D$1799,3,FALSE)</f>
        <v>$07423</v>
      </c>
      <c r="H139" s="2" t="e">
        <f>VLOOKUP(A139,'4B0907557P M592 List'!$A$5:$D$1316,2,FALSE)</f>
        <v>#N/A</v>
      </c>
      <c r="I139" s="2" t="e">
        <f>VLOOKUP(A139,'4B0907557P M592 List'!$A$5:$D$1316,4,FALSE)</f>
        <v>#N/A</v>
      </c>
      <c r="J139" s="2" t="e">
        <f>VLOOKUP(A139,'4B0907557P M592 List'!$A$5:$D$1316,3,FALSE)</f>
        <v>#N/A</v>
      </c>
      <c r="L139" s="2" t="e">
        <f>VLOOKUP(A139,'4B0907557P M592 List'!$A$5:$D$1316,2,FALSE)</f>
        <v>#N/A</v>
      </c>
      <c r="M139" s="2" t="e">
        <f>VLOOKUP(A139,'4B0907557P M592 List'!$A$5:$D$1316,4,FALSE)</f>
        <v>#N/A</v>
      </c>
      <c r="N139" s="2" t="e">
        <f>VLOOKUP(A139,'4B0907557P M592 List'!$A$5:$D$1316,3,FALSE)</f>
        <v>#N/A</v>
      </c>
      <c r="P139" s="2" t="str">
        <f>VLOOKUP(A139,'06A906018R M383 List'!$A$6:$D$1294,2,FALSE)</f>
        <v>1x1</v>
      </c>
      <c r="Q139" s="2" t="str">
        <f>VLOOKUP(A139,'06A906018R M383 List'!$A$6:$D$1294,4,FALSE)</f>
        <v>Motortemperaturschwelle, oberhalb Abschaltung Taupunktfunktion</v>
      </c>
      <c r="R139" s="2" t="str">
        <f>VLOOKUP(A139,'06A906018R M383 List'!$A$6:$D$1294,3,FALSE)</f>
        <v>$06923</v>
      </c>
      <c r="T139" s="2" t="str">
        <f>VLOOKUP(A139,'06A906018CG M383 List'!$A$6:$D$1395,2,FALSE)</f>
        <v>1x1</v>
      </c>
      <c r="U139" s="2" t="str">
        <f>VLOOKUP(A139,'06A906018CG M383 List'!$A$6:$D$1395,4,FALSE)</f>
        <v>Motortemperaturschwelle, oberhalb Abschaltung Taupunktfunktion</v>
      </c>
      <c r="V139" s="2" t="str">
        <f>VLOOKUP(A139,'06A906018CG M383 List'!$A$6:$D$1395,3,FALSE)</f>
        <v>$06923</v>
      </c>
    </row>
    <row r="140" spans="1:22">
      <c r="A140" s="2" t="s">
        <v>6418</v>
      </c>
      <c r="B140" s="2" t="str">
        <f>VLOOKUP(A140,'4B0907557B M382 List'!$A$5:$E$1799,5,FALSE)</f>
        <v>Motor temperature threshold below prolonged dew point end - time</v>
      </c>
      <c r="D140" s="2" t="str">
        <f>VLOOKUP(A140,'4B0907557B M382 List'!$A$5:$B$1799,2,FALSE)</f>
        <v>1x1</v>
      </c>
      <c r="E140" s="2" t="str">
        <f>VLOOKUP(A140,'4B0907557B M382 List'!$A$5:$D$1799,4,FALSE)</f>
        <v>Motortemperaturschwelle, unterhalb verlaengerte Taupunktende-Zeit</v>
      </c>
      <c r="F140" s="2" t="str">
        <f>VLOOKUP(A140,'4B0907557B M382 List'!$A$5:$D$1799,3,FALSE)</f>
        <v>$07424</v>
      </c>
      <c r="H140" s="2" t="e">
        <f>VLOOKUP(A140,'4B0907557P M592 List'!$A$5:$D$1316,2,FALSE)</f>
        <v>#N/A</v>
      </c>
      <c r="I140" s="2" t="e">
        <f>VLOOKUP(A140,'4B0907557P M592 List'!$A$5:$D$1316,4,FALSE)</f>
        <v>#N/A</v>
      </c>
      <c r="J140" s="2" t="e">
        <f>VLOOKUP(A140,'4B0907557P M592 List'!$A$5:$D$1316,3,FALSE)</f>
        <v>#N/A</v>
      </c>
      <c r="L140" s="2" t="e">
        <f>VLOOKUP(A140,'4B0907557P M592 List'!$A$5:$D$1316,2,FALSE)</f>
        <v>#N/A</v>
      </c>
      <c r="M140" s="2" t="e">
        <f>VLOOKUP(A140,'4B0907557P M592 List'!$A$5:$D$1316,4,FALSE)</f>
        <v>#N/A</v>
      </c>
      <c r="N140" s="2" t="e">
        <f>VLOOKUP(A140,'4B0907557P M592 List'!$A$5:$D$1316,3,FALSE)</f>
        <v>#N/A</v>
      </c>
      <c r="P140" s="2" t="str">
        <f>VLOOKUP(A140,'06A906018R M383 List'!$A$6:$D$1294,2,FALSE)</f>
        <v>1x1</v>
      </c>
      <c r="Q140" s="2" t="str">
        <f>VLOOKUP(A140,'06A906018R M383 List'!$A$6:$D$1294,4,FALSE)</f>
        <v>Motortemperaturschwelle, unterhalb verlaengerte Taupunktende-Zeit</v>
      </c>
      <c r="R140" s="2" t="str">
        <f>VLOOKUP(A140,'06A906018R M383 List'!$A$6:$D$1294,3,FALSE)</f>
        <v>$06924</v>
      </c>
      <c r="T140" s="2" t="str">
        <f>VLOOKUP(A140,'06A906018CG M383 List'!$A$6:$D$1395,2,FALSE)</f>
        <v>1x1</v>
      </c>
      <c r="U140" s="2" t="str">
        <f>VLOOKUP(A140,'06A906018CG M383 List'!$A$6:$D$1395,4,FALSE)</f>
        <v>Motortemperaturschwelle, unterhalb verlaengerte Taupunktende-Zeit</v>
      </c>
      <c r="V140" s="2" t="str">
        <f>VLOOKUP(A140,'06A906018CG M383 List'!$A$6:$D$1395,3,FALSE)</f>
        <v>$06924</v>
      </c>
    </row>
    <row r="141" spans="1:22">
      <c r="A141" s="2" t="s">
        <v>6421</v>
      </c>
      <c r="B141" s="2" t="str">
        <f>VLOOKUP(A141,'4B0907557B M382 List'!$A$5:$E$1799,5,FALSE)</f>
        <v>Motor temperature threshold above Kattemperatur to keep warm ( 300 degrees C)</v>
      </c>
      <c r="D141" s="2" t="str">
        <f>VLOOKUP(A141,'4B0907557B M382 List'!$A$5:$B$1799,2,FALSE)</f>
        <v>1x1</v>
      </c>
      <c r="E141" s="2" t="str">
        <f>VLOOKUP(A141,'4B0907557B M382 List'!$A$5:$D$1799,4,FALSE)</f>
        <v>Motortemperaturschwelle, oberhalb Kattemperatur auf warm stellen (300 Grad C)</v>
      </c>
      <c r="F141" s="2" t="str">
        <f>VLOOKUP(A141,'4B0907557B M382 List'!$A$5:$D$1799,3,FALSE)</f>
        <v>$07425</v>
      </c>
      <c r="H141" s="2" t="e">
        <f>VLOOKUP(A141,'4B0907557P M592 List'!$A$5:$D$1316,2,FALSE)</f>
        <v>#N/A</v>
      </c>
      <c r="I141" s="2" t="e">
        <f>VLOOKUP(A141,'4B0907557P M592 List'!$A$5:$D$1316,4,FALSE)</f>
        <v>#N/A</v>
      </c>
      <c r="J141" s="2" t="e">
        <f>VLOOKUP(A141,'4B0907557P M592 List'!$A$5:$D$1316,3,FALSE)</f>
        <v>#N/A</v>
      </c>
      <c r="L141" s="2" t="e">
        <f>VLOOKUP(A141,'4B0907557P M592 List'!$A$5:$D$1316,2,FALSE)</f>
        <v>#N/A</v>
      </c>
      <c r="M141" s="2" t="e">
        <f>VLOOKUP(A141,'4B0907557P M592 List'!$A$5:$D$1316,4,FALSE)</f>
        <v>#N/A</v>
      </c>
      <c r="N141" s="2" t="e">
        <f>VLOOKUP(A141,'4B0907557P M592 List'!$A$5:$D$1316,3,FALSE)</f>
        <v>#N/A</v>
      </c>
      <c r="P141" s="2" t="str">
        <f>VLOOKUP(A141,'06A906018R M383 List'!$A$6:$D$1294,2,FALSE)</f>
        <v>1x1</v>
      </c>
      <c r="Q141" s="2" t="str">
        <f>VLOOKUP(A141,'06A906018R M383 List'!$A$6:$D$1294,4,FALSE)</f>
        <v>Motortemperaturschwelle, oberhalb Kattemperatur auf warm stellen (300 Grad C)</v>
      </c>
      <c r="R141" s="2" t="str">
        <f>VLOOKUP(A141,'06A906018R M383 List'!$A$6:$D$1294,3,FALSE)</f>
        <v>$06925</v>
      </c>
      <c r="T141" s="2" t="str">
        <f>VLOOKUP(A141,'06A906018CG M383 List'!$A$6:$D$1395,2,FALSE)</f>
        <v>1x1</v>
      </c>
      <c r="U141" s="2" t="str">
        <f>VLOOKUP(A141,'06A906018CG M383 List'!$A$6:$D$1395,4,FALSE)</f>
        <v>Motortemperaturschwelle, oberhalb Kattemperatur auf warm stellen (300 Grad C)</v>
      </c>
      <c r="V141" s="2" t="str">
        <f>VLOOKUP(A141,'06A906018CG M383 List'!$A$6:$D$1395,3,FALSE)</f>
        <v>$06925</v>
      </c>
    </row>
    <row r="142" spans="1:22">
      <c r="A142" s="2" t="s">
        <v>4128</v>
      </c>
      <c r="B142" s="2" t="str">
        <f>VLOOKUP(A142,'4B0907557B M382 List'!$A$5:$E$1799,5,FALSE)</f>
        <v>Time constant for catalyst exotherm temperature</v>
      </c>
      <c r="D142" s="2" t="str">
        <f>VLOOKUP(A142,'4B0907557B M382 List'!$A$5:$B$1799,2,FALSE)</f>
        <v>1x1</v>
      </c>
      <c r="E142" s="2" t="str">
        <f>VLOOKUP(A142,'4B0907557B M382 List'!$A$5:$D$1799,4,FALSE)</f>
        <v>Zeitkonstante fuer Katalysator-Exotherme-Temperatur</v>
      </c>
      <c r="F142" s="2" t="str">
        <f>VLOOKUP(A142,'4B0907557B M382 List'!$A$5:$D$1799,3,FALSE)</f>
        <v>$07426</v>
      </c>
      <c r="H142" s="2" t="e">
        <f>VLOOKUP(A142,'4B0907557P M592 List'!$A$5:$D$1316,2,FALSE)</f>
        <v>#N/A</v>
      </c>
      <c r="I142" s="2" t="e">
        <f>VLOOKUP(A142,'4B0907557P M592 List'!$A$5:$D$1316,4,FALSE)</f>
        <v>#N/A</v>
      </c>
      <c r="J142" s="2" t="e">
        <f>VLOOKUP(A142,'4B0907557P M592 List'!$A$5:$D$1316,3,FALSE)</f>
        <v>#N/A</v>
      </c>
      <c r="L142" s="2" t="e">
        <f>VLOOKUP(A142,'4B0907557P M592 List'!$A$5:$D$1316,2,FALSE)</f>
        <v>#N/A</v>
      </c>
      <c r="M142" s="2" t="e">
        <f>VLOOKUP(A142,'4B0907557P M592 List'!$A$5:$D$1316,4,FALSE)</f>
        <v>#N/A</v>
      </c>
      <c r="N142" s="2" t="e">
        <f>VLOOKUP(A142,'4B0907557P M592 List'!$A$5:$D$1316,3,FALSE)</f>
        <v>#N/A</v>
      </c>
      <c r="P142" s="2" t="str">
        <f>VLOOKUP(A142,'06A906018R M383 List'!$A$6:$D$1294,2,FALSE)</f>
        <v>1x1</v>
      </c>
      <c r="Q142" s="2" t="str">
        <f>VLOOKUP(A142,'06A906018R M383 List'!$A$6:$D$1294,4,FALSE)</f>
        <v>Zeitkonstante fuer Katalysator-Exotherme-Temperatur</v>
      </c>
      <c r="R142" s="2" t="str">
        <f>VLOOKUP(A142,'06A906018R M383 List'!$A$6:$D$1294,3,FALSE)</f>
        <v>$06926</v>
      </c>
      <c r="T142" s="2" t="str">
        <f>VLOOKUP(A142,'06A906018CG M383 List'!$A$6:$D$1395,2,FALSE)</f>
        <v>1x1</v>
      </c>
      <c r="U142" s="2" t="str">
        <f>VLOOKUP(A142,'06A906018CG M383 List'!$A$6:$D$1395,4,FALSE)</f>
        <v>Zeitkonstante fuer Katalysator-Exotherme-Temperatur</v>
      </c>
      <c r="V142" s="2" t="str">
        <f>VLOOKUP(A142,'06A906018CG M383 List'!$A$6:$D$1395,3,FALSE)</f>
        <v>$06926</v>
      </c>
    </row>
    <row r="143" spans="1:22">
      <c r="A143" s="2" t="s">
        <v>8559</v>
      </c>
      <c r="B143" s="2" t="str">
        <f>VLOOKUP(A143,'4B0907557B M382 List'!$A$5:$E$1799,5,FALSE)</f>
        <v>Timer for Kat temperature setting value after B_st = 1 and ASR -EZ active</v>
      </c>
      <c r="D143" s="2" t="str">
        <f>VLOOKUP(A143,'4B0907557B M382 List'!$A$5:$B$1799,2,FALSE)</f>
        <v>1x1</v>
      </c>
      <c r="E143" s="2" t="str">
        <f>VLOOKUP(A143,'4B0907557B M382 List'!$A$5:$D$1799,4,FALSE)</f>
        <v>Timer für Kat-Temperatur-Setzwert nach B_st=1 und ASR-EZ aktiv</v>
      </c>
      <c r="F143" s="2" t="str">
        <f>VLOOKUP(A143,'4B0907557B M382 List'!$A$5:$D$1799,3,FALSE)</f>
        <v>$07427</v>
      </c>
      <c r="H143" s="2" t="e">
        <f>VLOOKUP(A143,'4B0907557P M592 List'!$A$5:$D$1316,2,FALSE)</f>
        <v>#N/A</v>
      </c>
      <c r="I143" s="2" t="e">
        <f>VLOOKUP(A143,'4B0907557P M592 List'!$A$5:$D$1316,4,FALSE)</f>
        <v>#N/A</v>
      </c>
      <c r="J143" s="2" t="e">
        <f>VLOOKUP(A143,'4B0907557P M592 List'!$A$5:$D$1316,3,FALSE)</f>
        <v>#N/A</v>
      </c>
      <c r="L143" s="2" t="e">
        <f>VLOOKUP(A143,'4B0907557P M592 List'!$A$5:$D$1316,2,FALSE)</f>
        <v>#N/A</v>
      </c>
      <c r="M143" s="2" t="e">
        <f>VLOOKUP(A143,'4B0907557P M592 List'!$A$5:$D$1316,4,FALSE)</f>
        <v>#N/A</v>
      </c>
      <c r="N143" s="2" t="e">
        <f>VLOOKUP(A143,'4B0907557P M592 List'!$A$5:$D$1316,3,FALSE)</f>
        <v>#N/A</v>
      </c>
      <c r="P143" s="2" t="str">
        <f>VLOOKUP(A143,'06A906018R M383 List'!$A$6:$D$1294,2,FALSE)</f>
        <v>1x1</v>
      </c>
      <c r="Q143" s="2" t="str">
        <f>VLOOKUP(A143,'06A906018R M383 List'!$A$6:$D$1294,4,FALSE)</f>
        <v>Timer für Kat-Temperatur-Setzwert nach B_st=1 und ASR-EZ aktiv</v>
      </c>
      <c r="R143" s="2" t="str">
        <f>VLOOKUP(A143,'06A906018R M383 List'!$A$6:$D$1294,3,FALSE)</f>
        <v>$06927</v>
      </c>
      <c r="T143" s="2" t="str">
        <f>VLOOKUP(A143,'06A906018CG M383 List'!$A$6:$D$1395,2,FALSE)</f>
        <v>1x1</v>
      </c>
      <c r="U143" s="2" t="str">
        <f>VLOOKUP(A143,'06A906018CG M383 List'!$A$6:$D$1395,4,FALSE)</f>
        <v>Timer für Kat-Temperatur-Setzwert nach B_st=1 und ASR-EZ aktiv</v>
      </c>
      <c r="V143" s="2" t="str">
        <f>VLOOKUP(A143,'06A906018CG M383 List'!$A$6:$D$1395,3,FALSE)</f>
        <v>$06927</v>
      </c>
    </row>
    <row r="144" spans="1:22">
      <c r="A144" s="2" t="s">
        <v>9537</v>
      </c>
      <c r="B144" s="2" t="str">
        <f>VLOOKUP(A144,'4B0907557B M382 List'!$A$5:$E$1799,5,FALSE)</f>
        <v>Factor for the division Abgas-/Abgas-Rohrwandtemperatur</v>
      </c>
      <c r="D144" s="2" t="str">
        <f>VLOOKUP(A144,'4B0907557B M382 List'!$A$5:$B$1799,2,FALSE)</f>
        <v>4x1</v>
      </c>
      <c r="E144" s="2" t="str">
        <f>VLOOKUP(A144,'4B0907557B M382 List'!$A$5:$D$1799,4,FALSE)</f>
        <v>Faktor fuer die Aufteilung Abgas-/Abgas-Rohrwandtemperatur</v>
      </c>
      <c r="F144" s="2" t="str">
        <f>VLOOKUP(A144,'4B0907557B M382 List'!$A$5:$D$1799,3,FALSE)</f>
        <v>$08B0C</v>
      </c>
      <c r="H144" s="2" t="str">
        <f>VLOOKUP(A144,'4B0907557P M592 List'!$A$5:$D$1316,2,FALSE)</f>
        <v>4x1</v>
      </c>
      <c r="I144" s="2" t="str">
        <f>VLOOKUP(A144,'4B0907557P M592 List'!$A$5:$D$1316,4,FALSE)</f>
        <v>Faktor fuer die Aufteilung Abgas-/Abgas-Rohrwandtemperatur</v>
      </c>
      <c r="J144" s="2" t="str">
        <f>VLOOKUP(A144,'4B0907557P M592 List'!$A$5:$D$1316,3,FALSE)</f>
        <v>$086A2</v>
      </c>
      <c r="L144" s="2" t="str">
        <f>VLOOKUP(A144,'4B0907557P M592 List'!$A$5:$D$1316,2,FALSE)</f>
        <v>4x1</v>
      </c>
      <c r="M144" s="2" t="str">
        <f>VLOOKUP(A144,'4B0907557P M592 List'!$A$5:$D$1316,4,FALSE)</f>
        <v>Faktor fuer die Aufteilung Abgas-/Abgas-Rohrwandtemperatur</v>
      </c>
      <c r="N144" s="2" t="str">
        <f>VLOOKUP(A144,'4B0907557P M592 List'!$A$5:$D$1316,3,FALSE)</f>
        <v>$086A2</v>
      </c>
      <c r="P144" s="2" t="str">
        <f>VLOOKUP(A144,'06A906018R M383 List'!$A$6:$D$1294,2,FALSE)</f>
        <v>4x1</v>
      </c>
      <c r="Q144" s="2" t="str">
        <f>VLOOKUP(A144,'06A906018R M383 List'!$A$6:$D$1294,4,FALSE)</f>
        <v>Faktor fuer die Aufteilung Abgas-/Abgas-Rohrwandtemperatur</v>
      </c>
      <c r="R144" s="2" t="str">
        <f>VLOOKUP(A144,'06A906018R M383 List'!$A$6:$D$1294,3,FALSE)</f>
        <v>$0804E</v>
      </c>
      <c r="T144" s="2" t="e">
        <f>VLOOKUP(A144,'06A906018CG M383 List'!$A$6:$D$1395,2,FALSE)</f>
        <v>#N/A</v>
      </c>
      <c r="U144" s="2" t="e">
        <f>VLOOKUP(A144,'06A906018CG M383 List'!$A$6:$D$1395,4,FALSE)</f>
        <v>#N/A</v>
      </c>
      <c r="V144" s="2" t="e">
        <f>VLOOKUP(A144,'06A906018CG M383 List'!$A$6:$D$1395,3,FALSE)</f>
        <v>#N/A</v>
      </c>
    </row>
    <row r="145" spans="1:22">
      <c r="A145" s="2" t="s">
        <v>9534</v>
      </c>
      <c r="B145" s="2" t="str">
        <f>VLOOKUP(A145,'4B0907557B M382 List'!$A$5:$E$1799,5,FALSE)</f>
        <v>Factor exhaust temperature depression by fuel enrichment at ASR -EZ</v>
      </c>
      <c r="D145" s="2" t="str">
        <f>VLOOKUP(A145,'4B0907557B M382 List'!$A$5:$B$1799,2,FALSE)</f>
        <v>4x1</v>
      </c>
      <c r="E145" s="2" t="str">
        <f>VLOOKUP(A145,'4B0907557B M382 List'!$A$5:$D$1799,4,FALSE)</f>
        <v>Faktor Abgastemperatur-Erniedrigung durch Kraftstoffanreicherung bei ASR-EZ</v>
      </c>
      <c r="F145" s="2" t="str">
        <f>VLOOKUP(A145,'4B0907557B M382 List'!$A$5:$D$1799,3,FALSE)</f>
        <v>$08B16</v>
      </c>
      <c r="H145" s="2" t="str">
        <f>VLOOKUP(A145,'4B0907557P M592 List'!$A$5:$D$1316,2,FALSE)</f>
        <v>4x1</v>
      </c>
      <c r="I145" s="2" t="str">
        <f>VLOOKUP(A145,'4B0907557P M592 List'!$A$5:$D$1316,4,FALSE)</f>
        <v>Faktor Abgastemperatur-Erniedrigung durch Kraftstoffanreicherung bei ASR-EZ</v>
      </c>
      <c r="J145" s="2" t="str">
        <f>VLOOKUP(A145,'4B0907557P M592 List'!$A$5:$D$1316,3,FALSE)</f>
        <v>$086AC</v>
      </c>
      <c r="L145" s="2" t="str">
        <f>VLOOKUP(A145,'4B0907557P M592 List'!$A$5:$D$1316,2,FALSE)</f>
        <v>4x1</v>
      </c>
      <c r="M145" s="2" t="str">
        <f>VLOOKUP(A145,'4B0907557P M592 List'!$A$5:$D$1316,4,FALSE)</f>
        <v>Faktor Abgastemperatur-Erniedrigung durch Kraftstoffanreicherung bei ASR-EZ</v>
      </c>
      <c r="N145" s="2" t="str">
        <f>VLOOKUP(A145,'4B0907557P M592 List'!$A$5:$D$1316,3,FALSE)</f>
        <v>$086AC</v>
      </c>
      <c r="P145" s="2" t="str">
        <f>VLOOKUP(A145,'06A906018R M383 List'!$A$6:$D$1294,2,FALSE)</f>
        <v>4x1</v>
      </c>
      <c r="Q145" s="2" t="str">
        <f>VLOOKUP(A145,'06A906018R M383 List'!$A$6:$D$1294,4,FALSE)</f>
        <v>Faktor Abgastemperatur-Erniedrigung durch Kraftstoffanreicherung bei ASR-EZ</v>
      </c>
      <c r="R145" s="2" t="str">
        <f>VLOOKUP(A145,'06A906018R M383 List'!$A$6:$D$1294,3,FALSE)</f>
        <v>$08058</v>
      </c>
      <c r="T145" s="2" t="e">
        <f>VLOOKUP(A145,'06A906018CG M383 List'!$A$6:$D$1395,2,FALSE)</f>
        <v>#N/A</v>
      </c>
      <c r="U145" s="2" t="e">
        <f>VLOOKUP(A145,'06A906018CG M383 List'!$A$6:$D$1395,4,FALSE)</f>
        <v>#N/A</v>
      </c>
      <c r="V145" s="2" t="e">
        <f>VLOOKUP(A145,'06A906018CG M383 List'!$A$6:$D$1395,3,FALSE)</f>
        <v>#N/A</v>
      </c>
    </row>
    <row r="146" spans="1:22">
      <c r="A146" s="2" t="s">
        <v>9540</v>
      </c>
      <c r="B146" s="2" t="str">
        <f>VLOOKUP(A146,'4B0907557B M382 List'!$A$5:$E$1799,5,FALSE)</f>
        <v>Abgastemperaturaenderung depending on the driving speed</v>
      </c>
      <c r="D146" s="2" t="str">
        <f>VLOOKUP(A146,'4B0907557B M382 List'!$A$5:$B$1799,2,FALSE)</f>
        <v>4x1</v>
      </c>
      <c r="E146" s="2" t="str">
        <f>VLOOKUP(A146,'4B0907557B M382 List'!$A$5:$D$1799,4,FALSE)</f>
        <v>Abgastemperaturaenderung abhaengig von der Fahrgeschwindigkeit</v>
      </c>
      <c r="F146" s="2" t="str">
        <f>VLOOKUP(A146,'4B0907557B M382 List'!$A$5:$D$1799,3,FALSE)</f>
        <v>$08B20</v>
      </c>
      <c r="H146" s="2" t="str">
        <f>VLOOKUP(A146,'4B0907557P M592 List'!$A$5:$D$1316,2,FALSE)</f>
        <v>4x1</v>
      </c>
      <c r="I146" s="2" t="str">
        <f>VLOOKUP(A146,'4B0907557P M592 List'!$A$5:$D$1316,4,FALSE)</f>
        <v>Abgastemperaturaenderung abhaengig von der Fahrgeschwindigkeit</v>
      </c>
      <c r="J146" s="2" t="str">
        <f>VLOOKUP(A146,'4B0907557P M592 List'!$A$5:$D$1316,3,FALSE)</f>
        <v>$086B6</v>
      </c>
      <c r="L146" s="2" t="str">
        <f>VLOOKUP(A146,'4B0907557P M592 List'!$A$5:$D$1316,2,FALSE)</f>
        <v>4x1</v>
      </c>
      <c r="M146" s="2" t="str">
        <f>VLOOKUP(A146,'4B0907557P M592 List'!$A$5:$D$1316,4,FALSE)</f>
        <v>Abgastemperaturaenderung abhaengig von der Fahrgeschwindigkeit</v>
      </c>
      <c r="N146" s="2" t="str">
        <f>VLOOKUP(A146,'4B0907557P M592 List'!$A$5:$D$1316,3,FALSE)</f>
        <v>$086B6</v>
      </c>
      <c r="P146" s="2" t="str">
        <f>VLOOKUP(A146,'06A906018R M383 List'!$A$6:$D$1294,2,FALSE)</f>
        <v>4x1</v>
      </c>
      <c r="Q146" s="2" t="str">
        <f>VLOOKUP(A146,'06A906018R M383 List'!$A$6:$D$1294,4,FALSE)</f>
        <v>Abgastemperaturaenderung abhaengig von der Fahrgeschwindigkeit</v>
      </c>
      <c r="R146" s="2" t="str">
        <f>VLOOKUP(A146,'06A906018R M383 List'!$A$6:$D$1294,3,FALSE)</f>
        <v>$08062</v>
      </c>
      <c r="T146" s="2" t="e">
        <f>VLOOKUP(A146,'06A906018CG M383 List'!$A$6:$D$1395,2,FALSE)</f>
        <v>#N/A</v>
      </c>
      <c r="U146" s="2" t="e">
        <f>VLOOKUP(A146,'06A906018CG M383 List'!$A$6:$D$1395,4,FALSE)</f>
        <v>#N/A</v>
      </c>
      <c r="V146" s="2" t="e">
        <f>VLOOKUP(A146,'06A906018CG M383 List'!$A$6:$D$1395,3,FALSE)</f>
        <v>#N/A</v>
      </c>
    </row>
    <row r="147" spans="1:22">
      <c r="A147" s="2" t="s">
        <v>9543</v>
      </c>
      <c r="B147" s="2" t="str">
        <f>VLOOKUP(A147,'4B0907557B M382 List'!$A$5:$E$1799,5,FALSE)</f>
        <v>Factor Abgastemperaturerhoehung at ASR EZ ignition angle</v>
      </c>
      <c r="D147" s="2" t="str">
        <f>VLOOKUP(A147,'4B0907557B M382 List'!$A$5:$B$1799,2,FALSE)</f>
        <v>4x1</v>
      </c>
      <c r="E147" s="2" t="str">
        <f>VLOOKUP(A147,'4B0907557B M382 List'!$A$5:$D$1799,4,FALSE)</f>
        <v>Faktor Abgastemperaturerhoehung bei ASR-EZ Zuendwinkelverstellung</v>
      </c>
      <c r="F147" s="2" t="str">
        <f>VLOOKUP(A147,'4B0907557B M382 List'!$A$5:$D$1799,3,FALSE)</f>
        <v>$08B2A</v>
      </c>
      <c r="H147" s="2" t="str">
        <f>VLOOKUP(A147,'4B0907557P M592 List'!$A$5:$D$1316,2,FALSE)</f>
        <v>4x1</v>
      </c>
      <c r="I147" s="2" t="str">
        <f>VLOOKUP(A147,'4B0907557P M592 List'!$A$5:$D$1316,4,FALSE)</f>
        <v>Faktor Abgastemperaturerhoehung bei ASR-EZ Zuendwinkelverstellung</v>
      </c>
      <c r="J147" s="2" t="str">
        <f>VLOOKUP(A147,'4B0907557P M592 List'!$A$5:$D$1316,3,FALSE)</f>
        <v>$086C0</v>
      </c>
      <c r="L147" s="2" t="str">
        <f>VLOOKUP(A147,'4B0907557P M592 List'!$A$5:$D$1316,2,FALSE)</f>
        <v>4x1</v>
      </c>
      <c r="M147" s="2" t="str">
        <f>VLOOKUP(A147,'4B0907557P M592 List'!$A$5:$D$1316,4,FALSE)</f>
        <v>Faktor Abgastemperaturerhoehung bei ASR-EZ Zuendwinkelverstellung</v>
      </c>
      <c r="N147" s="2" t="str">
        <f>VLOOKUP(A147,'4B0907557P M592 List'!$A$5:$D$1316,3,FALSE)</f>
        <v>$086C0</v>
      </c>
      <c r="P147" s="2" t="str">
        <f>VLOOKUP(A147,'06A906018R M383 List'!$A$6:$D$1294,2,FALSE)</f>
        <v>4x1</v>
      </c>
      <c r="Q147" s="2" t="str">
        <f>VLOOKUP(A147,'06A906018R M383 List'!$A$6:$D$1294,4,FALSE)</f>
        <v>Faktor Abgastemperaturerhoehung bei ASR-EZ Zuendwinkelverstellung</v>
      </c>
      <c r="R147" s="2" t="str">
        <f>VLOOKUP(A147,'06A906018R M383 List'!$A$6:$D$1294,3,FALSE)</f>
        <v>$0806C</v>
      </c>
      <c r="T147" s="2" t="e">
        <f>VLOOKUP(A147,'06A906018CG M383 List'!$A$6:$D$1395,2,FALSE)</f>
        <v>#N/A</v>
      </c>
      <c r="U147" s="2" t="e">
        <f>VLOOKUP(A147,'06A906018CG M383 List'!$A$6:$D$1395,4,FALSE)</f>
        <v>#N/A</v>
      </c>
      <c r="V147" s="2" t="e">
        <f>VLOOKUP(A147,'06A906018CG M383 List'!$A$6:$D$1395,3,FALSE)</f>
        <v>#N/A</v>
      </c>
    </row>
    <row r="148" spans="1:22">
      <c r="A148" s="2" t="s">
        <v>5984</v>
      </c>
      <c r="B148" s="2" t="str">
        <f>VLOOKUP(A148,'4B0907557B M382 List'!$A$5:$E$1799,5,FALSE)</f>
        <v>Catalyst exotherm temperature at ASR EZ fuel enrichment</v>
      </c>
      <c r="D148" s="2" t="str">
        <f>VLOOKUP(A148,'4B0907557B M382 List'!$A$5:$B$1799,2,FALSE)</f>
        <v>4x1</v>
      </c>
      <c r="E148" s="2" t="str">
        <f>VLOOKUP(A148,'4B0907557B M382 List'!$A$5:$D$1799,4,FALSE)</f>
        <v>Katalysator-Exotherme-Temperatur bei ASR-EZ Kraftstoff-Anreicherung</v>
      </c>
      <c r="F148" s="2" t="str">
        <f>VLOOKUP(A148,'4B0907557B M382 List'!$A$5:$D$1799,3,FALSE)</f>
        <v>$08B34</v>
      </c>
      <c r="H148" s="2" t="e">
        <f>VLOOKUP(A148,'4B0907557P M592 List'!$A$5:$D$1316,2,FALSE)</f>
        <v>#N/A</v>
      </c>
      <c r="I148" s="2" t="e">
        <f>VLOOKUP(A148,'4B0907557P M592 List'!$A$5:$D$1316,4,FALSE)</f>
        <v>#N/A</v>
      </c>
      <c r="J148" s="2" t="e">
        <f>VLOOKUP(A148,'4B0907557P M592 List'!$A$5:$D$1316,3,FALSE)</f>
        <v>#N/A</v>
      </c>
      <c r="L148" s="2" t="e">
        <f>VLOOKUP(A148,'4B0907557P M592 List'!$A$5:$D$1316,2,FALSE)</f>
        <v>#N/A</v>
      </c>
      <c r="M148" s="2" t="e">
        <f>VLOOKUP(A148,'4B0907557P M592 List'!$A$5:$D$1316,4,FALSE)</f>
        <v>#N/A</v>
      </c>
      <c r="N148" s="2" t="e">
        <f>VLOOKUP(A148,'4B0907557P M592 List'!$A$5:$D$1316,3,FALSE)</f>
        <v>#N/A</v>
      </c>
      <c r="P148" s="2" t="str">
        <f>VLOOKUP(A148,'06A906018R M383 List'!$A$6:$D$1294,2,FALSE)</f>
        <v>4x1</v>
      </c>
      <c r="Q148" s="2" t="str">
        <f>VLOOKUP(A148,'06A906018R M383 List'!$A$6:$D$1294,4,FALSE)</f>
        <v>Katalysator-Exotherme-Temperatur bei ASR-EZ Kraftstoff-Anreicherung</v>
      </c>
      <c r="R148" s="2" t="str">
        <f>VLOOKUP(A148,'06A906018R M383 List'!$A$6:$D$1294,3,FALSE)</f>
        <v>$08076</v>
      </c>
      <c r="T148" s="2" t="e">
        <f>VLOOKUP(A148,'06A906018CG M383 List'!$A$6:$D$1395,2,FALSE)</f>
        <v>#N/A</v>
      </c>
      <c r="U148" s="2" t="e">
        <f>VLOOKUP(A148,'06A906018CG M383 List'!$A$6:$D$1395,4,FALSE)</f>
        <v>#N/A</v>
      </c>
      <c r="V148" s="2" t="e">
        <f>VLOOKUP(A148,'06A906018CG M383 List'!$A$6:$D$1395,3,FALSE)</f>
        <v>#N/A</v>
      </c>
    </row>
    <row r="149" spans="1:22">
      <c r="A149" s="2" t="s">
        <v>5987</v>
      </c>
      <c r="B149" s="2" t="str">
        <f>VLOOKUP(A149,'4B0907557B M382 List'!$A$5:$E$1799,5,FALSE)</f>
        <v>Catalyst exotherm temperature at ASR EZ ignition angle</v>
      </c>
      <c r="D149" s="2" t="str">
        <f>VLOOKUP(A149,'4B0907557B M382 List'!$A$5:$B$1799,2,FALSE)</f>
        <v>4x1</v>
      </c>
      <c r="E149" s="2" t="str">
        <f>VLOOKUP(A149,'4B0907557B M382 List'!$A$5:$D$1799,4,FALSE)</f>
        <v>Katalysator-Exotherme-Temperatur bei ASR-EZ Zuendwinkelverstellung</v>
      </c>
      <c r="F149" s="2" t="str">
        <f>VLOOKUP(A149,'4B0907557B M382 List'!$A$5:$D$1799,3,FALSE)</f>
        <v>$08B3E</v>
      </c>
      <c r="H149" s="2" t="e">
        <f>VLOOKUP(A149,'4B0907557P M592 List'!$A$5:$D$1316,2,FALSE)</f>
        <v>#N/A</v>
      </c>
      <c r="I149" s="2" t="e">
        <f>VLOOKUP(A149,'4B0907557P M592 List'!$A$5:$D$1316,4,FALSE)</f>
        <v>#N/A</v>
      </c>
      <c r="J149" s="2" t="e">
        <f>VLOOKUP(A149,'4B0907557P M592 List'!$A$5:$D$1316,3,FALSE)</f>
        <v>#N/A</v>
      </c>
      <c r="L149" s="2" t="e">
        <f>VLOOKUP(A149,'4B0907557P M592 List'!$A$5:$D$1316,2,FALSE)</f>
        <v>#N/A</v>
      </c>
      <c r="M149" s="2" t="e">
        <f>VLOOKUP(A149,'4B0907557P M592 List'!$A$5:$D$1316,4,FALSE)</f>
        <v>#N/A</v>
      </c>
      <c r="N149" s="2" t="e">
        <f>VLOOKUP(A149,'4B0907557P M592 List'!$A$5:$D$1316,3,FALSE)</f>
        <v>#N/A</v>
      </c>
      <c r="P149" s="2" t="str">
        <f>VLOOKUP(A149,'06A906018R M383 List'!$A$6:$D$1294,2,FALSE)</f>
        <v>4x1</v>
      </c>
      <c r="Q149" s="2" t="str">
        <f>VLOOKUP(A149,'06A906018R M383 List'!$A$6:$D$1294,4,FALSE)</f>
        <v>Katalysator-Exotherme-Temperatur bei ASR-EZ Zuendwinkelverstellung</v>
      </c>
      <c r="R149" s="2" t="str">
        <f>VLOOKUP(A149,'06A906018R M383 List'!$A$6:$D$1294,3,FALSE)</f>
        <v>$08080</v>
      </c>
      <c r="T149" s="2" t="e">
        <f>VLOOKUP(A149,'06A906018CG M383 List'!$A$6:$D$1395,2,FALSE)</f>
        <v>#N/A</v>
      </c>
      <c r="U149" s="2" t="e">
        <f>VLOOKUP(A149,'06A906018CG M383 List'!$A$6:$D$1395,4,FALSE)</f>
        <v>#N/A</v>
      </c>
      <c r="V149" s="2" t="e">
        <f>VLOOKUP(A149,'06A906018CG M383 List'!$A$6:$D$1395,3,FALSE)</f>
        <v>#N/A</v>
      </c>
    </row>
    <row r="150" spans="1:22">
      <c r="A150" s="2" t="s">
        <v>8562</v>
      </c>
      <c r="B150" s="2" t="str">
        <f>VLOOKUP(A150,'4B0907557B M382 List'!$A$5:$E$1799,5,FALSE)</f>
        <v>Temperature correction of the exhaust gas temperature model</v>
      </c>
      <c r="D150" s="2" t="str">
        <f>VLOOKUP(A150,'4B0907557B M382 List'!$A$5:$B$1799,2,FALSE)</f>
        <v>3x1</v>
      </c>
      <c r="E150" s="2" t="str">
        <f>VLOOKUP(A150,'4B0907557B M382 List'!$A$5:$D$1799,4,FALSE)</f>
        <v>Temperaturkorrektur der Abgas-Modell-Temperatur</v>
      </c>
      <c r="F150" s="2" t="str">
        <f>VLOOKUP(A150,'4B0907557B M382 List'!$A$5:$D$1799,3,FALSE)</f>
        <v>$08B47</v>
      </c>
      <c r="H150" s="2" t="e">
        <f>VLOOKUP(A150,'4B0907557P M592 List'!$A$5:$D$1316,2,FALSE)</f>
        <v>#N/A</v>
      </c>
      <c r="I150" s="2" t="e">
        <f>VLOOKUP(A150,'4B0907557P M592 List'!$A$5:$D$1316,4,FALSE)</f>
        <v>#N/A</v>
      </c>
      <c r="J150" s="2" t="e">
        <f>VLOOKUP(A150,'4B0907557P M592 List'!$A$5:$D$1316,3,FALSE)</f>
        <v>#N/A</v>
      </c>
      <c r="L150" s="2" t="e">
        <f>VLOOKUP(A150,'4B0907557P M592 List'!$A$5:$D$1316,2,FALSE)</f>
        <v>#N/A</v>
      </c>
      <c r="M150" s="2" t="e">
        <f>VLOOKUP(A150,'4B0907557P M592 List'!$A$5:$D$1316,4,FALSE)</f>
        <v>#N/A</v>
      </c>
      <c r="N150" s="2" t="e">
        <f>VLOOKUP(A150,'4B0907557P M592 List'!$A$5:$D$1316,3,FALSE)</f>
        <v>#N/A</v>
      </c>
      <c r="P150" s="2" t="str">
        <f>VLOOKUP(A150,'06A906018R M383 List'!$A$6:$D$1294,2,FALSE)</f>
        <v>3x1</v>
      </c>
      <c r="Q150" s="2" t="str">
        <f>VLOOKUP(A150,'06A906018R M383 List'!$A$6:$D$1294,4,FALSE)</f>
        <v>Temperaturkorrektur der Abgas-Modell-Temperatur</v>
      </c>
      <c r="R150" s="2" t="str">
        <f>VLOOKUP(A150,'06A906018R M383 List'!$A$6:$D$1294,3,FALSE)</f>
        <v>$08089</v>
      </c>
      <c r="T150" s="2" t="e">
        <f>VLOOKUP(A150,'06A906018CG M383 List'!$A$6:$D$1395,2,FALSE)</f>
        <v>#N/A</v>
      </c>
      <c r="U150" s="2" t="e">
        <f>VLOOKUP(A150,'06A906018CG M383 List'!$A$6:$D$1395,4,FALSE)</f>
        <v>#N/A</v>
      </c>
      <c r="V150" s="2" t="e">
        <f>VLOOKUP(A150,'06A906018CG M383 List'!$A$6:$D$1395,3,FALSE)</f>
        <v>#N/A</v>
      </c>
    </row>
    <row r="151" spans="1:22">
      <c r="A151" s="2" t="s">
        <v>5990</v>
      </c>
      <c r="B151" s="2" t="str">
        <f>VLOOKUP(A151,'4B0907557B M382 List'!$A$5:$E$1799,5,FALSE)</f>
        <v>Stationary exhaust temperature dependent . the air flow</v>
      </c>
      <c r="D151" s="2" t="str">
        <f>VLOOKUP(A151,'4B0907557B M382 List'!$A$5:$B$1799,2,FALSE)</f>
        <v>6x1</v>
      </c>
      <c r="E151" s="2" t="str">
        <f>VLOOKUP(A151,'4B0907557B M382 List'!$A$5:$D$1799,4,FALSE)</f>
        <v>stationaere Abgastemperatur abh. vom Luftdurchsatz</v>
      </c>
      <c r="F151" s="2" t="str">
        <f>VLOOKUP(A151,'4B0907557B M382 List'!$A$5:$D$1799,3,FALSE)</f>
        <v>$08B52</v>
      </c>
      <c r="H151" s="2" t="e">
        <f>VLOOKUP(A151,'4B0907557P M592 List'!$A$5:$D$1316,2,FALSE)</f>
        <v>#N/A</v>
      </c>
      <c r="I151" s="2" t="e">
        <f>VLOOKUP(A151,'4B0907557P M592 List'!$A$5:$D$1316,4,FALSE)</f>
        <v>#N/A</v>
      </c>
      <c r="J151" s="2" t="e">
        <f>VLOOKUP(A151,'4B0907557P M592 List'!$A$5:$D$1316,3,FALSE)</f>
        <v>#N/A</v>
      </c>
      <c r="L151" s="2" t="e">
        <f>VLOOKUP(A151,'4B0907557P M592 List'!$A$5:$D$1316,2,FALSE)</f>
        <v>#N/A</v>
      </c>
      <c r="M151" s="2" t="e">
        <f>VLOOKUP(A151,'4B0907557P M592 List'!$A$5:$D$1316,4,FALSE)</f>
        <v>#N/A</v>
      </c>
      <c r="N151" s="2" t="e">
        <f>VLOOKUP(A151,'4B0907557P M592 List'!$A$5:$D$1316,3,FALSE)</f>
        <v>#N/A</v>
      </c>
      <c r="P151" s="2" t="str">
        <f>VLOOKUP(A151,'06A906018R M383 List'!$A$6:$D$1294,2,FALSE)</f>
        <v>6x1</v>
      </c>
      <c r="Q151" s="2" t="str">
        <f>VLOOKUP(A151,'06A906018R M383 List'!$A$6:$D$1294,4,FALSE)</f>
        <v>stationaere Abgastemperatur abh. vom Luftdurchsatz</v>
      </c>
      <c r="R151" s="2" t="str">
        <f>VLOOKUP(A151,'06A906018R M383 List'!$A$6:$D$1294,3,FALSE)</f>
        <v>$08094</v>
      </c>
      <c r="T151" s="2" t="e">
        <f>VLOOKUP(A151,'06A906018CG M383 List'!$A$6:$D$1395,2,FALSE)</f>
        <v>#N/A</v>
      </c>
      <c r="U151" s="2" t="e">
        <f>VLOOKUP(A151,'06A906018CG M383 List'!$A$6:$D$1395,4,FALSE)</f>
        <v>#N/A</v>
      </c>
      <c r="V151" s="2" t="e">
        <f>VLOOKUP(A151,'06A906018CG M383 List'!$A$6:$D$1395,3,FALSE)</f>
        <v>#N/A</v>
      </c>
    </row>
    <row r="152" spans="1:22">
      <c r="A152" s="2" t="s">
        <v>6002</v>
      </c>
      <c r="B152" s="2" t="str">
        <f>VLOOKUP(A152,'4B0907557B M382 List'!$A$5:$E$1799,5,FALSE)</f>
        <v>Abgastemperaturaenderung at ignition angle and lambda adjustment ml - dependent</v>
      </c>
      <c r="D152" s="2" t="str">
        <f>VLOOKUP(A152,'4B0907557B M382 List'!$A$5:$B$1799,2,FALSE)</f>
        <v>7x1</v>
      </c>
      <c r="E152" s="2" t="str">
        <f>VLOOKUP(A152,'4B0907557B M382 List'!$A$5:$D$1799,4,FALSE)</f>
        <v>Abgastemperaturaenderung bei Zuendwinkel und Lambdaverstellung ml-abhaengig</v>
      </c>
      <c r="F152" s="2" t="str">
        <f>VLOOKUP(A152,'4B0907557B M382 List'!$A$5:$D$1799,3,FALSE)</f>
        <v>$08B61</v>
      </c>
      <c r="H152" s="2" t="e">
        <f>VLOOKUP(A152,'4B0907557P M592 List'!$A$5:$D$1316,2,FALSE)</f>
        <v>#N/A</v>
      </c>
      <c r="I152" s="2" t="e">
        <f>VLOOKUP(A152,'4B0907557P M592 List'!$A$5:$D$1316,4,FALSE)</f>
        <v>#N/A</v>
      </c>
      <c r="J152" s="2" t="e">
        <f>VLOOKUP(A152,'4B0907557P M592 List'!$A$5:$D$1316,3,FALSE)</f>
        <v>#N/A</v>
      </c>
      <c r="L152" s="2" t="e">
        <f>VLOOKUP(A152,'4B0907557P M592 List'!$A$5:$D$1316,2,FALSE)</f>
        <v>#N/A</v>
      </c>
      <c r="M152" s="2" t="e">
        <f>VLOOKUP(A152,'4B0907557P M592 List'!$A$5:$D$1316,4,FALSE)</f>
        <v>#N/A</v>
      </c>
      <c r="N152" s="2" t="e">
        <f>VLOOKUP(A152,'4B0907557P M592 List'!$A$5:$D$1316,3,FALSE)</f>
        <v>#N/A</v>
      </c>
      <c r="P152" s="2" t="str">
        <f>VLOOKUP(A152,'06A906018R M383 List'!$A$6:$D$1294,2,FALSE)</f>
        <v>7x1</v>
      </c>
      <c r="Q152" s="2" t="str">
        <f>VLOOKUP(A152,'06A906018R M383 List'!$A$6:$D$1294,4,FALSE)</f>
        <v>Abgastemperaturaenderung bei Zuendwinkel und Lambdaverstellung ml-abhaengig</v>
      </c>
      <c r="R152" s="2" t="str">
        <f>VLOOKUP(A152,'06A906018R M383 List'!$A$6:$D$1294,3,FALSE)</f>
        <v>$080A3</v>
      </c>
      <c r="T152" s="2" t="e">
        <f>VLOOKUP(A152,'06A906018CG M383 List'!$A$6:$D$1395,2,FALSE)</f>
        <v>#N/A</v>
      </c>
      <c r="U152" s="2" t="e">
        <f>VLOOKUP(A152,'06A906018CG M383 List'!$A$6:$D$1395,4,FALSE)</f>
        <v>#N/A</v>
      </c>
      <c r="V152" s="2" t="e">
        <f>VLOOKUP(A152,'06A906018CG M383 List'!$A$6:$D$1395,3,FALSE)</f>
        <v>#N/A</v>
      </c>
    </row>
    <row r="153" spans="1:22">
      <c r="A153" s="2" t="s">
        <v>4125</v>
      </c>
      <c r="B153" s="2" t="str">
        <f>VLOOKUP(A153,'4B0907557B M382 List'!$A$5:$E$1799,5,FALSE)</f>
        <v>Time constant for exhaust gas temperature model</v>
      </c>
      <c r="D153" s="2" t="str">
        <f>VLOOKUP(A153,'4B0907557B M382 List'!$A$5:$B$1799,2,FALSE)</f>
        <v>4x1</v>
      </c>
      <c r="E153" s="2" t="str">
        <f>VLOOKUP(A153,'4B0907557B M382 List'!$A$5:$D$1799,4,FALSE)</f>
        <v>Zeitkonstante fuer Abgastemperaturmodell</v>
      </c>
      <c r="F153" s="2" t="str">
        <f>VLOOKUP(A153,'4B0907557B M382 List'!$A$5:$D$1799,3,FALSE)</f>
        <v>$08B6E</v>
      </c>
      <c r="H153" s="2" t="e">
        <f>VLOOKUP(A153,'4B0907557P M592 List'!$A$5:$D$1316,2,FALSE)</f>
        <v>#N/A</v>
      </c>
      <c r="I153" s="2" t="e">
        <f>VLOOKUP(A153,'4B0907557P M592 List'!$A$5:$D$1316,4,FALSE)</f>
        <v>#N/A</v>
      </c>
      <c r="J153" s="2" t="e">
        <f>VLOOKUP(A153,'4B0907557P M592 List'!$A$5:$D$1316,3,FALSE)</f>
        <v>#N/A</v>
      </c>
      <c r="L153" s="2" t="e">
        <f>VLOOKUP(A153,'4B0907557P M592 List'!$A$5:$D$1316,2,FALSE)</f>
        <v>#N/A</v>
      </c>
      <c r="M153" s="2" t="e">
        <f>VLOOKUP(A153,'4B0907557P M592 List'!$A$5:$D$1316,4,FALSE)</f>
        <v>#N/A</v>
      </c>
      <c r="N153" s="2" t="e">
        <f>VLOOKUP(A153,'4B0907557P M592 List'!$A$5:$D$1316,3,FALSE)</f>
        <v>#N/A</v>
      </c>
      <c r="P153" s="2" t="str">
        <f>VLOOKUP(A153,'06A906018R M383 List'!$A$6:$D$1294,2,FALSE)</f>
        <v>4x1</v>
      </c>
      <c r="Q153" s="2" t="str">
        <f>VLOOKUP(A153,'06A906018R M383 List'!$A$6:$D$1294,4,FALSE)</f>
        <v>Zeitkonstante fuer Abgastemperaturmodell</v>
      </c>
      <c r="R153" s="2" t="str">
        <f>VLOOKUP(A153,'06A906018R M383 List'!$A$6:$D$1294,3,FALSE)</f>
        <v>$080B0</v>
      </c>
      <c r="T153" s="2" t="e">
        <f>VLOOKUP(A153,'06A906018CG M383 List'!$A$6:$D$1395,2,FALSE)</f>
        <v>#N/A</v>
      </c>
      <c r="U153" s="2" t="e">
        <f>VLOOKUP(A153,'06A906018CG M383 List'!$A$6:$D$1395,4,FALSE)</f>
        <v>#N/A</v>
      </c>
      <c r="V153" s="2" t="e">
        <f>VLOOKUP(A153,'06A906018CG M383 List'!$A$6:$D$1395,3,FALSE)</f>
        <v>#N/A</v>
      </c>
    </row>
    <row r="154" spans="1:22">
      <c r="A154" s="2" t="s">
        <v>4131</v>
      </c>
      <c r="B154" s="2" t="str">
        <f>VLOOKUP(A154,'4B0907557B M382 List'!$A$5:$E$1799,5,FALSE)</f>
        <v>Time constant for catalyst temperature model - Kat - temperature</v>
      </c>
      <c r="D154" s="2" t="str">
        <f>VLOOKUP(A154,'4B0907557B M382 List'!$A$5:$B$1799,2,FALSE)</f>
        <v>4x1</v>
      </c>
      <c r="E154" s="2" t="str">
        <f>VLOOKUP(A154,'4B0907557B M382 List'!$A$5:$D$1799,4,FALSE)</f>
        <v>Zeitkonstante fuer Katalysatortemperaturmodell - Kat-Temperatur</v>
      </c>
      <c r="F154" s="2" t="str">
        <f>VLOOKUP(A154,'4B0907557B M382 List'!$A$5:$D$1799,3,FALSE)</f>
        <v>$08B78</v>
      </c>
      <c r="H154" s="2" t="e">
        <f>VLOOKUP(A154,'4B0907557P M592 List'!$A$5:$D$1316,2,FALSE)</f>
        <v>#N/A</v>
      </c>
      <c r="I154" s="2" t="e">
        <f>VLOOKUP(A154,'4B0907557P M592 List'!$A$5:$D$1316,4,FALSE)</f>
        <v>#N/A</v>
      </c>
      <c r="J154" s="2" t="e">
        <f>VLOOKUP(A154,'4B0907557P M592 List'!$A$5:$D$1316,3,FALSE)</f>
        <v>#N/A</v>
      </c>
      <c r="L154" s="2" t="e">
        <f>VLOOKUP(A154,'4B0907557P M592 List'!$A$5:$D$1316,2,FALSE)</f>
        <v>#N/A</v>
      </c>
      <c r="M154" s="2" t="e">
        <f>VLOOKUP(A154,'4B0907557P M592 List'!$A$5:$D$1316,4,FALSE)</f>
        <v>#N/A</v>
      </c>
      <c r="N154" s="2" t="e">
        <f>VLOOKUP(A154,'4B0907557P M592 List'!$A$5:$D$1316,3,FALSE)</f>
        <v>#N/A</v>
      </c>
      <c r="P154" s="2" t="str">
        <f>VLOOKUP(A154,'06A906018R M383 List'!$A$6:$D$1294,2,FALSE)</f>
        <v>4x1</v>
      </c>
      <c r="Q154" s="2" t="str">
        <f>VLOOKUP(A154,'06A906018R M383 List'!$A$6:$D$1294,4,FALSE)</f>
        <v>Zeitkonstante fuer Katalysatortemperaturmodell - Kat-Temperatur</v>
      </c>
      <c r="R154" s="2" t="str">
        <f>VLOOKUP(A154,'06A906018R M383 List'!$A$6:$D$1294,3,FALSE)</f>
        <v>$080BA</v>
      </c>
      <c r="T154" s="2" t="e">
        <f>VLOOKUP(A154,'06A906018CG M383 List'!$A$6:$D$1395,2,FALSE)</f>
        <v>#N/A</v>
      </c>
      <c r="U154" s="2" t="e">
        <f>VLOOKUP(A154,'06A906018CG M383 List'!$A$6:$D$1395,4,FALSE)</f>
        <v>#N/A</v>
      </c>
      <c r="V154" s="2" t="e">
        <f>VLOOKUP(A154,'06A906018CG M383 List'!$A$6:$D$1395,3,FALSE)</f>
        <v>#N/A</v>
      </c>
    </row>
    <row r="155" spans="1:22">
      <c r="A155" s="2" t="s">
        <v>4134</v>
      </c>
      <c r="B155" s="2" t="str">
        <f>VLOOKUP(A155,'4B0907557B M382 List'!$A$5:$E$1799,5,FALSE)</f>
        <v>Time constant for exhaust gas temperature model - tube wall temperature</v>
      </c>
      <c r="D155" s="2" t="str">
        <f>VLOOKUP(A155,'4B0907557B M382 List'!$A$5:$B$1799,2,FALSE)</f>
        <v>4x1</v>
      </c>
      <c r="E155" s="2" t="str">
        <f>VLOOKUP(A155,'4B0907557B M382 List'!$A$5:$D$1799,4,FALSE)</f>
        <v>Zeitkonstante fuer Abgastemperaturmodell - Rohrwandtemperatur</v>
      </c>
      <c r="F155" s="2" t="str">
        <f>VLOOKUP(A155,'4B0907557B M382 List'!$A$5:$D$1799,3,FALSE)</f>
        <v>$08B82</v>
      </c>
      <c r="H155" s="2" t="e">
        <f>VLOOKUP(A155,'4B0907557P M592 List'!$A$5:$D$1316,2,FALSE)</f>
        <v>#N/A</v>
      </c>
      <c r="I155" s="2" t="e">
        <f>VLOOKUP(A155,'4B0907557P M592 List'!$A$5:$D$1316,4,FALSE)</f>
        <v>#N/A</v>
      </c>
      <c r="J155" s="2" t="e">
        <f>VLOOKUP(A155,'4B0907557P M592 List'!$A$5:$D$1316,3,FALSE)</f>
        <v>#N/A</v>
      </c>
      <c r="L155" s="2" t="e">
        <f>VLOOKUP(A155,'4B0907557P M592 List'!$A$5:$D$1316,2,FALSE)</f>
        <v>#N/A</v>
      </c>
      <c r="M155" s="2" t="e">
        <f>VLOOKUP(A155,'4B0907557P M592 List'!$A$5:$D$1316,4,FALSE)</f>
        <v>#N/A</v>
      </c>
      <c r="N155" s="2" t="e">
        <f>VLOOKUP(A155,'4B0907557P M592 List'!$A$5:$D$1316,3,FALSE)</f>
        <v>#N/A</v>
      </c>
      <c r="P155" s="2" t="str">
        <f>VLOOKUP(A155,'06A906018R M383 List'!$A$6:$D$1294,2,FALSE)</f>
        <v>4x1</v>
      </c>
      <c r="Q155" s="2" t="str">
        <f>VLOOKUP(A155,'06A906018R M383 List'!$A$6:$D$1294,4,FALSE)</f>
        <v>Zeitkonstante fuer Abgastemperaturmodell - Rohrwandtemperatur</v>
      </c>
      <c r="R155" s="2" t="str">
        <f>VLOOKUP(A155,'06A906018R M383 List'!$A$6:$D$1294,3,FALSE)</f>
        <v>$080C4</v>
      </c>
      <c r="T155" s="2" t="e">
        <f>VLOOKUP(A155,'06A906018CG M383 List'!$A$6:$D$1395,2,FALSE)</f>
        <v>#N/A</v>
      </c>
      <c r="U155" s="2" t="e">
        <f>VLOOKUP(A155,'06A906018CG M383 List'!$A$6:$D$1395,4,FALSE)</f>
        <v>#N/A</v>
      </c>
      <c r="V155" s="2" t="e">
        <f>VLOOKUP(A155,'06A906018CG M383 List'!$A$6:$D$1395,3,FALSE)</f>
        <v>#N/A</v>
      </c>
    </row>
    <row r="156" spans="1:22">
      <c r="P156" s="2"/>
      <c r="Q156" s="2"/>
      <c r="R156" s="2"/>
    </row>
    <row r="157" spans="1:22">
      <c r="A157" s="2" t="s">
        <v>4341</v>
      </c>
      <c r="P157" s="2"/>
      <c r="Q157" s="2"/>
      <c r="R157" s="2"/>
    </row>
    <row r="158" spans="1:22">
      <c r="A158" s="2" t="s">
        <v>8936</v>
      </c>
      <c r="B158" s="2" t="str">
        <f>VLOOKUP(A158,'4B0907557B M382 List'!$A$5:$E$1799,5,FALSE)</f>
        <v>Permissible differential temperature TANS / TMOT for Erstbef.Kraftstoffsyst .</v>
      </c>
      <c r="D158" s="2" t="str">
        <f>VLOOKUP(A158,'4B0907557B M382 List'!$A$5:$B$1799,2,FALSE)</f>
        <v>1x1</v>
      </c>
      <c r="E158" s="2" t="str">
        <f>VLOOKUP(A158,'4B0907557B M382 List'!$A$5:$D$1799,4,FALSE)</f>
        <v>Zulässige Differenztemperatur TANS/TMOT für Erstbef.Kraftstoffsyst.</v>
      </c>
      <c r="F158" s="2" t="str">
        <f>VLOOKUP(A158,'4B0907557B M382 List'!$A$5:$D$1799,3,FALSE)</f>
        <v>$07428</v>
      </c>
      <c r="H158" s="2" t="e">
        <f>VLOOKUP(A158,'4B0907557P M592 List'!$A$5:$D$1316,2,FALSE)</f>
        <v>#N/A</v>
      </c>
      <c r="I158" s="2" t="e">
        <f>VLOOKUP(A158,'4B0907557P M592 List'!$A$5:$D$1316,4,FALSE)</f>
        <v>#N/A</v>
      </c>
      <c r="J158" s="2" t="e">
        <f>VLOOKUP(A158,'4B0907557P M592 List'!$A$5:$D$1316,3,FALSE)</f>
        <v>#N/A</v>
      </c>
      <c r="L158" s="2" t="e">
        <f>VLOOKUP(A158,'4B0907557P M592 List'!$A$5:$D$1316,2,FALSE)</f>
        <v>#N/A</v>
      </c>
      <c r="M158" s="2" t="e">
        <f>VLOOKUP(A158,'4B0907557P M592 List'!$A$5:$D$1316,4,FALSE)</f>
        <v>#N/A</v>
      </c>
      <c r="N158" s="2" t="e">
        <f>VLOOKUP(A158,'4B0907557P M592 List'!$A$5:$D$1316,3,FALSE)</f>
        <v>#N/A</v>
      </c>
      <c r="P158" s="2" t="str">
        <f>VLOOKUP(A158,'06A906018R M383 List'!$A$6:$D$1294,2,FALSE)</f>
        <v>1x1</v>
      </c>
      <c r="Q158" s="2" t="str">
        <f>VLOOKUP(A158,'06A906018R M383 List'!$A$6:$D$1294,4,FALSE)</f>
        <v>Zulässige Differenztemperatur TANS/TMOT für Erstbef.Kraftstoffsyst.</v>
      </c>
      <c r="R158" s="2" t="str">
        <f>VLOOKUP(A158,'06A906018R M383 List'!$A$6:$D$1294,3,FALSE)</f>
        <v>$06928</v>
      </c>
      <c r="T158" s="2" t="str">
        <f>VLOOKUP(A158,'06A906018CG M383 List'!$A$6:$D$1395,2,FALSE)</f>
        <v>1x1</v>
      </c>
      <c r="U158" s="2" t="str">
        <f>VLOOKUP(A158,'06A906018CG M383 List'!$A$6:$D$1395,4,FALSE)</f>
        <v>Zulässige Differenztemperatur TANS/TMOT für Erstbef.Kraftstoffsyst.</v>
      </c>
      <c r="V158" s="2" t="str">
        <f>VLOOKUP(A158,'06A906018CG M383 List'!$A$6:$D$1395,3,FALSE)</f>
        <v>$06928</v>
      </c>
    </row>
    <row r="159" spans="1:22">
      <c r="A159" s="2" t="s">
        <v>8990</v>
      </c>
      <c r="B159" s="2" t="str">
        <f>VLOOKUP(A159,'4B0907557B M382 List'!$A$5:$E$1799,5,FALSE)</f>
        <v>Throttle threshold for initial filling of the fuel system</v>
      </c>
      <c r="D159" s="2" t="str">
        <f>VLOOKUP(A159,'4B0907557B M382 List'!$A$5:$B$1799,2,FALSE)</f>
        <v>1x1</v>
      </c>
      <c r="E159" s="2" t="str">
        <f>VLOOKUP(A159,'4B0907557B M382 List'!$A$5:$D$1799,4,FALSE)</f>
        <v>Drosselklappenschwelle für Erstbefüllung Kraftstoffsystem</v>
      </c>
      <c r="F159" s="2" t="str">
        <f>VLOOKUP(A159,'4B0907557B M382 List'!$A$5:$D$1799,3,FALSE)</f>
        <v>$07429</v>
      </c>
      <c r="H159" s="2" t="e">
        <f>VLOOKUP(A159,'4B0907557P M592 List'!$A$5:$D$1316,2,FALSE)</f>
        <v>#N/A</v>
      </c>
      <c r="I159" s="2" t="e">
        <f>VLOOKUP(A159,'4B0907557P M592 List'!$A$5:$D$1316,4,FALSE)</f>
        <v>#N/A</v>
      </c>
      <c r="J159" s="2" t="e">
        <f>VLOOKUP(A159,'4B0907557P M592 List'!$A$5:$D$1316,3,FALSE)</f>
        <v>#N/A</v>
      </c>
      <c r="L159" s="2" t="e">
        <f>VLOOKUP(A159,'4B0907557P M592 List'!$A$5:$D$1316,2,FALSE)</f>
        <v>#N/A</v>
      </c>
      <c r="M159" s="2" t="e">
        <f>VLOOKUP(A159,'4B0907557P M592 List'!$A$5:$D$1316,4,FALSE)</f>
        <v>#N/A</v>
      </c>
      <c r="N159" s="2" t="e">
        <f>VLOOKUP(A159,'4B0907557P M592 List'!$A$5:$D$1316,3,FALSE)</f>
        <v>#N/A</v>
      </c>
      <c r="P159" s="2" t="str">
        <f>VLOOKUP(A159,'06A906018R M383 List'!$A$6:$D$1294,2,FALSE)</f>
        <v>1x1</v>
      </c>
      <c r="Q159" s="2" t="str">
        <f>VLOOKUP(A159,'06A906018R M383 List'!$A$6:$D$1294,4,FALSE)</f>
        <v>Drosselklappenschwelle für Erstbefüllung Kraftstoffsystem</v>
      </c>
      <c r="R159" s="2" t="str">
        <f>VLOOKUP(A159,'06A906018R M383 List'!$A$6:$D$1294,3,FALSE)</f>
        <v>$06929</v>
      </c>
      <c r="T159" s="2" t="str">
        <f>VLOOKUP(A159,'06A906018CG M383 List'!$A$6:$D$1395,2,FALSE)</f>
        <v>1x1</v>
      </c>
      <c r="U159" s="2" t="str">
        <f>VLOOKUP(A159,'06A906018CG M383 List'!$A$6:$D$1395,4,FALSE)</f>
        <v>Drosselklappenschwelle für Erstbefüllung Kraftstoffsystem</v>
      </c>
      <c r="V159" s="2" t="str">
        <f>VLOOKUP(A159,'06A906018CG M383 List'!$A$6:$D$1395,3,FALSE)</f>
        <v>$06929</v>
      </c>
    </row>
    <row r="160" spans="1:22">
      <c r="A160" s="2" t="s">
        <v>5939</v>
      </c>
      <c r="B160" s="2" t="str">
        <f>VLOOKUP(A160,'4B0907557B M382 List'!$A$5:$E$1799,5,FALSE)</f>
        <v>Ansauglufttemperaturschwelle for initial filling of the fuel system</v>
      </c>
      <c r="D160" s="2" t="str">
        <f>VLOOKUP(A160,'4B0907557B M382 List'!$A$5:$B$1799,2,FALSE)</f>
        <v>1x1</v>
      </c>
      <c r="E160" s="2" t="str">
        <f>VLOOKUP(A160,'4B0907557B M382 List'!$A$5:$D$1799,4,FALSE)</f>
        <v>Ansauglufttemperaturschwelle für Erstbefüllung Kraftstoffsystem</v>
      </c>
      <c r="F160" s="2" t="str">
        <f>VLOOKUP(A160,'4B0907557B M382 List'!$A$5:$D$1799,3,FALSE)</f>
        <v>$0742A</v>
      </c>
      <c r="H160" s="2" t="e">
        <f>VLOOKUP(A160,'4B0907557P M592 List'!$A$5:$D$1316,2,FALSE)</f>
        <v>#N/A</v>
      </c>
      <c r="I160" s="2" t="e">
        <f>VLOOKUP(A160,'4B0907557P M592 List'!$A$5:$D$1316,4,FALSE)</f>
        <v>#N/A</v>
      </c>
      <c r="J160" s="2" t="e">
        <f>VLOOKUP(A160,'4B0907557P M592 List'!$A$5:$D$1316,3,FALSE)</f>
        <v>#N/A</v>
      </c>
      <c r="L160" s="2" t="e">
        <f>VLOOKUP(A160,'4B0907557P M592 List'!$A$5:$D$1316,2,FALSE)</f>
        <v>#N/A</v>
      </c>
      <c r="M160" s="2" t="e">
        <f>VLOOKUP(A160,'4B0907557P M592 List'!$A$5:$D$1316,4,FALSE)</f>
        <v>#N/A</v>
      </c>
      <c r="N160" s="2" t="e">
        <f>VLOOKUP(A160,'4B0907557P M592 List'!$A$5:$D$1316,3,FALSE)</f>
        <v>#N/A</v>
      </c>
      <c r="P160" s="2" t="str">
        <f>VLOOKUP(A160,'06A906018R M383 List'!$A$6:$D$1294,2,FALSE)</f>
        <v>1x1</v>
      </c>
      <c r="Q160" s="2" t="str">
        <f>VLOOKUP(A160,'06A906018R M383 List'!$A$6:$D$1294,4,FALSE)</f>
        <v>Ansauglufttemperaturschwelle für Erstbefüllung Kraftstoffsystem</v>
      </c>
      <c r="R160" s="2" t="str">
        <f>VLOOKUP(A160,'06A906018R M383 List'!$A$6:$D$1294,3,FALSE)</f>
        <v>$0692A</v>
      </c>
      <c r="T160" s="2" t="str">
        <f>VLOOKUP(A160,'06A906018CG M383 List'!$A$6:$D$1395,2,FALSE)</f>
        <v>1x1</v>
      </c>
      <c r="U160" s="2" t="str">
        <f>VLOOKUP(A160,'06A906018CG M383 List'!$A$6:$D$1395,4,FALSE)</f>
        <v>Ansauglufttemperaturschwelle für Erstbefüllung Kraftstoffsystem</v>
      </c>
      <c r="V160" s="2" t="str">
        <f>VLOOKUP(A160,'06A906018CG M383 List'!$A$6:$D$1395,3,FALSE)</f>
        <v>$0692A</v>
      </c>
    </row>
    <row r="161" spans="1:22">
      <c r="A161" s="2" t="s">
        <v>6491</v>
      </c>
      <c r="B161" s="2" t="str">
        <f>VLOOKUP(A161,'4B0907557B M382 List'!$A$5:$E$1799,5,FALSE)</f>
        <v>Motor temperature threshold for initial filling fuel system</v>
      </c>
      <c r="D161" s="2" t="str">
        <f>VLOOKUP(A161,'4B0907557B M382 List'!$A$5:$B$1799,2,FALSE)</f>
        <v>1x1</v>
      </c>
      <c r="E161" s="2" t="str">
        <f>VLOOKUP(A161,'4B0907557B M382 List'!$A$5:$D$1799,4,FALSE)</f>
        <v>Motortemperaturschwelle für Erstbefüllung Kraftstoffsystem</v>
      </c>
      <c r="F161" s="2" t="str">
        <f>VLOOKUP(A161,'4B0907557B M382 List'!$A$5:$D$1799,3,FALSE)</f>
        <v>$0742B</v>
      </c>
      <c r="H161" s="2" t="e">
        <f>VLOOKUP(A161,'4B0907557P M592 List'!$A$5:$D$1316,2,FALSE)</f>
        <v>#N/A</v>
      </c>
      <c r="I161" s="2" t="e">
        <f>VLOOKUP(A161,'4B0907557P M592 List'!$A$5:$D$1316,4,FALSE)</f>
        <v>#N/A</v>
      </c>
      <c r="J161" s="2" t="e">
        <f>VLOOKUP(A161,'4B0907557P M592 List'!$A$5:$D$1316,3,FALSE)</f>
        <v>#N/A</v>
      </c>
      <c r="L161" s="2" t="e">
        <f>VLOOKUP(A161,'4B0907557P M592 List'!$A$5:$D$1316,2,FALSE)</f>
        <v>#N/A</v>
      </c>
      <c r="M161" s="2" t="e">
        <f>VLOOKUP(A161,'4B0907557P M592 List'!$A$5:$D$1316,4,FALSE)</f>
        <v>#N/A</v>
      </c>
      <c r="N161" s="2" t="e">
        <f>VLOOKUP(A161,'4B0907557P M592 List'!$A$5:$D$1316,3,FALSE)</f>
        <v>#N/A</v>
      </c>
      <c r="P161" s="2" t="str">
        <f>VLOOKUP(A161,'06A906018R M383 List'!$A$6:$D$1294,2,FALSE)</f>
        <v>1x1</v>
      </c>
      <c r="Q161" s="2" t="str">
        <f>VLOOKUP(A161,'06A906018R M383 List'!$A$6:$D$1294,4,FALSE)</f>
        <v>Motortemperaturschwelle für Erstbefüllung Kraftstoffsystem</v>
      </c>
      <c r="R161" s="2" t="str">
        <f>VLOOKUP(A161,'06A906018R M383 List'!$A$6:$D$1294,3,FALSE)</f>
        <v>$0692B</v>
      </c>
      <c r="T161" s="2" t="str">
        <f>VLOOKUP(A161,'06A906018CG M383 List'!$A$6:$D$1395,2,FALSE)</f>
        <v>1x1</v>
      </c>
      <c r="U161" s="2" t="str">
        <f>VLOOKUP(A161,'06A906018CG M383 List'!$A$6:$D$1395,4,FALSE)</f>
        <v>Motortemperaturschwelle für Erstbefüllung Kraftstoffsystem</v>
      </c>
      <c r="V161" s="2" t="str">
        <f>VLOOKUP(A161,'06A906018CG M383 List'!$A$6:$D$1395,3,FALSE)</f>
        <v>$0692B</v>
      </c>
    </row>
    <row r="162" spans="1:22">
      <c r="A162" s="2" t="s">
        <v>3949</v>
      </c>
      <c r="B162" s="2" t="str">
        <f>VLOOKUP(A162,'4B0907557B M382 List'!$A$5:$E$1799,5,FALSE)</f>
        <v>Speed ​​threshold for initial filling fuel system</v>
      </c>
      <c r="D162" s="2" t="str">
        <f>VLOOKUP(A162,'4B0907557B M382 List'!$A$5:$B$1799,2,FALSE)</f>
        <v>1x1</v>
      </c>
      <c r="E162" s="2" t="str">
        <f>VLOOKUP(A162,'4B0907557B M382 List'!$A$5:$D$1799,4,FALSE)</f>
        <v>Geschwindigkeitsschwelle für Erstbefüllung Kraftstoffsystem</v>
      </c>
      <c r="F162" s="2" t="str">
        <f>VLOOKUP(A162,'4B0907557B M382 List'!$A$5:$D$1799,3,FALSE)</f>
        <v>$0742C</v>
      </c>
      <c r="H162" s="2" t="e">
        <f>VLOOKUP(A162,'4B0907557P M592 List'!$A$5:$D$1316,2,FALSE)</f>
        <v>#N/A</v>
      </c>
      <c r="I162" s="2" t="e">
        <f>VLOOKUP(A162,'4B0907557P M592 List'!$A$5:$D$1316,4,FALSE)</f>
        <v>#N/A</v>
      </c>
      <c r="J162" s="2" t="e">
        <f>VLOOKUP(A162,'4B0907557P M592 List'!$A$5:$D$1316,3,FALSE)</f>
        <v>#N/A</v>
      </c>
      <c r="L162" s="2" t="e">
        <f>VLOOKUP(A162,'4B0907557P M592 List'!$A$5:$D$1316,2,FALSE)</f>
        <v>#N/A</v>
      </c>
      <c r="M162" s="2" t="e">
        <f>VLOOKUP(A162,'4B0907557P M592 List'!$A$5:$D$1316,4,FALSE)</f>
        <v>#N/A</v>
      </c>
      <c r="N162" s="2" t="e">
        <f>VLOOKUP(A162,'4B0907557P M592 List'!$A$5:$D$1316,3,FALSE)</f>
        <v>#N/A</v>
      </c>
      <c r="P162" s="2" t="str">
        <f>VLOOKUP(A162,'06A906018R M383 List'!$A$6:$D$1294,2,FALSE)</f>
        <v>1x1</v>
      </c>
      <c r="Q162" s="2" t="str">
        <f>VLOOKUP(A162,'06A906018R M383 List'!$A$6:$D$1294,4,FALSE)</f>
        <v>Geschwindigkeitsschwelle für Erstbefüllung Kraftstoffsystem</v>
      </c>
      <c r="R162" s="2" t="str">
        <f>VLOOKUP(A162,'06A906018R M383 List'!$A$6:$D$1294,3,FALSE)</f>
        <v>$0692C</v>
      </c>
      <c r="T162" s="2" t="str">
        <f>VLOOKUP(A162,'06A906018CG M383 List'!$A$6:$D$1395,2,FALSE)</f>
        <v>1x1</v>
      </c>
      <c r="U162" s="2" t="str">
        <f>VLOOKUP(A162,'06A906018CG M383 List'!$A$6:$D$1395,4,FALSE)</f>
        <v>Geschwindigkeitsschwelle für Erstbefüllung Kraftstoffsystem</v>
      </c>
      <c r="V162" s="2" t="str">
        <f>VLOOKUP(A162,'06A906018CG M383 List'!$A$6:$D$1395,3,FALSE)</f>
        <v>$0692C</v>
      </c>
    </row>
    <row r="163" spans="1:22">
      <c r="A163" s="2" t="s">
        <v>6169</v>
      </c>
      <c r="B163" s="2" t="str">
        <f>VLOOKUP(A163,'4B0907557B M382 List'!$A$5:$E$1799,5,FALSE)</f>
        <v>EKP on time for initial filling of the fuel system</v>
      </c>
      <c r="D163" s="2" t="str">
        <f>VLOOKUP(A163,'4B0907557B M382 List'!$A$5:$B$1799,2,FALSE)</f>
        <v>1x1</v>
      </c>
      <c r="E163" s="2" t="str">
        <f>VLOOKUP(A163,'4B0907557B M382 List'!$A$5:$D$1799,4,FALSE)</f>
        <v>EKP Einschaltzeit für Erstbefüllung Kraftstoffsystems</v>
      </c>
      <c r="F163" s="2" t="str">
        <f>VLOOKUP(A163,'4B0907557B M382 List'!$A$5:$D$1799,3,FALSE)</f>
        <v>$0742D</v>
      </c>
      <c r="H163" s="2" t="e">
        <f>VLOOKUP(A163,'4B0907557P M592 List'!$A$5:$D$1316,2,FALSE)</f>
        <v>#N/A</v>
      </c>
      <c r="I163" s="2" t="e">
        <f>VLOOKUP(A163,'4B0907557P M592 List'!$A$5:$D$1316,4,FALSE)</f>
        <v>#N/A</v>
      </c>
      <c r="J163" s="2" t="e">
        <f>VLOOKUP(A163,'4B0907557P M592 List'!$A$5:$D$1316,3,FALSE)</f>
        <v>#N/A</v>
      </c>
      <c r="L163" s="2" t="e">
        <f>VLOOKUP(A163,'4B0907557P M592 List'!$A$5:$D$1316,2,FALSE)</f>
        <v>#N/A</v>
      </c>
      <c r="M163" s="2" t="e">
        <f>VLOOKUP(A163,'4B0907557P M592 List'!$A$5:$D$1316,4,FALSE)</f>
        <v>#N/A</v>
      </c>
      <c r="N163" s="2" t="e">
        <f>VLOOKUP(A163,'4B0907557P M592 List'!$A$5:$D$1316,3,FALSE)</f>
        <v>#N/A</v>
      </c>
      <c r="P163" s="2" t="str">
        <f>VLOOKUP(A163,'06A906018R M383 List'!$A$6:$D$1294,2,FALSE)</f>
        <v>1x1</v>
      </c>
      <c r="Q163" s="2" t="str">
        <f>VLOOKUP(A163,'06A906018R M383 List'!$A$6:$D$1294,4,FALSE)</f>
        <v>EKP Einschaltzeit für Erstbefüllung Kraftstoffsystems</v>
      </c>
      <c r="R163" s="2" t="str">
        <f>VLOOKUP(A163,'06A906018R M383 List'!$A$6:$D$1294,3,FALSE)</f>
        <v>$0692D</v>
      </c>
      <c r="T163" s="2" t="str">
        <f>VLOOKUP(A163,'06A906018CG M383 List'!$A$6:$D$1395,2,FALSE)</f>
        <v>1x1</v>
      </c>
      <c r="U163" s="2" t="str">
        <f>VLOOKUP(A163,'06A906018CG M383 List'!$A$6:$D$1395,4,FALSE)</f>
        <v>EKP Einschaltzeit für Erstbefüllung Kraftstoffsystems</v>
      </c>
      <c r="V163" s="2" t="str">
        <f>VLOOKUP(A163,'06A906018CG M383 List'!$A$6:$D$1395,3,FALSE)</f>
        <v>$0692D</v>
      </c>
    </row>
    <row r="164" spans="1:22">
      <c r="A164" s="2" t="s">
        <v>6919</v>
      </c>
      <c r="B164" s="2" t="str">
        <f>VLOOKUP(A164,'4B0907557B M382 List'!$A$5:$E$1799,5,FALSE)</f>
        <v>Pump duty at a KL15</v>
      </c>
      <c r="D164" s="2" t="str">
        <f>VLOOKUP(A164,'4B0907557B M382 List'!$A$5:$B$1799,2,FALSE)</f>
        <v>1x1</v>
      </c>
      <c r="E164" s="2" t="str">
        <f>VLOOKUP(A164,'4B0907557B M382 List'!$A$5:$D$1799,4,FALSE)</f>
        <v>Pumpeneinschaltdauer bei KL15 ein</v>
      </c>
      <c r="F164" s="2" t="str">
        <f>VLOOKUP(A164,'4B0907557B M382 List'!$A$5:$D$1799,3,FALSE)</f>
        <v>$0742E</v>
      </c>
      <c r="H164" s="2" t="e">
        <f>VLOOKUP(A164,'4B0907557P M592 List'!$A$5:$D$1316,2,FALSE)</f>
        <v>#N/A</v>
      </c>
      <c r="I164" s="2" t="e">
        <f>VLOOKUP(A164,'4B0907557P M592 List'!$A$5:$D$1316,4,FALSE)</f>
        <v>#N/A</v>
      </c>
      <c r="J164" s="2" t="e">
        <f>VLOOKUP(A164,'4B0907557P M592 List'!$A$5:$D$1316,3,FALSE)</f>
        <v>#N/A</v>
      </c>
      <c r="L164" s="2" t="e">
        <f>VLOOKUP(A164,'4B0907557P M592 List'!$A$5:$D$1316,2,FALSE)</f>
        <v>#N/A</v>
      </c>
      <c r="M164" s="2" t="e">
        <f>VLOOKUP(A164,'4B0907557P M592 List'!$A$5:$D$1316,4,FALSE)</f>
        <v>#N/A</v>
      </c>
      <c r="N164" s="2" t="e">
        <f>VLOOKUP(A164,'4B0907557P M592 List'!$A$5:$D$1316,3,FALSE)</f>
        <v>#N/A</v>
      </c>
      <c r="P164" s="2" t="str">
        <f>VLOOKUP(A164,'06A906018R M383 List'!$A$6:$D$1294,2,FALSE)</f>
        <v>1x1</v>
      </c>
      <c r="Q164" s="2" t="str">
        <f>VLOOKUP(A164,'06A906018R M383 List'!$A$6:$D$1294,4,FALSE)</f>
        <v>Pumpeneinschaltdauer bei KL15 ein</v>
      </c>
      <c r="R164" s="2" t="str">
        <f>VLOOKUP(A164,'06A906018R M383 List'!$A$6:$D$1294,3,FALSE)</f>
        <v>$0692E</v>
      </c>
      <c r="T164" s="2" t="str">
        <f>VLOOKUP(A164,'06A906018CG M383 List'!$A$6:$D$1395,2,FALSE)</f>
        <v>1x1</v>
      </c>
      <c r="U164" s="2" t="str">
        <f>VLOOKUP(A164,'06A906018CG M383 List'!$A$6:$D$1395,4,FALSE)</f>
        <v>Pumpeneinschaltdauer bei KL15 ein</v>
      </c>
      <c r="V164" s="2" t="str">
        <f>VLOOKUP(A164,'06A906018CG M383 List'!$A$6:$D$1395,3,FALSE)</f>
        <v>$0692E</v>
      </c>
    </row>
    <row r="165" spans="1:22">
      <c r="A165" s="2" t="s">
        <v>6578</v>
      </c>
      <c r="B165" s="2" t="str">
        <f>VLOOKUP(A165,'4B0907557B M382 List'!$A$5:$E$1799,5,FALSE)</f>
        <v>Zahnentprellzeit in the initialization</v>
      </c>
      <c r="D165" s="2" t="str">
        <f>VLOOKUP(A165,'4B0907557B M382 List'!$A$5:$B$1799,2,FALSE)</f>
        <v>1x1</v>
      </c>
      <c r="E165" s="2" t="str">
        <f>VLOOKUP(A165,'4B0907557B M382 List'!$A$5:$D$1799,4,FALSE)</f>
        <v>Zahnentprellzeit in der Initialisierung</v>
      </c>
      <c r="F165" s="2" t="str">
        <f>VLOOKUP(A165,'4B0907557B M382 List'!$A$5:$D$1799,3,FALSE)</f>
        <v>$0752E</v>
      </c>
      <c r="H165" s="2" t="str">
        <f>VLOOKUP(A165,'4B0907557P M592 List'!$A$5:$D$1316,2,FALSE)</f>
        <v>1x1</v>
      </c>
      <c r="I165" s="2" t="str">
        <f>VLOOKUP(A165,'4B0907557P M592 List'!$A$5:$D$1316,4,FALSE)</f>
        <v>Zahnentprellzeit in der Initialisierung</v>
      </c>
      <c r="J165" s="2" t="str">
        <f>VLOOKUP(A165,'4B0907557P M592 List'!$A$5:$D$1316,3,FALSE)</f>
        <v>$070C4</v>
      </c>
      <c r="L165" s="2" t="str">
        <f>VLOOKUP(A165,'4B0907557P M592 List'!$A$5:$D$1316,2,FALSE)</f>
        <v>1x1</v>
      </c>
      <c r="M165" s="2" t="str">
        <f>VLOOKUP(A165,'4B0907557P M592 List'!$A$5:$D$1316,4,FALSE)</f>
        <v>Zahnentprellzeit in der Initialisierung</v>
      </c>
      <c r="N165" s="2" t="str">
        <f>VLOOKUP(A165,'4B0907557P M592 List'!$A$5:$D$1316,3,FALSE)</f>
        <v>$070C4</v>
      </c>
      <c r="P165" s="2" t="e">
        <f>VLOOKUP(A165,'06A906018R M383 List'!$A$6:$D$1294,2,FALSE)</f>
        <v>#N/A</v>
      </c>
      <c r="Q165" s="2" t="e">
        <f>VLOOKUP(A165,'06A906018R M383 List'!$A$6:$D$1294,4,FALSE)</f>
        <v>#N/A</v>
      </c>
      <c r="R165" s="2" t="e">
        <f>VLOOKUP(A165,'06A906018R M383 List'!$A$6:$D$1294,3,FALSE)</f>
        <v>#N/A</v>
      </c>
      <c r="T165" s="2" t="e">
        <f>VLOOKUP(A165,'06A906018CG M383 List'!$A$6:$D$1395,2,FALSE)</f>
        <v>#N/A</v>
      </c>
      <c r="U165" s="2" t="e">
        <f>VLOOKUP(A165,'06A906018CG M383 List'!$A$6:$D$1395,4,FALSE)</f>
        <v>#N/A</v>
      </c>
      <c r="V165" s="2" t="e">
        <f>VLOOKUP(A165,'06A906018CG M383 List'!$A$6:$D$1395,3,FALSE)</f>
        <v>#N/A</v>
      </c>
    </row>
    <row r="166" spans="1:22">
      <c r="A166" s="2" t="s">
        <v>6578</v>
      </c>
      <c r="B166" s="2" t="str">
        <f>VLOOKUP(A166,'4B0907557B M382 List'!$A$5:$E$1799,5,FALSE)</f>
        <v>Zahnentprellzeit in the initialization</v>
      </c>
      <c r="D166" s="2" t="str">
        <f>VLOOKUP(A166,'4B0907557B M382 List'!$A$5:$B$1799,2,FALSE)</f>
        <v>1x1</v>
      </c>
      <c r="E166" s="2" t="str">
        <f>VLOOKUP(A166,'4B0907557B M382 List'!$A$5:$D$1799,4,FALSE)</f>
        <v>Zahnentprellzeit in der Initialisierung</v>
      </c>
      <c r="F166" s="2" t="str">
        <f>VLOOKUP(A166,'4B0907557B M382 List'!$A$5:$D$1799,3,FALSE)</f>
        <v>$0752E</v>
      </c>
      <c r="H166" s="2" t="str">
        <f>VLOOKUP(A166,'4B0907557P M592 List'!$A$5:$D$1316,2,FALSE)</f>
        <v>1x1</v>
      </c>
      <c r="I166" s="2" t="str">
        <f>VLOOKUP(A166,'4B0907557P M592 List'!$A$5:$D$1316,4,FALSE)</f>
        <v>Zahnentprellzeit in der Initialisierung</v>
      </c>
      <c r="J166" s="2" t="str">
        <f>VLOOKUP(A166,'4B0907557P M592 List'!$A$5:$D$1316,3,FALSE)</f>
        <v>$070C4</v>
      </c>
      <c r="L166" s="2" t="str">
        <f>VLOOKUP(A166,'4B0907557P M592 List'!$A$5:$D$1316,2,FALSE)</f>
        <v>1x1</v>
      </c>
      <c r="M166" s="2" t="str">
        <f>VLOOKUP(A166,'4B0907557P M592 List'!$A$5:$D$1316,4,FALSE)</f>
        <v>Zahnentprellzeit in der Initialisierung</v>
      </c>
      <c r="N166" s="2" t="str">
        <f>VLOOKUP(A166,'4B0907557P M592 List'!$A$5:$D$1316,3,FALSE)</f>
        <v>$070C4</v>
      </c>
      <c r="P166" s="2" t="e">
        <f>VLOOKUP(A166,'06A906018R M383 List'!$A$6:$D$1294,2,FALSE)</f>
        <v>#N/A</v>
      </c>
      <c r="Q166" s="2" t="e">
        <f>VLOOKUP(A166,'06A906018R M383 List'!$A$6:$D$1294,4,FALSE)</f>
        <v>#N/A</v>
      </c>
      <c r="R166" s="2" t="e">
        <f>VLOOKUP(A166,'06A906018R M383 List'!$A$6:$D$1294,3,FALSE)</f>
        <v>#N/A</v>
      </c>
      <c r="T166" s="2" t="e">
        <f>VLOOKUP(A166,'06A906018CG M383 List'!$A$6:$D$1395,2,FALSE)</f>
        <v>#N/A</v>
      </c>
      <c r="U166" s="2" t="e">
        <f>VLOOKUP(A166,'06A906018CG M383 List'!$A$6:$D$1395,4,FALSE)</f>
        <v>#N/A</v>
      </c>
      <c r="V166" s="2" t="e">
        <f>VLOOKUP(A166,'06A906018CG M383 List'!$A$6:$D$1395,3,FALSE)</f>
        <v>#N/A</v>
      </c>
    </row>
    <row r="167" spans="1:22">
      <c r="A167" s="2" t="s">
        <v>9516</v>
      </c>
      <c r="B167" s="2" t="str">
        <f>VLOOKUP(A167,'4B0907557B M382 List'!$A$5:$E$1799,5,FALSE)</f>
        <v>Number of teeth with tooth suppression in the Start</v>
      </c>
      <c r="D167" s="2" t="str">
        <f>VLOOKUP(A167,'4B0907557B M382 List'!$A$5:$B$1799,2,FALSE)</f>
        <v>1x1</v>
      </c>
      <c r="E167" s="2" t="str">
        <f>VLOOKUP(A167,'4B0907557B M382 List'!$A$5:$D$1799,4,FALSE)</f>
        <v>Anzahl Zähne bei Zahnunterdrückung im Start</v>
      </c>
      <c r="F167" s="2" t="str">
        <f>VLOOKUP(A167,'4B0907557B M382 List'!$A$5:$D$1799,3,FALSE)</f>
        <v>$07530</v>
      </c>
      <c r="H167" s="2" t="str">
        <f>VLOOKUP(A167,'4B0907557P M592 List'!$A$5:$D$1316,2,FALSE)</f>
        <v>1x1</v>
      </c>
      <c r="I167" s="2" t="str">
        <f>VLOOKUP(A167,'4B0907557P M592 List'!$A$5:$D$1316,4,FALSE)</f>
        <v>Anzahl Zähne bei Zahnunterdrückung im Start</v>
      </c>
      <c r="J167" s="2" t="str">
        <f>VLOOKUP(A167,'4B0907557P M592 List'!$A$5:$D$1316,3,FALSE)</f>
        <v>$070C6</v>
      </c>
      <c r="L167" s="2" t="str">
        <f>VLOOKUP(A167,'4B0907557P M592 List'!$A$5:$D$1316,2,FALSE)</f>
        <v>1x1</v>
      </c>
      <c r="M167" s="2" t="str">
        <f>VLOOKUP(A167,'4B0907557P M592 List'!$A$5:$D$1316,4,FALSE)</f>
        <v>Anzahl Zähne bei Zahnunterdrückung im Start</v>
      </c>
      <c r="N167" s="2" t="str">
        <f>VLOOKUP(A167,'4B0907557P M592 List'!$A$5:$D$1316,3,FALSE)</f>
        <v>$070C6</v>
      </c>
      <c r="P167" s="2" t="e">
        <f>VLOOKUP(A167,'06A906018R M383 List'!$A$6:$D$1294,2,FALSE)</f>
        <v>#N/A</v>
      </c>
      <c r="Q167" s="2" t="e">
        <f>VLOOKUP(A167,'06A906018R M383 List'!$A$6:$D$1294,4,FALSE)</f>
        <v>#N/A</v>
      </c>
      <c r="R167" s="2" t="e">
        <f>VLOOKUP(A167,'06A906018R M383 List'!$A$6:$D$1294,3,FALSE)</f>
        <v>#N/A</v>
      </c>
      <c r="T167" s="2" t="e">
        <f>VLOOKUP(A167,'06A906018CG M383 List'!$A$6:$D$1395,2,FALSE)</f>
        <v>#N/A</v>
      </c>
      <c r="U167" s="2" t="e">
        <f>VLOOKUP(A167,'06A906018CG M383 List'!$A$6:$D$1395,4,FALSE)</f>
        <v>#N/A</v>
      </c>
      <c r="V167" s="2" t="e">
        <f>VLOOKUP(A167,'06A906018CG M383 List'!$A$6:$D$1395,3,FALSE)</f>
        <v>#N/A</v>
      </c>
    </row>
    <row r="168" spans="1:22">
      <c r="P168" s="2"/>
      <c r="Q168" s="2"/>
      <c r="R168" s="2"/>
    </row>
    <row r="169" spans="1:22">
      <c r="A169" s="2" t="s">
        <v>4342</v>
      </c>
      <c r="B169" s="15" t="s">
        <v>9928</v>
      </c>
      <c r="P169" s="2"/>
      <c r="Q169" s="2"/>
      <c r="R169" s="2"/>
    </row>
    <row r="170" spans="1:22">
      <c r="A170" s="2" t="s">
        <v>5900</v>
      </c>
      <c r="B170" s="2" t="str">
        <f>VLOOKUP(A170,'4B0907557B M382 List'!$A$5:$E$1799,5,FALSE)</f>
        <v>Support points X direction for KFGANG</v>
      </c>
      <c r="D170" s="2" t="str">
        <f>VLOOKUP(A170,'4B0907557B M382 List'!$A$5:$B$1799,2,FALSE)</f>
        <v>8x1</v>
      </c>
      <c r="E170" s="2" t="str">
        <f>VLOOKUP(A170,'4B0907557B M382 List'!$A$5:$D$1799,4,FALSE)</f>
        <v>Stützstellen X-Richtung für KFGANG</v>
      </c>
      <c r="F170" s="2" t="str">
        <f>VLOOKUP(A170,'4B0907557B M382 List'!$A$5:$D$1799,3,FALSE)</f>
        <v>$08B88</v>
      </c>
      <c r="H170" s="2" t="e">
        <f>VLOOKUP(A170,'4B0907557P M592 List'!$A$5:$D$1316,2,FALSE)</f>
        <v>#N/A</v>
      </c>
      <c r="I170" s="2" t="e">
        <f>VLOOKUP(A170,'4B0907557P M592 List'!$A$5:$D$1316,4,FALSE)</f>
        <v>#N/A</v>
      </c>
      <c r="J170" s="2" t="e">
        <f>VLOOKUP(A170,'4B0907557P M592 List'!$A$5:$D$1316,3,FALSE)</f>
        <v>#N/A</v>
      </c>
      <c r="L170" s="2" t="e">
        <f>VLOOKUP(A170,'4B0907557P M592 List'!$A$5:$D$1316,2,FALSE)</f>
        <v>#N/A</v>
      </c>
      <c r="M170" s="2" t="e">
        <f>VLOOKUP(A170,'4B0907557P M592 List'!$A$5:$D$1316,4,FALSE)</f>
        <v>#N/A</v>
      </c>
      <c r="N170" s="2" t="e">
        <f>VLOOKUP(A170,'4B0907557P M592 List'!$A$5:$D$1316,3,FALSE)</f>
        <v>#N/A</v>
      </c>
      <c r="P170" s="2" t="e">
        <f>VLOOKUP(A170,'06A906018R M383 List'!$A$6:$D$1294,2,FALSE)</f>
        <v>#N/A</v>
      </c>
      <c r="Q170" s="2" t="e">
        <f>VLOOKUP(A170,'06A906018R M383 List'!$A$6:$D$1294,4,FALSE)</f>
        <v>#N/A</v>
      </c>
      <c r="R170" s="2" t="e">
        <f>VLOOKUP(A170,'06A906018R M383 List'!$A$6:$D$1294,3,FALSE)</f>
        <v>#N/A</v>
      </c>
      <c r="T170" s="2" t="e">
        <f>VLOOKUP(A170,'06A906018CG M383 List'!$A$6:$D$1395,2,FALSE)</f>
        <v>#N/A</v>
      </c>
      <c r="U170" s="2" t="e">
        <f>VLOOKUP(A170,'06A906018CG M383 List'!$A$6:$D$1395,4,FALSE)</f>
        <v>#N/A</v>
      </c>
      <c r="V170" s="2" t="e">
        <f>VLOOKUP(A170,'06A906018CG M383 List'!$A$6:$D$1395,3,FALSE)</f>
        <v>#N/A</v>
      </c>
    </row>
    <row r="171" spans="1:22">
      <c r="A171" s="2" t="s">
        <v>5906</v>
      </c>
      <c r="B171" s="2" t="str">
        <f>VLOOKUP(A171,'4B0907557B M382 List'!$A$5:$E$1799,5,FALSE)</f>
        <v>Interpolation points Y direction for KFGANG</v>
      </c>
      <c r="D171" s="2" t="str">
        <f>VLOOKUP(A171,'4B0907557B M382 List'!$A$5:$B$1799,2,FALSE)</f>
        <v>10x1</v>
      </c>
      <c r="E171" s="2" t="str">
        <f>VLOOKUP(A171,'4B0907557B M382 List'!$A$5:$D$1799,4,FALSE)</f>
        <v>Stützstellen Y-Richtung für KFGANG</v>
      </c>
      <c r="F171" s="2" t="str">
        <f>VLOOKUP(A171,'4B0907557B M382 List'!$A$5:$D$1799,3,FALSE)</f>
        <v>$08B92</v>
      </c>
      <c r="H171" s="2" t="e">
        <f>VLOOKUP(A171,'4B0907557P M592 List'!$A$5:$D$1316,2,FALSE)</f>
        <v>#N/A</v>
      </c>
      <c r="I171" s="2" t="e">
        <f>VLOOKUP(A171,'4B0907557P M592 List'!$A$5:$D$1316,4,FALSE)</f>
        <v>#N/A</v>
      </c>
      <c r="J171" s="2" t="e">
        <f>VLOOKUP(A171,'4B0907557P M592 List'!$A$5:$D$1316,3,FALSE)</f>
        <v>#N/A</v>
      </c>
      <c r="L171" s="2" t="e">
        <f>VLOOKUP(A171,'4B0907557P M592 List'!$A$5:$D$1316,2,FALSE)</f>
        <v>#N/A</v>
      </c>
      <c r="M171" s="2" t="e">
        <f>VLOOKUP(A171,'4B0907557P M592 List'!$A$5:$D$1316,4,FALSE)</f>
        <v>#N/A</v>
      </c>
      <c r="N171" s="2" t="e">
        <f>VLOOKUP(A171,'4B0907557P M592 List'!$A$5:$D$1316,3,FALSE)</f>
        <v>#N/A</v>
      </c>
      <c r="P171" s="2" t="e">
        <f>VLOOKUP(A171,'06A906018R M383 List'!$A$6:$D$1294,2,FALSE)</f>
        <v>#N/A</v>
      </c>
      <c r="Q171" s="2" t="e">
        <f>VLOOKUP(A171,'06A906018R M383 List'!$A$6:$D$1294,4,FALSE)</f>
        <v>#N/A</v>
      </c>
      <c r="R171" s="2" t="e">
        <f>VLOOKUP(A171,'06A906018R M383 List'!$A$6:$D$1294,3,FALSE)</f>
        <v>#N/A</v>
      </c>
      <c r="T171" s="2" t="e">
        <f>VLOOKUP(A171,'06A906018CG M383 List'!$A$6:$D$1395,2,FALSE)</f>
        <v>#N/A</v>
      </c>
      <c r="U171" s="2" t="e">
        <f>VLOOKUP(A171,'06A906018CG M383 List'!$A$6:$D$1395,4,FALSE)</f>
        <v>#N/A</v>
      </c>
      <c r="V171" s="2" t="e">
        <f>VLOOKUP(A171,'06A906018CG M383 List'!$A$6:$D$1395,3,FALSE)</f>
        <v>#N/A</v>
      </c>
    </row>
    <row r="172" spans="1:22">
      <c r="A172" s="2" t="s">
        <v>7526</v>
      </c>
      <c r="B172" s="2" t="str">
        <f>VLOOKUP(A172,'4B0907557B M382 List'!$A$5:$E$1799,5,FALSE)</f>
        <v>Limit map for transition detection</v>
      </c>
      <c r="D172" s="2" t="str">
        <f>VLOOKUP(A172,'4B0907557B M382 List'!$A$5:$B$1799,2,FALSE)</f>
        <v>10x8</v>
      </c>
      <c r="E172" s="2" t="str">
        <f>VLOOKUP(A172,'4B0907557B M382 List'!$A$5:$D$1799,4,FALSE)</f>
        <v>Grenzwertkennfeld für Gangerkennung</v>
      </c>
      <c r="F172" s="2" t="str">
        <f>VLOOKUP(A172,'4B0907557B M382 List'!$A$5:$D$1799,3,FALSE)</f>
        <v>$08B9C</v>
      </c>
      <c r="H172" s="2" t="e">
        <f>VLOOKUP(A172,'4B0907557P M592 List'!$A$5:$D$1316,2,FALSE)</f>
        <v>#N/A</v>
      </c>
      <c r="I172" s="2" t="e">
        <f>VLOOKUP(A172,'4B0907557P M592 List'!$A$5:$D$1316,4,FALSE)</f>
        <v>#N/A</v>
      </c>
      <c r="J172" s="2" t="e">
        <f>VLOOKUP(A172,'4B0907557P M592 List'!$A$5:$D$1316,3,FALSE)</f>
        <v>#N/A</v>
      </c>
      <c r="L172" s="2" t="e">
        <f>VLOOKUP(A172,'4B0907557P M592 List'!$A$5:$D$1316,2,FALSE)</f>
        <v>#N/A</v>
      </c>
      <c r="M172" s="2" t="e">
        <f>VLOOKUP(A172,'4B0907557P M592 List'!$A$5:$D$1316,4,FALSE)</f>
        <v>#N/A</v>
      </c>
      <c r="N172" s="2" t="e">
        <f>VLOOKUP(A172,'4B0907557P M592 List'!$A$5:$D$1316,3,FALSE)</f>
        <v>#N/A</v>
      </c>
      <c r="P172" s="2" t="str">
        <f>VLOOKUP(A172,'06A906018R M383 List'!$A$6:$D$1294,2,FALSE)</f>
        <v>10x8</v>
      </c>
      <c r="Q172" s="2" t="str">
        <f>VLOOKUP(A172,'06A906018R M383 List'!$A$6:$D$1294,4,FALSE)</f>
        <v>Grenzwertkennfeld für Gangerkennung</v>
      </c>
      <c r="R172" s="2" t="str">
        <f>VLOOKUP(A172,'06A906018R M383 List'!$A$6:$D$1294,3,FALSE)</f>
        <v>$080DE</v>
      </c>
      <c r="T172" s="2" t="str">
        <f>VLOOKUP(A172,'06A906018CG M383 List'!$A$6:$D$1395,2,FALSE)</f>
        <v>10x8</v>
      </c>
      <c r="U172" s="2" t="str">
        <f>VLOOKUP(A172,'06A906018CG M383 List'!$A$6:$D$1395,4,FALSE)</f>
        <v>Grenzwertkennfeld für Gangerkennung</v>
      </c>
      <c r="V172" s="2" t="str">
        <f>VLOOKUP(A172,'06A906018CG M383 List'!$A$6:$D$1395,3,FALSE)</f>
        <v>$08148</v>
      </c>
    </row>
    <row r="173" spans="1:22">
      <c r="A173" s="2" t="s">
        <v>7529</v>
      </c>
      <c r="B173" s="2" t="str">
        <f>VLOOKUP(A173,'4B0907557B M382 List'!$A$5:$E$1799,5,FALSE)</f>
        <v>Limit map for transition detection</v>
      </c>
      <c r="D173" s="2" t="str">
        <f>VLOOKUP(A173,'4B0907557B M382 List'!$A$5:$B$1799,2,FALSE)</f>
        <v>10x8</v>
      </c>
      <c r="E173" s="2" t="str">
        <f>VLOOKUP(A173,'4B0907557B M382 List'!$A$5:$D$1799,4,FALSE)</f>
        <v>Grenzwertkennfeld für Gangerkennung</v>
      </c>
      <c r="F173" s="2" t="str">
        <f>VLOOKUP(A173,'4B0907557B M382 List'!$A$5:$D$1799,3,FALSE)</f>
        <v>$08BEC</v>
      </c>
      <c r="H173" s="2" t="str">
        <f>VLOOKUP(A173,'4B0907557P M592 List'!$A$5:$D$1316,2,FALSE)</f>
        <v>10x8</v>
      </c>
      <c r="I173" s="2" t="str">
        <f>VLOOKUP(A173,'4B0907557P M592 List'!$A$5:$D$1316,4,FALSE)</f>
        <v>Grenzwertkennfeld für Gangerkennung</v>
      </c>
      <c r="J173" s="2" t="str">
        <f>VLOOKUP(A173,'4B0907557P M592 List'!$A$5:$D$1316,3,FALSE)</f>
        <v>$08782</v>
      </c>
      <c r="L173" s="2" t="str">
        <f>VLOOKUP(A173,'4B0907557P M592 List'!$A$5:$D$1316,2,FALSE)</f>
        <v>10x8</v>
      </c>
      <c r="M173" s="2" t="str">
        <f>VLOOKUP(A173,'4B0907557P M592 List'!$A$5:$D$1316,4,FALSE)</f>
        <v>Grenzwertkennfeld für Gangerkennung</v>
      </c>
      <c r="N173" s="2" t="str">
        <f>VLOOKUP(A173,'4B0907557P M592 List'!$A$5:$D$1316,3,FALSE)</f>
        <v>$08782</v>
      </c>
      <c r="P173" s="2" t="str">
        <f>VLOOKUP(A173,'06A906018R M383 List'!$A$6:$D$1294,2,FALSE)</f>
        <v>10x8</v>
      </c>
      <c r="Q173" s="2" t="str">
        <f>VLOOKUP(A173,'06A906018R M383 List'!$A$6:$D$1294,4,FALSE)</f>
        <v>Grenzwertkennfeld für Gangerkennung</v>
      </c>
      <c r="R173" s="2" t="str">
        <f>VLOOKUP(A173,'06A906018R M383 List'!$A$6:$D$1294,3,FALSE)</f>
        <v>$0812E</v>
      </c>
      <c r="T173" s="2" t="str">
        <f>VLOOKUP(A173,'06A906018CG M383 List'!$A$6:$D$1395,2,FALSE)</f>
        <v>10x8</v>
      </c>
      <c r="U173" s="2" t="str">
        <f>VLOOKUP(A173,'06A906018CG M383 List'!$A$6:$D$1395,4,FALSE)</f>
        <v>Grenzwertkennfeld für Gangerkennung</v>
      </c>
      <c r="V173" s="2" t="str">
        <f>VLOOKUP(A173,'06A906018CG M383 List'!$A$6:$D$1395,3,FALSE)</f>
        <v>$08198</v>
      </c>
    </row>
    <row r="174" spans="1:22">
      <c r="A174" s="2" t="s">
        <v>7531</v>
      </c>
      <c r="B174" s="2" t="str">
        <f>VLOOKUP(A174,'4B0907557B M382 List'!$A$5:$E$1799,5,FALSE)</f>
        <v>Limit map for transition detection</v>
      </c>
      <c r="D174" s="2" t="str">
        <f>VLOOKUP(A174,'4B0907557B M382 List'!$A$5:$B$1799,2,FALSE)</f>
        <v>10x8</v>
      </c>
      <c r="E174" s="2" t="str">
        <f>VLOOKUP(A174,'4B0907557B M382 List'!$A$5:$D$1799,4,FALSE)</f>
        <v>Grenzwertkennfeld für Gangerkennung</v>
      </c>
      <c r="F174" s="2" t="str">
        <f>VLOOKUP(A174,'4B0907557B M382 List'!$A$5:$D$1799,3,FALSE)</f>
        <v>$08C3C</v>
      </c>
      <c r="H174" s="2" t="e">
        <f>VLOOKUP(A174,'4B0907557P M592 List'!$A$5:$D$1316,2,FALSE)</f>
        <v>#N/A</v>
      </c>
      <c r="I174" s="2" t="e">
        <f>VLOOKUP(A174,'4B0907557P M592 List'!$A$5:$D$1316,4,FALSE)</f>
        <v>#N/A</v>
      </c>
      <c r="J174" s="2" t="e">
        <f>VLOOKUP(A174,'4B0907557P M592 List'!$A$5:$D$1316,3,FALSE)</f>
        <v>#N/A</v>
      </c>
      <c r="L174" s="2" t="e">
        <f>VLOOKUP(A174,'4B0907557P M592 List'!$A$5:$D$1316,2,FALSE)</f>
        <v>#N/A</v>
      </c>
      <c r="M174" s="2" t="e">
        <f>VLOOKUP(A174,'4B0907557P M592 List'!$A$5:$D$1316,4,FALSE)</f>
        <v>#N/A</v>
      </c>
      <c r="N174" s="2" t="e">
        <f>VLOOKUP(A174,'4B0907557P M592 List'!$A$5:$D$1316,3,FALSE)</f>
        <v>#N/A</v>
      </c>
      <c r="P174" s="2" t="str">
        <f>VLOOKUP(A174,'06A906018R M383 List'!$A$6:$D$1294,2,FALSE)</f>
        <v>10x8</v>
      </c>
      <c r="Q174" s="2" t="str">
        <f>VLOOKUP(A174,'06A906018R M383 List'!$A$6:$D$1294,4,FALSE)</f>
        <v>Grenzwertkennfeld für Gangerkennung</v>
      </c>
      <c r="R174" s="2" t="str">
        <f>VLOOKUP(A174,'06A906018R M383 List'!$A$6:$D$1294,3,FALSE)</f>
        <v>$0817E</v>
      </c>
      <c r="T174" s="2" t="str">
        <f>VLOOKUP(A174,'06A906018CG M383 List'!$A$6:$D$1395,2,FALSE)</f>
        <v>10x8</v>
      </c>
      <c r="U174" s="2" t="str">
        <f>VLOOKUP(A174,'06A906018CG M383 List'!$A$6:$D$1395,4,FALSE)</f>
        <v>Grenzwertkennfeld für Gangerkennung</v>
      </c>
      <c r="V174" s="2" t="str">
        <f>VLOOKUP(A174,'06A906018CG M383 List'!$A$6:$D$1395,3,FALSE)</f>
        <v>$081E8</v>
      </c>
    </row>
    <row r="175" spans="1:22">
      <c r="P175" s="2"/>
      <c r="Q175" s="2"/>
      <c r="R175" s="2"/>
    </row>
    <row r="176" spans="1:22">
      <c r="A176" s="2" t="s">
        <v>4343</v>
      </c>
      <c r="B176" s="15" t="s">
        <v>9929</v>
      </c>
      <c r="P176" s="2"/>
      <c r="Q176" s="2"/>
      <c r="R176" s="2"/>
    </row>
    <row r="177" spans="1:22">
      <c r="A177" s="2" t="s">
        <v>6249</v>
      </c>
      <c r="B177" s="2" t="str">
        <f>VLOOKUP(A177,'4B0907557B M382 List'!$A$5:$E$1799,5,FALSE)</f>
        <v>Debounce time for termination conditions of the catalytic converter heating function</v>
      </c>
      <c r="D177" s="2" t="str">
        <f>VLOOKUP(A177,'4B0907557B M382 List'!$A$5:$B$1799,2,FALSE)</f>
        <v>1x1</v>
      </c>
      <c r="E177" s="2" t="str">
        <f>VLOOKUP(A177,'4B0907557B M382 List'!$A$5:$D$1799,4,FALSE)</f>
        <v>Entprellzeit für Abbruchbedingungen der Funktion Katheizen</v>
      </c>
      <c r="F177" s="2" t="str">
        <f>VLOOKUP(A177,'4B0907557B M382 List'!$A$5:$D$1799,3,FALSE)</f>
        <v>$0742F</v>
      </c>
      <c r="H177" s="2" t="e">
        <f>VLOOKUP(A177,'4B0907557P M592 List'!$A$5:$D$1316,2,FALSE)</f>
        <v>#N/A</v>
      </c>
      <c r="I177" s="2" t="e">
        <f>VLOOKUP(A177,'4B0907557P M592 List'!$A$5:$D$1316,4,FALSE)</f>
        <v>#N/A</v>
      </c>
      <c r="J177" s="2" t="e">
        <f>VLOOKUP(A177,'4B0907557P M592 List'!$A$5:$D$1316,3,FALSE)</f>
        <v>#N/A</v>
      </c>
      <c r="L177" s="2" t="e">
        <f>VLOOKUP(A177,'4B0907557P M592 List'!$A$5:$D$1316,2,FALSE)</f>
        <v>#N/A</v>
      </c>
      <c r="M177" s="2" t="e">
        <f>VLOOKUP(A177,'4B0907557P M592 List'!$A$5:$D$1316,4,FALSE)</f>
        <v>#N/A</v>
      </c>
      <c r="N177" s="2" t="e">
        <f>VLOOKUP(A177,'4B0907557P M592 List'!$A$5:$D$1316,3,FALSE)</f>
        <v>#N/A</v>
      </c>
      <c r="P177" s="2" t="str">
        <f>VLOOKUP(A177,'06A906018R M383 List'!$A$6:$D$1294,2,FALSE)</f>
        <v>1x1</v>
      </c>
      <c r="Q177" s="2" t="str">
        <f>VLOOKUP(A177,'06A906018R M383 List'!$A$6:$D$1294,4,FALSE)</f>
        <v>Entprellzeit für Abbruchbedingungen der Funktion Katheizen</v>
      </c>
      <c r="R177" s="2" t="str">
        <f>VLOOKUP(A177,'06A906018R M383 List'!$A$6:$D$1294,3,FALSE)</f>
        <v>$0692F</v>
      </c>
      <c r="T177" s="2" t="str">
        <f>VLOOKUP(A177,'06A906018CG M383 List'!$A$6:$D$1395,2,FALSE)</f>
        <v>1x1</v>
      </c>
      <c r="U177" s="2" t="str">
        <f>VLOOKUP(A177,'06A906018CG M383 List'!$A$6:$D$1395,4,FALSE)</f>
        <v>Entprellzeit für Abbruchbedingungen der Funktion Katheizen</v>
      </c>
      <c r="V177" s="2" t="str">
        <f>VLOOKUP(A177,'06A906018CG M383 List'!$A$6:$D$1395,3,FALSE)</f>
        <v>$0692F</v>
      </c>
    </row>
    <row r="178" spans="1:22">
      <c r="A178" s="2" t="s">
        <v>8872</v>
      </c>
      <c r="B178" s="2" t="str">
        <f>VLOOKUP(A178,'4B0907557B M382 List'!$A$5:$E$1799,5,FALSE)</f>
        <v>Code word for abortion catalytic converter heating in air compressor</v>
      </c>
      <c r="D178" s="2" t="str">
        <f>VLOOKUP(A178,'4B0907557B M382 List'!$A$5:$B$1799,2,FALSE)</f>
        <v>1x1</v>
      </c>
      <c r="E178" s="2" t="str">
        <f>VLOOKUP(A178,'4B0907557B M382 List'!$A$5:$D$1799,4,FALSE)</f>
        <v>Codewort für Abbruch Katheizen bei Klimakompressor</v>
      </c>
      <c r="F178" s="2" t="str">
        <f>VLOOKUP(A178,'4B0907557B M382 List'!$A$5:$D$1799,3,FALSE)</f>
        <v>$07430</v>
      </c>
      <c r="H178" s="2" t="e">
        <f>VLOOKUP(A178,'4B0907557P M592 List'!$A$5:$D$1316,2,FALSE)</f>
        <v>#N/A</v>
      </c>
      <c r="I178" s="2" t="e">
        <f>VLOOKUP(A178,'4B0907557P M592 List'!$A$5:$D$1316,4,FALSE)</f>
        <v>#N/A</v>
      </c>
      <c r="J178" s="2" t="e">
        <f>VLOOKUP(A178,'4B0907557P M592 List'!$A$5:$D$1316,3,FALSE)</f>
        <v>#N/A</v>
      </c>
      <c r="L178" s="2" t="e">
        <f>VLOOKUP(A178,'4B0907557P M592 List'!$A$5:$D$1316,2,FALSE)</f>
        <v>#N/A</v>
      </c>
      <c r="M178" s="2" t="e">
        <f>VLOOKUP(A178,'4B0907557P M592 List'!$A$5:$D$1316,4,FALSE)</f>
        <v>#N/A</v>
      </c>
      <c r="N178" s="2" t="e">
        <f>VLOOKUP(A178,'4B0907557P M592 List'!$A$5:$D$1316,3,FALSE)</f>
        <v>#N/A</v>
      </c>
      <c r="P178" s="2" t="str">
        <f>VLOOKUP(A178,'06A906018R M383 List'!$A$6:$D$1294,2,FALSE)</f>
        <v>1x1</v>
      </c>
      <c r="Q178" s="2" t="str">
        <f>VLOOKUP(A178,'06A906018R M383 List'!$A$6:$D$1294,4,FALSE)</f>
        <v>Codewort für Abbruch Katheizen bei Klimakompressor</v>
      </c>
      <c r="R178" s="2" t="str">
        <f>VLOOKUP(A178,'06A906018R M383 List'!$A$6:$D$1294,3,FALSE)</f>
        <v>$06930</v>
      </c>
      <c r="T178" s="2" t="e">
        <f>VLOOKUP(A178,'06A906018CG M383 List'!$A$6:$D$1395,2,FALSE)</f>
        <v>#N/A</v>
      </c>
      <c r="U178" s="2" t="e">
        <f>VLOOKUP(A178,'06A906018CG M383 List'!$A$6:$D$1395,4,FALSE)</f>
        <v>#N/A</v>
      </c>
      <c r="V178" s="2" t="e">
        <f>VLOOKUP(A178,'06A906018CG M383 List'!$A$6:$D$1395,3,FALSE)</f>
        <v>#N/A</v>
      </c>
    </row>
    <row r="179" spans="1:22">
      <c r="A179" s="2" t="s">
        <v>8401</v>
      </c>
      <c r="B179" s="2" t="str">
        <f>VLOOKUP(A179,'4B0907557B M382 List'!$A$5:$E$1799,5,FALSE)</f>
        <v>Maximum speed for catalytic converter heating function</v>
      </c>
      <c r="D179" s="2" t="str">
        <f>VLOOKUP(A179,'4B0907557B M382 List'!$A$5:$B$1799,2,FALSE)</f>
        <v>1x1</v>
      </c>
      <c r="E179" s="2" t="str">
        <f>VLOOKUP(A179,'4B0907557B M382 List'!$A$5:$D$1799,4,FALSE)</f>
        <v>Maximale Drehzahl für Funktion Katheizen</v>
      </c>
      <c r="F179" s="2" t="str">
        <f>VLOOKUP(A179,'4B0907557B M382 List'!$A$5:$D$1799,3,FALSE)</f>
        <v>$07431</v>
      </c>
      <c r="H179" s="2" t="e">
        <f>VLOOKUP(A179,'4B0907557P M592 List'!$A$5:$D$1316,2,FALSE)</f>
        <v>#N/A</v>
      </c>
      <c r="I179" s="2" t="e">
        <f>VLOOKUP(A179,'4B0907557P M592 List'!$A$5:$D$1316,4,FALSE)</f>
        <v>#N/A</v>
      </c>
      <c r="J179" s="2" t="e">
        <f>VLOOKUP(A179,'4B0907557P M592 List'!$A$5:$D$1316,3,FALSE)</f>
        <v>#N/A</v>
      </c>
      <c r="L179" s="2" t="e">
        <f>VLOOKUP(A179,'4B0907557P M592 List'!$A$5:$D$1316,2,FALSE)</f>
        <v>#N/A</v>
      </c>
      <c r="M179" s="2" t="e">
        <f>VLOOKUP(A179,'4B0907557P M592 List'!$A$5:$D$1316,4,FALSE)</f>
        <v>#N/A</v>
      </c>
      <c r="N179" s="2" t="e">
        <f>VLOOKUP(A179,'4B0907557P M592 List'!$A$5:$D$1316,3,FALSE)</f>
        <v>#N/A</v>
      </c>
      <c r="P179" s="2" t="e">
        <f>VLOOKUP(A179,'06A906018R M383 List'!$A$6:$D$1294,2,FALSE)</f>
        <v>#N/A</v>
      </c>
      <c r="Q179" s="2" t="e">
        <f>VLOOKUP(A179,'06A906018R M383 List'!$A$6:$D$1294,4,FALSE)</f>
        <v>#N/A</v>
      </c>
      <c r="R179" s="2" t="e">
        <f>VLOOKUP(A179,'06A906018R M383 List'!$A$6:$D$1294,3,FALSE)</f>
        <v>#N/A</v>
      </c>
      <c r="T179" s="2" t="e">
        <f>VLOOKUP(A179,'06A906018CG M383 List'!$A$6:$D$1395,2,FALSE)</f>
        <v>#N/A</v>
      </c>
      <c r="U179" s="2" t="e">
        <f>VLOOKUP(A179,'06A906018CG M383 List'!$A$6:$D$1395,4,FALSE)</f>
        <v>#N/A</v>
      </c>
      <c r="V179" s="2" t="e">
        <f>VLOOKUP(A179,'06A906018CG M383 List'!$A$6:$D$1395,3,FALSE)</f>
        <v>#N/A</v>
      </c>
    </row>
    <row r="180" spans="1:22">
      <c r="A180" s="2" t="s">
        <v>3978</v>
      </c>
      <c r="B180" s="2" t="str">
        <f>VLOOKUP(A180,'4B0907557B M382 List'!$A$5:$E$1799,5,FALSE)</f>
        <v>Maximum speed for catalytic converter heating function</v>
      </c>
      <c r="D180" s="2" t="str">
        <f>VLOOKUP(A180,'4B0907557B M382 List'!$A$5:$B$1799,2,FALSE)</f>
        <v>1x1</v>
      </c>
      <c r="E180" s="2" t="str">
        <f>VLOOKUP(A180,'4B0907557B M382 List'!$A$5:$D$1799,4,FALSE)</f>
        <v>Maximale Geschwindigkeit für Funktion Katheizen</v>
      </c>
      <c r="F180" s="2" t="str">
        <f>VLOOKUP(A180,'4B0907557B M382 List'!$A$5:$D$1799,3,FALSE)</f>
        <v>$07432</v>
      </c>
      <c r="H180" s="2" t="e">
        <f>VLOOKUP(A180,'4B0907557P M592 List'!$A$5:$D$1316,2,FALSE)</f>
        <v>#N/A</v>
      </c>
      <c r="I180" s="2" t="e">
        <f>VLOOKUP(A180,'4B0907557P M592 List'!$A$5:$D$1316,4,FALSE)</f>
        <v>#N/A</v>
      </c>
      <c r="J180" s="2" t="e">
        <f>VLOOKUP(A180,'4B0907557P M592 List'!$A$5:$D$1316,3,FALSE)</f>
        <v>#N/A</v>
      </c>
      <c r="L180" s="2" t="e">
        <f>VLOOKUP(A180,'4B0907557P M592 List'!$A$5:$D$1316,2,FALSE)</f>
        <v>#N/A</v>
      </c>
      <c r="M180" s="2" t="e">
        <f>VLOOKUP(A180,'4B0907557P M592 List'!$A$5:$D$1316,4,FALSE)</f>
        <v>#N/A</v>
      </c>
      <c r="N180" s="2" t="e">
        <f>VLOOKUP(A180,'4B0907557P M592 List'!$A$5:$D$1316,3,FALSE)</f>
        <v>#N/A</v>
      </c>
      <c r="P180" s="2" t="e">
        <f>VLOOKUP(A180,'06A906018R M383 List'!$A$6:$D$1294,2,FALSE)</f>
        <v>#N/A</v>
      </c>
      <c r="Q180" s="2" t="e">
        <f>VLOOKUP(A180,'06A906018R M383 List'!$A$6:$D$1294,4,FALSE)</f>
        <v>#N/A</v>
      </c>
      <c r="R180" s="2" t="e">
        <f>VLOOKUP(A180,'06A906018R M383 List'!$A$6:$D$1294,3,FALSE)</f>
        <v>#N/A</v>
      </c>
      <c r="T180" s="2" t="e">
        <f>VLOOKUP(A180,'06A906018CG M383 List'!$A$6:$D$1395,2,FALSE)</f>
        <v>#N/A</v>
      </c>
      <c r="U180" s="2" t="e">
        <f>VLOOKUP(A180,'06A906018CG M383 List'!$A$6:$D$1395,4,FALSE)</f>
        <v>#N/A</v>
      </c>
      <c r="V180" s="2" t="e">
        <f>VLOOKUP(A180,'06A906018CG M383 List'!$A$6:$D$1395,3,FALSE)</f>
        <v>#N/A</v>
      </c>
    </row>
    <row r="181" spans="1:22">
      <c r="A181" s="2" t="s">
        <v>6328</v>
      </c>
      <c r="B181" s="2" t="str">
        <f>VLOOKUP(A181,'4B0907557B M382 List'!$A$5:$E$1799,5,FALSE)</f>
        <v>Maximum load for catalytic converter heating function</v>
      </c>
      <c r="D181" s="2" t="str">
        <f>VLOOKUP(A181,'4B0907557B M382 List'!$A$5:$B$1799,2,FALSE)</f>
        <v>1x1</v>
      </c>
      <c r="E181" s="2" t="str">
        <f>VLOOKUP(A181,'4B0907557B M382 List'!$A$5:$D$1799,4,FALSE)</f>
        <v>Maximale Last für Funktion Katheizen</v>
      </c>
      <c r="F181" s="2" t="str">
        <f>VLOOKUP(A181,'4B0907557B M382 List'!$A$5:$D$1799,3,FALSE)</f>
        <v>$07433</v>
      </c>
      <c r="H181" s="2" t="e">
        <f>VLOOKUP(A181,'4B0907557P M592 List'!$A$5:$D$1316,2,FALSE)</f>
        <v>#N/A</v>
      </c>
      <c r="I181" s="2" t="e">
        <f>VLOOKUP(A181,'4B0907557P M592 List'!$A$5:$D$1316,4,FALSE)</f>
        <v>#N/A</v>
      </c>
      <c r="J181" s="2" t="e">
        <f>VLOOKUP(A181,'4B0907557P M592 List'!$A$5:$D$1316,3,FALSE)</f>
        <v>#N/A</v>
      </c>
      <c r="L181" s="2" t="e">
        <f>VLOOKUP(A181,'4B0907557P M592 List'!$A$5:$D$1316,2,FALSE)</f>
        <v>#N/A</v>
      </c>
      <c r="M181" s="2" t="e">
        <f>VLOOKUP(A181,'4B0907557P M592 List'!$A$5:$D$1316,4,FALSE)</f>
        <v>#N/A</v>
      </c>
      <c r="N181" s="2" t="e">
        <f>VLOOKUP(A181,'4B0907557P M592 List'!$A$5:$D$1316,3,FALSE)</f>
        <v>#N/A</v>
      </c>
      <c r="P181" s="2" t="e">
        <f>VLOOKUP(A181,'06A906018R M383 List'!$A$6:$D$1294,2,FALSE)</f>
        <v>#N/A</v>
      </c>
      <c r="Q181" s="2" t="e">
        <f>VLOOKUP(A181,'06A906018R M383 List'!$A$6:$D$1294,4,FALSE)</f>
        <v>#N/A</v>
      </c>
      <c r="R181" s="2" t="e">
        <f>VLOOKUP(A181,'06A906018R M383 List'!$A$6:$D$1294,3,FALSE)</f>
        <v>#N/A</v>
      </c>
      <c r="T181" s="2" t="e">
        <f>VLOOKUP(A181,'06A906018CG M383 List'!$A$6:$D$1395,2,FALSE)</f>
        <v>#N/A</v>
      </c>
      <c r="U181" s="2" t="e">
        <f>VLOOKUP(A181,'06A906018CG M383 List'!$A$6:$D$1395,4,FALSE)</f>
        <v>#N/A</v>
      </c>
      <c r="V181" s="2" t="e">
        <f>VLOOKUP(A181,'06A906018CG M383 List'!$A$6:$D$1395,3,FALSE)</f>
        <v>#N/A</v>
      </c>
    </row>
    <row r="182" spans="1:22">
      <c r="A182" s="2" t="s">
        <v>9596</v>
      </c>
      <c r="B182" s="2" t="str">
        <f>VLOOKUP(A182,'4B0907557B M382 List'!$A$5:$E$1799,5,FALSE)</f>
        <v>max. DK- altitude adaptation factor for catalytic converter heating</v>
      </c>
      <c r="D182" s="2" t="str">
        <f>VLOOKUP(A182,'4B0907557B M382 List'!$A$5:$B$1799,2,FALSE)</f>
        <v>1x1</v>
      </c>
      <c r="E182" s="2" t="str">
        <f>VLOOKUP(A182,'4B0907557B M382 List'!$A$5:$D$1799,4,FALSE)</f>
        <v>max. Faktor DK-Höhenadaption für Katheizen</v>
      </c>
      <c r="F182" s="2" t="str">
        <f>VLOOKUP(A182,'4B0907557B M382 List'!$A$5:$D$1799,3,FALSE)</f>
        <v>$07434</v>
      </c>
      <c r="H182" s="2" t="e">
        <f>VLOOKUP(A182,'4B0907557P M592 List'!$A$5:$D$1316,2,FALSE)</f>
        <v>#N/A</v>
      </c>
      <c r="I182" s="2" t="e">
        <f>VLOOKUP(A182,'4B0907557P M592 List'!$A$5:$D$1316,4,FALSE)</f>
        <v>#N/A</v>
      </c>
      <c r="J182" s="2" t="e">
        <f>VLOOKUP(A182,'4B0907557P M592 List'!$A$5:$D$1316,3,FALSE)</f>
        <v>#N/A</v>
      </c>
      <c r="L182" s="2" t="e">
        <f>VLOOKUP(A182,'4B0907557P M592 List'!$A$5:$D$1316,2,FALSE)</f>
        <v>#N/A</v>
      </c>
      <c r="M182" s="2" t="e">
        <f>VLOOKUP(A182,'4B0907557P M592 List'!$A$5:$D$1316,4,FALSE)</f>
        <v>#N/A</v>
      </c>
      <c r="N182" s="2" t="e">
        <f>VLOOKUP(A182,'4B0907557P M592 List'!$A$5:$D$1316,3,FALSE)</f>
        <v>#N/A</v>
      </c>
      <c r="P182" s="2" t="str">
        <f>VLOOKUP(A182,'06A906018R M383 List'!$A$6:$D$1294,2,FALSE)</f>
        <v>1x1</v>
      </c>
      <c r="Q182" s="2" t="str">
        <f>VLOOKUP(A182,'06A906018R M383 List'!$A$6:$D$1294,4,FALSE)</f>
        <v>max. Faktor DK-Höhenadaption für Katheizen</v>
      </c>
      <c r="R182" s="2" t="str">
        <f>VLOOKUP(A182,'06A906018R M383 List'!$A$6:$D$1294,3,FALSE)</f>
        <v>$06934</v>
      </c>
      <c r="T182" s="2" t="str">
        <f>VLOOKUP(A182,'06A906018CG M383 List'!$A$6:$D$1395,2,FALSE)</f>
        <v>1x1</v>
      </c>
      <c r="U182" s="2" t="str">
        <f>VLOOKUP(A182,'06A906018CG M383 List'!$A$6:$D$1395,4,FALSE)</f>
        <v>max. Faktor DK-Höhenadaption für Katheizen</v>
      </c>
      <c r="V182" s="2" t="str">
        <f>VLOOKUP(A182,'06A906018CG M383 List'!$A$6:$D$1395,3,FALSE)</f>
        <v>$06934</v>
      </c>
    </row>
    <row r="183" spans="1:22">
      <c r="A183" s="2" t="s">
        <v>4201</v>
      </c>
      <c r="B183" s="2" t="str">
        <f>VLOOKUP(A183,'4B0907557B M382 List'!$A$5:$E$1799,5,FALSE)</f>
        <v>Time constant for demolition low-pass catalytic converter heating</v>
      </c>
      <c r="D183" s="2" t="str">
        <f>VLOOKUP(A183,'4B0907557B M382 List'!$A$5:$B$1799,2,FALSE)</f>
        <v>1x1</v>
      </c>
      <c r="E183" s="2" t="str">
        <f>VLOOKUP(A183,'4B0907557B M382 List'!$A$5:$D$1799,4,FALSE)</f>
        <v>Zeitkonstante für Abbruch-Tiefpass Katheizen</v>
      </c>
      <c r="F183" s="2" t="str">
        <f>VLOOKUP(A183,'4B0907557B M382 List'!$A$5:$D$1799,3,FALSE)</f>
        <v>$07436</v>
      </c>
      <c r="H183" s="2" t="e">
        <f>VLOOKUP(A183,'4B0907557P M592 List'!$A$5:$D$1316,2,FALSE)</f>
        <v>#N/A</v>
      </c>
      <c r="I183" s="2" t="e">
        <f>VLOOKUP(A183,'4B0907557P M592 List'!$A$5:$D$1316,4,FALSE)</f>
        <v>#N/A</v>
      </c>
      <c r="J183" s="2" t="e">
        <f>VLOOKUP(A183,'4B0907557P M592 List'!$A$5:$D$1316,3,FALSE)</f>
        <v>#N/A</v>
      </c>
      <c r="L183" s="2" t="e">
        <f>VLOOKUP(A183,'4B0907557P M592 List'!$A$5:$D$1316,2,FALSE)</f>
        <v>#N/A</v>
      </c>
      <c r="M183" s="2" t="e">
        <f>VLOOKUP(A183,'4B0907557P M592 List'!$A$5:$D$1316,4,FALSE)</f>
        <v>#N/A</v>
      </c>
      <c r="N183" s="2" t="e">
        <f>VLOOKUP(A183,'4B0907557P M592 List'!$A$5:$D$1316,3,FALSE)</f>
        <v>#N/A</v>
      </c>
      <c r="P183" s="2" t="e">
        <f>VLOOKUP(A183,'06A906018R M383 List'!$A$6:$D$1294,2,FALSE)</f>
        <v>#N/A</v>
      </c>
      <c r="Q183" s="2" t="e">
        <f>VLOOKUP(A183,'06A906018R M383 List'!$A$6:$D$1294,4,FALSE)</f>
        <v>#N/A</v>
      </c>
      <c r="R183" s="2" t="e">
        <f>VLOOKUP(A183,'06A906018R M383 List'!$A$6:$D$1294,3,FALSE)</f>
        <v>#N/A</v>
      </c>
      <c r="T183" s="2" t="e">
        <f>VLOOKUP(A183,'06A906018CG M383 List'!$A$6:$D$1395,2,FALSE)</f>
        <v>#N/A</v>
      </c>
      <c r="U183" s="2" t="e">
        <f>VLOOKUP(A183,'06A906018CG M383 List'!$A$6:$D$1395,4,FALSE)</f>
        <v>#N/A</v>
      </c>
      <c r="V183" s="2" t="e">
        <f>VLOOKUP(A183,'06A906018CG M383 List'!$A$6:$D$1395,3,FALSE)</f>
        <v>#N/A</v>
      </c>
    </row>
    <row r="184" spans="1:22">
      <c r="A184" s="2" t="s">
        <v>8569</v>
      </c>
      <c r="B184" s="2" t="str">
        <f>VLOOKUP(A184,'4B0907557B M382 List'!$A$5:$E$1799,5,FALSE)</f>
        <v>Switch- secondary air system</v>
      </c>
      <c r="D184" s="2" t="str">
        <f>VLOOKUP(A184,'4B0907557B M382 List'!$A$5:$B$1799,2,FALSE)</f>
        <v>2x1</v>
      </c>
      <c r="E184" s="2" t="str">
        <f>VLOOKUP(A184,'4B0907557B M382 List'!$A$5:$D$1799,4,FALSE)</f>
        <v>Einschaltbedingung Sekundärluftsystem</v>
      </c>
      <c r="F184" s="2" t="str">
        <f>VLOOKUP(A184,'4B0907557B M382 List'!$A$5:$D$1799,3,FALSE)</f>
        <v>$08C90</v>
      </c>
      <c r="H184" s="2" t="e">
        <f>VLOOKUP(A184,'4B0907557P M592 List'!$A$5:$D$1316,2,FALSE)</f>
        <v>#N/A</v>
      </c>
      <c r="I184" s="2" t="e">
        <f>VLOOKUP(A184,'4B0907557P M592 List'!$A$5:$D$1316,4,FALSE)</f>
        <v>#N/A</v>
      </c>
      <c r="J184" s="2" t="e">
        <f>VLOOKUP(A184,'4B0907557P M592 List'!$A$5:$D$1316,3,FALSE)</f>
        <v>#N/A</v>
      </c>
      <c r="L184" s="2" t="e">
        <f>VLOOKUP(A184,'4B0907557P M592 List'!$A$5:$D$1316,2,FALSE)</f>
        <v>#N/A</v>
      </c>
      <c r="M184" s="2" t="e">
        <f>VLOOKUP(A184,'4B0907557P M592 List'!$A$5:$D$1316,4,FALSE)</f>
        <v>#N/A</v>
      </c>
      <c r="N184" s="2" t="e">
        <f>VLOOKUP(A184,'4B0907557P M592 List'!$A$5:$D$1316,3,FALSE)</f>
        <v>#N/A</v>
      </c>
      <c r="P184" s="2" t="str">
        <f>VLOOKUP(A184,'06A906018R M383 List'!$A$6:$D$1294,2,FALSE)</f>
        <v>2x1</v>
      </c>
      <c r="Q184" s="2" t="str">
        <f>VLOOKUP(A184,'06A906018R M383 List'!$A$6:$D$1294,4,FALSE)</f>
        <v>Einschaltbedingung Sekundärluftsystem</v>
      </c>
      <c r="R184" s="2" t="str">
        <f>VLOOKUP(A184,'06A906018R M383 List'!$A$6:$D$1294,3,FALSE)</f>
        <v>$081D2</v>
      </c>
      <c r="T184" s="2" t="str">
        <f>VLOOKUP(A184,'06A906018CG M383 List'!$A$6:$D$1395,2,FALSE)</f>
        <v>2x1</v>
      </c>
      <c r="U184" s="2" t="str">
        <f>VLOOKUP(A184,'06A906018CG M383 List'!$A$6:$D$1395,4,FALSE)</f>
        <v>Einschaltbedingung Sekundärluftsystem</v>
      </c>
      <c r="V184" s="2" t="str">
        <f>VLOOKUP(A184,'06A906018CG M383 List'!$A$6:$D$1395,3,FALSE)</f>
        <v>$0823C</v>
      </c>
    </row>
    <row r="185" spans="1:22">
      <c r="A185" s="2" t="s">
        <v>9617</v>
      </c>
      <c r="B185" s="2" t="str">
        <f>VLOOKUP(A185,'4B0907557B M382 List'!$A$5:$E$1799,5,FALSE)</f>
        <v>Abregelkennlinie injection</v>
      </c>
      <c r="D185" s="2" t="str">
        <f>VLOOKUP(A185,'4B0907557B M382 List'!$A$5:$B$1799,2,FALSE)</f>
        <v>5x1</v>
      </c>
      <c r="E185" s="2" t="str">
        <f>VLOOKUP(A185,'4B0907557B M382 List'!$A$5:$D$1799,4,FALSE)</f>
        <v>Abregelkennlinie Einspritzung</v>
      </c>
      <c r="F185" s="2" t="str">
        <f>VLOOKUP(A185,'4B0907557B M382 List'!$A$5:$D$1799,3,FALSE)</f>
        <v>$08C99</v>
      </c>
      <c r="H185" s="2" t="e">
        <f>VLOOKUP(A185,'4B0907557P M592 List'!$A$5:$D$1316,2,FALSE)</f>
        <v>#N/A</v>
      </c>
      <c r="I185" s="2" t="e">
        <f>VLOOKUP(A185,'4B0907557P M592 List'!$A$5:$D$1316,4,FALSE)</f>
        <v>#N/A</v>
      </c>
      <c r="J185" s="2" t="e">
        <f>VLOOKUP(A185,'4B0907557P M592 List'!$A$5:$D$1316,3,FALSE)</f>
        <v>#N/A</v>
      </c>
      <c r="L185" s="2" t="e">
        <f>VLOOKUP(A185,'4B0907557P M592 List'!$A$5:$D$1316,2,FALSE)</f>
        <v>#N/A</v>
      </c>
      <c r="M185" s="2" t="e">
        <f>VLOOKUP(A185,'4B0907557P M592 List'!$A$5:$D$1316,4,FALSE)</f>
        <v>#N/A</v>
      </c>
      <c r="N185" s="2" t="e">
        <f>VLOOKUP(A185,'4B0907557P M592 List'!$A$5:$D$1316,3,FALSE)</f>
        <v>#N/A</v>
      </c>
      <c r="P185" s="2" t="e">
        <f>VLOOKUP(A185,'06A906018R M383 List'!$A$6:$D$1294,2,FALSE)</f>
        <v>#N/A</v>
      </c>
      <c r="Q185" s="2" t="e">
        <f>VLOOKUP(A185,'06A906018R M383 List'!$A$6:$D$1294,4,FALSE)</f>
        <v>#N/A</v>
      </c>
      <c r="R185" s="2" t="e">
        <f>VLOOKUP(A185,'06A906018R M383 List'!$A$6:$D$1294,3,FALSE)</f>
        <v>#N/A</v>
      </c>
      <c r="T185" s="2" t="str">
        <f>VLOOKUP(A185,'06A906018CG M383 List'!$A$6:$D$1395,2,FALSE)</f>
        <v>5x1</v>
      </c>
      <c r="U185" s="2" t="str">
        <f>VLOOKUP(A185,'06A906018CG M383 List'!$A$6:$D$1395,4,FALSE)</f>
        <v>Abregelkennlinie Einspritzung</v>
      </c>
      <c r="V185" s="2" t="str">
        <f>VLOOKUP(A185,'06A906018CG M383 List'!$A$6:$D$1395,3,FALSE)</f>
        <v>$08245</v>
      </c>
    </row>
    <row r="186" spans="1:22">
      <c r="A186" s="2" t="s">
        <v>9623</v>
      </c>
      <c r="B186" s="2" t="str">
        <f>VLOOKUP(A186,'4B0907557B M382 List'!$A$5:$E$1799,5,FALSE)</f>
        <v>Abregelkennlinie target idle speed</v>
      </c>
      <c r="D186" s="2" t="str">
        <f>VLOOKUP(A186,'4B0907557B M382 List'!$A$5:$B$1799,2,FALSE)</f>
        <v>5x1</v>
      </c>
      <c r="E186" s="2" t="str">
        <f>VLOOKUP(A186,'4B0907557B M382 List'!$A$5:$D$1799,4,FALSE)</f>
        <v>Abregelkennlinie Leerlauf-Solldrehzahl</v>
      </c>
      <c r="F186" s="2" t="str">
        <f>VLOOKUP(A186,'4B0907557B M382 List'!$A$5:$D$1799,3,FALSE)</f>
        <v>$08CA5</v>
      </c>
      <c r="H186" s="2" t="e">
        <f>VLOOKUP(A186,'4B0907557P M592 List'!$A$5:$D$1316,2,FALSE)</f>
        <v>#N/A</v>
      </c>
      <c r="I186" s="2" t="e">
        <f>VLOOKUP(A186,'4B0907557P M592 List'!$A$5:$D$1316,4,FALSE)</f>
        <v>#N/A</v>
      </c>
      <c r="J186" s="2" t="e">
        <f>VLOOKUP(A186,'4B0907557P M592 List'!$A$5:$D$1316,3,FALSE)</f>
        <v>#N/A</v>
      </c>
      <c r="L186" s="2" t="e">
        <f>VLOOKUP(A186,'4B0907557P M592 List'!$A$5:$D$1316,2,FALSE)</f>
        <v>#N/A</v>
      </c>
      <c r="M186" s="2" t="e">
        <f>VLOOKUP(A186,'4B0907557P M592 List'!$A$5:$D$1316,4,FALSE)</f>
        <v>#N/A</v>
      </c>
      <c r="N186" s="2" t="e">
        <f>VLOOKUP(A186,'4B0907557P M592 List'!$A$5:$D$1316,3,FALSE)</f>
        <v>#N/A</v>
      </c>
      <c r="P186" s="2" t="e">
        <f>VLOOKUP(A186,'06A906018R M383 List'!$A$6:$D$1294,2,FALSE)</f>
        <v>#N/A</v>
      </c>
      <c r="Q186" s="2" t="e">
        <f>VLOOKUP(A186,'06A906018R M383 List'!$A$6:$D$1294,4,FALSE)</f>
        <v>#N/A</v>
      </c>
      <c r="R186" s="2" t="e">
        <f>VLOOKUP(A186,'06A906018R M383 List'!$A$6:$D$1294,3,FALSE)</f>
        <v>#N/A</v>
      </c>
      <c r="T186" s="2" t="str">
        <f>VLOOKUP(A186,'06A906018CG M383 List'!$A$6:$D$1395,2,FALSE)</f>
        <v>5x1</v>
      </c>
      <c r="U186" s="2" t="str">
        <f>VLOOKUP(A186,'06A906018CG M383 List'!$A$6:$D$1395,4,FALSE)</f>
        <v>Abregelkennlinie Leerlauf-Solldrehzahl</v>
      </c>
      <c r="V186" s="2" t="str">
        <f>VLOOKUP(A186,'06A906018CG M383 List'!$A$6:$D$1395,3,FALSE)</f>
        <v>$08251</v>
      </c>
    </row>
    <row r="187" spans="1:22">
      <c r="A187" s="2" t="s">
        <v>9626</v>
      </c>
      <c r="B187" s="2" t="str">
        <f>VLOOKUP(A187,'4B0907557B M382 List'!$A$5:$E$1799,5,FALSE)</f>
        <v>Abregelkennlinie ignition, air pilot control</v>
      </c>
      <c r="D187" s="2" t="str">
        <f>VLOOKUP(A187,'4B0907557B M382 List'!$A$5:$B$1799,2,FALSE)</f>
        <v>5x1</v>
      </c>
      <c r="E187" s="2" t="str">
        <f>VLOOKUP(A187,'4B0907557B M382 List'!$A$5:$D$1799,4,FALSE)</f>
        <v>Abregelkennlinie Zündung, Luftvorsteuerung</v>
      </c>
      <c r="F187" s="2" t="str">
        <f>VLOOKUP(A187,'4B0907557B M382 List'!$A$5:$D$1799,3,FALSE)</f>
        <v>$08CB1</v>
      </c>
      <c r="H187" s="2" t="e">
        <f>VLOOKUP(A187,'4B0907557P M592 List'!$A$5:$D$1316,2,FALSE)</f>
        <v>#N/A</v>
      </c>
      <c r="I187" s="2" t="e">
        <f>VLOOKUP(A187,'4B0907557P M592 List'!$A$5:$D$1316,4,FALSE)</f>
        <v>#N/A</v>
      </c>
      <c r="J187" s="2" t="e">
        <f>VLOOKUP(A187,'4B0907557P M592 List'!$A$5:$D$1316,3,FALSE)</f>
        <v>#N/A</v>
      </c>
      <c r="L187" s="2" t="e">
        <f>VLOOKUP(A187,'4B0907557P M592 List'!$A$5:$D$1316,2,FALSE)</f>
        <v>#N/A</v>
      </c>
      <c r="M187" s="2" t="e">
        <f>VLOOKUP(A187,'4B0907557P M592 List'!$A$5:$D$1316,4,FALSE)</f>
        <v>#N/A</v>
      </c>
      <c r="N187" s="2" t="e">
        <f>VLOOKUP(A187,'4B0907557P M592 List'!$A$5:$D$1316,3,FALSE)</f>
        <v>#N/A</v>
      </c>
      <c r="P187" s="2" t="e">
        <f>VLOOKUP(A187,'06A906018R M383 List'!$A$6:$D$1294,2,FALSE)</f>
        <v>#N/A</v>
      </c>
      <c r="Q187" s="2" t="e">
        <f>VLOOKUP(A187,'06A906018R M383 List'!$A$6:$D$1294,4,FALSE)</f>
        <v>#N/A</v>
      </c>
      <c r="R187" s="2" t="e">
        <f>VLOOKUP(A187,'06A906018R M383 List'!$A$6:$D$1294,3,FALSE)</f>
        <v>#N/A</v>
      </c>
      <c r="T187" s="2" t="str">
        <f>VLOOKUP(A187,'06A906018CG M383 List'!$A$6:$D$1395,2,FALSE)</f>
        <v>5x1</v>
      </c>
      <c r="U187" s="2" t="str">
        <f>VLOOKUP(A187,'06A906018CG M383 List'!$A$6:$D$1395,4,FALSE)</f>
        <v>Abregelkennlinie Zündung, Luftvorsteuerung</v>
      </c>
      <c r="V187" s="2" t="str">
        <f>VLOOKUP(A187,'06A906018CG M383 List'!$A$6:$D$1395,3,FALSE)</f>
        <v>$0825D</v>
      </c>
    </row>
    <row r="188" spans="1:22">
      <c r="A188" s="2" t="s">
        <v>8281</v>
      </c>
      <c r="B188" s="2" t="str">
        <f>VLOOKUP(A188,'4B0907557B M382 List'!$A$5:$E$1799,5,FALSE)</f>
        <v>Setpoint air mass integral for motorized catalytic converter heating</v>
      </c>
      <c r="D188" s="2" t="str">
        <f>VLOOKUP(A188,'4B0907557B M382 List'!$A$5:$B$1799,2,FALSE)</f>
        <v>5x1</v>
      </c>
      <c r="E188" s="2" t="str">
        <f>VLOOKUP(A188,'4B0907557B M382 List'!$A$5:$D$1799,4,FALSE)</f>
        <v>Sollwert Luftmassen-Integral für motorisches Katheizen</v>
      </c>
      <c r="F188" s="2" t="str">
        <f>VLOOKUP(A188,'4B0907557B M382 List'!$A$5:$D$1799,3,FALSE)</f>
        <v>$08CC9</v>
      </c>
      <c r="H188" s="2" t="e">
        <f>VLOOKUP(A188,'4B0907557P M592 List'!$A$5:$D$1316,2,FALSE)</f>
        <v>#N/A</v>
      </c>
      <c r="I188" s="2" t="e">
        <f>VLOOKUP(A188,'4B0907557P M592 List'!$A$5:$D$1316,4,FALSE)</f>
        <v>#N/A</v>
      </c>
      <c r="J188" s="2" t="e">
        <f>VLOOKUP(A188,'4B0907557P M592 List'!$A$5:$D$1316,3,FALSE)</f>
        <v>#N/A</v>
      </c>
      <c r="L188" s="2" t="e">
        <f>VLOOKUP(A188,'4B0907557P M592 List'!$A$5:$D$1316,2,FALSE)</f>
        <v>#N/A</v>
      </c>
      <c r="M188" s="2" t="e">
        <f>VLOOKUP(A188,'4B0907557P M592 List'!$A$5:$D$1316,4,FALSE)</f>
        <v>#N/A</v>
      </c>
      <c r="N188" s="2" t="e">
        <f>VLOOKUP(A188,'4B0907557P M592 List'!$A$5:$D$1316,3,FALSE)</f>
        <v>#N/A</v>
      </c>
      <c r="P188" s="2" t="e">
        <f>VLOOKUP(A188,'06A906018R M383 List'!$A$6:$D$1294,2,FALSE)</f>
        <v>#N/A</v>
      </c>
      <c r="Q188" s="2" t="e">
        <f>VLOOKUP(A188,'06A906018R M383 List'!$A$6:$D$1294,4,FALSE)</f>
        <v>#N/A</v>
      </c>
      <c r="R188" s="2" t="e">
        <f>VLOOKUP(A188,'06A906018R M383 List'!$A$6:$D$1294,3,FALSE)</f>
        <v>#N/A</v>
      </c>
      <c r="T188" s="2" t="str">
        <f>VLOOKUP(A188,'06A906018CG M383 List'!$A$6:$D$1395,2,FALSE)</f>
        <v>5x1</v>
      </c>
      <c r="U188" s="2" t="str">
        <f>VLOOKUP(A188,'06A906018CG M383 List'!$A$6:$D$1395,4,FALSE)</f>
        <v>Sollwert Luftmassen-Integral für motorisches Katheizen</v>
      </c>
      <c r="V188" s="2" t="str">
        <f>VLOOKUP(A188,'06A906018CG M383 List'!$A$6:$D$1395,3,FALSE)</f>
        <v>$08275</v>
      </c>
    </row>
    <row r="189" spans="1:22">
      <c r="A189" s="2" t="s">
        <v>8283</v>
      </c>
      <c r="B189" s="2" t="str">
        <f>VLOOKUP(A189,'4B0907557B M382 List'!$A$5:$E$1799,5,FALSE)</f>
        <v>Setpoint air mass integral for motorized catalytic converter heating</v>
      </c>
      <c r="D189" s="2" t="str">
        <f>VLOOKUP(A189,'4B0907557B M382 List'!$A$5:$B$1799,2,FALSE)</f>
        <v>5x1</v>
      </c>
      <c r="E189" s="2" t="str">
        <f>VLOOKUP(A189,'4B0907557B M382 List'!$A$5:$D$1799,4,FALSE)</f>
        <v>Sollwert Luftmassen-Integral für motorisches Katheizen</v>
      </c>
      <c r="F189" s="2" t="str">
        <f>VLOOKUP(A189,'4B0907557B M382 List'!$A$5:$D$1799,3,FALSE)</f>
        <v>$08CD5</v>
      </c>
      <c r="H189" s="2" t="e">
        <f>VLOOKUP(A189,'4B0907557P M592 List'!$A$5:$D$1316,2,FALSE)</f>
        <v>#N/A</v>
      </c>
      <c r="I189" s="2" t="e">
        <f>VLOOKUP(A189,'4B0907557P M592 List'!$A$5:$D$1316,4,FALSE)</f>
        <v>#N/A</v>
      </c>
      <c r="J189" s="2" t="e">
        <f>VLOOKUP(A189,'4B0907557P M592 List'!$A$5:$D$1316,3,FALSE)</f>
        <v>#N/A</v>
      </c>
      <c r="L189" s="2" t="e">
        <f>VLOOKUP(A189,'4B0907557P M592 List'!$A$5:$D$1316,2,FALSE)</f>
        <v>#N/A</v>
      </c>
      <c r="M189" s="2" t="e">
        <f>VLOOKUP(A189,'4B0907557P M592 List'!$A$5:$D$1316,4,FALSE)</f>
        <v>#N/A</v>
      </c>
      <c r="N189" s="2" t="e">
        <f>VLOOKUP(A189,'4B0907557P M592 List'!$A$5:$D$1316,3,FALSE)</f>
        <v>#N/A</v>
      </c>
      <c r="P189" s="2" t="e">
        <f>VLOOKUP(A189,'06A906018R M383 List'!$A$6:$D$1294,2,FALSE)</f>
        <v>#N/A</v>
      </c>
      <c r="Q189" s="2" t="e">
        <f>VLOOKUP(A189,'06A906018R M383 List'!$A$6:$D$1294,4,FALSE)</f>
        <v>#N/A</v>
      </c>
      <c r="R189" s="2" t="e">
        <f>VLOOKUP(A189,'06A906018R M383 List'!$A$6:$D$1294,3,FALSE)</f>
        <v>#N/A</v>
      </c>
      <c r="T189" s="2" t="str">
        <f>VLOOKUP(A189,'06A906018CG M383 List'!$A$6:$D$1395,2,FALSE)</f>
        <v>5x1</v>
      </c>
      <c r="U189" s="2" t="str">
        <f>VLOOKUP(A189,'06A906018CG M383 List'!$A$6:$D$1395,4,FALSE)</f>
        <v>Sollwert Luftmassen-Integral für motorisches Katheizen</v>
      </c>
      <c r="V189" s="2" t="str">
        <f>VLOOKUP(A189,'06A906018CG M383 List'!$A$6:$D$1395,3,FALSE)</f>
        <v>$08281</v>
      </c>
    </row>
    <row r="190" spans="1:22">
      <c r="A190" s="2" t="s">
        <v>8285</v>
      </c>
      <c r="B190" s="2" t="str">
        <f>VLOOKUP(A190,'4B0907557B M382 List'!$A$5:$E$1799,5,FALSE)</f>
        <v>Setpoint air mass integral for motorized catalytic converter heating</v>
      </c>
      <c r="D190" s="2" t="str">
        <f>VLOOKUP(A190,'4B0907557B M382 List'!$A$5:$B$1799,2,FALSE)</f>
        <v>5x1</v>
      </c>
      <c r="E190" s="2" t="str">
        <f>VLOOKUP(A190,'4B0907557B M382 List'!$A$5:$D$1799,4,FALSE)</f>
        <v>Sollwert Luftmassen-Integral für motorisches Katheizen</v>
      </c>
      <c r="F190" s="2" t="str">
        <f>VLOOKUP(A190,'4B0907557B M382 List'!$A$5:$D$1799,3,FALSE)</f>
        <v>$08CE1</v>
      </c>
      <c r="H190" s="2" t="e">
        <f>VLOOKUP(A190,'4B0907557P M592 List'!$A$5:$D$1316,2,FALSE)</f>
        <v>#N/A</v>
      </c>
      <c r="I190" s="2" t="e">
        <f>VLOOKUP(A190,'4B0907557P M592 List'!$A$5:$D$1316,4,FALSE)</f>
        <v>#N/A</v>
      </c>
      <c r="J190" s="2" t="e">
        <f>VLOOKUP(A190,'4B0907557P M592 List'!$A$5:$D$1316,3,FALSE)</f>
        <v>#N/A</v>
      </c>
      <c r="L190" s="2" t="e">
        <f>VLOOKUP(A190,'4B0907557P M592 List'!$A$5:$D$1316,2,FALSE)</f>
        <v>#N/A</v>
      </c>
      <c r="M190" s="2" t="e">
        <f>VLOOKUP(A190,'4B0907557P M592 List'!$A$5:$D$1316,4,FALSE)</f>
        <v>#N/A</v>
      </c>
      <c r="N190" s="2" t="e">
        <f>VLOOKUP(A190,'4B0907557P M592 List'!$A$5:$D$1316,3,FALSE)</f>
        <v>#N/A</v>
      </c>
      <c r="P190" s="2" t="e">
        <f>VLOOKUP(A190,'06A906018R M383 List'!$A$6:$D$1294,2,FALSE)</f>
        <v>#N/A</v>
      </c>
      <c r="Q190" s="2" t="e">
        <f>VLOOKUP(A190,'06A906018R M383 List'!$A$6:$D$1294,4,FALSE)</f>
        <v>#N/A</v>
      </c>
      <c r="R190" s="2" t="e">
        <f>VLOOKUP(A190,'06A906018R M383 List'!$A$6:$D$1294,3,FALSE)</f>
        <v>#N/A</v>
      </c>
      <c r="T190" s="2" t="str">
        <f>VLOOKUP(A190,'06A906018CG M383 List'!$A$6:$D$1395,2,FALSE)</f>
        <v>5x1</v>
      </c>
      <c r="U190" s="2" t="str">
        <f>VLOOKUP(A190,'06A906018CG M383 List'!$A$6:$D$1395,4,FALSE)</f>
        <v>Sollwert Luftmassen-Integral für motorisches Katheizen</v>
      </c>
      <c r="V190" s="2" t="str">
        <f>VLOOKUP(A190,'06A906018CG M383 List'!$A$6:$D$1395,3,FALSE)</f>
        <v>$0828D</v>
      </c>
    </row>
    <row r="191" spans="1:22">
      <c r="P191" s="2"/>
      <c r="Q191" s="2"/>
      <c r="R191" s="2"/>
    </row>
    <row r="192" spans="1:22">
      <c r="A192" s="17" t="s">
        <v>4344</v>
      </c>
      <c r="B192" s="15" t="s">
        <v>9905</v>
      </c>
      <c r="P192" s="2"/>
      <c r="Q192" s="2"/>
      <c r="R192" s="2"/>
    </row>
    <row r="193" spans="1:22">
      <c r="A193" s="17" t="s">
        <v>8443</v>
      </c>
      <c r="B193" s="18" t="str">
        <f>VLOOKUP(A193,'4B0907557B M382 List'!$A$5:$E$1799,5,FALSE) &amp; "    - RPM LIMITER"</f>
        <v>Speed ​​limitation with error detection speed signal    - RPM LIMITER</v>
      </c>
      <c r="C193" s="17"/>
      <c r="D193" s="17" t="str">
        <f>VLOOKUP(A193,'4B0907557B M382 List'!$A$5:$B$1799,2,FALSE)</f>
        <v>1x1</v>
      </c>
      <c r="E193" s="2" t="str">
        <f>VLOOKUP(A193,'4B0907557B M382 List'!$A$5:$D$1799,4,FALSE)</f>
        <v>Drehzahlbegrenzung bei Fehlererkennung Geschwindigkeitssignal</v>
      </c>
      <c r="F193" s="2" t="str">
        <f>VLOOKUP(A193,'4B0907557B M382 List'!$A$5:$D$1799,3,FALSE)</f>
        <v>$0743A</v>
      </c>
      <c r="H193" s="2" t="e">
        <f>VLOOKUP(A193,'4B0907557P M592 List'!$A$5:$D$1316,2,FALSE)</f>
        <v>#N/A</v>
      </c>
      <c r="I193" s="2" t="e">
        <f>VLOOKUP(A193,'4B0907557P M592 List'!$A$5:$D$1316,4,FALSE)</f>
        <v>#N/A</v>
      </c>
      <c r="J193" s="2" t="e">
        <f>VLOOKUP(A193,'4B0907557P M592 List'!$A$5:$D$1316,3,FALSE)</f>
        <v>#N/A</v>
      </c>
      <c r="L193" s="2" t="e">
        <f>VLOOKUP(A193,'4B0907557P M592 List'!$A$5:$D$1316,2,FALSE)</f>
        <v>#N/A</v>
      </c>
      <c r="M193" s="2" t="e">
        <f>VLOOKUP(A193,'4B0907557P M592 List'!$A$5:$D$1316,4,FALSE)</f>
        <v>#N/A</v>
      </c>
      <c r="N193" s="2" t="e">
        <f>VLOOKUP(A193,'4B0907557P M592 List'!$A$5:$D$1316,3,FALSE)</f>
        <v>#N/A</v>
      </c>
      <c r="P193" s="2" t="e">
        <f>VLOOKUP(A193,'06A906018R M383 List'!$A$6:$D$1294,2,FALSE)</f>
        <v>#N/A</v>
      </c>
      <c r="Q193" s="2" t="e">
        <f>VLOOKUP(A193,'06A906018R M383 List'!$A$6:$D$1294,4,FALSE)</f>
        <v>#N/A</v>
      </c>
      <c r="R193" s="2" t="e">
        <f>VLOOKUP(A193,'06A906018R M383 List'!$A$6:$D$1294,3,FALSE)</f>
        <v>#N/A</v>
      </c>
      <c r="T193" s="2" t="str">
        <f>VLOOKUP(A193,'06A906018CG M383 List'!$A$6:$D$1395,2,FALSE)</f>
        <v>1x1</v>
      </c>
      <c r="U193" s="2" t="str">
        <f>VLOOKUP(A193,'06A906018CG M383 List'!$A$6:$D$1395,4,FALSE)</f>
        <v>Drehzahlbegrenzung bei Fehlererkennung Geschwindigkeitssignal</v>
      </c>
      <c r="V193" s="2" t="str">
        <f>VLOOKUP(A193,'06A906018CG M383 List'!$A$6:$D$1395,3,FALSE)</f>
        <v>$0693A</v>
      </c>
    </row>
    <row r="194" spans="1:22">
      <c r="A194" s="2" t="s">
        <v>6552</v>
      </c>
      <c r="B194" s="2" t="str">
        <f>VLOOKUP(A194,'4B0907557B M382 List'!$A$5:$E$1799,5,FALSE)</f>
        <v>Delay time for speed limitation on loss of speed signal</v>
      </c>
      <c r="D194" s="2" t="str">
        <f>VLOOKUP(A194,'4B0907557B M382 List'!$A$5:$B$1799,2,FALSE)</f>
        <v>1x1</v>
      </c>
      <c r="E194" s="2" t="str">
        <f>VLOOKUP(A194,'4B0907557B M382 List'!$A$5:$D$1799,4,FALSE)</f>
        <v>Verzögerungszeit für Drehzahlbegrenzung bei Ausfall des Geschwindigkeitssignals</v>
      </c>
      <c r="F194" s="2" t="str">
        <f>VLOOKUP(A194,'4B0907557B M382 List'!$A$5:$D$1799,3,FALSE)</f>
        <v>$0743C</v>
      </c>
      <c r="H194" s="2" t="e">
        <f>VLOOKUP(A194,'4B0907557P M592 List'!$A$5:$D$1316,2,FALSE)</f>
        <v>#N/A</v>
      </c>
      <c r="I194" s="2" t="e">
        <f>VLOOKUP(A194,'4B0907557P M592 List'!$A$5:$D$1316,4,FALSE)</f>
        <v>#N/A</v>
      </c>
      <c r="J194" s="2" t="e">
        <f>VLOOKUP(A194,'4B0907557P M592 List'!$A$5:$D$1316,3,FALSE)</f>
        <v>#N/A</v>
      </c>
      <c r="L194" s="2" t="e">
        <f>VLOOKUP(A194,'4B0907557P M592 List'!$A$5:$D$1316,2,FALSE)</f>
        <v>#N/A</v>
      </c>
      <c r="M194" s="2" t="e">
        <f>VLOOKUP(A194,'4B0907557P M592 List'!$A$5:$D$1316,4,FALSE)</f>
        <v>#N/A</v>
      </c>
      <c r="N194" s="2" t="e">
        <f>VLOOKUP(A194,'4B0907557P M592 List'!$A$5:$D$1316,3,FALSE)</f>
        <v>#N/A</v>
      </c>
      <c r="P194" s="2" t="str">
        <f>VLOOKUP(A194,'06A906018R M383 List'!$A$6:$D$1294,2,FALSE)</f>
        <v>1x1</v>
      </c>
      <c r="Q194" s="2" t="str">
        <f>VLOOKUP(A194,'06A906018R M383 List'!$A$6:$D$1294,4,FALSE)</f>
        <v>Verzögerungszeit für Drehzahlbegrenzung bei Ausfall des Geschwindigkeitssignals</v>
      </c>
      <c r="R194" s="2" t="str">
        <f>VLOOKUP(A194,'06A906018R M383 List'!$A$6:$D$1294,3,FALSE)</f>
        <v>$0693C</v>
      </c>
      <c r="T194" s="2" t="str">
        <f>VLOOKUP(A194,'06A906018CG M383 List'!$A$6:$D$1395,2,FALSE)</f>
        <v>1x1</v>
      </c>
      <c r="U194" s="2" t="str">
        <f>VLOOKUP(A194,'06A906018CG M383 List'!$A$6:$D$1395,4,FALSE)</f>
        <v>Verzögerungszeit für Drehzahlbegrenzung bei Ausfall des Geschwindigkeitssignals</v>
      </c>
      <c r="V194" s="2" t="str">
        <f>VLOOKUP(A194,'06A906018CG M383 List'!$A$6:$D$1395,3,FALSE)</f>
        <v>$0693C</v>
      </c>
    </row>
    <row r="195" spans="1:22">
      <c r="A195" s="2" t="s">
        <v>5818</v>
      </c>
      <c r="B195" s="2" t="str">
        <f>VLOOKUP(A195,'4B0907557B M382 List'!$A$5:$E$1799,5,FALSE)</f>
        <v>Reduction stage in Condition 1 of the NMAX - limiting</v>
      </c>
      <c r="D195" s="2" t="str">
        <f>VLOOKUP(A195,'4B0907557B M382 List'!$A$5:$B$1799,2,FALSE)</f>
        <v>1x1</v>
      </c>
      <c r="E195" s="2" t="str">
        <f>VLOOKUP(A195,'4B0907557B M382 List'!$A$5:$D$1799,4,FALSE)</f>
        <v>Reduzierstufe bei Bedingung 1 der NMAX-Begrenzung</v>
      </c>
      <c r="F195" s="2" t="str">
        <f>VLOOKUP(A195,'4B0907557B M382 List'!$A$5:$D$1799,3,FALSE)</f>
        <v>$0743E</v>
      </c>
      <c r="H195" s="2" t="e">
        <f>VLOOKUP(A195,'4B0907557P M592 List'!$A$5:$D$1316,2,FALSE)</f>
        <v>#N/A</v>
      </c>
      <c r="I195" s="2" t="e">
        <f>VLOOKUP(A195,'4B0907557P M592 List'!$A$5:$D$1316,4,FALSE)</f>
        <v>#N/A</v>
      </c>
      <c r="J195" s="2" t="e">
        <f>VLOOKUP(A195,'4B0907557P M592 List'!$A$5:$D$1316,3,FALSE)</f>
        <v>#N/A</v>
      </c>
      <c r="L195" s="2" t="e">
        <f>VLOOKUP(A195,'4B0907557P M592 List'!$A$5:$D$1316,2,FALSE)</f>
        <v>#N/A</v>
      </c>
      <c r="M195" s="2" t="e">
        <f>VLOOKUP(A195,'4B0907557P M592 List'!$A$5:$D$1316,4,FALSE)</f>
        <v>#N/A</v>
      </c>
      <c r="N195" s="2" t="e">
        <f>VLOOKUP(A195,'4B0907557P M592 List'!$A$5:$D$1316,3,FALSE)</f>
        <v>#N/A</v>
      </c>
      <c r="P195" s="2" t="str">
        <f>VLOOKUP(A195,'06A906018R M383 List'!$A$6:$D$1294,2,FALSE)</f>
        <v>1x1</v>
      </c>
      <c r="Q195" s="2" t="str">
        <f>VLOOKUP(A195,'06A906018R M383 List'!$A$6:$D$1294,4,FALSE)</f>
        <v>Reduzierstufe bei Bedingung 1 der NMAX-Begrenzung</v>
      </c>
      <c r="R195" s="2" t="str">
        <f>VLOOKUP(A195,'06A906018R M383 List'!$A$6:$D$1294,3,FALSE)</f>
        <v>$0693E</v>
      </c>
      <c r="T195" s="2" t="str">
        <f>VLOOKUP(A195,'06A906018CG M383 List'!$A$6:$D$1395,2,FALSE)</f>
        <v>1x1</v>
      </c>
      <c r="U195" s="2" t="str">
        <f>VLOOKUP(A195,'06A906018CG M383 List'!$A$6:$D$1395,4,FALSE)</f>
        <v>Reduzierstufe bei Bedingung 1 der NMAX-Begrenzung</v>
      </c>
      <c r="V195" s="2" t="str">
        <f>VLOOKUP(A195,'06A906018CG M383 List'!$A$6:$D$1395,3,FALSE)</f>
        <v>$0693E</v>
      </c>
    </row>
    <row r="196" spans="1:22">
      <c r="A196" s="2" t="s">
        <v>5821</v>
      </c>
      <c r="B196" s="2" t="str">
        <f>VLOOKUP(A196,'4B0907557B M382 List'!$A$5:$E$1799,5,FALSE)</f>
        <v>Reduction stage in Condition 2 of the NMAX - limiting</v>
      </c>
      <c r="D196" s="2" t="str">
        <f>VLOOKUP(A196,'4B0907557B M382 List'!$A$5:$B$1799,2,FALSE)</f>
        <v>1x1</v>
      </c>
      <c r="E196" s="2" t="str">
        <f>VLOOKUP(A196,'4B0907557B M382 List'!$A$5:$D$1799,4,FALSE)</f>
        <v>Reduzierstufe bei Bedingung 2 der NMAX-Begrenzung</v>
      </c>
      <c r="F196" s="2" t="str">
        <f>VLOOKUP(A196,'4B0907557B M382 List'!$A$5:$D$1799,3,FALSE)</f>
        <v>$0743F</v>
      </c>
      <c r="H196" s="2" t="e">
        <f>VLOOKUP(A196,'4B0907557P M592 List'!$A$5:$D$1316,2,FALSE)</f>
        <v>#N/A</v>
      </c>
      <c r="I196" s="2" t="e">
        <f>VLOOKUP(A196,'4B0907557P M592 List'!$A$5:$D$1316,4,FALSE)</f>
        <v>#N/A</v>
      </c>
      <c r="J196" s="2" t="e">
        <f>VLOOKUP(A196,'4B0907557P M592 List'!$A$5:$D$1316,3,FALSE)</f>
        <v>#N/A</v>
      </c>
      <c r="L196" s="2" t="e">
        <f>VLOOKUP(A196,'4B0907557P M592 List'!$A$5:$D$1316,2,FALSE)</f>
        <v>#N/A</v>
      </c>
      <c r="M196" s="2" t="e">
        <f>VLOOKUP(A196,'4B0907557P M592 List'!$A$5:$D$1316,4,FALSE)</f>
        <v>#N/A</v>
      </c>
      <c r="N196" s="2" t="e">
        <f>VLOOKUP(A196,'4B0907557P M592 List'!$A$5:$D$1316,3,FALSE)</f>
        <v>#N/A</v>
      </c>
      <c r="P196" s="2" t="str">
        <f>VLOOKUP(A196,'06A906018R M383 List'!$A$6:$D$1294,2,FALSE)</f>
        <v>1x1</v>
      </c>
      <c r="Q196" s="2" t="str">
        <f>VLOOKUP(A196,'06A906018R M383 List'!$A$6:$D$1294,4,FALSE)</f>
        <v>Reduzierstufe bei Bedingung 2 der NMAX-Begrenzung</v>
      </c>
      <c r="R196" s="2" t="str">
        <f>VLOOKUP(A196,'06A906018R M383 List'!$A$6:$D$1294,3,FALSE)</f>
        <v>$0693F</v>
      </c>
      <c r="T196" s="2" t="str">
        <f>VLOOKUP(A196,'06A906018CG M383 List'!$A$6:$D$1395,2,FALSE)</f>
        <v>1x1</v>
      </c>
      <c r="U196" s="2" t="str">
        <f>VLOOKUP(A196,'06A906018CG M383 List'!$A$6:$D$1395,4,FALSE)</f>
        <v>Reduzierstufe bei Bedingung 2 der NMAX-Begrenzung</v>
      </c>
      <c r="V196" s="2" t="str">
        <f>VLOOKUP(A196,'06A906018CG M383 List'!$A$6:$D$1395,3,FALSE)</f>
        <v>$0693F</v>
      </c>
    </row>
    <row r="197" spans="1:22">
      <c r="A197" s="2" t="s">
        <v>5824</v>
      </c>
      <c r="B197" s="2" t="str">
        <f>VLOOKUP(A197,'4B0907557B M382 List'!$A$5:$E$1799,5,FALSE)</f>
        <v>Reduction stage in Condition 3 of the NMAX - limiting</v>
      </c>
      <c r="D197" s="2" t="str">
        <f>VLOOKUP(A197,'4B0907557B M382 List'!$A$5:$B$1799,2,FALSE)</f>
        <v>1x1</v>
      </c>
      <c r="E197" s="2" t="str">
        <f>VLOOKUP(A197,'4B0907557B M382 List'!$A$5:$D$1799,4,FALSE)</f>
        <v>Reduzierstufe bei Bedingung 3 der NMAX-Begrenzung</v>
      </c>
      <c r="F197" s="2" t="str">
        <f>VLOOKUP(A197,'4B0907557B M382 List'!$A$5:$D$1799,3,FALSE)</f>
        <v>$07440</v>
      </c>
      <c r="H197" s="2" t="e">
        <f>VLOOKUP(A197,'4B0907557P M592 List'!$A$5:$D$1316,2,FALSE)</f>
        <v>#N/A</v>
      </c>
      <c r="I197" s="2" t="e">
        <f>VLOOKUP(A197,'4B0907557P M592 List'!$A$5:$D$1316,4,FALSE)</f>
        <v>#N/A</v>
      </c>
      <c r="J197" s="2" t="e">
        <f>VLOOKUP(A197,'4B0907557P M592 List'!$A$5:$D$1316,3,FALSE)</f>
        <v>#N/A</v>
      </c>
      <c r="L197" s="2" t="e">
        <f>VLOOKUP(A197,'4B0907557P M592 List'!$A$5:$D$1316,2,FALSE)</f>
        <v>#N/A</v>
      </c>
      <c r="M197" s="2" t="e">
        <f>VLOOKUP(A197,'4B0907557P M592 List'!$A$5:$D$1316,4,FALSE)</f>
        <v>#N/A</v>
      </c>
      <c r="N197" s="2" t="e">
        <f>VLOOKUP(A197,'4B0907557P M592 List'!$A$5:$D$1316,3,FALSE)</f>
        <v>#N/A</v>
      </c>
      <c r="P197" s="2" t="str">
        <f>VLOOKUP(A197,'06A906018R M383 List'!$A$6:$D$1294,2,FALSE)</f>
        <v>1x1</v>
      </c>
      <c r="Q197" s="2" t="str">
        <f>VLOOKUP(A197,'06A906018R M383 List'!$A$6:$D$1294,4,FALSE)</f>
        <v>Reduzierstufe bei Bedingung 3 der NMAX-Begrenzung</v>
      </c>
      <c r="R197" s="2" t="str">
        <f>VLOOKUP(A197,'06A906018R M383 List'!$A$6:$D$1294,3,FALSE)</f>
        <v>$06940</v>
      </c>
      <c r="T197" s="2" t="str">
        <f>VLOOKUP(A197,'06A906018CG M383 List'!$A$6:$D$1395,2,FALSE)</f>
        <v>1x1</v>
      </c>
      <c r="U197" s="2" t="str">
        <f>VLOOKUP(A197,'06A906018CG M383 List'!$A$6:$D$1395,4,FALSE)</f>
        <v>Reduzierstufe bei Bedingung 3 der NMAX-Begrenzung</v>
      </c>
      <c r="V197" s="2" t="str">
        <f>VLOOKUP(A197,'06A906018CG M383 List'!$A$6:$D$1395,3,FALSE)</f>
        <v>$06940</v>
      </c>
    </row>
    <row r="198" spans="1:22">
      <c r="A198" s="2" t="s">
        <v>5827</v>
      </c>
      <c r="B198" s="2" t="str">
        <f>VLOOKUP(A198,'4B0907557B M382 List'!$A$5:$E$1799,5,FALSE)</f>
        <v>Reduction stage in Condition 4 of the NMAX - limiting</v>
      </c>
      <c r="D198" s="2" t="str">
        <f>VLOOKUP(A198,'4B0907557B M382 List'!$A$5:$B$1799,2,FALSE)</f>
        <v>1x1</v>
      </c>
      <c r="E198" s="2" t="str">
        <f>VLOOKUP(A198,'4B0907557B M382 List'!$A$5:$D$1799,4,FALSE)</f>
        <v>Reduzierstufe bei Bedingung 4 der NMAX-Begrenzung</v>
      </c>
      <c r="F198" s="2" t="str">
        <f>VLOOKUP(A198,'4B0907557B M382 List'!$A$5:$D$1799,3,FALSE)</f>
        <v>$07441</v>
      </c>
      <c r="H198" s="2" t="e">
        <f>VLOOKUP(A198,'4B0907557P M592 List'!$A$5:$D$1316,2,FALSE)</f>
        <v>#N/A</v>
      </c>
      <c r="I198" s="2" t="e">
        <f>VLOOKUP(A198,'4B0907557P M592 List'!$A$5:$D$1316,4,FALSE)</f>
        <v>#N/A</v>
      </c>
      <c r="J198" s="2" t="e">
        <f>VLOOKUP(A198,'4B0907557P M592 List'!$A$5:$D$1316,3,FALSE)</f>
        <v>#N/A</v>
      </c>
      <c r="L198" s="2" t="e">
        <f>VLOOKUP(A198,'4B0907557P M592 List'!$A$5:$D$1316,2,FALSE)</f>
        <v>#N/A</v>
      </c>
      <c r="M198" s="2" t="e">
        <f>VLOOKUP(A198,'4B0907557P M592 List'!$A$5:$D$1316,4,FALSE)</f>
        <v>#N/A</v>
      </c>
      <c r="N198" s="2" t="e">
        <f>VLOOKUP(A198,'4B0907557P M592 List'!$A$5:$D$1316,3,FALSE)</f>
        <v>#N/A</v>
      </c>
      <c r="P198" s="2" t="str">
        <f>VLOOKUP(A198,'06A906018R M383 List'!$A$6:$D$1294,2,FALSE)</f>
        <v>1x1</v>
      </c>
      <c r="Q198" s="2" t="str">
        <f>VLOOKUP(A198,'06A906018R M383 List'!$A$6:$D$1294,4,FALSE)</f>
        <v>Reduzierstufe bei Bedingung 4 der NMAX-Begrenzung</v>
      </c>
      <c r="R198" s="2" t="str">
        <f>VLOOKUP(A198,'06A906018R M383 List'!$A$6:$D$1294,3,FALSE)</f>
        <v>$06941</v>
      </c>
      <c r="T198" s="2" t="str">
        <f>VLOOKUP(A198,'06A906018CG M383 List'!$A$6:$D$1395,2,FALSE)</f>
        <v>1x1</v>
      </c>
      <c r="U198" s="2" t="str">
        <f>VLOOKUP(A198,'06A906018CG M383 List'!$A$6:$D$1395,4,FALSE)</f>
        <v>Reduzierstufe bei Bedingung 4 der NMAX-Begrenzung</v>
      </c>
      <c r="V198" s="2" t="str">
        <f>VLOOKUP(A198,'06A906018CG M383 List'!$A$6:$D$1395,3,FALSE)</f>
        <v>$06941</v>
      </c>
    </row>
    <row r="199" spans="1:22">
      <c r="P199" s="2"/>
      <c r="Q199" s="2"/>
      <c r="R199" s="2"/>
    </row>
    <row r="200" spans="1:22">
      <c r="A200" s="3" t="s">
        <v>4345</v>
      </c>
      <c r="B200" s="15" t="s">
        <v>9931</v>
      </c>
      <c r="P200" s="2"/>
      <c r="Q200" s="2"/>
      <c r="R200" s="2"/>
    </row>
    <row r="201" spans="1:22">
      <c r="A201" s="2" t="s">
        <v>6578</v>
      </c>
      <c r="B201" s="2" t="str">
        <f>VLOOKUP(A201,'4B0907557B M382 List'!$A$5:$E$1799,5,FALSE)</f>
        <v>Zahnentprellzeit in the initialization</v>
      </c>
      <c r="D201" s="2" t="str">
        <f>VLOOKUP(A201,'4B0907557B M382 List'!$A$5:$B$1799,2,FALSE)</f>
        <v>1x1</v>
      </c>
      <c r="E201" s="2" t="str">
        <f>VLOOKUP(A201,'4B0907557B M382 List'!$A$5:$D$1799,4,FALSE)</f>
        <v>Zahnentprellzeit in der Initialisierung</v>
      </c>
      <c r="F201" s="2" t="str">
        <f>VLOOKUP(A201,'4B0907557B M382 List'!$A$5:$D$1799,3,FALSE)</f>
        <v>$0752E</v>
      </c>
      <c r="H201" s="2" t="str">
        <f>VLOOKUP(A201,'4B0907557P M592 List'!$A$5:$D$1316,2,FALSE)</f>
        <v>1x1</v>
      </c>
      <c r="I201" s="2" t="str">
        <f>VLOOKUP(A201,'4B0907557P M592 List'!$A$5:$D$1316,4,FALSE)</f>
        <v>Zahnentprellzeit in der Initialisierung</v>
      </c>
      <c r="J201" s="2" t="str">
        <f>VLOOKUP(A201,'4B0907557P M592 List'!$A$5:$D$1316,3,FALSE)</f>
        <v>$070C4</v>
      </c>
      <c r="L201" s="2" t="str">
        <f>VLOOKUP(A201,'4B0907557P M592 List'!$A$5:$D$1316,2,FALSE)</f>
        <v>1x1</v>
      </c>
      <c r="M201" s="2" t="str">
        <f>VLOOKUP(A201,'4B0907557P M592 List'!$A$5:$D$1316,4,FALSE)</f>
        <v>Zahnentprellzeit in der Initialisierung</v>
      </c>
      <c r="N201" s="2" t="str">
        <f>VLOOKUP(A201,'4B0907557P M592 List'!$A$5:$D$1316,3,FALSE)</f>
        <v>$070C4</v>
      </c>
      <c r="P201" s="2" t="e">
        <f>VLOOKUP(A201,'06A906018R M383 List'!$A$6:$D$1294,2,FALSE)</f>
        <v>#N/A</v>
      </c>
      <c r="Q201" s="2" t="e">
        <f>VLOOKUP(A201,'06A906018R M383 List'!$A$6:$D$1294,4,FALSE)</f>
        <v>#N/A</v>
      </c>
      <c r="R201" s="2" t="e">
        <f>VLOOKUP(A201,'06A906018R M383 List'!$A$6:$D$1294,3,FALSE)</f>
        <v>#N/A</v>
      </c>
      <c r="T201" s="2" t="e">
        <f>VLOOKUP(A201,'06A906018CG M383 List'!$A$6:$D$1395,2,FALSE)</f>
        <v>#N/A</v>
      </c>
      <c r="U201" s="2" t="e">
        <f>VLOOKUP(A201,'06A906018CG M383 List'!$A$6:$D$1395,4,FALSE)</f>
        <v>#N/A</v>
      </c>
      <c r="V201" s="2" t="e">
        <f>VLOOKUP(A201,'06A906018CG M383 List'!$A$6:$D$1395,3,FALSE)</f>
        <v>#N/A</v>
      </c>
    </row>
    <row r="202" spans="1:22">
      <c r="A202" s="2" t="s">
        <v>9516</v>
      </c>
      <c r="B202" s="2" t="str">
        <f>VLOOKUP(A202,'4B0907557B M382 List'!$A$5:$E$1799,5,FALSE)</f>
        <v>Number of teeth with tooth suppression in the Start</v>
      </c>
      <c r="D202" s="2" t="str">
        <f>VLOOKUP(A202,'4B0907557B M382 List'!$A$5:$B$1799,2,FALSE)</f>
        <v>1x1</v>
      </c>
      <c r="E202" s="2" t="str">
        <f>VLOOKUP(A202,'4B0907557B M382 List'!$A$5:$D$1799,4,FALSE)</f>
        <v>Anzahl Zähne bei Zahnunterdrückung im Start</v>
      </c>
      <c r="F202" s="2" t="str">
        <f>VLOOKUP(A202,'4B0907557B M382 List'!$A$5:$D$1799,3,FALSE)</f>
        <v>$07530</v>
      </c>
      <c r="H202" s="2" t="str">
        <f>VLOOKUP(A202,'4B0907557P M592 List'!$A$5:$D$1316,2,FALSE)</f>
        <v>1x1</v>
      </c>
      <c r="I202" s="2" t="str">
        <f>VLOOKUP(A202,'4B0907557P M592 List'!$A$5:$D$1316,4,FALSE)</f>
        <v>Anzahl Zähne bei Zahnunterdrückung im Start</v>
      </c>
      <c r="J202" s="2" t="str">
        <f>VLOOKUP(A202,'4B0907557P M592 List'!$A$5:$D$1316,3,FALSE)</f>
        <v>$070C6</v>
      </c>
      <c r="L202" s="2" t="str">
        <f>VLOOKUP(A202,'4B0907557P M592 List'!$A$5:$D$1316,2,FALSE)</f>
        <v>1x1</v>
      </c>
      <c r="M202" s="2" t="str">
        <f>VLOOKUP(A202,'4B0907557P M592 List'!$A$5:$D$1316,4,FALSE)</f>
        <v>Anzahl Zähne bei Zahnunterdrückung im Start</v>
      </c>
      <c r="N202" s="2" t="str">
        <f>VLOOKUP(A202,'4B0907557P M592 List'!$A$5:$D$1316,3,FALSE)</f>
        <v>$070C6</v>
      </c>
      <c r="P202" s="2" t="e">
        <f>VLOOKUP(A202,'06A906018R M383 List'!$A$6:$D$1294,2,FALSE)</f>
        <v>#N/A</v>
      </c>
      <c r="Q202" s="2" t="e">
        <f>VLOOKUP(A202,'06A906018R M383 List'!$A$6:$D$1294,4,FALSE)</f>
        <v>#N/A</v>
      </c>
      <c r="R202" s="2" t="e">
        <f>VLOOKUP(A202,'06A906018R M383 List'!$A$6:$D$1294,3,FALSE)</f>
        <v>#N/A</v>
      </c>
      <c r="T202" s="2" t="e">
        <f>VLOOKUP(A202,'06A906018CG M383 List'!$A$6:$D$1395,2,FALSE)</f>
        <v>#N/A</v>
      </c>
      <c r="U202" s="2" t="e">
        <f>VLOOKUP(A202,'06A906018CG M383 List'!$A$6:$D$1395,4,FALSE)</f>
        <v>#N/A</v>
      </c>
      <c r="V202" s="2" t="e">
        <f>VLOOKUP(A202,'06A906018CG M383 List'!$A$6:$D$1395,3,FALSE)</f>
        <v>#N/A</v>
      </c>
    </row>
    <row r="203" spans="1:22">
      <c r="A203" s="2" t="s">
        <v>8452</v>
      </c>
      <c r="B203" s="2" t="str">
        <f>VLOOKUP(A203,'4B0907557B M382 List'!$A$5:$E$1799,5,FALSE)</f>
        <v>Speed ​​transition Normal - &gt; Start</v>
      </c>
      <c r="D203" s="2" t="str">
        <f>VLOOKUP(A203,'4B0907557B M382 List'!$A$5:$B$1799,2,FALSE)</f>
        <v>2x1</v>
      </c>
      <c r="E203" s="2" t="str">
        <f>VLOOKUP(A203,'4B0907557B M382 List'!$A$5:$D$1799,4,FALSE)</f>
        <v>Drehzahlübergang Normal -&gt; Start</v>
      </c>
      <c r="F203" s="2" t="str">
        <f>VLOOKUP(A203,'4B0907557B M382 List'!$A$5:$D$1799,3,FALSE)</f>
        <v>$08CEA</v>
      </c>
      <c r="H203" s="2" t="e">
        <f>VLOOKUP(A203,'4B0907557P M592 List'!$A$5:$D$1316,2,FALSE)</f>
        <v>#N/A</v>
      </c>
      <c r="I203" s="2" t="e">
        <f>VLOOKUP(A203,'4B0907557P M592 List'!$A$5:$D$1316,4,FALSE)</f>
        <v>#N/A</v>
      </c>
      <c r="J203" s="2" t="e">
        <f>VLOOKUP(A203,'4B0907557P M592 List'!$A$5:$D$1316,3,FALSE)</f>
        <v>#N/A</v>
      </c>
      <c r="L203" s="2" t="e">
        <f>VLOOKUP(A203,'4B0907557P M592 List'!$A$5:$D$1316,2,FALSE)</f>
        <v>#N/A</v>
      </c>
      <c r="M203" s="2" t="e">
        <f>VLOOKUP(A203,'4B0907557P M592 List'!$A$5:$D$1316,4,FALSE)</f>
        <v>#N/A</v>
      </c>
      <c r="N203" s="2" t="e">
        <f>VLOOKUP(A203,'4B0907557P M592 List'!$A$5:$D$1316,3,FALSE)</f>
        <v>#N/A</v>
      </c>
      <c r="P203" s="2" t="e">
        <f>VLOOKUP(A203,'06A906018R M383 List'!$A$6:$D$1294,2,FALSE)</f>
        <v>#N/A</v>
      </c>
      <c r="Q203" s="2" t="e">
        <f>VLOOKUP(A203,'06A906018R M383 List'!$A$6:$D$1294,4,FALSE)</f>
        <v>#N/A</v>
      </c>
      <c r="R203" s="2" t="e">
        <f>VLOOKUP(A203,'06A906018R M383 List'!$A$6:$D$1294,3,FALSE)</f>
        <v>#N/A</v>
      </c>
      <c r="T203" s="2" t="e">
        <f>VLOOKUP(A203,'06A906018CG M383 List'!$A$6:$D$1395,2,FALSE)</f>
        <v>#N/A</v>
      </c>
      <c r="U203" s="2" t="e">
        <f>VLOOKUP(A203,'06A906018CG M383 List'!$A$6:$D$1395,4,FALSE)</f>
        <v>#N/A</v>
      </c>
      <c r="V203" s="2" t="e">
        <f>VLOOKUP(A203,'06A906018CG M383 List'!$A$6:$D$1395,3,FALSE)</f>
        <v>#N/A</v>
      </c>
    </row>
    <row r="204" spans="1:22">
      <c r="A204" s="2" t="s">
        <v>8501</v>
      </c>
      <c r="B204" s="2" t="str">
        <f>VLOOKUP(A204,'4B0907557B M382 List'!$A$5:$E$1799,5,FALSE)</f>
        <v>Transition Start - &gt; Normal</v>
      </c>
      <c r="D204" s="2" t="str">
        <f>VLOOKUP(A204,'4B0907557B M382 List'!$A$5:$B$1799,2,FALSE)</f>
        <v>3x1</v>
      </c>
      <c r="E204" s="2" t="str">
        <f>VLOOKUP(A204,'4B0907557B M382 List'!$A$5:$D$1799,4,FALSE)</f>
        <v>Übergang Start -&gt; Normal</v>
      </c>
      <c r="F204" s="2" t="str">
        <f>VLOOKUP(A204,'4B0907557B M382 List'!$A$5:$D$1799,3,FALSE)</f>
        <v>$08CF1</v>
      </c>
      <c r="H204" s="2" t="e">
        <f>VLOOKUP(A204,'4B0907557P M592 List'!$A$5:$D$1316,2,FALSE)</f>
        <v>#N/A</v>
      </c>
      <c r="I204" s="2" t="e">
        <f>VLOOKUP(A204,'4B0907557P M592 List'!$A$5:$D$1316,4,FALSE)</f>
        <v>#N/A</v>
      </c>
      <c r="J204" s="2" t="e">
        <f>VLOOKUP(A204,'4B0907557P M592 List'!$A$5:$D$1316,3,FALSE)</f>
        <v>#N/A</v>
      </c>
      <c r="L204" s="2" t="e">
        <f>VLOOKUP(A204,'4B0907557P M592 List'!$A$5:$D$1316,2,FALSE)</f>
        <v>#N/A</v>
      </c>
      <c r="M204" s="2" t="e">
        <f>VLOOKUP(A204,'4B0907557P M592 List'!$A$5:$D$1316,4,FALSE)</f>
        <v>#N/A</v>
      </c>
      <c r="N204" s="2" t="e">
        <f>VLOOKUP(A204,'4B0907557P M592 List'!$A$5:$D$1316,3,FALSE)</f>
        <v>#N/A</v>
      </c>
      <c r="P204" s="2" t="e">
        <f>VLOOKUP(A204,'06A906018R M383 List'!$A$6:$D$1294,2,FALSE)</f>
        <v>#N/A</v>
      </c>
      <c r="Q204" s="2" t="e">
        <f>VLOOKUP(A204,'06A906018R M383 List'!$A$6:$D$1294,4,FALSE)</f>
        <v>#N/A</v>
      </c>
      <c r="R204" s="2" t="e">
        <f>VLOOKUP(A204,'06A906018R M383 List'!$A$6:$D$1294,3,FALSE)</f>
        <v>#N/A</v>
      </c>
      <c r="T204" s="2" t="str">
        <f>VLOOKUP(A204,'06A906018CG M383 List'!$A$6:$D$1395,2,FALSE)</f>
        <v>3x1</v>
      </c>
      <c r="U204" s="2" t="str">
        <f>VLOOKUP(A204,'06A906018CG M383 List'!$A$6:$D$1395,4,FALSE)</f>
        <v>Übergang Start -&gt; Normal</v>
      </c>
      <c r="V204" s="2" t="str">
        <f>VLOOKUP(A204,'06A906018CG M383 List'!$A$6:$D$1395,3,FALSE)</f>
        <v>$0829D</v>
      </c>
    </row>
    <row r="205" spans="1:22">
      <c r="P205" s="2"/>
      <c r="Q205" s="2"/>
      <c r="R205" s="2"/>
    </row>
    <row r="206" spans="1:22">
      <c r="A206" s="2" t="s">
        <v>4346</v>
      </c>
      <c r="B206" s="15" t="s">
        <v>9932</v>
      </c>
      <c r="P206" s="2"/>
      <c r="Q206" s="2"/>
      <c r="R206" s="2"/>
    </row>
    <row r="207" spans="1:22">
      <c r="A207" s="2" t="s">
        <v>9473</v>
      </c>
      <c r="B207" s="2" t="str">
        <f>VLOOKUP(A207,'4B0907557B M382 List'!$A$5:$E$1799,5,FALSE)</f>
        <v>Delta time constant ZDKHA pos .</v>
      </c>
      <c r="D207" s="2" t="str">
        <f>VLOOKUP(A207,'4B0907557B M382 List'!$A$5:$B$1799,2,FALSE)</f>
        <v>1x1</v>
      </c>
      <c r="E207" s="2" t="str">
        <f>VLOOKUP(A207,'4B0907557B M382 List'!$A$5:$D$1799,4,FALSE)</f>
        <v>Delta Zeitkonstante ZDKHA pos.</v>
      </c>
      <c r="F207" s="2" t="str">
        <f>VLOOKUP(A207,'4B0907557B M382 List'!$A$5:$D$1799,3,FALSE)</f>
        <v>$07442</v>
      </c>
      <c r="H207" s="2" t="e">
        <f>VLOOKUP(A207,'4B0907557P M592 List'!$A$5:$D$1316,2,FALSE)</f>
        <v>#N/A</v>
      </c>
      <c r="I207" s="2" t="e">
        <f>VLOOKUP(A207,'4B0907557P M592 List'!$A$5:$D$1316,4,FALSE)</f>
        <v>#N/A</v>
      </c>
      <c r="J207" s="2" t="e">
        <f>VLOOKUP(A207,'4B0907557P M592 List'!$A$5:$D$1316,3,FALSE)</f>
        <v>#N/A</v>
      </c>
      <c r="L207" s="2" t="e">
        <f>VLOOKUP(A207,'4B0907557P M592 List'!$A$5:$D$1316,2,FALSE)</f>
        <v>#N/A</v>
      </c>
      <c r="M207" s="2" t="e">
        <f>VLOOKUP(A207,'4B0907557P M592 List'!$A$5:$D$1316,4,FALSE)</f>
        <v>#N/A</v>
      </c>
      <c r="N207" s="2" t="e">
        <f>VLOOKUP(A207,'4B0907557P M592 List'!$A$5:$D$1316,3,FALSE)</f>
        <v>#N/A</v>
      </c>
      <c r="P207" s="2" t="str">
        <f>VLOOKUP(A207,'06A906018R M383 List'!$A$6:$D$1294,2,FALSE)</f>
        <v>1x1</v>
      </c>
      <c r="Q207" s="2" t="str">
        <f>VLOOKUP(A207,'06A906018R M383 List'!$A$6:$D$1294,4,FALSE)</f>
        <v>Delta Zeitkonstante ZDKHA pos.</v>
      </c>
      <c r="R207" s="2" t="str">
        <f>VLOOKUP(A207,'06A906018R M383 List'!$A$6:$D$1294,3,FALSE)</f>
        <v>$06942</v>
      </c>
      <c r="T207" s="2" t="str">
        <f>VLOOKUP(A207,'06A906018CG M383 List'!$A$6:$D$1395,2,FALSE)</f>
        <v>1x1</v>
      </c>
      <c r="U207" s="2" t="str">
        <f>VLOOKUP(A207,'06A906018CG M383 List'!$A$6:$D$1395,4,FALSE)</f>
        <v>Delta Zeitkonstante ZDKHA pos.</v>
      </c>
      <c r="V207" s="2" t="str">
        <f>VLOOKUP(A207,'06A906018CG M383 List'!$A$6:$D$1395,3,FALSE)</f>
        <v>$06942</v>
      </c>
    </row>
    <row r="208" spans="1:22">
      <c r="A208" s="2" t="s">
        <v>9470</v>
      </c>
      <c r="B208" s="2" t="str">
        <f>VLOOKUP(A208,'4B0907557B M382 List'!$A$5:$E$1799,5,FALSE)</f>
        <v>Delta time constant ZDKHA neg</v>
      </c>
      <c r="D208" s="2" t="str">
        <f>VLOOKUP(A208,'4B0907557B M382 List'!$A$5:$B$1799,2,FALSE)</f>
        <v>1x1</v>
      </c>
      <c r="E208" s="2" t="str">
        <f>VLOOKUP(A208,'4B0907557B M382 List'!$A$5:$D$1799,4,FALSE)</f>
        <v>Delta Zeitkonstante ZDKHA neg.</v>
      </c>
      <c r="F208" s="2" t="str">
        <f>VLOOKUP(A208,'4B0907557B M382 List'!$A$5:$D$1799,3,FALSE)</f>
        <v>$07443</v>
      </c>
      <c r="H208" s="2" t="e">
        <f>VLOOKUP(A208,'4B0907557P M592 List'!$A$5:$D$1316,2,FALSE)</f>
        <v>#N/A</v>
      </c>
      <c r="I208" s="2" t="e">
        <f>VLOOKUP(A208,'4B0907557P M592 List'!$A$5:$D$1316,4,FALSE)</f>
        <v>#N/A</v>
      </c>
      <c r="J208" s="2" t="e">
        <f>VLOOKUP(A208,'4B0907557P M592 List'!$A$5:$D$1316,3,FALSE)</f>
        <v>#N/A</v>
      </c>
      <c r="L208" s="2" t="e">
        <f>VLOOKUP(A208,'4B0907557P M592 List'!$A$5:$D$1316,2,FALSE)</f>
        <v>#N/A</v>
      </c>
      <c r="M208" s="2" t="e">
        <f>VLOOKUP(A208,'4B0907557P M592 List'!$A$5:$D$1316,4,FALSE)</f>
        <v>#N/A</v>
      </c>
      <c r="N208" s="2" t="e">
        <f>VLOOKUP(A208,'4B0907557P M592 List'!$A$5:$D$1316,3,FALSE)</f>
        <v>#N/A</v>
      </c>
      <c r="P208" s="2" t="str">
        <f>VLOOKUP(A208,'06A906018R M383 List'!$A$6:$D$1294,2,FALSE)</f>
        <v>1x1</v>
      </c>
      <c r="Q208" s="2" t="str">
        <f>VLOOKUP(A208,'06A906018R M383 List'!$A$6:$D$1294,4,FALSE)</f>
        <v>Delta Zeitkonstante ZDKHA neg.</v>
      </c>
      <c r="R208" s="2" t="str">
        <f>VLOOKUP(A208,'06A906018R M383 List'!$A$6:$D$1294,3,FALSE)</f>
        <v>$06943</v>
      </c>
      <c r="T208" s="2" t="str">
        <f>VLOOKUP(A208,'06A906018CG M383 List'!$A$6:$D$1395,2,FALSE)</f>
        <v>1x1</v>
      </c>
      <c r="U208" s="2" t="str">
        <f>VLOOKUP(A208,'06A906018CG M383 List'!$A$6:$D$1395,4,FALSE)</f>
        <v>Delta Zeitkonstante ZDKHA neg.</v>
      </c>
      <c r="V208" s="2" t="str">
        <f>VLOOKUP(A208,'06A906018CG M383 List'!$A$6:$D$1395,3,FALSE)</f>
        <v>$06943</v>
      </c>
    </row>
    <row r="209" spans="1:22">
      <c r="A209" s="2" t="s">
        <v>4149</v>
      </c>
      <c r="B209" s="2" t="str">
        <f>VLOOKUP(A209,'4B0907557B M382 List'!$A$5:$E$1799,5,FALSE)</f>
        <v>Time constant for altitude adaptation</v>
      </c>
      <c r="D209" s="2" t="str">
        <f>VLOOKUP(A209,'4B0907557B M382 List'!$A$5:$B$1799,2,FALSE)</f>
        <v>1x1</v>
      </c>
      <c r="E209" s="2" t="str">
        <f>VLOOKUP(A209,'4B0907557B M382 List'!$A$5:$D$1799,4,FALSE)</f>
        <v>Zeitkonstante für Höhenadaption</v>
      </c>
      <c r="F209" s="2" t="str">
        <f>VLOOKUP(A209,'4B0907557B M382 List'!$A$5:$D$1799,3,FALSE)</f>
        <v>$07444</v>
      </c>
      <c r="H209" s="2" t="e">
        <f>VLOOKUP(A209,'4B0907557P M592 List'!$A$5:$D$1316,2,FALSE)</f>
        <v>#N/A</v>
      </c>
      <c r="I209" s="2" t="e">
        <f>VLOOKUP(A209,'4B0907557P M592 List'!$A$5:$D$1316,4,FALSE)</f>
        <v>#N/A</v>
      </c>
      <c r="J209" s="2" t="e">
        <f>VLOOKUP(A209,'4B0907557P M592 List'!$A$5:$D$1316,3,FALSE)</f>
        <v>#N/A</v>
      </c>
      <c r="L209" s="2" t="e">
        <f>VLOOKUP(A209,'4B0907557P M592 List'!$A$5:$D$1316,2,FALSE)</f>
        <v>#N/A</v>
      </c>
      <c r="M209" s="2" t="e">
        <f>VLOOKUP(A209,'4B0907557P M592 List'!$A$5:$D$1316,4,FALSE)</f>
        <v>#N/A</v>
      </c>
      <c r="N209" s="2" t="e">
        <f>VLOOKUP(A209,'4B0907557P M592 List'!$A$5:$D$1316,3,FALSE)</f>
        <v>#N/A</v>
      </c>
      <c r="P209" s="2" t="str">
        <f>VLOOKUP(A209,'06A906018R M383 List'!$A$6:$D$1294,2,FALSE)</f>
        <v>1x1</v>
      </c>
      <c r="Q209" s="2" t="str">
        <f>VLOOKUP(A209,'06A906018R M383 List'!$A$6:$D$1294,4,FALSE)</f>
        <v>Zeitkonstante für Höhenadaption</v>
      </c>
      <c r="R209" s="2" t="str">
        <f>VLOOKUP(A209,'06A906018R M383 List'!$A$6:$D$1294,3,FALSE)</f>
        <v>$06944</v>
      </c>
      <c r="T209" s="2" t="str">
        <f>VLOOKUP(A209,'06A906018CG M383 List'!$A$6:$D$1395,2,FALSE)</f>
        <v>1x1</v>
      </c>
      <c r="U209" s="2" t="str">
        <f>VLOOKUP(A209,'06A906018CG M383 List'!$A$6:$D$1395,4,FALSE)</f>
        <v>Zeitkonstante für Höhenadaption</v>
      </c>
      <c r="V209" s="2" t="str">
        <f>VLOOKUP(A209,'06A906018CG M383 List'!$A$6:$D$1395,3,FALSE)</f>
        <v>$06944</v>
      </c>
    </row>
    <row r="210" spans="1:22">
      <c r="A210" s="2" t="s">
        <v>4152</v>
      </c>
      <c r="B210" s="2" t="str">
        <f>VLOOKUP(A210,'4B0907557B M382 List'!$A$5:$E$1799,5,FALSE)</f>
        <v>Time constant for rapid altitude adaptation</v>
      </c>
      <c r="D210" s="2" t="str">
        <f>VLOOKUP(A210,'4B0907557B M382 List'!$A$5:$B$1799,2,FALSE)</f>
        <v>1x1</v>
      </c>
      <c r="E210" s="2" t="str">
        <f>VLOOKUP(A210,'4B0907557B M382 List'!$A$5:$D$1799,4,FALSE)</f>
        <v>Zeitkonstante für schnelle Höhenadaption</v>
      </c>
      <c r="F210" s="2" t="str">
        <f>VLOOKUP(A210,'4B0907557B M382 List'!$A$5:$D$1799,3,FALSE)</f>
        <v>$07445</v>
      </c>
      <c r="H210" s="2" t="e">
        <f>VLOOKUP(A210,'4B0907557P M592 List'!$A$5:$D$1316,2,FALSE)</f>
        <v>#N/A</v>
      </c>
      <c r="I210" s="2" t="e">
        <f>VLOOKUP(A210,'4B0907557P M592 List'!$A$5:$D$1316,4,FALSE)</f>
        <v>#N/A</v>
      </c>
      <c r="J210" s="2" t="e">
        <f>VLOOKUP(A210,'4B0907557P M592 List'!$A$5:$D$1316,3,FALSE)</f>
        <v>#N/A</v>
      </c>
      <c r="L210" s="2" t="e">
        <f>VLOOKUP(A210,'4B0907557P M592 List'!$A$5:$D$1316,2,FALSE)</f>
        <v>#N/A</v>
      </c>
      <c r="M210" s="2" t="e">
        <f>VLOOKUP(A210,'4B0907557P M592 List'!$A$5:$D$1316,4,FALSE)</f>
        <v>#N/A</v>
      </c>
      <c r="N210" s="2" t="e">
        <f>VLOOKUP(A210,'4B0907557P M592 List'!$A$5:$D$1316,3,FALSE)</f>
        <v>#N/A</v>
      </c>
      <c r="P210" s="2" t="str">
        <f>VLOOKUP(A210,'06A906018R M383 List'!$A$6:$D$1294,2,FALSE)</f>
        <v>1x1</v>
      </c>
      <c r="Q210" s="2" t="str">
        <f>VLOOKUP(A210,'06A906018R M383 List'!$A$6:$D$1294,4,FALSE)</f>
        <v>Zeitkonstante für schnelle Höhenadaption</v>
      </c>
      <c r="R210" s="2" t="str">
        <f>VLOOKUP(A210,'06A906018R M383 List'!$A$6:$D$1294,3,FALSE)</f>
        <v>$06945</v>
      </c>
      <c r="T210" s="2" t="str">
        <f>VLOOKUP(A210,'06A906018CG M383 List'!$A$6:$D$1395,2,FALSE)</f>
        <v>1x1</v>
      </c>
      <c r="U210" s="2" t="str">
        <f>VLOOKUP(A210,'06A906018CG M383 List'!$A$6:$D$1395,4,FALSE)</f>
        <v>Zeitkonstante für schnelle Höhenadaption</v>
      </c>
      <c r="V210" s="2" t="str">
        <f>VLOOKUP(A210,'06A906018CG M383 List'!$A$6:$D$1395,3,FALSE)</f>
        <v>$06945</v>
      </c>
    </row>
    <row r="211" spans="1:22">
      <c r="A211" s="2" t="s">
        <v>9553</v>
      </c>
      <c r="B211" s="2" t="str">
        <f>VLOOKUP(A211,'4B0907557B M382 List'!$A$5:$E$1799,5,FALSE)</f>
        <v>upper limit of plausibility factor altitude adaptation</v>
      </c>
      <c r="D211" s="2" t="str">
        <f>VLOOKUP(A211,'4B0907557B M382 List'!$A$5:$B$1799,2,FALSE)</f>
        <v>1x1</v>
      </c>
      <c r="E211" s="2" t="str">
        <f>VLOOKUP(A211,'4B0907557B M382 List'!$A$5:$D$1799,4,FALSE)</f>
        <v>obere Plausibilitätsgrenze Faktor Höhenadaption</v>
      </c>
      <c r="F211" s="2" t="str">
        <f>VLOOKUP(A211,'4B0907557B M382 List'!$A$5:$D$1799,3,FALSE)</f>
        <v>$07446</v>
      </c>
      <c r="H211" s="2" t="e">
        <f>VLOOKUP(A211,'4B0907557P M592 List'!$A$5:$D$1316,2,FALSE)</f>
        <v>#N/A</v>
      </c>
      <c r="I211" s="2" t="e">
        <f>VLOOKUP(A211,'4B0907557P M592 List'!$A$5:$D$1316,4,FALSE)</f>
        <v>#N/A</v>
      </c>
      <c r="J211" s="2" t="e">
        <f>VLOOKUP(A211,'4B0907557P M592 List'!$A$5:$D$1316,3,FALSE)</f>
        <v>#N/A</v>
      </c>
      <c r="L211" s="2" t="e">
        <f>VLOOKUP(A211,'4B0907557P M592 List'!$A$5:$D$1316,2,FALSE)</f>
        <v>#N/A</v>
      </c>
      <c r="M211" s="2" t="e">
        <f>VLOOKUP(A211,'4B0907557P M592 List'!$A$5:$D$1316,4,FALSE)</f>
        <v>#N/A</v>
      </c>
      <c r="N211" s="2" t="e">
        <f>VLOOKUP(A211,'4B0907557P M592 List'!$A$5:$D$1316,3,FALSE)</f>
        <v>#N/A</v>
      </c>
      <c r="P211" s="2" t="str">
        <f>VLOOKUP(A211,'06A906018R M383 List'!$A$6:$D$1294,2,FALSE)</f>
        <v>1x1</v>
      </c>
      <c r="Q211" s="2" t="str">
        <f>VLOOKUP(A211,'06A906018R M383 List'!$A$6:$D$1294,4,FALSE)</f>
        <v>obere Plausibilitätsgrenze Faktor Höhenadaption</v>
      </c>
      <c r="R211" s="2" t="str">
        <f>VLOOKUP(A211,'06A906018R M383 List'!$A$6:$D$1294,3,FALSE)</f>
        <v>$06946</v>
      </c>
      <c r="T211" s="2" t="str">
        <f>VLOOKUP(A211,'06A906018CG M383 List'!$A$6:$D$1395,2,FALSE)</f>
        <v>1x1</v>
      </c>
      <c r="U211" s="2" t="str">
        <f>VLOOKUP(A211,'06A906018CG M383 List'!$A$6:$D$1395,4,FALSE)</f>
        <v>obere Plausibilitätsgrenze Faktor Höhenadaption</v>
      </c>
      <c r="V211" s="2" t="str">
        <f>VLOOKUP(A211,'06A906018CG M383 List'!$A$6:$D$1395,3,FALSE)</f>
        <v>$06946</v>
      </c>
    </row>
    <row r="212" spans="1:22">
      <c r="A212" s="2" t="s">
        <v>9556</v>
      </c>
      <c r="B212" s="2" t="str">
        <f>VLOOKUP(A212,'4B0907557B M382 List'!$A$5:$E$1799,5,FALSE)</f>
        <v>lower limit of plausibility factor altitude adaptation</v>
      </c>
      <c r="D212" s="2" t="str">
        <f>VLOOKUP(A212,'4B0907557B M382 List'!$A$5:$B$1799,2,FALSE)</f>
        <v>1x1</v>
      </c>
      <c r="E212" s="2" t="str">
        <f>VLOOKUP(A212,'4B0907557B M382 List'!$A$5:$D$1799,4,FALSE)</f>
        <v>untere Plausibilitätsgrenze Faktor Höhenadaption</v>
      </c>
      <c r="F212" s="2" t="str">
        <f>VLOOKUP(A212,'4B0907557B M382 List'!$A$5:$D$1799,3,FALSE)</f>
        <v>$07447</v>
      </c>
      <c r="H212" s="2" t="e">
        <f>VLOOKUP(A212,'4B0907557P M592 List'!$A$5:$D$1316,2,FALSE)</f>
        <v>#N/A</v>
      </c>
      <c r="I212" s="2" t="e">
        <f>VLOOKUP(A212,'4B0907557P M592 List'!$A$5:$D$1316,4,FALSE)</f>
        <v>#N/A</v>
      </c>
      <c r="J212" s="2" t="e">
        <f>VLOOKUP(A212,'4B0907557P M592 List'!$A$5:$D$1316,3,FALSE)</f>
        <v>#N/A</v>
      </c>
      <c r="L212" s="2" t="e">
        <f>VLOOKUP(A212,'4B0907557P M592 List'!$A$5:$D$1316,2,FALSE)</f>
        <v>#N/A</v>
      </c>
      <c r="M212" s="2" t="e">
        <f>VLOOKUP(A212,'4B0907557P M592 List'!$A$5:$D$1316,4,FALSE)</f>
        <v>#N/A</v>
      </c>
      <c r="N212" s="2" t="e">
        <f>VLOOKUP(A212,'4B0907557P M592 List'!$A$5:$D$1316,3,FALSE)</f>
        <v>#N/A</v>
      </c>
      <c r="P212" s="2" t="str">
        <f>VLOOKUP(A212,'06A906018R M383 List'!$A$6:$D$1294,2,FALSE)</f>
        <v>1x1</v>
      </c>
      <c r="Q212" s="2" t="str">
        <f>VLOOKUP(A212,'06A906018R M383 List'!$A$6:$D$1294,4,FALSE)</f>
        <v>untere Plausibilitätsgrenze Faktor Höhenadaption</v>
      </c>
      <c r="R212" s="2" t="str">
        <f>VLOOKUP(A212,'06A906018R M383 List'!$A$6:$D$1294,3,FALSE)</f>
        <v>$06947</v>
      </c>
      <c r="T212" s="2" t="str">
        <f>VLOOKUP(A212,'06A906018CG M383 List'!$A$6:$D$1395,2,FALSE)</f>
        <v>1x1</v>
      </c>
      <c r="U212" s="2" t="str">
        <f>VLOOKUP(A212,'06A906018CG M383 List'!$A$6:$D$1395,4,FALSE)</f>
        <v>untere Plausibilitätsgrenze Faktor Höhenadaption</v>
      </c>
      <c r="V212" s="2" t="str">
        <f>VLOOKUP(A212,'06A906018CG M383 List'!$A$6:$D$1395,3,FALSE)</f>
        <v>$06947</v>
      </c>
    </row>
    <row r="213" spans="1:22">
      <c r="A213" s="2" t="s">
        <v>3975</v>
      </c>
      <c r="B213" s="2" t="str">
        <f>VLOOKUP(A213,'4B0907557B M382 List'!$A$5:$E$1799,5,FALSE)</f>
        <v>Speed ​​threshold for altitude adaptation</v>
      </c>
      <c r="D213" s="2" t="str">
        <f>VLOOKUP(A213,'4B0907557B M382 List'!$A$5:$B$1799,2,FALSE)</f>
        <v>1x1</v>
      </c>
      <c r="E213" s="2" t="str">
        <f>VLOOKUP(A213,'4B0907557B M382 List'!$A$5:$D$1799,4,FALSE)</f>
        <v>Geschwindigkeitsschwelle für Höhenadaption</v>
      </c>
      <c r="F213" s="2" t="str">
        <f>VLOOKUP(A213,'4B0907557B M382 List'!$A$5:$D$1799,3,FALSE)</f>
        <v>$0744A</v>
      </c>
      <c r="H213" s="2" t="e">
        <f>VLOOKUP(A213,'4B0907557P M592 List'!$A$5:$D$1316,2,FALSE)</f>
        <v>#N/A</v>
      </c>
      <c r="I213" s="2" t="e">
        <f>VLOOKUP(A213,'4B0907557P M592 List'!$A$5:$D$1316,4,FALSE)</f>
        <v>#N/A</v>
      </c>
      <c r="J213" s="2" t="e">
        <f>VLOOKUP(A213,'4B0907557P M592 List'!$A$5:$D$1316,3,FALSE)</f>
        <v>#N/A</v>
      </c>
      <c r="L213" s="2" t="e">
        <f>VLOOKUP(A213,'4B0907557P M592 List'!$A$5:$D$1316,2,FALSE)</f>
        <v>#N/A</v>
      </c>
      <c r="M213" s="2" t="e">
        <f>VLOOKUP(A213,'4B0907557P M592 List'!$A$5:$D$1316,4,FALSE)</f>
        <v>#N/A</v>
      </c>
      <c r="N213" s="2" t="e">
        <f>VLOOKUP(A213,'4B0907557P M592 List'!$A$5:$D$1316,3,FALSE)</f>
        <v>#N/A</v>
      </c>
      <c r="P213" s="2" t="str">
        <f>VLOOKUP(A213,'06A906018R M383 List'!$A$6:$D$1294,2,FALSE)</f>
        <v>1x1</v>
      </c>
      <c r="Q213" s="2" t="str">
        <f>VLOOKUP(A213,'06A906018R M383 List'!$A$6:$D$1294,4,FALSE)</f>
        <v>Geschwindigkeitsschwelle für Höhenadaption</v>
      </c>
      <c r="R213" s="2" t="str">
        <f>VLOOKUP(A213,'06A906018R M383 List'!$A$6:$D$1294,3,FALSE)</f>
        <v>$0694A</v>
      </c>
      <c r="T213" s="2" t="str">
        <f>VLOOKUP(A213,'06A906018CG M383 List'!$A$6:$D$1395,2,FALSE)</f>
        <v>1x1</v>
      </c>
      <c r="U213" s="2" t="str">
        <f>VLOOKUP(A213,'06A906018CG M383 List'!$A$6:$D$1395,4,FALSE)</f>
        <v>Geschwindigkeitsschwelle für Höhenadaption</v>
      </c>
      <c r="V213" s="2" t="str">
        <f>VLOOKUP(A213,'06A906018CG M383 List'!$A$6:$D$1395,3,FALSE)</f>
        <v>$0694A</v>
      </c>
    </row>
    <row r="214" spans="1:22">
      <c r="A214" s="2" t="s">
        <v>9571</v>
      </c>
      <c r="B214" s="2" t="str">
        <f>VLOOKUP(A214,'4B0907557B M382 List'!$A$5:$E$1799,5,FALSE)</f>
        <v>Altitude adaptation factor replacement value</v>
      </c>
      <c r="D214" s="2" t="str">
        <f>VLOOKUP(A214,'4B0907557B M382 List'!$A$5:$B$1799,2,FALSE)</f>
        <v>1x1</v>
      </c>
      <c r="E214" s="2" t="str">
        <f>VLOOKUP(A214,'4B0907557B M382 List'!$A$5:$D$1799,4,FALSE)</f>
        <v>Faktor Höhenadaption Ersatzwert</v>
      </c>
      <c r="F214" s="2" t="str">
        <f>VLOOKUP(A214,'4B0907557B M382 List'!$A$5:$D$1799,3,FALSE)</f>
        <v>$0744C</v>
      </c>
      <c r="H214" s="2" t="e">
        <f>VLOOKUP(A214,'4B0907557P M592 List'!$A$5:$D$1316,2,FALSE)</f>
        <v>#N/A</v>
      </c>
      <c r="I214" s="2" t="e">
        <f>VLOOKUP(A214,'4B0907557P M592 List'!$A$5:$D$1316,4,FALSE)</f>
        <v>#N/A</v>
      </c>
      <c r="J214" s="2" t="e">
        <f>VLOOKUP(A214,'4B0907557P M592 List'!$A$5:$D$1316,3,FALSE)</f>
        <v>#N/A</v>
      </c>
      <c r="L214" s="2" t="e">
        <f>VLOOKUP(A214,'4B0907557P M592 List'!$A$5:$D$1316,2,FALSE)</f>
        <v>#N/A</v>
      </c>
      <c r="M214" s="2" t="e">
        <f>VLOOKUP(A214,'4B0907557P M592 List'!$A$5:$D$1316,4,FALSE)</f>
        <v>#N/A</v>
      </c>
      <c r="N214" s="2" t="e">
        <f>VLOOKUP(A214,'4B0907557P M592 List'!$A$5:$D$1316,3,FALSE)</f>
        <v>#N/A</v>
      </c>
      <c r="P214" s="2" t="str">
        <f>VLOOKUP(A214,'06A906018R M383 List'!$A$6:$D$1294,2,FALSE)</f>
        <v>1x1</v>
      </c>
      <c r="Q214" s="2" t="str">
        <f>VLOOKUP(A214,'06A906018R M383 List'!$A$6:$D$1294,4,FALSE)</f>
        <v>Faktor Höhenadaption Ersatzwert</v>
      </c>
      <c r="R214" s="2" t="str">
        <f>VLOOKUP(A214,'06A906018R M383 List'!$A$6:$D$1294,3,FALSE)</f>
        <v>$0694C</v>
      </c>
      <c r="T214" s="2" t="str">
        <f>VLOOKUP(A214,'06A906018CG M383 List'!$A$6:$D$1395,2,FALSE)</f>
        <v>1x1</v>
      </c>
      <c r="U214" s="2" t="str">
        <f>VLOOKUP(A214,'06A906018CG M383 List'!$A$6:$D$1395,4,FALSE)</f>
        <v>Faktor Höhenadaption Ersatzwert</v>
      </c>
      <c r="V214" s="2" t="str">
        <f>VLOOKUP(A214,'06A906018CG M383 List'!$A$6:$D$1395,3,FALSE)</f>
        <v>$0694C</v>
      </c>
    </row>
    <row r="215" spans="1:22">
      <c r="A215" s="2" t="s">
        <v>8852</v>
      </c>
      <c r="B215" s="2" t="str">
        <f>VLOOKUP(A215,'4B0907557B M382 List'!$A$5:$E$1799,5,FALSE)</f>
        <v>Codeword height above ambient pressure sensor ( if&gt; 0 )</v>
      </c>
      <c r="D215" s="2" t="str">
        <f>VLOOKUP(A215,'4B0907557B M382 List'!$A$5:$B$1799,2,FALSE)</f>
        <v>1x1</v>
      </c>
      <c r="E215" s="2" t="str">
        <f>VLOOKUP(A215,'4B0907557B M382 List'!$A$5:$D$1799,4,FALSE)</f>
        <v>Codewort Höhe über Umgebungsdrucksensor (wenn &gt;0)</v>
      </c>
      <c r="F215" s="2" t="str">
        <f>VLOOKUP(A215,'4B0907557B M382 List'!$A$5:$D$1799,3,FALSE)</f>
        <v>$0744E</v>
      </c>
      <c r="H215" s="2" t="e">
        <f>VLOOKUP(A215,'4B0907557P M592 List'!$A$5:$D$1316,2,FALSE)</f>
        <v>#N/A</v>
      </c>
      <c r="I215" s="2" t="e">
        <f>VLOOKUP(A215,'4B0907557P M592 List'!$A$5:$D$1316,4,FALSE)</f>
        <v>#N/A</v>
      </c>
      <c r="J215" s="2" t="e">
        <f>VLOOKUP(A215,'4B0907557P M592 List'!$A$5:$D$1316,3,FALSE)</f>
        <v>#N/A</v>
      </c>
      <c r="L215" s="2" t="e">
        <f>VLOOKUP(A215,'4B0907557P M592 List'!$A$5:$D$1316,2,FALSE)</f>
        <v>#N/A</v>
      </c>
      <c r="M215" s="2" t="e">
        <f>VLOOKUP(A215,'4B0907557P M592 List'!$A$5:$D$1316,4,FALSE)</f>
        <v>#N/A</v>
      </c>
      <c r="N215" s="2" t="e">
        <f>VLOOKUP(A215,'4B0907557P M592 List'!$A$5:$D$1316,3,FALSE)</f>
        <v>#N/A</v>
      </c>
      <c r="P215" s="2" t="str">
        <f>VLOOKUP(A215,'06A906018R M383 List'!$A$6:$D$1294,2,FALSE)</f>
        <v>1x1</v>
      </c>
      <c r="Q215" s="2" t="str">
        <f>VLOOKUP(A215,'06A906018R M383 List'!$A$6:$D$1294,4,FALSE)</f>
        <v>Codewort Höhe über Umgebungsdrucksensor (wenn &gt;0)</v>
      </c>
      <c r="R215" s="2" t="str">
        <f>VLOOKUP(A215,'06A906018R M383 List'!$A$6:$D$1294,3,FALSE)</f>
        <v>$0694E</v>
      </c>
      <c r="T215" s="2" t="str">
        <f>VLOOKUP(A215,'06A906018CG M383 List'!$A$6:$D$1395,2,FALSE)</f>
        <v>1x1</v>
      </c>
      <c r="U215" s="2" t="str">
        <f>VLOOKUP(A215,'06A906018CG M383 List'!$A$6:$D$1395,4,FALSE)</f>
        <v>Codewort Höhe über Umgebungsdrucksensor (wenn &gt;0)</v>
      </c>
      <c r="V215" s="2" t="str">
        <f>VLOOKUP(A215,'06A906018CG M383 List'!$A$6:$D$1395,3,FALSE)</f>
        <v>$0694E</v>
      </c>
    </row>
    <row r="216" spans="1:22">
      <c r="A216" s="2" t="s">
        <v>8717</v>
      </c>
      <c r="B216" s="2" t="str">
        <f>VLOOKUP(A216,'4B0907557B M382 List'!$A$5:$E$1799,5,FALSE)</f>
        <v>Codeword tester : load sensing</v>
      </c>
      <c r="D216" s="2" t="str">
        <f>VLOOKUP(A216,'4B0907557B M382 List'!$A$5:$B$1799,2,FALSE)</f>
        <v>1x1</v>
      </c>
      <c r="E216" s="2" t="str">
        <f>VLOOKUP(A216,'4B0907557B M382 List'!$A$5:$D$1799,4,FALSE)</f>
        <v>Codewort Tester: Lasterfassung</v>
      </c>
      <c r="F216" s="2" t="str">
        <f>VLOOKUP(A216,'4B0907557B M382 List'!$A$5:$D$1799,3,FALSE)</f>
        <v>$07802</v>
      </c>
      <c r="H216" s="2" t="str">
        <f>VLOOKUP(A216,'4B0907557P M592 List'!$A$5:$D$1316,2,FALSE)</f>
        <v>1x1</v>
      </c>
      <c r="I216" s="2" t="str">
        <f>VLOOKUP(A216,'4B0907557P M592 List'!$A$5:$D$1316,4,FALSE)</f>
        <v>Codewort Tester: Lasterfassung</v>
      </c>
      <c r="J216" s="2" t="str">
        <f>VLOOKUP(A216,'4B0907557P M592 List'!$A$5:$D$1316,3,FALSE)</f>
        <v>$07398</v>
      </c>
      <c r="L216" s="2" t="str">
        <f>VLOOKUP(A216,'4B0907557P M592 List'!$A$5:$D$1316,2,FALSE)</f>
        <v>1x1</v>
      </c>
      <c r="M216" s="2" t="str">
        <f>VLOOKUP(A216,'4B0907557P M592 List'!$A$5:$D$1316,4,FALSE)</f>
        <v>Codewort Tester: Lasterfassung</v>
      </c>
      <c r="N216" s="2" t="str">
        <f>VLOOKUP(A216,'4B0907557P M592 List'!$A$5:$D$1316,3,FALSE)</f>
        <v>$07398</v>
      </c>
      <c r="P216" s="2" t="str">
        <f>VLOOKUP(A216,'06A906018R M383 List'!$A$6:$D$1294,2,FALSE)</f>
        <v>1x1</v>
      </c>
      <c r="Q216" s="2" t="str">
        <f>VLOOKUP(A216,'06A906018R M383 List'!$A$6:$D$1294,4,FALSE)</f>
        <v>Codewort Tester: Lasterfassung</v>
      </c>
      <c r="R216" s="2" t="str">
        <f>VLOOKUP(A216,'06A906018R M383 List'!$A$6:$D$1294,3,FALSE)</f>
        <v>$06D1A</v>
      </c>
      <c r="T216" s="2" t="e">
        <f>VLOOKUP(A216,'06A906018CG M383 List'!$A$6:$D$1395,2,FALSE)</f>
        <v>#N/A</v>
      </c>
      <c r="U216" s="2" t="e">
        <f>VLOOKUP(A216,'06A906018CG M383 List'!$A$6:$D$1395,4,FALSE)</f>
        <v>#N/A</v>
      </c>
      <c r="V216" s="2" t="e">
        <f>VLOOKUP(A216,'06A906018CG M383 List'!$A$6:$D$1395,3,FALSE)</f>
        <v>#N/A</v>
      </c>
    </row>
    <row r="217" spans="1:22">
      <c r="A217" s="2" t="s">
        <v>9776</v>
      </c>
      <c r="B217" s="2" t="str">
        <f>VLOOKUP(A217,'4B0907557B M382 List'!$A$5:$E$1799,5,FALSE)</f>
        <v>Debounce Error: load sensing</v>
      </c>
      <c r="D217" s="2" t="str">
        <f>VLOOKUP(A217,'4B0907557B M382 List'!$A$5:$B$1799,2,FALSE)</f>
        <v>1x1</v>
      </c>
      <c r="E217" s="2" t="str">
        <f>VLOOKUP(A217,'4B0907557B M382 List'!$A$5:$D$1799,4,FALSE)</f>
        <v>Entprellung Fehler: Lasterfassung</v>
      </c>
      <c r="F217" s="2" t="str">
        <f>VLOOKUP(A217,'4B0907557B M382 List'!$A$5:$D$1799,3,FALSE)</f>
        <v>$079F3</v>
      </c>
      <c r="H217" s="2" t="str">
        <f>VLOOKUP(A217,'4B0907557P M592 List'!$A$5:$D$1316,2,FALSE)</f>
        <v>1x1</v>
      </c>
      <c r="I217" s="2" t="str">
        <f>VLOOKUP(A217,'4B0907557P M592 List'!$A$5:$D$1316,4,FALSE)</f>
        <v>Entprellung Fehler: Lasterfassung</v>
      </c>
      <c r="J217" s="2" t="str">
        <f>VLOOKUP(A217,'4B0907557P M592 List'!$A$5:$D$1316,3,FALSE)</f>
        <v>$07589</v>
      </c>
      <c r="L217" s="2" t="str">
        <f>VLOOKUP(A217,'4B0907557P M592 List'!$A$5:$D$1316,2,FALSE)</f>
        <v>1x1</v>
      </c>
      <c r="M217" s="2" t="str">
        <f>VLOOKUP(A217,'4B0907557P M592 List'!$A$5:$D$1316,4,FALSE)</f>
        <v>Entprellung Fehler: Lasterfassung</v>
      </c>
      <c r="N217" s="2" t="str">
        <f>VLOOKUP(A217,'4B0907557P M592 List'!$A$5:$D$1316,3,FALSE)</f>
        <v>$07589</v>
      </c>
      <c r="P217" s="2" t="str">
        <f>VLOOKUP(A217,'06A906018R M383 List'!$A$6:$D$1294,2,FALSE)</f>
        <v>1x1</v>
      </c>
      <c r="Q217" s="2" t="str">
        <f>VLOOKUP(A217,'06A906018R M383 List'!$A$6:$D$1294,4,FALSE)</f>
        <v>Entprellung Fehler: Lasterfassung</v>
      </c>
      <c r="R217" s="2" t="str">
        <f>VLOOKUP(A217,'06A906018R M383 List'!$A$6:$D$1294,3,FALSE)</f>
        <v>$06F19</v>
      </c>
      <c r="T217" s="2" t="str">
        <f>VLOOKUP(A217,'06A906018CG M383 List'!$A$6:$D$1395,2,FALSE)</f>
        <v>1x1</v>
      </c>
      <c r="U217" s="2" t="str">
        <f>VLOOKUP(A217,'06A906018CG M383 List'!$A$6:$D$1395,4,FALSE)</f>
        <v>Entprellung Fehler: Lasterfassung</v>
      </c>
      <c r="V217" s="2" t="str">
        <f>VLOOKUP(A217,'06A906018CG M383 List'!$A$6:$D$1395,3,FALSE)</f>
        <v>$06F73</v>
      </c>
    </row>
    <row r="218" spans="1:22">
      <c r="A218" s="2" t="s">
        <v>7319</v>
      </c>
      <c r="B218" s="2" t="str">
        <f>VLOOKUP(A218,'4B0907557B M382 List'!$A$5:$E$1799,5,FALSE)</f>
        <v>Debouncing Healing: load sensing</v>
      </c>
      <c r="D218" s="2" t="str">
        <f>VLOOKUP(A218,'4B0907557B M382 List'!$A$5:$B$1799,2,FALSE)</f>
        <v>1x1</v>
      </c>
      <c r="E218" s="2" t="str">
        <f>VLOOKUP(A218,'4B0907557B M382 List'!$A$5:$D$1799,4,FALSE)</f>
        <v>Entprellung Heilung: Lasterfassung</v>
      </c>
      <c r="F218" s="2" t="str">
        <f>VLOOKUP(A218,'4B0907557B M382 List'!$A$5:$D$1799,3,FALSE)</f>
        <v>$07A3A</v>
      </c>
      <c r="H218" s="2" t="str">
        <f>VLOOKUP(A218,'4B0907557P M592 List'!$A$5:$D$1316,2,FALSE)</f>
        <v>1x1</v>
      </c>
      <c r="I218" s="2" t="str">
        <f>VLOOKUP(A218,'4B0907557P M592 List'!$A$5:$D$1316,4,FALSE)</f>
        <v>Entprellung Heilung: Lasterfassung</v>
      </c>
      <c r="J218" s="2" t="str">
        <f>VLOOKUP(A218,'4B0907557P M592 List'!$A$5:$D$1316,3,FALSE)</f>
        <v>$075D0</v>
      </c>
      <c r="L218" s="2" t="str">
        <f>VLOOKUP(A218,'4B0907557P M592 List'!$A$5:$D$1316,2,FALSE)</f>
        <v>1x1</v>
      </c>
      <c r="M218" s="2" t="str">
        <f>VLOOKUP(A218,'4B0907557P M592 List'!$A$5:$D$1316,4,FALSE)</f>
        <v>Entprellung Heilung: Lasterfassung</v>
      </c>
      <c r="N218" s="2" t="str">
        <f>VLOOKUP(A218,'4B0907557P M592 List'!$A$5:$D$1316,3,FALSE)</f>
        <v>$075D0</v>
      </c>
      <c r="P218" s="2" t="str">
        <f>VLOOKUP(A218,'06A906018R M383 List'!$A$6:$D$1294,2,FALSE)</f>
        <v>1x1</v>
      </c>
      <c r="Q218" s="2" t="str">
        <f>VLOOKUP(A218,'06A906018R M383 List'!$A$6:$D$1294,4,FALSE)</f>
        <v>Entprellung Heilung: Lasterfassung</v>
      </c>
      <c r="R218" s="2" t="str">
        <f>VLOOKUP(A218,'06A906018R M383 List'!$A$6:$D$1294,3,FALSE)</f>
        <v>$06F60</v>
      </c>
      <c r="T218" s="2" t="str">
        <f>VLOOKUP(A218,'06A906018CG M383 List'!$A$6:$D$1395,2,FALSE)</f>
        <v>1x1</v>
      </c>
      <c r="U218" s="2" t="str">
        <f>VLOOKUP(A218,'06A906018CG M383 List'!$A$6:$D$1395,4,FALSE)</f>
        <v>Entprellung Heilung: Lasterfassung</v>
      </c>
      <c r="V218" s="2" t="str">
        <f>VLOOKUP(A218,'06A906018CG M383 List'!$A$6:$D$1395,3,FALSE)</f>
        <v>$06FBA</v>
      </c>
    </row>
    <row r="219" spans="1:22">
      <c r="A219" s="2" t="s">
        <v>8091</v>
      </c>
      <c r="B219" s="2" t="str">
        <f>VLOOKUP(A219,'4B0907557B M382 List'!$A$5:$E$1799,5,FALSE)</f>
        <v>Error - &gt; Lamp : load sensing</v>
      </c>
      <c r="D219" s="2" t="str">
        <f>VLOOKUP(A219,'4B0907557B M382 List'!$A$5:$B$1799,2,FALSE)</f>
        <v>1x1</v>
      </c>
      <c r="E219" s="2" t="str">
        <f>VLOOKUP(A219,'4B0907557B M382 List'!$A$5:$D$1799,4,FALSE)</f>
        <v>Fehler -&gt; Lampe: Lasterfassung</v>
      </c>
      <c r="F219" s="2" t="str">
        <f>VLOOKUP(A219,'4B0907557B M382 List'!$A$5:$D$1799,3,FALSE)</f>
        <v>$07A81</v>
      </c>
      <c r="H219" s="2" t="str">
        <f>VLOOKUP(A219,'4B0907557P M592 List'!$A$5:$D$1316,2,FALSE)</f>
        <v>1x1</v>
      </c>
      <c r="I219" s="2" t="str">
        <f>VLOOKUP(A219,'4B0907557P M592 List'!$A$5:$D$1316,4,FALSE)</f>
        <v>Fehler -&gt; Lampe: Lasterfassung</v>
      </c>
      <c r="J219" s="2" t="str">
        <f>VLOOKUP(A219,'4B0907557P M592 List'!$A$5:$D$1316,3,FALSE)</f>
        <v>$07617</v>
      </c>
      <c r="L219" s="2" t="str">
        <f>VLOOKUP(A219,'4B0907557P M592 List'!$A$5:$D$1316,2,FALSE)</f>
        <v>1x1</v>
      </c>
      <c r="M219" s="2" t="str">
        <f>VLOOKUP(A219,'4B0907557P M592 List'!$A$5:$D$1316,4,FALSE)</f>
        <v>Fehler -&gt; Lampe: Lasterfassung</v>
      </c>
      <c r="N219" s="2" t="str">
        <f>VLOOKUP(A219,'4B0907557P M592 List'!$A$5:$D$1316,3,FALSE)</f>
        <v>$07617</v>
      </c>
      <c r="P219" s="2" t="str">
        <f>VLOOKUP(A219,'06A906018R M383 List'!$A$6:$D$1294,2,FALSE)</f>
        <v>1x1</v>
      </c>
      <c r="Q219" s="2" t="str">
        <f>VLOOKUP(A219,'06A906018R M383 List'!$A$6:$D$1294,4,FALSE)</f>
        <v>Fehler -&gt; Lampe: Lasterfassung</v>
      </c>
      <c r="R219" s="2" t="str">
        <f>VLOOKUP(A219,'06A906018R M383 List'!$A$6:$D$1294,3,FALSE)</f>
        <v>$06FA7</v>
      </c>
      <c r="T219" s="2" t="str">
        <f>VLOOKUP(A219,'06A906018CG M383 List'!$A$6:$D$1395,2,FALSE)</f>
        <v>1x1</v>
      </c>
      <c r="U219" s="2" t="str">
        <f>VLOOKUP(A219,'06A906018CG M383 List'!$A$6:$D$1395,4,FALSE)</f>
        <v>Fehler -&gt; Lampe: Lasterfassung</v>
      </c>
      <c r="V219" s="2" t="str">
        <f>VLOOKUP(A219,'06A906018CG M383 List'!$A$6:$D$1395,3,FALSE)</f>
        <v>$07001</v>
      </c>
    </row>
    <row r="220" spans="1:22">
      <c r="A220" s="2" t="s">
        <v>6748</v>
      </c>
      <c r="B220" s="2" t="str">
        <f>VLOOKUP(A220,'4B0907557B M382 List'!$A$5:$E$1799,5,FALSE)</f>
        <v>Error sum time: load sensing</v>
      </c>
      <c r="D220" s="2" t="str">
        <f>VLOOKUP(A220,'4B0907557B M382 List'!$A$5:$B$1799,2,FALSE)</f>
        <v>1x1</v>
      </c>
      <c r="E220" s="2" t="str">
        <f>VLOOKUP(A220,'4B0907557B M382 List'!$A$5:$D$1799,4,FALSE)</f>
        <v>Fehlersummenzeit: Lasterfassung</v>
      </c>
      <c r="F220" s="2" t="str">
        <f>VLOOKUP(A220,'4B0907557B M382 List'!$A$5:$D$1799,3,FALSE)</f>
        <v>$07AC8</v>
      </c>
      <c r="H220" s="2" t="str">
        <f>VLOOKUP(A220,'4B0907557P M592 List'!$A$5:$D$1316,2,FALSE)</f>
        <v>1x1</v>
      </c>
      <c r="I220" s="2" t="str">
        <f>VLOOKUP(A220,'4B0907557P M592 List'!$A$5:$D$1316,4,FALSE)</f>
        <v>Fehlersummenzeit: Lasterfassung</v>
      </c>
      <c r="J220" s="2" t="str">
        <f>VLOOKUP(A220,'4B0907557P M592 List'!$A$5:$D$1316,3,FALSE)</f>
        <v>$0765E</v>
      </c>
      <c r="L220" s="2" t="str">
        <f>VLOOKUP(A220,'4B0907557P M592 List'!$A$5:$D$1316,2,FALSE)</f>
        <v>1x1</v>
      </c>
      <c r="M220" s="2" t="str">
        <f>VLOOKUP(A220,'4B0907557P M592 List'!$A$5:$D$1316,4,FALSE)</f>
        <v>Fehlersummenzeit: Lasterfassung</v>
      </c>
      <c r="N220" s="2" t="str">
        <f>VLOOKUP(A220,'4B0907557P M592 List'!$A$5:$D$1316,3,FALSE)</f>
        <v>$0765E</v>
      </c>
      <c r="P220" s="2" t="str">
        <f>VLOOKUP(A220,'06A906018R M383 List'!$A$6:$D$1294,2,FALSE)</f>
        <v>1x1</v>
      </c>
      <c r="Q220" s="2" t="str">
        <f>VLOOKUP(A220,'06A906018R M383 List'!$A$6:$D$1294,4,FALSE)</f>
        <v>Fehlersummenzeit: Lasterfassung</v>
      </c>
      <c r="R220" s="2" t="str">
        <f>VLOOKUP(A220,'06A906018R M383 List'!$A$6:$D$1294,3,FALSE)</f>
        <v>$06FEE</v>
      </c>
      <c r="T220" s="2" t="str">
        <f>VLOOKUP(A220,'06A906018CG M383 List'!$A$6:$D$1395,2,FALSE)</f>
        <v>1x1</v>
      </c>
      <c r="U220" s="2" t="str">
        <f>VLOOKUP(A220,'06A906018CG M383 List'!$A$6:$D$1395,4,FALSE)</f>
        <v>Fehlersummenzeit: Lasterfassung</v>
      </c>
      <c r="V220" s="2" t="str">
        <f>VLOOKUP(A220,'06A906018CG M383 List'!$A$6:$D$1395,3,FALSE)</f>
        <v>$07048</v>
      </c>
    </row>
    <row r="221" spans="1:22">
      <c r="A221" s="2" t="s">
        <v>6147</v>
      </c>
      <c r="B221" s="2" t="str">
        <f>VLOOKUP(A221,'4B0907557B M382 List'!$A$5:$E$1799,5,FALSE)</f>
        <v>Time diagnostics for detecting errors in tl- tlw comparison</v>
      </c>
      <c r="D221" s="2" t="str">
        <f>VLOOKUP(A221,'4B0907557B M382 List'!$A$5:$B$1799,2,FALSE)</f>
        <v>1x1</v>
      </c>
      <c r="E221" s="2" t="str">
        <f>VLOOKUP(A221,'4B0907557B M382 List'!$A$5:$D$1799,4,FALSE)</f>
        <v>Zeit Diagnose für Erkennung Fehler bei tl-tlw-Vergleich</v>
      </c>
      <c r="F221" s="2" t="str">
        <f>VLOOKUP(A221,'4B0907557B M382 List'!$A$5:$D$1799,3,FALSE)</f>
        <v>$07CBE</v>
      </c>
      <c r="H221" s="2" t="str">
        <f>VLOOKUP(A221,'4B0907557P M592 List'!$A$5:$D$1316,2,FALSE)</f>
        <v>1x1</v>
      </c>
      <c r="I221" s="2" t="str">
        <f>VLOOKUP(A221,'4B0907557P M592 List'!$A$5:$D$1316,4,FALSE)</f>
        <v>Zeit Diagnose für Erkennung Fehler bei tl-tlw-Vergleich</v>
      </c>
      <c r="J221" s="2" t="str">
        <f>VLOOKUP(A221,'4B0907557P M592 List'!$A$5:$D$1316,3,FALSE)</f>
        <v>$07854</v>
      </c>
      <c r="L221" s="2" t="str">
        <f>VLOOKUP(A221,'4B0907557P M592 List'!$A$5:$D$1316,2,FALSE)</f>
        <v>1x1</v>
      </c>
      <c r="M221" s="2" t="str">
        <f>VLOOKUP(A221,'4B0907557P M592 List'!$A$5:$D$1316,4,FALSE)</f>
        <v>Zeit Diagnose für Erkennung Fehler bei tl-tlw-Vergleich</v>
      </c>
      <c r="N221" s="2" t="str">
        <f>VLOOKUP(A221,'4B0907557P M592 List'!$A$5:$D$1316,3,FALSE)</f>
        <v>$07854</v>
      </c>
      <c r="P221" s="2" t="str">
        <f>VLOOKUP(A221,'06A906018R M383 List'!$A$6:$D$1294,2,FALSE)</f>
        <v>1x1</v>
      </c>
      <c r="Q221" s="2" t="str">
        <f>VLOOKUP(A221,'06A906018R M383 List'!$A$6:$D$1294,4,FALSE)</f>
        <v>Zeit Diagnose für Erkennung Fehler bei tl-tlw-Vergleich</v>
      </c>
      <c r="R221" s="2" t="str">
        <f>VLOOKUP(A221,'06A906018R M383 List'!$A$6:$D$1294,3,FALSE)</f>
        <v>$071F8</v>
      </c>
      <c r="T221" s="2" t="str">
        <f>VLOOKUP(A221,'06A906018CG M383 List'!$A$6:$D$1395,2,FALSE)</f>
        <v>1x1</v>
      </c>
      <c r="U221" s="2" t="str">
        <f>VLOOKUP(A221,'06A906018CG M383 List'!$A$6:$D$1395,4,FALSE)</f>
        <v>Zeit Diagnose für Erkennung Fehler bei tl-tlw-Vergleich</v>
      </c>
      <c r="V221" s="2" t="str">
        <f>VLOOKUP(A221,'06A906018CG M383 List'!$A$6:$D$1395,3,FALSE)</f>
        <v>$07262</v>
      </c>
    </row>
    <row r="222" spans="1:22">
      <c r="A222" s="2" t="s">
        <v>9565</v>
      </c>
      <c r="B222" s="2" t="str">
        <f>VLOOKUP(A222,'4B0907557B M382 List'!$A$5:$E$1799,5,FALSE)</f>
        <v>Terminating height factor in the thrust</v>
      </c>
      <c r="D222" s="2" t="str">
        <f>VLOOKUP(A222,'4B0907557B M382 List'!$A$5:$B$1799,2,FALSE)</f>
        <v>2x1</v>
      </c>
      <c r="E222" s="2" t="str">
        <f>VLOOKUP(A222,'4B0907557B M382 List'!$A$5:$D$1799,4,FALSE)</f>
        <v>Absteuerung Höhenfaktor im Schub</v>
      </c>
      <c r="F222" s="2" t="str">
        <f>VLOOKUP(A222,'4B0907557B M382 List'!$A$5:$D$1799,3,FALSE)</f>
        <v>$08CF8</v>
      </c>
      <c r="H222" s="2" t="e">
        <f>VLOOKUP(A222,'4B0907557P M592 List'!$A$5:$D$1316,2,FALSE)</f>
        <v>#N/A</v>
      </c>
      <c r="I222" s="2" t="e">
        <f>VLOOKUP(A222,'4B0907557P M592 List'!$A$5:$D$1316,4,FALSE)</f>
        <v>#N/A</v>
      </c>
      <c r="J222" s="2" t="e">
        <f>VLOOKUP(A222,'4B0907557P M592 List'!$A$5:$D$1316,3,FALSE)</f>
        <v>#N/A</v>
      </c>
      <c r="L222" s="2" t="e">
        <f>VLOOKUP(A222,'4B0907557P M592 List'!$A$5:$D$1316,2,FALSE)</f>
        <v>#N/A</v>
      </c>
      <c r="M222" s="2" t="e">
        <f>VLOOKUP(A222,'4B0907557P M592 List'!$A$5:$D$1316,4,FALSE)</f>
        <v>#N/A</v>
      </c>
      <c r="N222" s="2" t="e">
        <f>VLOOKUP(A222,'4B0907557P M592 List'!$A$5:$D$1316,3,FALSE)</f>
        <v>#N/A</v>
      </c>
      <c r="P222" s="2" t="e">
        <f>VLOOKUP(A222,'06A906018R M383 List'!$A$6:$D$1294,2,FALSE)</f>
        <v>#N/A</v>
      </c>
      <c r="Q222" s="2" t="e">
        <f>VLOOKUP(A222,'06A906018R M383 List'!$A$6:$D$1294,4,FALSE)</f>
        <v>#N/A</v>
      </c>
      <c r="R222" s="2" t="e">
        <f>VLOOKUP(A222,'06A906018R M383 List'!$A$6:$D$1294,3,FALSE)</f>
        <v>#N/A</v>
      </c>
      <c r="T222" s="2" t="str">
        <f>VLOOKUP(A222,'06A906018CG M383 List'!$A$6:$D$1395,2,FALSE)</f>
        <v>2x1</v>
      </c>
      <c r="U222" s="2" t="str">
        <f>VLOOKUP(A222,'06A906018CG M383 List'!$A$6:$D$1395,4,FALSE)</f>
        <v>Absteuerung Höhenfaktor im Schub</v>
      </c>
      <c r="V222" s="2" t="str">
        <f>VLOOKUP(A222,'06A906018CG M383 List'!$A$6:$D$1395,3,FALSE)</f>
        <v>$082A4</v>
      </c>
    </row>
    <row r="223" spans="1:22">
      <c r="A223" s="2" t="s">
        <v>4082</v>
      </c>
      <c r="B223" s="2" t="str">
        <f>VLOOKUP(A223,'4B0907557B M382 List'!$A$5:$E$1799,5,FALSE)</f>
        <v>upper limit throttle angle for tlw adaptation</v>
      </c>
      <c r="D223" s="2" t="str">
        <f>VLOOKUP(A223,'4B0907557B M382 List'!$A$5:$B$1799,2,FALSE)</f>
        <v>5x1</v>
      </c>
      <c r="E223" s="2" t="str">
        <f>VLOOKUP(A223,'4B0907557B M382 List'!$A$5:$D$1799,4,FALSE)</f>
        <v>obere Grenze Drosselklappenwinkel für tlw-Adaption</v>
      </c>
      <c r="F223" s="2" t="str">
        <f>VLOOKUP(A223,'4B0907557B M382 List'!$A$5:$D$1799,3,FALSE)</f>
        <v>$08D01</v>
      </c>
      <c r="H223" s="2" t="e">
        <f>VLOOKUP(A223,'4B0907557P M592 List'!$A$5:$D$1316,2,FALSE)</f>
        <v>#N/A</v>
      </c>
      <c r="I223" s="2" t="e">
        <f>VLOOKUP(A223,'4B0907557P M592 List'!$A$5:$D$1316,4,FALSE)</f>
        <v>#N/A</v>
      </c>
      <c r="J223" s="2" t="e">
        <f>VLOOKUP(A223,'4B0907557P M592 List'!$A$5:$D$1316,3,FALSE)</f>
        <v>#N/A</v>
      </c>
      <c r="L223" s="2" t="e">
        <f>VLOOKUP(A223,'4B0907557P M592 List'!$A$5:$D$1316,2,FALSE)</f>
        <v>#N/A</v>
      </c>
      <c r="M223" s="2" t="e">
        <f>VLOOKUP(A223,'4B0907557P M592 List'!$A$5:$D$1316,4,FALSE)</f>
        <v>#N/A</v>
      </c>
      <c r="N223" s="2" t="e">
        <f>VLOOKUP(A223,'4B0907557P M592 List'!$A$5:$D$1316,3,FALSE)</f>
        <v>#N/A</v>
      </c>
      <c r="P223" s="2" t="e">
        <f>VLOOKUP(A223,'06A906018R M383 List'!$A$6:$D$1294,2,FALSE)</f>
        <v>#N/A</v>
      </c>
      <c r="Q223" s="2" t="e">
        <f>VLOOKUP(A223,'06A906018R M383 List'!$A$6:$D$1294,4,FALSE)</f>
        <v>#N/A</v>
      </c>
      <c r="R223" s="2" t="e">
        <f>VLOOKUP(A223,'06A906018R M383 List'!$A$6:$D$1294,3,FALSE)</f>
        <v>#N/A</v>
      </c>
      <c r="T223" s="2" t="str">
        <f>VLOOKUP(A223,'06A906018CG M383 List'!$A$6:$D$1395,2,FALSE)</f>
        <v>5x1</v>
      </c>
      <c r="U223" s="2" t="str">
        <f>VLOOKUP(A223,'06A906018CG M383 List'!$A$6:$D$1395,4,FALSE)</f>
        <v>obere Grenze Drosselklappenwinkel für tlw-Adaption</v>
      </c>
      <c r="V223" s="2" t="str">
        <f>VLOOKUP(A223,'06A906018CG M383 List'!$A$6:$D$1395,3,FALSE)</f>
        <v>$082AD</v>
      </c>
    </row>
    <row r="224" spans="1:22">
      <c r="A224" s="2" t="s">
        <v>4085</v>
      </c>
      <c r="B224" s="2" t="str">
        <f>VLOOKUP(A224,'4B0907557B M382 List'!$A$5:$E$1799,5,FALSE)</f>
        <v>lower limit throttle angle for tlw adaptation</v>
      </c>
      <c r="D224" s="2" t="str">
        <f>VLOOKUP(A224,'4B0907557B M382 List'!$A$5:$B$1799,2,FALSE)</f>
        <v>5x1</v>
      </c>
      <c r="E224" s="2" t="str">
        <f>VLOOKUP(A224,'4B0907557B M382 List'!$A$5:$D$1799,4,FALSE)</f>
        <v>untere Grenze Drosselklappenwinkel für tlw-Adaption</v>
      </c>
      <c r="F224" s="2" t="str">
        <f>VLOOKUP(A224,'4B0907557B M382 List'!$A$5:$D$1799,3,FALSE)</f>
        <v>$08D0D</v>
      </c>
      <c r="H224" s="2" t="e">
        <f>VLOOKUP(A224,'4B0907557P M592 List'!$A$5:$D$1316,2,FALSE)</f>
        <v>#N/A</v>
      </c>
      <c r="I224" s="2" t="e">
        <f>VLOOKUP(A224,'4B0907557P M592 List'!$A$5:$D$1316,4,FALSE)</f>
        <v>#N/A</v>
      </c>
      <c r="J224" s="2" t="e">
        <f>VLOOKUP(A224,'4B0907557P M592 List'!$A$5:$D$1316,3,FALSE)</f>
        <v>#N/A</v>
      </c>
      <c r="L224" s="2" t="e">
        <f>VLOOKUP(A224,'4B0907557P M592 List'!$A$5:$D$1316,2,FALSE)</f>
        <v>#N/A</v>
      </c>
      <c r="M224" s="2" t="e">
        <f>VLOOKUP(A224,'4B0907557P M592 List'!$A$5:$D$1316,4,FALSE)</f>
        <v>#N/A</v>
      </c>
      <c r="N224" s="2" t="e">
        <f>VLOOKUP(A224,'4B0907557P M592 List'!$A$5:$D$1316,3,FALSE)</f>
        <v>#N/A</v>
      </c>
      <c r="P224" s="2" t="e">
        <f>VLOOKUP(A224,'06A906018R M383 List'!$A$6:$D$1294,2,FALSE)</f>
        <v>#N/A</v>
      </c>
      <c r="Q224" s="2" t="e">
        <f>VLOOKUP(A224,'06A906018R M383 List'!$A$6:$D$1294,4,FALSE)</f>
        <v>#N/A</v>
      </c>
      <c r="R224" s="2" t="e">
        <f>VLOOKUP(A224,'06A906018R M383 List'!$A$6:$D$1294,3,FALSE)</f>
        <v>#N/A</v>
      </c>
      <c r="T224" s="2" t="str">
        <f>VLOOKUP(A224,'06A906018CG M383 List'!$A$6:$D$1395,2,FALSE)</f>
        <v>5x1</v>
      </c>
      <c r="U224" s="2" t="str">
        <f>VLOOKUP(A224,'06A906018CG M383 List'!$A$6:$D$1395,4,FALSE)</f>
        <v>untere Grenze Drosselklappenwinkel für tlw-Adaption</v>
      </c>
      <c r="V224" s="2" t="str">
        <f>VLOOKUP(A224,'06A906018CG M383 List'!$A$6:$D$1395,3,FALSE)</f>
        <v>$082B9</v>
      </c>
    </row>
    <row r="225" spans="1:22">
      <c r="A225" s="2" t="s">
        <v>6228</v>
      </c>
      <c r="B225" s="2" t="str">
        <f>VLOOKUP(A225,'4B0907557B M382 List'!$A$5:$E$1799,5,FALSE)</f>
        <v>Vezögerungszeit for altitude adaptation after start</v>
      </c>
      <c r="D225" s="2" t="str">
        <f>VLOOKUP(A225,'4B0907557B M382 List'!$A$5:$B$1799,2,FALSE)</f>
        <v>2x1</v>
      </c>
      <c r="E225" s="2" t="str">
        <f>VLOOKUP(A225,'4B0907557B M382 List'!$A$5:$D$1799,4,FALSE)</f>
        <v>Vezögerungszeit für Höhenadaption nach Start</v>
      </c>
      <c r="F225" s="2" t="str">
        <f>VLOOKUP(A225,'4B0907557B M382 List'!$A$5:$D$1799,3,FALSE)</f>
        <v>$08D16</v>
      </c>
      <c r="H225" s="2" t="e">
        <f>VLOOKUP(A225,'4B0907557P M592 List'!$A$5:$D$1316,2,FALSE)</f>
        <v>#N/A</v>
      </c>
      <c r="I225" s="2" t="e">
        <f>VLOOKUP(A225,'4B0907557P M592 List'!$A$5:$D$1316,4,FALSE)</f>
        <v>#N/A</v>
      </c>
      <c r="J225" s="2" t="e">
        <f>VLOOKUP(A225,'4B0907557P M592 List'!$A$5:$D$1316,3,FALSE)</f>
        <v>#N/A</v>
      </c>
      <c r="L225" s="2" t="e">
        <f>VLOOKUP(A225,'4B0907557P M592 List'!$A$5:$D$1316,2,FALSE)</f>
        <v>#N/A</v>
      </c>
      <c r="M225" s="2" t="e">
        <f>VLOOKUP(A225,'4B0907557P M592 List'!$A$5:$D$1316,4,FALSE)</f>
        <v>#N/A</v>
      </c>
      <c r="N225" s="2" t="e">
        <f>VLOOKUP(A225,'4B0907557P M592 List'!$A$5:$D$1316,3,FALSE)</f>
        <v>#N/A</v>
      </c>
      <c r="P225" s="2" t="e">
        <f>VLOOKUP(A225,'06A906018R M383 List'!$A$6:$D$1294,2,FALSE)</f>
        <v>#N/A</v>
      </c>
      <c r="Q225" s="2" t="e">
        <f>VLOOKUP(A225,'06A906018R M383 List'!$A$6:$D$1294,4,FALSE)</f>
        <v>#N/A</v>
      </c>
      <c r="R225" s="2" t="e">
        <f>VLOOKUP(A225,'06A906018R M383 List'!$A$6:$D$1294,3,FALSE)</f>
        <v>#N/A</v>
      </c>
      <c r="T225" s="2" t="str">
        <f>VLOOKUP(A225,'06A906018CG M383 List'!$A$6:$D$1395,2,FALSE)</f>
        <v>2x1</v>
      </c>
      <c r="U225" s="2" t="str">
        <f>VLOOKUP(A225,'06A906018CG M383 List'!$A$6:$D$1395,4,FALSE)</f>
        <v>Vezögerungszeit für Höhenadaption nach Start</v>
      </c>
      <c r="V225" s="2" t="str">
        <f>VLOOKUP(A225,'06A906018CG M383 List'!$A$6:$D$1395,3,FALSE)</f>
        <v>$082C2</v>
      </c>
    </row>
    <row r="226" spans="1:22">
      <c r="P226" s="2"/>
      <c r="Q226" s="2"/>
      <c r="R226" s="2"/>
    </row>
    <row r="227" spans="1:22">
      <c r="A227" s="2" t="s">
        <v>4347</v>
      </c>
      <c r="B227" s="15" t="s">
        <v>9933</v>
      </c>
      <c r="P227" s="2"/>
      <c r="Q227" s="2"/>
      <c r="R227" s="2"/>
    </row>
    <row r="228" spans="1:22">
      <c r="A228" s="2" t="s">
        <v>3791</v>
      </c>
      <c r="B228" s="2" t="str">
        <f>VLOOKUP(A228,'4B0907557B M382 List'!$A$5:$E$1799,5,FALSE)</f>
        <v>min. Voltage value for diagnostic pressure sensor</v>
      </c>
      <c r="D228" s="2" t="str">
        <f>VLOOKUP(A228,'4B0907557B M382 List'!$A$5:$B$1799,2,FALSE)</f>
        <v>1x1</v>
      </c>
      <c r="E228" s="2" t="str">
        <f>VLOOKUP(A228,'4B0907557B M382 List'!$A$5:$D$1799,4,FALSE)</f>
        <v>min. Spannungswert für Diagnose Drucksensor</v>
      </c>
      <c r="F228" s="2" t="str">
        <f>VLOOKUP(A228,'4B0907557B M382 List'!$A$5:$D$1799,3,FALSE)</f>
        <v>$0744F</v>
      </c>
      <c r="H228" s="2" t="e">
        <f>VLOOKUP(A228,'4B0907557P M592 List'!$A$5:$D$1316,2,FALSE)</f>
        <v>#N/A</v>
      </c>
      <c r="I228" s="2" t="e">
        <f>VLOOKUP(A228,'4B0907557P M592 List'!$A$5:$D$1316,4,FALSE)</f>
        <v>#N/A</v>
      </c>
      <c r="J228" s="2" t="e">
        <f>VLOOKUP(A228,'4B0907557P M592 List'!$A$5:$D$1316,3,FALSE)</f>
        <v>#N/A</v>
      </c>
      <c r="L228" s="2" t="e">
        <f>VLOOKUP(A228,'4B0907557P M592 List'!$A$5:$D$1316,2,FALSE)</f>
        <v>#N/A</v>
      </c>
      <c r="M228" s="2" t="e">
        <f>VLOOKUP(A228,'4B0907557P M592 List'!$A$5:$D$1316,4,FALSE)</f>
        <v>#N/A</v>
      </c>
      <c r="N228" s="2" t="e">
        <f>VLOOKUP(A228,'4B0907557P M592 List'!$A$5:$D$1316,3,FALSE)</f>
        <v>#N/A</v>
      </c>
      <c r="P228" s="2" t="str">
        <f>VLOOKUP(A228,'06A906018R M383 List'!$A$6:$D$1294,2,FALSE)</f>
        <v>1x1</v>
      </c>
      <c r="Q228" s="2" t="str">
        <f>VLOOKUP(A228,'06A906018R M383 List'!$A$6:$D$1294,4,FALSE)</f>
        <v>min. Spannungswert für Diagnose Drucksensor</v>
      </c>
      <c r="R228" s="2" t="str">
        <f>VLOOKUP(A228,'06A906018R M383 List'!$A$6:$D$1294,3,FALSE)</f>
        <v>$0694F</v>
      </c>
      <c r="T228" s="2" t="str">
        <f>VLOOKUP(A228,'06A906018CG M383 List'!$A$6:$D$1395,2,FALSE)</f>
        <v>1x1</v>
      </c>
      <c r="U228" s="2" t="str">
        <f>VLOOKUP(A228,'06A906018CG M383 List'!$A$6:$D$1395,4,FALSE)</f>
        <v>min. Spannungswert für Diagnose Drucksensor</v>
      </c>
      <c r="V228" s="2" t="str">
        <f>VLOOKUP(A228,'06A906018CG M383 List'!$A$6:$D$1395,3,FALSE)</f>
        <v>$0694F</v>
      </c>
    </row>
    <row r="229" spans="1:22">
      <c r="A229" s="2" t="s">
        <v>3794</v>
      </c>
      <c r="B229" s="2" t="str">
        <f>VLOOKUP(A229,'4B0907557B M382 List'!$A$5:$E$1799,5,FALSE)</f>
        <v>max. Voltage value for diagnostic pressure sensor</v>
      </c>
      <c r="D229" s="2" t="str">
        <f>VLOOKUP(A229,'4B0907557B M382 List'!$A$5:$B$1799,2,FALSE)</f>
        <v>1x1</v>
      </c>
      <c r="E229" s="2" t="str">
        <f>VLOOKUP(A229,'4B0907557B M382 List'!$A$5:$D$1799,4,FALSE)</f>
        <v>max. Spannungswert für Diagnose Drucksensor</v>
      </c>
      <c r="F229" s="2" t="str">
        <f>VLOOKUP(A229,'4B0907557B M382 List'!$A$5:$D$1799,3,FALSE)</f>
        <v>$07450</v>
      </c>
      <c r="H229" s="2" t="e">
        <f>VLOOKUP(A229,'4B0907557P M592 List'!$A$5:$D$1316,2,FALSE)</f>
        <v>#N/A</v>
      </c>
      <c r="I229" s="2" t="e">
        <f>VLOOKUP(A229,'4B0907557P M592 List'!$A$5:$D$1316,4,FALSE)</f>
        <v>#N/A</v>
      </c>
      <c r="J229" s="2" t="e">
        <f>VLOOKUP(A229,'4B0907557P M592 List'!$A$5:$D$1316,3,FALSE)</f>
        <v>#N/A</v>
      </c>
      <c r="L229" s="2" t="e">
        <f>VLOOKUP(A229,'4B0907557P M592 List'!$A$5:$D$1316,2,FALSE)</f>
        <v>#N/A</v>
      </c>
      <c r="M229" s="2" t="e">
        <f>VLOOKUP(A229,'4B0907557P M592 List'!$A$5:$D$1316,4,FALSE)</f>
        <v>#N/A</v>
      </c>
      <c r="N229" s="2" t="e">
        <f>VLOOKUP(A229,'4B0907557P M592 List'!$A$5:$D$1316,3,FALSE)</f>
        <v>#N/A</v>
      </c>
      <c r="P229" s="2" t="str">
        <f>VLOOKUP(A229,'06A906018R M383 List'!$A$6:$D$1294,2,FALSE)</f>
        <v>1x1</v>
      </c>
      <c r="Q229" s="2" t="str">
        <f>VLOOKUP(A229,'06A906018R M383 List'!$A$6:$D$1294,4,FALSE)</f>
        <v>max. Spannungswert für Diagnose Drucksensor</v>
      </c>
      <c r="R229" s="2" t="str">
        <f>VLOOKUP(A229,'06A906018R M383 List'!$A$6:$D$1294,3,FALSE)</f>
        <v>$06950</v>
      </c>
      <c r="T229" s="2" t="str">
        <f>VLOOKUP(A229,'06A906018CG M383 List'!$A$6:$D$1395,2,FALSE)</f>
        <v>1x1</v>
      </c>
      <c r="U229" s="2" t="str">
        <f>VLOOKUP(A229,'06A906018CG M383 List'!$A$6:$D$1395,4,FALSE)</f>
        <v>max. Spannungswert für Diagnose Drucksensor</v>
      </c>
      <c r="V229" s="2" t="str">
        <f>VLOOKUP(A229,'06A906018CG M383 List'!$A$6:$D$1395,3,FALSE)</f>
        <v>$06950</v>
      </c>
    </row>
    <row r="230" spans="1:22">
      <c r="A230" s="2" t="s">
        <v>5739</v>
      </c>
      <c r="B230" s="2" t="str">
        <f>VLOOKUP(A230,'4B0907557B M382 List'!$A$5:$E$1799,5,FALSE)</f>
        <v>Replacement value for ambient pressure</v>
      </c>
      <c r="D230" s="2" t="str">
        <f>VLOOKUP(A230,'4B0907557B M382 List'!$A$5:$B$1799,2,FALSE)</f>
        <v>1x1</v>
      </c>
      <c r="E230" s="2" t="str">
        <f>VLOOKUP(A230,'4B0907557B M382 List'!$A$5:$D$1799,4,FALSE)</f>
        <v>Ersatzwert für Umgebungsdruck</v>
      </c>
      <c r="F230" s="2" t="str">
        <f>VLOOKUP(A230,'4B0907557B M382 List'!$A$5:$D$1799,3,FALSE)</f>
        <v>$07451</v>
      </c>
      <c r="H230" s="2" t="e">
        <f>VLOOKUP(A230,'4B0907557P M592 List'!$A$5:$D$1316,2,FALSE)</f>
        <v>#N/A</v>
      </c>
      <c r="I230" s="2" t="e">
        <f>VLOOKUP(A230,'4B0907557P M592 List'!$A$5:$D$1316,4,FALSE)</f>
        <v>#N/A</v>
      </c>
      <c r="J230" s="2" t="e">
        <f>VLOOKUP(A230,'4B0907557P M592 List'!$A$5:$D$1316,3,FALSE)</f>
        <v>#N/A</v>
      </c>
      <c r="L230" s="2" t="e">
        <f>VLOOKUP(A230,'4B0907557P M592 List'!$A$5:$D$1316,2,FALSE)</f>
        <v>#N/A</v>
      </c>
      <c r="M230" s="2" t="e">
        <f>VLOOKUP(A230,'4B0907557P M592 List'!$A$5:$D$1316,4,FALSE)</f>
        <v>#N/A</v>
      </c>
      <c r="N230" s="2" t="e">
        <f>VLOOKUP(A230,'4B0907557P M592 List'!$A$5:$D$1316,3,FALSE)</f>
        <v>#N/A</v>
      </c>
      <c r="P230" s="2" t="str">
        <f>VLOOKUP(A230,'06A906018R M383 List'!$A$6:$D$1294,2,FALSE)</f>
        <v>1x1</v>
      </c>
      <c r="Q230" s="2" t="str">
        <f>VLOOKUP(A230,'06A906018R M383 List'!$A$6:$D$1294,4,FALSE)</f>
        <v>Ersatzwert für Umgebungsdruck</v>
      </c>
      <c r="R230" s="2" t="str">
        <f>VLOOKUP(A230,'06A906018R M383 List'!$A$6:$D$1294,3,FALSE)</f>
        <v>$06951</v>
      </c>
      <c r="T230" s="2" t="str">
        <f>VLOOKUP(A230,'06A906018CG M383 List'!$A$6:$D$1395,2,FALSE)</f>
        <v>1x1</v>
      </c>
      <c r="U230" s="2" t="str">
        <f>VLOOKUP(A230,'06A906018CG M383 List'!$A$6:$D$1395,4,FALSE)</f>
        <v>Ersatzwert für Umgebungsdruck</v>
      </c>
      <c r="V230" s="2" t="str">
        <f>VLOOKUP(A230,'06A906018CG M383 List'!$A$6:$D$1395,3,FALSE)</f>
        <v>$06951</v>
      </c>
    </row>
    <row r="231" spans="1:22">
      <c r="A231" s="2" t="s">
        <v>9602</v>
      </c>
      <c r="B231" s="2" t="str">
        <f>VLOOKUP(A231,'4B0907557B M382 List'!$A$5:$E$1799,5,FALSE)</f>
        <v>Replacement value for height</v>
      </c>
      <c r="D231" s="2" t="str">
        <f>VLOOKUP(A231,'4B0907557B M382 List'!$A$5:$B$1799,2,FALSE)</f>
        <v>1x1</v>
      </c>
      <c r="E231" s="2" t="str">
        <f>VLOOKUP(A231,'4B0907557B M382 List'!$A$5:$D$1799,4,FALSE)</f>
        <v>Ersatzwert für Höhe</v>
      </c>
      <c r="F231" s="2" t="str">
        <f>VLOOKUP(A231,'4B0907557B M382 List'!$A$5:$D$1799,3,FALSE)</f>
        <v>$07452</v>
      </c>
      <c r="H231" s="2" t="e">
        <f>VLOOKUP(A231,'4B0907557P M592 List'!$A$5:$D$1316,2,FALSE)</f>
        <v>#N/A</v>
      </c>
      <c r="I231" s="2" t="e">
        <f>VLOOKUP(A231,'4B0907557P M592 List'!$A$5:$D$1316,4,FALSE)</f>
        <v>#N/A</v>
      </c>
      <c r="J231" s="2" t="e">
        <f>VLOOKUP(A231,'4B0907557P M592 List'!$A$5:$D$1316,3,FALSE)</f>
        <v>#N/A</v>
      </c>
      <c r="L231" s="2" t="e">
        <f>VLOOKUP(A231,'4B0907557P M592 List'!$A$5:$D$1316,2,FALSE)</f>
        <v>#N/A</v>
      </c>
      <c r="M231" s="2" t="e">
        <f>VLOOKUP(A231,'4B0907557P M592 List'!$A$5:$D$1316,4,FALSE)</f>
        <v>#N/A</v>
      </c>
      <c r="N231" s="2" t="e">
        <f>VLOOKUP(A231,'4B0907557P M592 List'!$A$5:$D$1316,3,FALSE)</f>
        <v>#N/A</v>
      </c>
      <c r="P231" s="2" t="str">
        <f>VLOOKUP(A231,'06A906018R M383 List'!$A$6:$D$1294,2,FALSE)</f>
        <v>1x1</v>
      </c>
      <c r="Q231" s="2" t="str">
        <f>VLOOKUP(A231,'06A906018R M383 List'!$A$6:$D$1294,4,FALSE)</f>
        <v>Ersatzwert für Höhe</v>
      </c>
      <c r="R231" s="2" t="str">
        <f>VLOOKUP(A231,'06A906018R M383 List'!$A$6:$D$1294,3,FALSE)</f>
        <v>$06952</v>
      </c>
      <c r="T231" s="2" t="str">
        <f>VLOOKUP(A231,'06A906018CG M383 List'!$A$6:$D$1395,2,FALSE)</f>
        <v>1x1</v>
      </c>
      <c r="U231" s="2" t="str">
        <f>VLOOKUP(A231,'06A906018CG M383 List'!$A$6:$D$1395,4,FALSE)</f>
        <v>Ersatzwert für Höhe</v>
      </c>
      <c r="V231" s="2" t="str">
        <f>VLOOKUP(A231,'06A906018CG M383 List'!$A$6:$D$1395,3,FALSE)</f>
        <v>$06952</v>
      </c>
    </row>
    <row r="232" spans="1:22">
      <c r="A232" s="2" t="s">
        <v>6020</v>
      </c>
      <c r="B232" s="2" t="str">
        <f>VLOOKUP(A232,'4B0907557B M382 List'!$A$5:$E$1799,5,FALSE)</f>
        <v>Debounce time for error entry Druckksensor environment</v>
      </c>
      <c r="D232" s="2" t="str">
        <f>VLOOKUP(A232,'4B0907557B M382 List'!$A$5:$B$1799,2,FALSE)</f>
        <v>1x1</v>
      </c>
      <c r="E232" s="2" t="str">
        <f>VLOOKUP(A232,'4B0907557B M382 List'!$A$5:$D$1799,4,FALSE)</f>
        <v>Entprellzeit für Fehlereintrag Druckksensor Umgebung</v>
      </c>
      <c r="F232" s="2" t="str">
        <f>VLOOKUP(A232,'4B0907557B M382 List'!$A$5:$D$1799,3,FALSE)</f>
        <v>$07454</v>
      </c>
      <c r="H232" s="2" t="e">
        <f>VLOOKUP(A232,'4B0907557P M592 List'!$A$5:$D$1316,2,FALSE)</f>
        <v>#N/A</v>
      </c>
      <c r="I232" s="2" t="e">
        <f>VLOOKUP(A232,'4B0907557P M592 List'!$A$5:$D$1316,4,FALSE)</f>
        <v>#N/A</v>
      </c>
      <c r="J232" s="2" t="e">
        <f>VLOOKUP(A232,'4B0907557P M592 List'!$A$5:$D$1316,3,FALSE)</f>
        <v>#N/A</v>
      </c>
      <c r="L232" s="2" t="e">
        <f>VLOOKUP(A232,'4B0907557P M592 List'!$A$5:$D$1316,2,FALSE)</f>
        <v>#N/A</v>
      </c>
      <c r="M232" s="2" t="e">
        <f>VLOOKUP(A232,'4B0907557P M592 List'!$A$5:$D$1316,4,FALSE)</f>
        <v>#N/A</v>
      </c>
      <c r="N232" s="2" t="e">
        <f>VLOOKUP(A232,'4B0907557P M592 List'!$A$5:$D$1316,3,FALSE)</f>
        <v>#N/A</v>
      </c>
      <c r="P232" s="2" t="str">
        <f>VLOOKUP(A232,'06A906018R M383 List'!$A$6:$D$1294,2,FALSE)</f>
        <v>1x1</v>
      </c>
      <c r="Q232" s="2" t="str">
        <f>VLOOKUP(A232,'06A906018R M383 List'!$A$6:$D$1294,4,FALSE)</f>
        <v>Entprellzeit für Fehlereintrag Druckksensor Umgebung</v>
      </c>
      <c r="R232" s="2" t="str">
        <f>VLOOKUP(A232,'06A906018R M383 List'!$A$6:$D$1294,3,FALSE)</f>
        <v>$06954</v>
      </c>
      <c r="T232" s="2" t="e">
        <f>VLOOKUP(A232,'06A906018CG M383 List'!$A$6:$D$1395,2,FALSE)</f>
        <v>#N/A</v>
      </c>
      <c r="U232" s="2" t="e">
        <f>VLOOKUP(A232,'06A906018CG M383 List'!$A$6:$D$1395,4,FALSE)</f>
        <v>#N/A</v>
      </c>
      <c r="V232" s="2" t="e">
        <f>VLOOKUP(A232,'06A906018CG M383 List'!$A$6:$D$1395,3,FALSE)</f>
        <v>#N/A</v>
      </c>
    </row>
    <row r="233" spans="1:22">
      <c r="A233" s="2" t="s">
        <v>8825</v>
      </c>
      <c r="B233" s="2" t="str">
        <f>VLOOKUP(A233,'4B0907557B M382 List'!$A$5:$E$1799,5,FALSE)</f>
        <v>Recognition Sucker Turbo</v>
      </c>
      <c r="D233" s="2" t="str">
        <f>VLOOKUP(A233,'4B0907557B M382 List'!$A$5:$B$1799,2,FALSE)</f>
        <v>1x1</v>
      </c>
      <c r="E233" s="2" t="str">
        <f>VLOOKUP(A233,'4B0907557B M382 List'!$A$5:$D$1799,4,FALSE)</f>
        <v>Erkennung Sauger-Turbo</v>
      </c>
      <c r="F233" s="2" t="str">
        <f>VLOOKUP(A233,'4B0907557B M382 List'!$A$5:$D$1799,3,FALSE)</f>
        <v>$075BD</v>
      </c>
      <c r="H233" s="2" t="str">
        <f>VLOOKUP(A233,'4B0907557P M592 List'!$A$5:$D$1316,2,FALSE)</f>
        <v>1x1</v>
      </c>
      <c r="I233" s="2" t="str">
        <f>VLOOKUP(A233,'4B0907557P M592 List'!$A$5:$D$1316,4,FALSE)</f>
        <v>Erkennung Sauger-Turbo</v>
      </c>
      <c r="J233" s="2" t="str">
        <f>VLOOKUP(A233,'4B0907557P M592 List'!$A$5:$D$1316,3,FALSE)</f>
        <v>$07153</v>
      </c>
      <c r="L233" s="2" t="str">
        <f>VLOOKUP(A233,'4B0907557P M592 List'!$A$5:$D$1316,2,FALSE)</f>
        <v>1x1</v>
      </c>
      <c r="M233" s="2" t="str">
        <f>VLOOKUP(A233,'4B0907557P M592 List'!$A$5:$D$1316,4,FALSE)</f>
        <v>Erkennung Sauger-Turbo</v>
      </c>
      <c r="N233" s="2" t="str">
        <f>VLOOKUP(A233,'4B0907557P M592 List'!$A$5:$D$1316,3,FALSE)</f>
        <v>$07153</v>
      </c>
      <c r="P233" s="2" t="str">
        <f>VLOOKUP(A233,'06A906018R M383 List'!$A$6:$D$1294,2,FALSE)</f>
        <v>1x1</v>
      </c>
      <c r="Q233" s="2" t="str">
        <f>VLOOKUP(A233,'06A906018R M383 List'!$A$6:$D$1294,4,FALSE)</f>
        <v>Erkennung Sauger-Turbo</v>
      </c>
      <c r="R233" s="2" t="str">
        <f>VLOOKUP(A233,'06A906018R M383 List'!$A$6:$D$1294,3,FALSE)</f>
        <v>$06AD3</v>
      </c>
      <c r="T233" s="2" t="str">
        <f>VLOOKUP(A233,'06A906018CG M383 List'!$A$6:$D$1395,2,FALSE)</f>
        <v>1x1</v>
      </c>
      <c r="U233" s="2" t="str">
        <f>VLOOKUP(A233,'06A906018CG M383 List'!$A$6:$D$1395,4,FALSE)</f>
        <v>Erkennung Sauger-Turbo</v>
      </c>
      <c r="V233" s="2" t="str">
        <f>VLOOKUP(A233,'06A906018CG M383 List'!$A$6:$D$1395,3,FALSE)</f>
        <v>$06AF1</v>
      </c>
    </row>
    <row r="234" spans="1:22">
      <c r="P234" s="2"/>
      <c r="Q234" s="2"/>
      <c r="R234" s="2"/>
    </row>
    <row r="235" spans="1:22">
      <c r="A235" s="2" t="s">
        <v>4348</v>
      </c>
      <c r="B235" s="15" t="s">
        <v>9934</v>
      </c>
      <c r="P235" s="2"/>
      <c r="Q235" s="2"/>
      <c r="R235" s="2"/>
    </row>
    <row r="236" spans="1:22">
      <c r="A236" s="2" t="s">
        <v>4241</v>
      </c>
      <c r="B236" s="2" t="str">
        <f>VLOOKUP(A236,'4B0907557B M382 List'!$A$5:$E$1799,5,FALSE)</f>
        <v>Time constant for speed gradient</v>
      </c>
      <c r="D236" s="2" t="str">
        <f>VLOOKUP(A236,'4B0907557B M382 List'!$A$5:$B$1799,2,FALSE)</f>
        <v>1x1</v>
      </c>
      <c r="E236" s="2" t="str">
        <f>VLOOKUP(A236,'4B0907557B M382 List'!$A$5:$D$1799,4,FALSE)</f>
        <v>Zeitkonstante für Drehzahlgradient</v>
      </c>
      <c r="F236" s="2" t="str">
        <f>VLOOKUP(A236,'4B0907557B M382 List'!$A$5:$D$1799,3,FALSE)</f>
        <v>$07455</v>
      </c>
      <c r="H236" s="2" t="e">
        <f>VLOOKUP(A236,'4B0907557P M592 List'!$A$5:$D$1316,2,FALSE)</f>
        <v>#N/A</v>
      </c>
      <c r="I236" s="2" t="e">
        <f>VLOOKUP(A236,'4B0907557P M592 List'!$A$5:$D$1316,4,FALSE)</f>
        <v>#N/A</v>
      </c>
      <c r="J236" s="2" t="e">
        <f>VLOOKUP(A236,'4B0907557P M592 List'!$A$5:$D$1316,3,FALSE)</f>
        <v>#N/A</v>
      </c>
      <c r="L236" s="2" t="e">
        <f>VLOOKUP(A236,'4B0907557P M592 List'!$A$5:$D$1316,2,FALSE)</f>
        <v>#N/A</v>
      </c>
      <c r="M236" s="2" t="e">
        <f>VLOOKUP(A236,'4B0907557P M592 List'!$A$5:$D$1316,4,FALSE)</f>
        <v>#N/A</v>
      </c>
      <c r="N236" s="2" t="e">
        <f>VLOOKUP(A236,'4B0907557P M592 List'!$A$5:$D$1316,3,FALSE)</f>
        <v>#N/A</v>
      </c>
      <c r="P236" s="2" t="e">
        <f>VLOOKUP(A236,'06A906018R M383 List'!$A$6:$D$1294,2,FALSE)</f>
        <v>#N/A</v>
      </c>
      <c r="Q236" s="2" t="e">
        <f>VLOOKUP(A236,'06A906018R M383 List'!$A$6:$D$1294,4,FALSE)</f>
        <v>#N/A</v>
      </c>
      <c r="R236" s="2" t="e">
        <f>VLOOKUP(A236,'06A906018R M383 List'!$A$6:$D$1294,3,FALSE)</f>
        <v>#N/A</v>
      </c>
      <c r="T236" s="2" t="e">
        <f>VLOOKUP(A236,'06A906018CG M383 List'!$A$6:$D$1395,2,FALSE)</f>
        <v>#N/A</v>
      </c>
      <c r="U236" s="2" t="e">
        <f>VLOOKUP(A236,'06A906018CG M383 List'!$A$6:$D$1395,4,FALSE)</f>
        <v>#N/A</v>
      </c>
      <c r="V236" s="2" t="e">
        <f>VLOOKUP(A236,'06A906018CG M383 List'!$A$6:$D$1395,3,FALSE)</f>
        <v>#N/A</v>
      </c>
    </row>
    <row r="237" spans="1:22">
      <c r="P237" s="2"/>
      <c r="Q237" s="2"/>
      <c r="R237" s="2"/>
    </row>
    <row r="238" spans="1:22">
      <c r="A238" s="17" t="s">
        <v>4349</v>
      </c>
      <c r="B238" s="15" t="s">
        <v>9908</v>
      </c>
      <c r="P238" s="2"/>
      <c r="Q238" s="2"/>
      <c r="R238" s="2"/>
    </row>
    <row r="239" spans="1:22">
      <c r="A239" s="2" t="s">
        <v>9232</v>
      </c>
      <c r="B239" s="2" t="str">
        <f>VLOOKUP(A239,'4B0907557B M382 List'!$A$5:$E$1799,5,FALSE)</f>
        <v>Delta - tl threshold for tl - Filter - Change</v>
      </c>
      <c r="D239" s="2" t="str">
        <f>VLOOKUP(A239,'4B0907557B M382 List'!$A$5:$B$1799,2,FALSE)</f>
        <v>1x1</v>
      </c>
      <c r="E239" s="2" t="str">
        <f>VLOOKUP(A239,'4B0907557B M382 List'!$A$5:$D$1799,4,FALSE)</f>
        <v>Delta - tl Schwelle für tl - Filter - Umschaltung</v>
      </c>
      <c r="F239" s="2" t="str">
        <f>VLOOKUP(A239,'4B0907557B M382 List'!$A$5:$D$1799,3,FALSE)</f>
        <v>$07456</v>
      </c>
      <c r="H239" s="2" t="e">
        <f>VLOOKUP(A239,'4B0907557P M592 List'!$A$5:$D$1316,2,FALSE)</f>
        <v>#N/A</v>
      </c>
      <c r="I239" s="2" t="e">
        <f>VLOOKUP(A239,'4B0907557P M592 List'!$A$5:$D$1316,4,FALSE)</f>
        <v>#N/A</v>
      </c>
      <c r="J239" s="2" t="e">
        <f>VLOOKUP(A239,'4B0907557P M592 List'!$A$5:$D$1316,3,FALSE)</f>
        <v>#N/A</v>
      </c>
      <c r="L239" s="2" t="e">
        <f>VLOOKUP(A239,'4B0907557P M592 List'!$A$5:$D$1316,2,FALSE)</f>
        <v>#N/A</v>
      </c>
      <c r="M239" s="2" t="e">
        <f>VLOOKUP(A239,'4B0907557P M592 List'!$A$5:$D$1316,4,FALSE)</f>
        <v>#N/A</v>
      </c>
      <c r="N239" s="2" t="e">
        <f>VLOOKUP(A239,'4B0907557P M592 List'!$A$5:$D$1316,3,FALSE)</f>
        <v>#N/A</v>
      </c>
      <c r="P239" s="2" t="e">
        <f>VLOOKUP(A239,'06A906018R M383 List'!$A$6:$D$1294,2,FALSE)</f>
        <v>#N/A</v>
      </c>
      <c r="Q239" s="2" t="e">
        <f>VLOOKUP(A239,'06A906018R M383 List'!$A$6:$D$1294,4,FALSE)</f>
        <v>#N/A</v>
      </c>
      <c r="R239" s="2" t="e">
        <f>VLOOKUP(A239,'06A906018R M383 List'!$A$6:$D$1294,3,FALSE)</f>
        <v>#N/A</v>
      </c>
      <c r="T239" s="2" t="e">
        <f>VLOOKUP(A239,'06A906018CG M383 List'!$A$6:$D$1395,2,FALSE)</f>
        <v>#N/A</v>
      </c>
      <c r="U239" s="2" t="e">
        <f>VLOOKUP(A239,'06A906018CG M383 List'!$A$6:$D$1395,4,FALSE)</f>
        <v>#N/A</v>
      </c>
      <c r="V239" s="2" t="e">
        <f>VLOOKUP(A239,'06A906018CG M383 List'!$A$6:$D$1395,3,FALSE)</f>
        <v>#N/A</v>
      </c>
    </row>
    <row r="240" spans="1:22">
      <c r="A240" s="2" t="s">
        <v>9246</v>
      </c>
      <c r="B240" s="2" t="str">
        <f>VLOOKUP(A240,'4B0907557B M382 List'!$A$5:$E$1799,5,FALSE)</f>
        <v>delta for tlw tl- filter switching</v>
      </c>
      <c r="D240" s="2" t="str">
        <f>VLOOKUP(A240,'4B0907557B M382 List'!$A$5:$B$1799,2,FALSE)</f>
        <v>1x1</v>
      </c>
      <c r="E240" s="2" t="str">
        <f>VLOOKUP(A240,'4B0907557B M382 List'!$A$5:$D$1799,4,FALSE)</f>
        <v>delta tlw für tl-Filter-Umschaltung</v>
      </c>
      <c r="F240" s="2" t="str">
        <f>VLOOKUP(A240,'4B0907557B M382 List'!$A$5:$D$1799,3,FALSE)</f>
        <v>$07458</v>
      </c>
      <c r="H240" s="2" t="e">
        <f>VLOOKUP(A240,'4B0907557P M592 List'!$A$5:$D$1316,2,FALSE)</f>
        <v>#N/A</v>
      </c>
      <c r="I240" s="2" t="e">
        <f>VLOOKUP(A240,'4B0907557P M592 List'!$A$5:$D$1316,4,FALSE)</f>
        <v>#N/A</v>
      </c>
      <c r="J240" s="2" t="e">
        <f>VLOOKUP(A240,'4B0907557P M592 List'!$A$5:$D$1316,3,FALSE)</f>
        <v>#N/A</v>
      </c>
      <c r="L240" s="2" t="e">
        <f>VLOOKUP(A240,'4B0907557P M592 List'!$A$5:$D$1316,2,FALSE)</f>
        <v>#N/A</v>
      </c>
      <c r="M240" s="2" t="e">
        <f>VLOOKUP(A240,'4B0907557P M592 List'!$A$5:$D$1316,4,FALSE)</f>
        <v>#N/A</v>
      </c>
      <c r="N240" s="2" t="e">
        <f>VLOOKUP(A240,'4B0907557P M592 List'!$A$5:$D$1316,3,FALSE)</f>
        <v>#N/A</v>
      </c>
      <c r="P240" s="2" t="e">
        <f>VLOOKUP(A240,'06A906018R M383 List'!$A$6:$D$1294,2,FALSE)</f>
        <v>#N/A</v>
      </c>
      <c r="Q240" s="2" t="e">
        <f>VLOOKUP(A240,'06A906018R M383 List'!$A$6:$D$1294,4,FALSE)</f>
        <v>#N/A</v>
      </c>
      <c r="R240" s="2" t="e">
        <f>VLOOKUP(A240,'06A906018R M383 List'!$A$6:$D$1294,3,FALSE)</f>
        <v>#N/A</v>
      </c>
      <c r="T240" s="2" t="e">
        <f>VLOOKUP(A240,'06A906018CG M383 List'!$A$6:$D$1395,2,FALSE)</f>
        <v>#N/A</v>
      </c>
      <c r="U240" s="2" t="e">
        <f>VLOOKUP(A240,'06A906018CG M383 List'!$A$6:$D$1395,4,FALSE)</f>
        <v>#N/A</v>
      </c>
      <c r="V240" s="2" t="e">
        <f>VLOOKUP(A240,'06A906018CG M383 List'!$A$6:$D$1395,3,FALSE)</f>
        <v>#N/A</v>
      </c>
    </row>
    <row r="241" spans="1:22">
      <c r="A241" s="17" t="s">
        <v>7885</v>
      </c>
      <c r="B241" s="18" t="str">
        <f>VLOOKUP(A241,'4B0907557B M382 List'!$A$5:$E$1799,5,FALSE) &amp; "      -  INJECTORS CONSTANT FOR MAF"</f>
        <v>Basic adaptation constant      -  INJECTORS CONSTANT FOR MAF</v>
      </c>
      <c r="C241" s="17"/>
      <c r="D241" s="17" t="str">
        <f>VLOOKUP(A241,'4B0907557B M382 List'!$A$5:$B$1799,2,FALSE)</f>
        <v>1x1</v>
      </c>
      <c r="E241" s="2" t="str">
        <f>VLOOKUP(A241,'4B0907557B M382 List'!$A$5:$D$1799,4,FALSE)</f>
        <v>Grundanpassungskonstante</v>
      </c>
      <c r="F241" s="2" t="str">
        <f>VLOOKUP(A241,'4B0907557B M382 List'!$A$5:$D$1799,3,FALSE)</f>
        <v>$07536</v>
      </c>
      <c r="H241" s="2" t="str">
        <f>VLOOKUP(A241,'4B0907557P M592 List'!$A$5:$D$1316,2,FALSE)</f>
        <v>1x1</v>
      </c>
      <c r="I241" s="2" t="str">
        <f>VLOOKUP(A241,'4B0907557P M592 List'!$A$5:$D$1316,4,FALSE)</f>
        <v>Grundanpassungskonstante</v>
      </c>
      <c r="J241" s="2" t="str">
        <f>VLOOKUP(A241,'4B0907557P M592 List'!$A$5:$D$1316,3,FALSE)</f>
        <v>$070CC</v>
      </c>
      <c r="L241" s="2" t="str">
        <f>VLOOKUP(A241,'4B0907557P M592 List'!$A$5:$D$1316,2,FALSE)</f>
        <v>1x1</v>
      </c>
      <c r="M241" s="2" t="str">
        <f>VLOOKUP(A241,'4B0907557P M592 List'!$A$5:$D$1316,4,FALSE)</f>
        <v>Grundanpassungskonstante</v>
      </c>
      <c r="N241" s="2" t="str">
        <f>VLOOKUP(A241,'4B0907557P M592 List'!$A$5:$D$1316,3,FALSE)</f>
        <v>$070CC</v>
      </c>
      <c r="P241" s="2" t="e">
        <f>VLOOKUP(A241,'06A906018R M383 List'!$A$6:$D$1294,2,FALSE)</f>
        <v>#N/A</v>
      </c>
      <c r="Q241" s="2" t="e">
        <f>VLOOKUP(A241,'06A906018R M383 List'!$A$6:$D$1294,4,FALSE)</f>
        <v>#N/A</v>
      </c>
      <c r="R241" s="2" t="e">
        <f>VLOOKUP(A241,'06A906018R M383 List'!$A$6:$D$1294,3,FALSE)</f>
        <v>#N/A</v>
      </c>
      <c r="T241" s="2" t="str">
        <f>VLOOKUP(A241,'06A906018CG M383 List'!$A$6:$D$1395,2,FALSE)</f>
        <v>1x1</v>
      </c>
      <c r="U241" s="2" t="str">
        <f>VLOOKUP(A241,'06A906018CG M383 List'!$A$6:$D$1395,4,FALSE)</f>
        <v>Fuel Injectors Constant</v>
      </c>
      <c r="V241" s="2" t="str">
        <f>VLOOKUP(A241,'06A906018CG M383 List'!$A$6:$D$1395,3,FALSE)</f>
        <v>$06A68</v>
      </c>
    </row>
    <row r="242" spans="1:22">
      <c r="A242" s="2" t="s">
        <v>7847</v>
      </c>
      <c r="B242" s="2" t="str">
        <f>VLOOKUP(A242,'4B0907557B M382 List'!$A$5:$E$1799,5,FALSE)</f>
        <v>Map for time constant tL filter</v>
      </c>
      <c r="D242" s="2" t="str">
        <f>VLOOKUP(A242,'4B0907557B M382 List'!$A$5:$B$1799,2,FALSE)</f>
        <v>6x6</v>
      </c>
      <c r="E242" s="2" t="str">
        <f>VLOOKUP(A242,'4B0907557B M382 List'!$A$5:$D$1799,4,FALSE)</f>
        <v>Kennfeld für Zeitkonstante tL-Filter</v>
      </c>
      <c r="F242" s="2" t="str">
        <f>VLOOKUP(A242,'4B0907557B M382 List'!$A$5:$D$1799,3,FALSE)</f>
        <v>$08D28</v>
      </c>
      <c r="H242" s="2" t="e">
        <f>VLOOKUP(A242,'4B0907557P M592 List'!$A$5:$D$1316,2,FALSE)</f>
        <v>#N/A</v>
      </c>
      <c r="I242" s="2" t="e">
        <f>VLOOKUP(A242,'4B0907557P M592 List'!$A$5:$D$1316,4,FALSE)</f>
        <v>#N/A</v>
      </c>
      <c r="J242" s="2" t="e">
        <f>VLOOKUP(A242,'4B0907557P M592 List'!$A$5:$D$1316,3,FALSE)</f>
        <v>#N/A</v>
      </c>
      <c r="L242" s="2" t="e">
        <f>VLOOKUP(A242,'4B0907557P M592 List'!$A$5:$D$1316,2,FALSE)</f>
        <v>#N/A</v>
      </c>
      <c r="M242" s="2" t="e">
        <f>VLOOKUP(A242,'4B0907557P M592 List'!$A$5:$D$1316,4,FALSE)</f>
        <v>#N/A</v>
      </c>
      <c r="N242" s="2" t="e">
        <f>VLOOKUP(A242,'4B0907557P M592 List'!$A$5:$D$1316,3,FALSE)</f>
        <v>#N/A</v>
      </c>
      <c r="P242" s="2" t="e">
        <f>VLOOKUP(A242,'06A906018R M383 List'!$A$6:$D$1294,2,FALSE)</f>
        <v>#N/A</v>
      </c>
      <c r="Q242" s="2" t="e">
        <f>VLOOKUP(A242,'06A906018R M383 List'!$A$6:$D$1294,4,FALSE)</f>
        <v>#N/A</v>
      </c>
      <c r="R242" s="2" t="e">
        <f>VLOOKUP(A242,'06A906018R M383 List'!$A$6:$D$1294,3,FALSE)</f>
        <v>#N/A</v>
      </c>
      <c r="T242" s="2" t="str">
        <f>VLOOKUP(A242,'06A906018CG M383 List'!$A$6:$D$1395,2,FALSE)</f>
        <v>6x6</v>
      </c>
      <c r="U242" s="2" t="str">
        <f>VLOOKUP(A242,'06A906018CG M383 List'!$A$6:$D$1395,4,FALSE)</f>
        <v>Kennfeld für Zeitkonstante tL-Filter</v>
      </c>
      <c r="V242" s="2" t="str">
        <f>VLOOKUP(A242,'06A906018CG M383 List'!$A$6:$D$1395,3,FALSE)</f>
        <v>$082D4</v>
      </c>
    </row>
    <row r="243" spans="1:22">
      <c r="A243" s="2" t="s">
        <v>7850</v>
      </c>
      <c r="B243" s="2" t="str">
        <f>VLOOKUP(A243,'4B0907557B M382 List'!$A$5:$E$1799,5,FALSE)</f>
        <v>Map for time constant tl- filter with neg load change</v>
      </c>
      <c r="D243" s="2" t="str">
        <f>VLOOKUP(A243,'4B0907557B M382 List'!$A$5:$B$1799,2,FALSE)</f>
        <v>6x6</v>
      </c>
      <c r="E243" s="2" t="str">
        <f>VLOOKUP(A243,'4B0907557B M382 List'!$A$5:$D$1799,4,FALSE)</f>
        <v>Kennfeld für Zeitkonstante tl-Filter bei neg. Laständerung</v>
      </c>
      <c r="F243" s="2" t="str">
        <f>VLOOKUP(A243,'4B0907557B M382 List'!$A$5:$D$1799,3,FALSE)</f>
        <v>$08D5C</v>
      </c>
      <c r="H243" s="2" t="e">
        <f>VLOOKUP(A243,'4B0907557P M592 List'!$A$5:$D$1316,2,FALSE)</f>
        <v>#N/A</v>
      </c>
      <c r="I243" s="2" t="e">
        <f>VLOOKUP(A243,'4B0907557P M592 List'!$A$5:$D$1316,4,FALSE)</f>
        <v>#N/A</v>
      </c>
      <c r="J243" s="2" t="e">
        <f>VLOOKUP(A243,'4B0907557P M592 List'!$A$5:$D$1316,3,FALSE)</f>
        <v>#N/A</v>
      </c>
      <c r="L243" s="2" t="e">
        <f>VLOOKUP(A243,'4B0907557P M592 List'!$A$5:$D$1316,2,FALSE)</f>
        <v>#N/A</v>
      </c>
      <c r="M243" s="2" t="e">
        <f>VLOOKUP(A243,'4B0907557P M592 List'!$A$5:$D$1316,4,FALSE)</f>
        <v>#N/A</v>
      </c>
      <c r="N243" s="2" t="e">
        <f>VLOOKUP(A243,'4B0907557P M592 List'!$A$5:$D$1316,3,FALSE)</f>
        <v>#N/A</v>
      </c>
      <c r="P243" s="2" t="e">
        <f>VLOOKUP(A243,'06A906018R M383 List'!$A$6:$D$1294,2,FALSE)</f>
        <v>#N/A</v>
      </c>
      <c r="Q243" s="2" t="e">
        <f>VLOOKUP(A243,'06A906018R M383 List'!$A$6:$D$1294,4,FALSE)</f>
        <v>#N/A</v>
      </c>
      <c r="R243" s="2" t="e">
        <f>VLOOKUP(A243,'06A906018R M383 List'!$A$6:$D$1294,3,FALSE)</f>
        <v>#N/A</v>
      </c>
      <c r="T243" s="2" t="str">
        <f>VLOOKUP(A243,'06A906018CG M383 List'!$A$6:$D$1395,2,FALSE)</f>
        <v>6x6</v>
      </c>
      <c r="U243" s="2" t="str">
        <f>VLOOKUP(A243,'06A906018CG M383 List'!$A$6:$D$1395,4,FALSE)</f>
        <v>Kennfeld für Zeitkonstante tl-Filter bei neg. Laständerung</v>
      </c>
      <c r="V243" s="2" t="str">
        <f>VLOOKUP(A243,'06A906018CG M383 List'!$A$6:$D$1395,3,FALSE)</f>
        <v>$08308</v>
      </c>
    </row>
    <row r="244" spans="1:22">
      <c r="A244" s="2" t="s">
        <v>7720</v>
      </c>
      <c r="B244" s="2" t="str">
        <f>VLOOKUP(A244,'4B0907557B M382 List'!$A$5:$E$1799,5,FALSE)</f>
        <v>maximum load signal , early in camshaft position</v>
      </c>
      <c r="D244" s="2" t="str">
        <f>VLOOKUP(A244,'4B0907557B M382 List'!$A$5:$B$1799,2,FALSE)</f>
        <v>2x2</v>
      </c>
      <c r="E244" s="2" t="str">
        <f>VLOOKUP(A244,'4B0907557B M382 List'!$A$5:$D$1799,4,FALSE)</f>
        <v>maximales Lastsignal, bei Nockenwellenstellung früh</v>
      </c>
      <c r="F244" s="2" t="str">
        <f>VLOOKUP(A244,'4B0907557B M382 List'!$A$5:$D$1799,3,FALSE)</f>
        <v>$08D88</v>
      </c>
      <c r="H244" s="2" t="e">
        <f>VLOOKUP(A244,'4B0907557P M592 List'!$A$5:$D$1316,2,FALSE)</f>
        <v>#N/A</v>
      </c>
      <c r="I244" s="2" t="e">
        <f>VLOOKUP(A244,'4B0907557P M592 List'!$A$5:$D$1316,4,FALSE)</f>
        <v>#N/A</v>
      </c>
      <c r="J244" s="2" t="e">
        <f>VLOOKUP(A244,'4B0907557P M592 List'!$A$5:$D$1316,3,FALSE)</f>
        <v>#N/A</v>
      </c>
      <c r="L244" s="2" t="e">
        <f>VLOOKUP(A244,'4B0907557P M592 List'!$A$5:$D$1316,2,FALSE)</f>
        <v>#N/A</v>
      </c>
      <c r="M244" s="2" t="e">
        <f>VLOOKUP(A244,'4B0907557P M592 List'!$A$5:$D$1316,4,FALSE)</f>
        <v>#N/A</v>
      </c>
      <c r="N244" s="2" t="e">
        <f>VLOOKUP(A244,'4B0907557P M592 List'!$A$5:$D$1316,3,FALSE)</f>
        <v>#N/A</v>
      </c>
      <c r="P244" s="2" t="str">
        <f>VLOOKUP(A244,'06A906018R M383 List'!$A$6:$D$1294,2,FALSE)</f>
        <v>2x2</v>
      </c>
      <c r="Q244" s="2" t="str">
        <f>VLOOKUP(A244,'06A906018R M383 List'!$A$6:$D$1294,4,FALSE)</f>
        <v>maximales Lastsignal, bei Nockenwellenstellung früh</v>
      </c>
      <c r="R244" s="2" t="str">
        <f>VLOOKUP(A244,'06A906018R M383 List'!$A$6:$D$1294,3,FALSE)</f>
        <v>$082CA</v>
      </c>
      <c r="T244" s="2" t="str">
        <f>VLOOKUP(A244,'06A906018CG M383 List'!$A$6:$D$1395,2,FALSE)</f>
        <v>2x2</v>
      </c>
      <c r="U244" s="2" t="str">
        <f>VLOOKUP(A244,'06A906018CG M383 List'!$A$6:$D$1395,4,FALSE)</f>
        <v>maximales Lastsignal, bei Nockenwellenstellung früh</v>
      </c>
      <c r="V244" s="2" t="str">
        <f>VLOOKUP(A244,'06A906018CG M383 List'!$A$6:$D$1395,3,FALSE)</f>
        <v>$08334</v>
      </c>
    </row>
    <row r="245" spans="1:22">
      <c r="A245" s="2" t="s">
        <v>7722</v>
      </c>
      <c r="B245" s="2" t="str">
        <f>VLOOKUP(A245,'4B0907557B M382 List'!$A$5:$E$1799,5,FALSE)</f>
        <v>maximum load signal , early in camshaft position</v>
      </c>
      <c r="D245" s="2" t="str">
        <f>VLOOKUP(A245,'4B0907557B M382 List'!$A$5:$B$1799,2,FALSE)</f>
        <v>2x2</v>
      </c>
      <c r="E245" s="2" t="str">
        <f>VLOOKUP(A245,'4B0907557B M382 List'!$A$5:$D$1799,4,FALSE)</f>
        <v>maximales Lastsignal, bei Nockenwellenstellung früh</v>
      </c>
      <c r="F245" s="2" t="str">
        <f>VLOOKUP(A245,'4B0907557B M382 List'!$A$5:$D$1799,3,FALSE)</f>
        <v>$08D94</v>
      </c>
      <c r="H245" s="2" t="str">
        <f>VLOOKUP(A245,'4B0907557P M592 List'!$A$5:$D$1316,2,FALSE)</f>
        <v>2x2</v>
      </c>
      <c r="I245" s="2" t="str">
        <f>VLOOKUP(A245,'4B0907557P M592 List'!$A$5:$D$1316,4,FALSE)</f>
        <v>maximales Lastsignal, bei Nockenwellenstellung früh</v>
      </c>
      <c r="J245" s="2" t="str">
        <f>VLOOKUP(A245,'4B0907557P M592 List'!$A$5:$D$1316,3,FALSE)</f>
        <v>$0892A</v>
      </c>
      <c r="L245" s="2" t="str">
        <f>VLOOKUP(A245,'4B0907557P M592 List'!$A$5:$D$1316,2,FALSE)</f>
        <v>2x2</v>
      </c>
      <c r="M245" s="2" t="str">
        <f>VLOOKUP(A245,'4B0907557P M592 List'!$A$5:$D$1316,4,FALSE)</f>
        <v>maximales Lastsignal, bei Nockenwellenstellung früh</v>
      </c>
      <c r="N245" s="2" t="str">
        <f>VLOOKUP(A245,'4B0907557P M592 List'!$A$5:$D$1316,3,FALSE)</f>
        <v>$0892A</v>
      </c>
      <c r="P245" s="2" t="str">
        <f>VLOOKUP(A245,'06A906018R M383 List'!$A$6:$D$1294,2,FALSE)</f>
        <v>2x2</v>
      </c>
      <c r="Q245" s="2" t="str">
        <f>VLOOKUP(A245,'06A906018R M383 List'!$A$6:$D$1294,4,FALSE)</f>
        <v>maximales Lastsignal, bei Nockenwellenstellung früh</v>
      </c>
      <c r="R245" s="2" t="str">
        <f>VLOOKUP(A245,'06A906018R M383 List'!$A$6:$D$1294,3,FALSE)</f>
        <v>$082D6</v>
      </c>
      <c r="T245" s="2" t="str">
        <f>VLOOKUP(A245,'06A906018CG M383 List'!$A$6:$D$1395,2,FALSE)</f>
        <v>2x2</v>
      </c>
      <c r="U245" s="2" t="str">
        <f>VLOOKUP(A245,'06A906018CG M383 List'!$A$6:$D$1395,4,FALSE)</f>
        <v>maximales Lastsignal, bei Nockenwellenstellung früh</v>
      </c>
      <c r="V245" s="2" t="str">
        <f>VLOOKUP(A245,'06A906018CG M383 List'!$A$6:$D$1395,3,FALSE)</f>
        <v>$08340</v>
      </c>
    </row>
    <row r="246" spans="1:22">
      <c r="A246" s="2" t="s">
        <v>7725</v>
      </c>
      <c r="B246" s="2" t="str">
        <f>VLOOKUP(A246,'4B0907557B M382 List'!$A$5:$E$1799,5,FALSE)</f>
        <v>Maximum load signal late at camshaft position</v>
      </c>
      <c r="D246" s="2" t="str">
        <f>VLOOKUP(A246,'4B0907557B M382 List'!$A$5:$B$1799,2,FALSE)</f>
        <v>4x12</v>
      </c>
      <c r="E246" s="2" t="str">
        <f>VLOOKUP(A246,'4B0907557B M382 List'!$A$5:$D$1799,4,FALSE)</f>
        <v>maximales Lastsignal, bei Nockenwellenstellung spät</v>
      </c>
      <c r="F246" s="2" t="str">
        <f>VLOOKUP(A246,'4B0907557B M382 List'!$A$5:$D$1799,3,FALSE)</f>
        <v>$08DAC</v>
      </c>
      <c r="H246" s="2" t="str">
        <f>VLOOKUP(A246,'4B0907557P M592 List'!$A$5:$D$1316,2,FALSE)</f>
        <v>4x12</v>
      </c>
      <c r="I246" s="2" t="str">
        <f>VLOOKUP(A246,'4B0907557P M592 List'!$A$5:$D$1316,4,FALSE)</f>
        <v>maximales Lastsignal, bei Nockenwellenstellung spät</v>
      </c>
      <c r="J246" s="2" t="str">
        <f>VLOOKUP(A246,'4B0907557P M592 List'!$A$5:$D$1316,3,FALSE)</f>
        <v>$08942</v>
      </c>
      <c r="L246" s="2" t="str">
        <f>VLOOKUP(A246,'4B0907557P M592 List'!$A$5:$D$1316,2,FALSE)</f>
        <v>4x12</v>
      </c>
      <c r="M246" s="2" t="str">
        <f>VLOOKUP(A246,'4B0907557P M592 List'!$A$5:$D$1316,4,FALSE)</f>
        <v>maximales Lastsignal, bei Nockenwellenstellung spät</v>
      </c>
      <c r="N246" s="2" t="str">
        <f>VLOOKUP(A246,'4B0907557P M592 List'!$A$5:$D$1316,3,FALSE)</f>
        <v>$08942</v>
      </c>
      <c r="P246" s="2" t="str">
        <f>VLOOKUP(A246,'06A906018R M383 List'!$A$6:$D$1294,2,FALSE)</f>
        <v>4x12</v>
      </c>
      <c r="Q246" s="2" t="str">
        <f>VLOOKUP(A246,'06A906018R M383 List'!$A$6:$D$1294,4,FALSE)</f>
        <v>maximales Lastsignal, bei Nockenwellenstellung spät</v>
      </c>
      <c r="R246" s="2" t="str">
        <f>VLOOKUP(A246,'06A906018R M383 List'!$A$6:$D$1294,3,FALSE)</f>
        <v>$082EE</v>
      </c>
      <c r="T246" s="2" t="str">
        <f>VLOOKUP(A246,'06A906018CG M383 List'!$A$6:$D$1395,2,FALSE)</f>
        <v>4x12</v>
      </c>
      <c r="U246" s="2" t="str">
        <f>VLOOKUP(A246,'06A906018CG M383 List'!$A$6:$D$1395,4,FALSE)</f>
        <v>maximales Lastsignal, bei Nockenwellenstellung spät</v>
      </c>
      <c r="V246" s="2" t="str">
        <f>VLOOKUP(A246,'06A906018CG M383 List'!$A$6:$D$1395,3,FALSE)</f>
        <v>$08358</v>
      </c>
    </row>
    <row r="247" spans="1:22">
      <c r="A247" s="2" t="s">
        <v>7728</v>
      </c>
      <c r="B247" s="2" t="str">
        <f>VLOOKUP(A247,'4B0907557B M382 List'!$A$5:$E$1799,5,FALSE)</f>
        <v>Maximum load signal late at camshaft position</v>
      </c>
      <c r="D247" s="2" t="str">
        <f>VLOOKUP(A247,'4B0907557B M382 List'!$A$5:$B$1799,2,FALSE)</f>
        <v>4x12</v>
      </c>
      <c r="E247" s="2" t="str">
        <f>VLOOKUP(A247,'4B0907557B M382 List'!$A$5:$D$1799,4,FALSE)</f>
        <v>maximales Lastsignal, bei Nockenwellenstellung spät</v>
      </c>
      <c r="F247" s="2" t="str">
        <f>VLOOKUP(A247,'4B0907557B M382 List'!$A$5:$D$1799,3,FALSE)</f>
        <v>$08DF0</v>
      </c>
      <c r="H247" s="2" t="e">
        <f>VLOOKUP(A247,'4B0907557P M592 List'!$A$5:$D$1316,2,FALSE)</f>
        <v>#N/A</v>
      </c>
      <c r="I247" s="2" t="e">
        <f>VLOOKUP(A247,'4B0907557P M592 List'!$A$5:$D$1316,4,FALSE)</f>
        <v>#N/A</v>
      </c>
      <c r="J247" s="2" t="e">
        <f>VLOOKUP(A247,'4B0907557P M592 List'!$A$5:$D$1316,3,FALSE)</f>
        <v>#N/A</v>
      </c>
      <c r="L247" s="2" t="e">
        <f>VLOOKUP(A247,'4B0907557P M592 List'!$A$5:$D$1316,2,FALSE)</f>
        <v>#N/A</v>
      </c>
      <c r="M247" s="2" t="e">
        <f>VLOOKUP(A247,'4B0907557P M592 List'!$A$5:$D$1316,4,FALSE)</f>
        <v>#N/A</v>
      </c>
      <c r="N247" s="2" t="e">
        <f>VLOOKUP(A247,'4B0907557P M592 List'!$A$5:$D$1316,3,FALSE)</f>
        <v>#N/A</v>
      </c>
      <c r="P247" s="2" t="str">
        <f>VLOOKUP(A247,'06A906018R M383 List'!$A$6:$D$1294,2,FALSE)</f>
        <v>4x12</v>
      </c>
      <c r="Q247" s="2" t="str">
        <f>VLOOKUP(A247,'06A906018R M383 List'!$A$6:$D$1294,4,FALSE)</f>
        <v>maximales Lastsignal, bei Nockenwellenstellung spät</v>
      </c>
      <c r="R247" s="2" t="str">
        <f>VLOOKUP(A247,'06A906018R M383 List'!$A$6:$D$1294,3,FALSE)</f>
        <v>$08332</v>
      </c>
      <c r="T247" s="2" t="str">
        <f>VLOOKUP(A247,'06A906018CG M383 List'!$A$6:$D$1395,2,FALSE)</f>
        <v>4x12</v>
      </c>
      <c r="U247" s="2" t="str">
        <f>VLOOKUP(A247,'06A906018CG M383 List'!$A$6:$D$1395,4,FALSE)</f>
        <v>maximales Lastsignal, bei Nockenwellenstellung spät</v>
      </c>
      <c r="V247" s="2" t="str">
        <f>VLOOKUP(A247,'06A906018CG M383 List'!$A$6:$D$1395,3,FALSE)</f>
        <v>$0839C</v>
      </c>
    </row>
    <row r="248" spans="1:22">
      <c r="A248" s="2" t="s">
        <v>6322</v>
      </c>
      <c r="B248" s="2" t="str">
        <f>VLOOKUP(A248,'4B0907557B M382 List'!$A$5:$E$1799,5,FALSE)</f>
        <v>Load threshold tl- filter switching</v>
      </c>
      <c r="D248" s="2" t="str">
        <f>VLOOKUP(A248,'4B0907557B M382 List'!$A$5:$B$1799,2,FALSE)</f>
        <v>8x1</v>
      </c>
      <c r="E248" s="2" t="str">
        <f>VLOOKUP(A248,'4B0907557B M382 List'!$A$5:$D$1799,4,FALSE)</f>
        <v>Lastschwelle tl-Filter-Umschaltung</v>
      </c>
      <c r="F248" s="2" t="str">
        <f>VLOOKUP(A248,'4B0907557B M382 List'!$A$5:$D$1799,3,FALSE)</f>
        <v>$08E2A</v>
      </c>
      <c r="H248" s="2" t="e">
        <f>VLOOKUP(A248,'4B0907557P M592 List'!$A$5:$D$1316,2,FALSE)</f>
        <v>#N/A</v>
      </c>
      <c r="I248" s="2" t="e">
        <f>VLOOKUP(A248,'4B0907557P M592 List'!$A$5:$D$1316,4,FALSE)</f>
        <v>#N/A</v>
      </c>
      <c r="J248" s="2" t="e">
        <f>VLOOKUP(A248,'4B0907557P M592 List'!$A$5:$D$1316,3,FALSE)</f>
        <v>#N/A</v>
      </c>
      <c r="L248" s="2" t="e">
        <f>VLOOKUP(A248,'4B0907557P M592 List'!$A$5:$D$1316,2,FALSE)</f>
        <v>#N/A</v>
      </c>
      <c r="M248" s="2" t="e">
        <f>VLOOKUP(A248,'4B0907557P M592 List'!$A$5:$D$1316,4,FALSE)</f>
        <v>#N/A</v>
      </c>
      <c r="N248" s="2" t="e">
        <f>VLOOKUP(A248,'4B0907557P M592 List'!$A$5:$D$1316,3,FALSE)</f>
        <v>#N/A</v>
      </c>
      <c r="P248" s="2" t="str">
        <f>VLOOKUP(A248,'06A906018R M383 List'!$A$6:$D$1294,2,FALSE)</f>
        <v>8x1</v>
      </c>
      <c r="Q248" s="2" t="str">
        <f>VLOOKUP(A248,'06A906018R M383 List'!$A$6:$D$1294,4,FALSE)</f>
        <v>Lastschwelle tl-Filter-Umschaltung</v>
      </c>
      <c r="R248" s="2" t="str">
        <f>VLOOKUP(A248,'06A906018R M383 List'!$A$6:$D$1294,3,FALSE)</f>
        <v>$0836C</v>
      </c>
      <c r="T248" s="2" t="str">
        <f>VLOOKUP(A248,'06A906018CG M383 List'!$A$6:$D$1395,2,FALSE)</f>
        <v>8x1</v>
      </c>
      <c r="U248" s="2" t="str">
        <f>VLOOKUP(A248,'06A906018CG M383 List'!$A$6:$D$1395,4,FALSE)</f>
        <v>Lastschwelle tl-Filter-Umschaltung</v>
      </c>
      <c r="V248" s="2" t="str">
        <f>VLOOKUP(A248,'06A906018CG M383 List'!$A$6:$D$1395,3,FALSE)</f>
        <v>$083D6</v>
      </c>
    </row>
    <row r="249" spans="1:22">
      <c r="A249" s="2" t="s">
        <v>9235</v>
      </c>
      <c r="B249" s="2" t="str">
        <f>VLOOKUP(A249,'4B0907557B M382 List'!$A$5:$E$1799,5,FALSE)</f>
        <v>Hysteresis for TLFUN</v>
      </c>
      <c r="D249" s="2" t="str">
        <f>VLOOKUP(A249,'4B0907557B M382 List'!$A$5:$B$1799,2,FALSE)</f>
        <v>8x1</v>
      </c>
      <c r="E249" s="2" t="str">
        <f>VLOOKUP(A249,'4B0907557B M382 List'!$A$5:$D$1799,4,FALSE)</f>
        <v>Hysterese für TLFUN</v>
      </c>
      <c r="F249" s="2" t="str">
        <f>VLOOKUP(A249,'4B0907557B M382 List'!$A$5:$D$1799,3,FALSE)</f>
        <v>$08E3C</v>
      </c>
      <c r="H249" s="2" t="e">
        <f>VLOOKUP(A249,'4B0907557P M592 List'!$A$5:$D$1316,2,FALSE)</f>
        <v>#N/A</v>
      </c>
      <c r="I249" s="2" t="e">
        <f>VLOOKUP(A249,'4B0907557P M592 List'!$A$5:$D$1316,4,FALSE)</f>
        <v>#N/A</v>
      </c>
      <c r="J249" s="2" t="e">
        <f>VLOOKUP(A249,'4B0907557P M592 List'!$A$5:$D$1316,3,FALSE)</f>
        <v>#N/A</v>
      </c>
      <c r="L249" s="2" t="e">
        <f>VLOOKUP(A249,'4B0907557P M592 List'!$A$5:$D$1316,2,FALSE)</f>
        <v>#N/A</v>
      </c>
      <c r="M249" s="2" t="e">
        <f>VLOOKUP(A249,'4B0907557P M592 List'!$A$5:$D$1316,4,FALSE)</f>
        <v>#N/A</v>
      </c>
      <c r="N249" s="2" t="e">
        <f>VLOOKUP(A249,'4B0907557P M592 List'!$A$5:$D$1316,3,FALSE)</f>
        <v>#N/A</v>
      </c>
      <c r="P249" s="2" t="e">
        <f>VLOOKUP(A249,'06A906018R M383 List'!$A$6:$D$1294,2,FALSE)</f>
        <v>#N/A</v>
      </c>
      <c r="Q249" s="2" t="e">
        <f>VLOOKUP(A249,'06A906018R M383 List'!$A$6:$D$1294,4,FALSE)</f>
        <v>#N/A</v>
      </c>
      <c r="R249" s="2" t="e">
        <f>VLOOKUP(A249,'06A906018R M383 List'!$A$6:$D$1294,3,FALSE)</f>
        <v>#N/A</v>
      </c>
      <c r="T249" s="2" t="str">
        <f>VLOOKUP(A249,'06A906018CG M383 List'!$A$6:$D$1395,2,FALSE)</f>
        <v>8x1</v>
      </c>
      <c r="U249" s="2" t="str">
        <f>VLOOKUP(A249,'06A906018CG M383 List'!$A$6:$D$1395,4,FALSE)</f>
        <v>Hysterese für TLFUN</v>
      </c>
      <c r="V249" s="2" t="str">
        <f>VLOOKUP(A249,'06A906018CG M383 List'!$A$6:$D$1395,3,FALSE)</f>
        <v>$083E8</v>
      </c>
    </row>
    <row r="250" spans="1:22">
      <c r="A250" s="2" t="s">
        <v>7108</v>
      </c>
      <c r="B250" s="2" t="str">
        <f>VLOOKUP(A250,'4B0907557B M382 List'!$A$5:$E$1799,5,FALSE)</f>
        <v>Weighting factor TLmax limit</v>
      </c>
      <c r="D250" s="2" t="str">
        <f>VLOOKUP(A250,'4B0907557B M382 List'!$A$5:$B$1799,2,FALSE)</f>
        <v>4x1</v>
      </c>
      <c r="E250" s="2" t="str">
        <f>VLOOKUP(A250,'4B0907557B M382 List'!$A$5:$D$1799,4,FALSE)</f>
        <v>Wichtungsfaktor tlmax-Begrenzung</v>
      </c>
      <c r="F250" s="2" t="str">
        <f>VLOOKUP(A250,'4B0907557B M382 List'!$A$5:$D$1799,3,FALSE)</f>
        <v>$08E4A</v>
      </c>
      <c r="H250" s="2" t="e">
        <f>VLOOKUP(A250,'4B0907557P M592 List'!$A$5:$D$1316,2,FALSE)</f>
        <v>#N/A</v>
      </c>
      <c r="I250" s="2" t="e">
        <f>VLOOKUP(A250,'4B0907557P M592 List'!$A$5:$D$1316,4,FALSE)</f>
        <v>#N/A</v>
      </c>
      <c r="J250" s="2" t="e">
        <f>VLOOKUP(A250,'4B0907557P M592 List'!$A$5:$D$1316,3,FALSE)</f>
        <v>#N/A</v>
      </c>
      <c r="L250" s="2" t="e">
        <f>VLOOKUP(A250,'4B0907557P M592 List'!$A$5:$D$1316,2,FALSE)</f>
        <v>#N/A</v>
      </c>
      <c r="M250" s="2" t="e">
        <f>VLOOKUP(A250,'4B0907557P M592 List'!$A$5:$D$1316,4,FALSE)</f>
        <v>#N/A</v>
      </c>
      <c r="N250" s="2" t="e">
        <f>VLOOKUP(A250,'4B0907557P M592 List'!$A$5:$D$1316,3,FALSE)</f>
        <v>#N/A</v>
      </c>
      <c r="P250" s="2" t="str">
        <f>VLOOKUP(A250,'06A906018R M383 List'!$A$6:$D$1294,2,FALSE)</f>
        <v>4x1</v>
      </c>
      <c r="Q250" s="2" t="str">
        <f>VLOOKUP(A250,'06A906018R M383 List'!$A$6:$D$1294,4,FALSE)</f>
        <v>Wichtungsfaktor tlmax-Begrenzung</v>
      </c>
      <c r="R250" s="2" t="str">
        <f>VLOOKUP(A250,'06A906018R M383 List'!$A$6:$D$1294,3,FALSE)</f>
        <v>$0838C</v>
      </c>
      <c r="T250" s="2" t="str">
        <f>VLOOKUP(A250,'06A906018CG M383 List'!$A$6:$D$1395,2,FALSE)</f>
        <v>4x1</v>
      </c>
      <c r="U250" s="2" t="str">
        <f>VLOOKUP(A250,'06A906018CG M383 List'!$A$6:$D$1395,4,FALSE)</f>
        <v>Wichtungsfaktor tlmax-Begrenzung</v>
      </c>
      <c r="V250" s="2" t="str">
        <f>VLOOKUP(A250,'06A906018CG M383 List'!$A$6:$D$1395,3,FALSE)</f>
        <v>$083F6</v>
      </c>
    </row>
    <row r="251" spans="1:22">
      <c r="A251" s="2" t="s">
        <v>9401</v>
      </c>
      <c r="B251" s="2" t="str">
        <f>VLOOKUP(A251,'4B0907557B M382 List'!$A$5:$E$1799,5,FALSE)</f>
        <v>Delta throttle angle negative</v>
      </c>
      <c r="D251" s="2" t="str">
        <f>VLOOKUP(A251,'4B0907557B M382 List'!$A$5:$B$1799,2,FALSE)</f>
        <v>4x1</v>
      </c>
      <c r="E251" s="2" t="str">
        <f>VLOOKUP(A251,'4B0907557B M382 List'!$A$5:$D$1799,4,FALSE)</f>
        <v>Delta Drosselklappenwinkel negativ</v>
      </c>
      <c r="F251" s="2" t="str">
        <f>VLOOKUP(A251,'4B0907557B M382 List'!$A$5:$D$1799,3,FALSE)</f>
        <v>$08E54</v>
      </c>
      <c r="H251" s="2" t="e">
        <f>VLOOKUP(A251,'4B0907557P M592 List'!$A$5:$D$1316,2,FALSE)</f>
        <v>#N/A</v>
      </c>
      <c r="I251" s="2" t="e">
        <f>VLOOKUP(A251,'4B0907557P M592 List'!$A$5:$D$1316,4,FALSE)</f>
        <v>#N/A</v>
      </c>
      <c r="J251" s="2" t="e">
        <f>VLOOKUP(A251,'4B0907557P M592 List'!$A$5:$D$1316,3,FALSE)</f>
        <v>#N/A</v>
      </c>
      <c r="L251" s="2" t="e">
        <f>VLOOKUP(A251,'4B0907557P M592 List'!$A$5:$D$1316,2,FALSE)</f>
        <v>#N/A</v>
      </c>
      <c r="M251" s="2" t="e">
        <f>VLOOKUP(A251,'4B0907557P M592 List'!$A$5:$D$1316,4,FALSE)</f>
        <v>#N/A</v>
      </c>
      <c r="N251" s="2" t="e">
        <f>VLOOKUP(A251,'4B0907557P M592 List'!$A$5:$D$1316,3,FALSE)</f>
        <v>#N/A</v>
      </c>
      <c r="P251" s="2" t="str">
        <f>VLOOKUP(A251,'06A906018R M383 List'!$A$6:$D$1294,2,FALSE)</f>
        <v>4x1</v>
      </c>
      <c r="Q251" s="2" t="str">
        <f>VLOOKUP(A251,'06A906018R M383 List'!$A$6:$D$1294,4,FALSE)</f>
        <v>Delta Drosselklappenwinkel negativ</v>
      </c>
      <c r="R251" s="2" t="str">
        <f>VLOOKUP(A251,'06A906018R M383 List'!$A$6:$D$1294,3,FALSE)</f>
        <v>$08396</v>
      </c>
      <c r="T251" s="2" t="str">
        <f>VLOOKUP(A251,'06A906018CG M383 List'!$A$6:$D$1395,2,FALSE)</f>
        <v>4x1</v>
      </c>
      <c r="U251" s="2" t="str">
        <f>VLOOKUP(A251,'06A906018CG M383 List'!$A$6:$D$1395,4,FALSE)</f>
        <v>Delta Drosselklappenwinkel negativ</v>
      </c>
      <c r="V251" s="2" t="str">
        <f>VLOOKUP(A251,'06A906018CG M383 List'!$A$6:$D$1395,3,FALSE)</f>
        <v>$08400</v>
      </c>
    </row>
    <row r="252" spans="1:22">
      <c r="A252" s="2" t="s">
        <v>7029</v>
      </c>
      <c r="B252" s="2" t="str">
        <f>VLOOKUP(A252,'4B0907557B M382 List'!$A$5:$E$1799,5,FALSE)</f>
        <v>Closed throttle monitoring time</v>
      </c>
      <c r="D252" s="2" t="str">
        <f>VLOOKUP(A252,'4B0907557B M382 List'!$A$5:$B$1799,2,FALSE)</f>
        <v>4x1</v>
      </c>
      <c r="E252" s="2" t="str">
        <f>VLOOKUP(A252,'4B0907557B M382 List'!$A$5:$D$1799,4,FALSE)</f>
        <v>Überwachungszeit Drosselklappe geschlossen</v>
      </c>
      <c r="F252" s="2" t="str">
        <f>VLOOKUP(A252,'4B0907557B M382 List'!$A$5:$D$1799,3,FALSE)</f>
        <v>$08E5E</v>
      </c>
      <c r="H252" s="2" t="e">
        <f>VLOOKUP(A252,'4B0907557P M592 List'!$A$5:$D$1316,2,FALSE)</f>
        <v>#N/A</v>
      </c>
      <c r="I252" s="2" t="e">
        <f>VLOOKUP(A252,'4B0907557P M592 List'!$A$5:$D$1316,4,FALSE)</f>
        <v>#N/A</v>
      </c>
      <c r="J252" s="2" t="e">
        <f>VLOOKUP(A252,'4B0907557P M592 List'!$A$5:$D$1316,3,FALSE)</f>
        <v>#N/A</v>
      </c>
      <c r="L252" s="2" t="e">
        <f>VLOOKUP(A252,'4B0907557P M592 List'!$A$5:$D$1316,2,FALSE)</f>
        <v>#N/A</v>
      </c>
      <c r="M252" s="2" t="e">
        <f>VLOOKUP(A252,'4B0907557P M592 List'!$A$5:$D$1316,4,FALSE)</f>
        <v>#N/A</v>
      </c>
      <c r="N252" s="2" t="e">
        <f>VLOOKUP(A252,'4B0907557P M592 List'!$A$5:$D$1316,3,FALSE)</f>
        <v>#N/A</v>
      </c>
      <c r="P252" s="2" t="str">
        <f>VLOOKUP(A252,'06A906018R M383 List'!$A$6:$D$1294,2,FALSE)</f>
        <v>4x1</v>
      </c>
      <c r="Q252" s="2" t="str">
        <f>VLOOKUP(A252,'06A906018R M383 List'!$A$6:$D$1294,4,FALSE)</f>
        <v>Überwachungszeit Drosselklappe geschlossen</v>
      </c>
      <c r="R252" s="2" t="str">
        <f>VLOOKUP(A252,'06A906018R M383 List'!$A$6:$D$1294,3,FALSE)</f>
        <v>$083A0</v>
      </c>
      <c r="T252" s="2" t="str">
        <f>VLOOKUP(A252,'06A906018CG M383 List'!$A$6:$D$1395,2,FALSE)</f>
        <v>4x1</v>
      </c>
      <c r="U252" s="2" t="str">
        <f>VLOOKUP(A252,'06A906018CG M383 List'!$A$6:$D$1395,4,FALSE)</f>
        <v>Überwachungszeit Drosselklappe geschlossen</v>
      </c>
      <c r="V252" s="2" t="str">
        <f>VLOOKUP(A252,'06A906018CG M383 List'!$A$6:$D$1395,3,FALSE)</f>
        <v>$0840A</v>
      </c>
    </row>
    <row r="253" spans="1:22">
      <c r="A253" s="2" t="s">
        <v>9531</v>
      </c>
      <c r="B253" s="2" t="str">
        <f>VLOOKUP(A253,'4B0907557B M382 List'!$A$5:$E$1799,5,FALSE) &amp; "      -    INTAKE AIR CORRECTION"</f>
        <v>Ansaugluftkorrektur      -    INTAKE AIR CORRECTION</v>
      </c>
      <c r="D253" s="2" t="str">
        <f>VLOOKUP(A253,'4B0907557B M382 List'!$A$5:$B$1799,2,FALSE)</f>
        <v>5x1</v>
      </c>
      <c r="E253" s="2" t="str">
        <f>VLOOKUP(A253,'4B0907557B M382 List'!$A$5:$D$1799,4,FALSE)</f>
        <v>Ansaugluftkorrektur</v>
      </c>
      <c r="F253" s="2" t="str">
        <f>VLOOKUP(A253,'4B0907557B M382 List'!$A$5:$D$1799,3,FALSE)</f>
        <v>$0912D</v>
      </c>
      <c r="H253" s="2" t="e">
        <f>VLOOKUP(A253,'4B0907557P M592 List'!$A$5:$D$1316,2,FALSE)</f>
        <v>#N/A</v>
      </c>
      <c r="I253" s="2" t="e">
        <f>VLOOKUP(A253,'4B0907557P M592 List'!$A$5:$D$1316,4,FALSE)</f>
        <v>#N/A</v>
      </c>
      <c r="J253" s="2" t="e">
        <f>VLOOKUP(A253,'4B0907557P M592 List'!$A$5:$D$1316,3,FALSE)</f>
        <v>#N/A</v>
      </c>
      <c r="L253" s="2" t="e">
        <f>VLOOKUP(A253,'4B0907557P M592 List'!$A$5:$D$1316,2,FALSE)</f>
        <v>#N/A</v>
      </c>
      <c r="M253" s="2" t="e">
        <f>VLOOKUP(A253,'4B0907557P M592 List'!$A$5:$D$1316,4,FALSE)</f>
        <v>#N/A</v>
      </c>
      <c r="N253" s="2" t="e">
        <f>VLOOKUP(A253,'4B0907557P M592 List'!$A$5:$D$1316,3,FALSE)</f>
        <v>#N/A</v>
      </c>
      <c r="P253" s="2" t="str">
        <f>VLOOKUP(A253,'06A906018R M383 List'!$A$6:$D$1294,2,FALSE)</f>
        <v>5x1</v>
      </c>
      <c r="Q253" s="2" t="str">
        <f>VLOOKUP(A253,'06A906018R M383 List'!$A$6:$D$1294,4,FALSE)</f>
        <v>Ansaugluftkorrektur</v>
      </c>
      <c r="R253" s="2" t="str">
        <f>VLOOKUP(A253,'06A906018R M383 List'!$A$6:$D$1294,3,FALSE)</f>
        <v>$0866F</v>
      </c>
      <c r="T253" s="2" t="str">
        <f>VLOOKUP(A253,'06A906018CG M383 List'!$A$6:$D$1395,2,FALSE)</f>
        <v>5x1</v>
      </c>
      <c r="U253" s="2" t="str">
        <f>VLOOKUP(A253,'06A906018CG M383 List'!$A$6:$D$1395,4,FALSE)</f>
        <v>Ansaugluftkorrektur</v>
      </c>
      <c r="V253" s="2" t="str">
        <f>VLOOKUP(A253,'06A906018CG M383 List'!$A$6:$D$1395,3,FALSE)</f>
        <v>$086D9</v>
      </c>
    </row>
    <row r="254" spans="1:22">
      <c r="P254" s="2"/>
      <c r="Q254" s="2"/>
      <c r="R254" s="2"/>
    </row>
    <row r="255" spans="1:22">
      <c r="A255" s="12" t="s">
        <v>4350</v>
      </c>
      <c r="B255" s="15" t="s">
        <v>10030</v>
      </c>
      <c r="P255" s="2"/>
      <c r="Q255" s="2"/>
      <c r="R255" s="2"/>
    </row>
    <row r="256" spans="1:22">
      <c r="A256" s="12" t="s">
        <v>7712</v>
      </c>
      <c r="B256" s="12" t="str">
        <f>VLOOKUP(A256,'4B0907557B M382 List'!$A$5:$E$1799,5,FALSE)</f>
        <v>Map for tL - Calculation of throttle angle , camshaft late</v>
      </c>
      <c r="C256" s="12"/>
      <c r="D256" s="12" t="str">
        <f>VLOOKUP(A256,'4B0907557B M382 List'!$A$5:$B$1799,2,FALSE)</f>
        <v>12x16</v>
      </c>
      <c r="E256" s="2" t="str">
        <f>VLOOKUP(A256,'4B0907557B M382 List'!$A$5:$D$1799,4,FALSE)</f>
        <v>Kennfeld für tL - Berechnung aus Drosselklappenwinkel, Nockenwelle spät</v>
      </c>
      <c r="F256" s="2" t="str">
        <f>VLOOKUP(A256,'4B0907557B M382 List'!$A$5:$D$1799,3,FALSE)</f>
        <v>$08E82</v>
      </c>
      <c r="H256" s="2" t="e">
        <f>VLOOKUP(A256,'4B0907557P M592 List'!$A$5:$D$1316,2,FALSE)</f>
        <v>#N/A</v>
      </c>
      <c r="I256" s="2" t="e">
        <f>VLOOKUP(A256,'4B0907557P M592 List'!$A$5:$D$1316,4,FALSE)</f>
        <v>#N/A</v>
      </c>
      <c r="J256" s="2" t="e">
        <f>VLOOKUP(A256,'4B0907557P M592 List'!$A$5:$D$1316,3,FALSE)</f>
        <v>#N/A</v>
      </c>
      <c r="L256" s="2" t="e">
        <f>VLOOKUP(A256,'4B0907557P M592 List'!$A$5:$D$1316,2,FALSE)</f>
        <v>#N/A</v>
      </c>
      <c r="M256" s="2" t="e">
        <f>VLOOKUP(A256,'4B0907557P M592 List'!$A$5:$D$1316,4,FALSE)</f>
        <v>#N/A</v>
      </c>
      <c r="N256" s="2" t="e">
        <f>VLOOKUP(A256,'4B0907557P M592 List'!$A$5:$D$1316,3,FALSE)</f>
        <v>#N/A</v>
      </c>
      <c r="P256" s="2" t="str">
        <f>VLOOKUP(A256,'06A906018R M383 List'!$A$6:$D$1294,2,FALSE)</f>
        <v>12x16</v>
      </c>
      <c r="Q256" s="2" t="str">
        <f>VLOOKUP(A256,'06A906018R M383 List'!$A$6:$D$1294,4,FALSE)</f>
        <v>Kennfeld für tL - Berechnung aus Drosselklappenwinkel, Nockenwelle spät</v>
      </c>
      <c r="R256" s="2" t="str">
        <f>VLOOKUP(A256,'06A906018R M383 List'!$A$6:$D$1294,3,FALSE)</f>
        <v>$083C4</v>
      </c>
      <c r="T256" s="2" t="str">
        <f>VLOOKUP(A256,'06A906018CG M383 List'!$A$6:$D$1395,2,FALSE)</f>
        <v>12x16</v>
      </c>
      <c r="U256" s="2" t="str">
        <f>VLOOKUP(A256,'06A906018CG M383 List'!$A$6:$D$1395,4,FALSE)</f>
        <v>Kennfeld für tL - Berechnung aus Drosselklappenwinkel, Nockenwelle spät</v>
      </c>
      <c r="V256" s="2" t="str">
        <f>VLOOKUP(A256,'06A906018CG M383 List'!$A$6:$D$1395,3,FALSE)</f>
        <v>$0842E</v>
      </c>
    </row>
    <row r="257" spans="1:22">
      <c r="A257" s="12" t="s">
        <v>7715</v>
      </c>
      <c r="B257" s="12" t="str">
        <f>VLOOKUP(A257,'4B0907557B M382 List'!$A$5:$E$1799,5,FALSE)</f>
        <v>Map for tL - Calculation of throttle angle , camshaft late</v>
      </c>
      <c r="C257" s="12"/>
      <c r="D257" s="12" t="str">
        <f>VLOOKUP(A257,'4B0907557B M382 List'!$A$5:$B$1799,2,FALSE)</f>
        <v>12x16</v>
      </c>
      <c r="E257" s="2" t="str">
        <f>VLOOKUP(A257,'4B0907557B M382 List'!$A$5:$D$1799,4,FALSE)</f>
        <v>Kennfeld für tL - Berechnung aus Drosselklappenwinkel, Nockenwelle spät</v>
      </c>
      <c r="F257" s="2" t="str">
        <f>VLOOKUP(A257,'4B0907557B M382 List'!$A$5:$D$1799,3,FALSE)</f>
        <v>$08F62</v>
      </c>
      <c r="H257" s="2" t="e">
        <f>VLOOKUP(A257,'4B0907557P M592 List'!$A$5:$D$1316,2,FALSE)</f>
        <v>#N/A</v>
      </c>
      <c r="I257" s="2" t="e">
        <f>VLOOKUP(A257,'4B0907557P M592 List'!$A$5:$D$1316,4,FALSE)</f>
        <v>#N/A</v>
      </c>
      <c r="J257" s="2" t="e">
        <f>VLOOKUP(A257,'4B0907557P M592 List'!$A$5:$D$1316,3,FALSE)</f>
        <v>#N/A</v>
      </c>
      <c r="L257" s="2" t="e">
        <f>VLOOKUP(A257,'4B0907557P M592 List'!$A$5:$D$1316,2,FALSE)</f>
        <v>#N/A</v>
      </c>
      <c r="M257" s="2" t="e">
        <f>VLOOKUP(A257,'4B0907557P M592 List'!$A$5:$D$1316,4,FALSE)</f>
        <v>#N/A</v>
      </c>
      <c r="N257" s="2" t="e">
        <f>VLOOKUP(A257,'4B0907557P M592 List'!$A$5:$D$1316,3,FALSE)</f>
        <v>#N/A</v>
      </c>
      <c r="P257" s="2" t="str">
        <f>VLOOKUP(A257,'06A906018R M383 List'!$A$6:$D$1294,2,FALSE)</f>
        <v>12x16</v>
      </c>
      <c r="Q257" s="2" t="str">
        <f>VLOOKUP(A257,'06A906018R M383 List'!$A$6:$D$1294,4,FALSE)</f>
        <v>Kennfeld für tL - Berechnung aus Drosselklappenwinkel, Nockenwelle spät</v>
      </c>
      <c r="R257" s="2" t="str">
        <f>VLOOKUP(A257,'06A906018R M383 List'!$A$6:$D$1294,3,FALSE)</f>
        <v>$084A4</v>
      </c>
      <c r="T257" s="2" t="str">
        <f>VLOOKUP(A257,'06A906018CG M383 List'!$A$6:$D$1395,2,FALSE)</f>
        <v>12x16</v>
      </c>
      <c r="U257" s="2" t="str">
        <f>VLOOKUP(A257,'06A906018CG M383 List'!$A$6:$D$1395,4,FALSE)</f>
        <v>Kennfeld für tL - Berechnung aus Drosselklappenwinkel, Nockenwelle spät</v>
      </c>
      <c r="V257" s="2" t="str">
        <f>VLOOKUP(A257,'06A906018CG M383 List'!$A$6:$D$1395,3,FALSE)</f>
        <v>$0850E</v>
      </c>
    </row>
    <row r="258" spans="1:22">
      <c r="A258" s="12" t="s">
        <v>7717</v>
      </c>
      <c r="B258" s="12" t="str">
        <f>VLOOKUP(A258,'4B0907557B M382 List'!$A$5:$E$1799,5,FALSE)</f>
        <v>Map for tL - Calculation of throttle angle , camshaft late</v>
      </c>
      <c r="C258" s="12"/>
      <c r="D258" s="12" t="str">
        <f>VLOOKUP(A258,'4B0907557B M382 List'!$A$5:$B$1799,2,FALSE)</f>
        <v>12x16</v>
      </c>
      <c r="E258" s="2" t="str">
        <f>VLOOKUP(A258,'4B0907557B M382 List'!$A$5:$D$1799,4,FALSE)</f>
        <v>Kennfeld für tL - Berechnung aus Drosselklappenwinkel, Nockenwelle spät</v>
      </c>
      <c r="F258" s="2" t="str">
        <f>VLOOKUP(A258,'4B0907557B M382 List'!$A$5:$D$1799,3,FALSE)</f>
        <v>$09042</v>
      </c>
      <c r="H258" s="2" t="e">
        <f>VLOOKUP(A258,'4B0907557P M592 List'!$A$5:$D$1316,2,FALSE)</f>
        <v>#N/A</v>
      </c>
      <c r="I258" s="2" t="e">
        <f>VLOOKUP(A258,'4B0907557P M592 List'!$A$5:$D$1316,4,FALSE)</f>
        <v>#N/A</v>
      </c>
      <c r="J258" s="2" t="e">
        <f>VLOOKUP(A258,'4B0907557P M592 List'!$A$5:$D$1316,3,FALSE)</f>
        <v>#N/A</v>
      </c>
      <c r="L258" s="2" t="e">
        <f>VLOOKUP(A258,'4B0907557P M592 List'!$A$5:$D$1316,2,FALSE)</f>
        <v>#N/A</v>
      </c>
      <c r="M258" s="2" t="e">
        <f>VLOOKUP(A258,'4B0907557P M592 List'!$A$5:$D$1316,4,FALSE)</f>
        <v>#N/A</v>
      </c>
      <c r="N258" s="2" t="e">
        <f>VLOOKUP(A258,'4B0907557P M592 List'!$A$5:$D$1316,3,FALSE)</f>
        <v>#N/A</v>
      </c>
      <c r="P258" s="2" t="str">
        <f>VLOOKUP(A258,'06A906018R M383 List'!$A$6:$D$1294,2,FALSE)</f>
        <v>12x16</v>
      </c>
      <c r="Q258" s="2" t="str">
        <f>VLOOKUP(A258,'06A906018R M383 List'!$A$6:$D$1294,4,FALSE)</f>
        <v>Kennfeld für tL - Berechnung aus Drosselklappenwinkel, Nockenwelle spät</v>
      </c>
      <c r="R258" s="2" t="str">
        <f>VLOOKUP(A258,'06A906018R M383 List'!$A$6:$D$1294,3,FALSE)</f>
        <v>$08584</v>
      </c>
      <c r="T258" s="2" t="str">
        <f>VLOOKUP(A258,'06A906018CG M383 List'!$A$6:$D$1395,2,FALSE)</f>
        <v>12x16</v>
      </c>
      <c r="U258" s="2" t="str">
        <f>VLOOKUP(A258,'06A906018CG M383 List'!$A$6:$D$1395,4,FALSE)</f>
        <v>Kennfeld für tL - Berechnung aus Drosselklappenwinkel, Nockenwelle spät</v>
      </c>
      <c r="V258" s="2" t="str">
        <f>VLOOKUP(A258,'06A906018CG M383 List'!$A$6:$D$1395,3,FALSE)</f>
        <v>$085EE</v>
      </c>
    </row>
    <row r="259" spans="1:22">
      <c r="A259" s="2" t="s">
        <v>7705</v>
      </c>
      <c r="B259" s="2" t="str">
        <f>VLOOKUP(A259,'4B0907557B M382 List'!$A$5:$E$1799,5,FALSE)</f>
        <v>Map for tL - Calculation of throttle angle , cam shaft early</v>
      </c>
      <c r="D259" s="2" t="str">
        <f>VLOOKUP(A259,'4B0907557B M382 List'!$A$5:$B$1799,2,FALSE)</f>
        <v>2x2</v>
      </c>
      <c r="E259" s="2" t="str">
        <f>VLOOKUP(A259,'4B0907557B M382 List'!$A$5:$D$1799,4,FALSE)</f>
        <v>Kennfeld für tL - Berechnung aus Drosselklappenwinkel, Nockenwelle früh</v>
      </c>
      <c r="F259" s="2" t="str">
        <f>VLOOKUP(A259,'4B0907557B M382 List'!$A$5:$D$1799,3,FALSE)</f>
        <v>$0910A</v>
      </c>
      <c r="H259" s="2" t="e">
        <f>VLOOKUP(A259,'4B0907557P M592 List'!$A$5:$D$1316,2,FALSE)</f>
        <v>#N/A</v>
      </c>
      <c r="I259" s="2" t="e">
        <f>VLOOKUP(A259,'4B0907557P M592 List'!$A$5:$D$1316,4,FALSE)</f>
        <v>#N/A</v>
      </c>
      <c r="J259" s="2" t="e">
        <f>VLOOKUP(A259,'4B0907557P M592 List'!$A$5:$D$1316,3,FALSE)</f>
        <v>#N/A</v>
      </c>
      <c r="L259" s="2" t="e">
        <f>VLOOKUP(A259,'4B0907557P M592 List'!$A$5:$D$1316,2,FALSE)</f>
        <v>#N/A</v>
      </c>
      <c r="M259" s="2" t="e">
        <f>VLOOKUP(A259,'4B0907557P M592 List'!$A$5:$D$1316,4,FALSE)</f>
        <v>#N/A</v>
      </c>
      <c r="N259" s="2" t="e">
        <f>VLOOKUP(A259,'4B0907557P M592 List'!$A$5:$D$1316,3,FALSE)</f>
        <v>#N/A</v>
      </c>
      <c r="P259" s="2" t="str">
        <f>VLOOKUP(A259,'06A906018R M383 List'!$A$6:$D$1294,2,FALSE)</f>
        <v>2x2</v>
      </c>
      <c r="Q259" s="2" t="str">
        <f>VLOOKUP(A259,'06A906018R M383 List'!$A$6:$D$1294,4,FALSE)</f>
        <v>Kennfeld für tL - Berechnung aus Drosselklappenwinkel, Nockenwelle früh</v>
      </c>
      <c r="R259" s="2" t="str">
        <f>VLOOKUP(A259,'06A906018R M383 List'!$A$6:$D$1294,3,FALSE)</f>
        <v>$0864C</v>
      </c>
      <c r="T259" s="2" t="str">
        <f>VLOOKUP(A259,'06A906018CG M383 List'!$A$6:$D$1395,2,FALSE)</f>
        <v>2x2</v>
      </c>
      <c r="U259" s="2" t="str">
        <f>VLOOKUP(A259,'06A906018CG M383 List'!$A$6:$D$1395,4,FALSE)</f>
        <v>Kennfeld für tL - Berechnung aus Drosselklappenwinkel, Nockenwelle früh</v>
      </c>
      <c r="V259" s="2" t="str">
        <f>VLOOKUP(A259,'06A906018CG M383 List'!$A$6:$D$1395,3,FALSE)</f>
        <v>$086B6</v>
      </c>
    </row>
    <row r="260" spans="1:22">
      <c r="A260" s="2" t="s">
        <v>7707</v>
      </c>
      <c r="B260" s="2" t="str">
        <f>VLOOKUP(A260,'4B0907557B M382 List'!$A$5:$E$1799,5,FALSE)</f>
        <v>Map for tL - Calculation of throttle angle , cam shaft early</v>
      </c>
      <c r="D260" s="2" t="str">
        <f>VLOOKUP(A260,'4B0907557B M382 List'!$A$5:$B$1799,2,FALSE)</f>
        <v>2x2</v>
      </c>
      <c r="E260" s="2" t="str">
        <f>VLOOKUP(A260,'4B0907557B M382 List'!$A$5:$D$1799,4,FALSE)</f>
        <v>Kennfeld für tL - Berechnung aus Drosselklappenwinkel, Nockenwelle früh</v>
      </c>
      <c r="F260" s="2" t="str">
        <f>VLOOKUP(A260,'4B0907557B M382 List'!$A$5:$D$1799,3,FALSE)</f>
        <v>$09116</v>
      </c>
      <c r="H260" s="2" t="e">
        <f>VLOOKUP(A260,'4B0907557P M592 List'!$A$5:$D$1316,2,FALSE)</f>
        <v>#N/A</v>
      </c>
      <c r="I260" s="2" t="e">
        <f>VLOOKUP(A260,'4B0907557P M592 List'!$A$5:$D$1316,4,FALSE)</f>
        <v>#N/A</v>
      </c>
      <c r="J260" s="2" t="e">
        <f>VLOOKUP(A260,'4B0907557P M592 List'!$A$5:$D$1316,3,FALSE)</f>
        <v>#N/A</v>
      </c>
      <c r="L260" s="2" t="e">
        <f>VLOOKUP(A260,'4B0907557P M592 List'!$A$5:$D$1316,2,FALSE)</f>
        <v>#N/A</v>
      </c>
      <c r="M260" s="2" t="e">
        <f>VLOOKUP(A260,'4B0907557P M592 List'!$A$5:$D$1316,4,FALSE)</f>
        <v>#N/A</v>
      </c>
      <c r="N260" s="2" t="e">
        <f>VLOOKUP(A260,'4B0907557P M592 List'!$A$5:$D$1316,3,FALSE)</f>
        <v>#N/A</v>
      </c>
      <c r="P260" s="2" t="str">
        <f>VLOOKUP(A260,'06A906018R M383 List'!$A$6:$D$1294,2,FALSE)</f>
        <v>2x2</v>
      </c>
      <c r="Q260" s="2" t="str">
        <f>VLOOKUP(A260,'06A906018R M383 List'!$A$6:$D$1294,4,FALSE)</f>
        <v>Kennfeld für tL - Berechnung aus Drosselklappenwinkel, Nockenwelle früh</v>
      </c>
      <c r="R260" s="2" t="str">
        <f>VLOOKUP(A260,'06A906018R M383 List'!$A$6:$D$1294,3,FALSE)</f>
        <v>$08658</v>
      </c>
      <c r="T260" s="2" t="str">
        <f>VLOOKUP(A260,'06A906018CG M383 List'!$A$6:$D$1395,2,FALSE)</f>
        <v>2x2</v>
      </c>
      <c r="U260" s="2" t="str">
        <f>VLOOKUP(A260,'06A906018CG M383 List'!$A$6:$D$1395,4,FALSE)</f>
        <v>Kennfeld für tL - Berechnung aus Drosselklappenwinkel, Nockenwelle früh</v>
      </c>
      <c r="V260" s="2" t="str">
        <f>VLOOKUP(A260,'06A906018CG M383 List'!$A$6:$D$1395,3,FALSE)</f>
        <v>$086C2</v>
      </c>
    </row>
    <row r="261" spans="1:22">
      <c r="A261" s="2" t="s">
        <v>7709</v>
      </c>
      <c r="B261" s="2" t="str">
        <f>VLOOKUP(A261,'4B0907557B M382 List'!$A$5:$E$1799,5,FALSE)</f>
        <v>Map for tL - Calculation of throttle angle , cam shaft early</v>
      </c>
      <c r="D261" s="2" t="str">
        <f>VLOOKUP(A261,'4B0907557B M382 List'!$A$5:$B$1799,2,FALSE)</f>
        <v>2x2</v>
      </c>
      <c r="E261" s="2" t="str">
        <f>VLOOKUP(A261,'4B0907557B M382 List'!$A$5:$D$1799,4,FALSE)</f>
        <v>Kennfeld für tL - Berechnung aus Drosselklappenwinkel, Nockenwelle früh</v>
      </c>
      <c r="F261" s="2" t="str">
        <f>VLOOKUP(A261,'4B0907557B M382 List'!$A$5:$D$1799,3,FALSE)</f>
        <v>$09122</v>
      </c>
      <c r="H261" s="2" t="e">
        <f>VLOOKUP(A261,'4B0907557P M592 List'!$A$5:$D$1316,2,FALSE)</f>
        <v>#N/A</v>
      </c>
      <c r="I261" s="2" t="e">
        <f>VLOOKUP(A261,'4B0907557P M592 List'!$A$5:$D$1316,4,FALSE)</f>
        <v>#N/A</v>
      </c>
      <c r="J261" s="2" t="e">
        <f>VLOOKUP(A261,'4B0907557P M592 List'!$A$5:$D$1316,3,FALSE)</f>
        <v>#N/A</v>
      </c>
      <c r="L261" s="2" t="e">
        <f>VLOOKUP(A261,'4B0907557P M592 List'!$A$5:$D$1316,2,FALSE)</f>
        <v>#N/A</v>
      </c>
      <c r="M261" s="2" t="e">
        <f>VLOOKUP(A261,'4B0907557P M592 List'!$A$5:$D$1316,4,FALSE)</f>
        <v>#N/A</v>
      </c>
      <c r="N261" s="2" t="e">
        <f>VLOOKUP(A261,'4B0907557P M592 List'!$A$5:$D$1316,3,FALSE)</f>
        <v>#N/A</v>
      </c>
      <c r="P261" s="2" t="str">
        <f>VLOOKUP(A261,'06A906018R M383 List'!$A$6:$D$1294,2,FALSE)</f>
        <v>2x2</v>
      </c>
      <c r="Q261" s="2" t="str">
        <f>VLOOKUP(A261,'06A906018R M383 List'!$A$6:$D$1294,4,FALSE)</f>
        <v>Kennfeld für tL - Berechnung aus Drosselklappenwinkel, Nockenwelle früh</v>
      </c>
      <c r="R261" s="2" t="str">
        <f>VLOOKUP(A261,'06A906018R M383 List'!$A$6:$D$1294,3,FALSE)</f>
        <v>$08664</v>
      </c>
      <c r="T261" s="2" t="str">
        <f>VLOOKUP(A261,'06A906018CG M383 List'!$A$6:$D$1395,2,FALSE)</f>
        <v>2x2</v>
      </c>
      <c r="U261" s="2" t="str">
        <f>VLOOKUP(A261,'06A906018CG M383 List'!$A$6:$D$1395,4,FALSE)</f>
        <v>Kennfeld für tL - Berechnung aus Drosselklappenwinkel, Nockenwelle früh</v>
      </c>
      <c r="V261" s="2" t="str">
        <f>VLOOKUP(A261,'06A906018CG M383 List'!$A$6:$D$1395,3,FALSE)</f>
        <v>$086CE</v>
      </c>
    </row>
    <row r="262" spans="1:22">
      <c r="A262" s="2" t="s">
        <v>9531</v>
      </c>
      <c r="B262" s="2" t="str">
        <f>VLOOKUP(A262,'4B0907557B M382 List'!$A$5:$E$1799,5,FALSE)</f>
        <v>Ansaugluftkorrektur</v>
      </c>
      <c r="D262" s="2" t="str">
        <f>VLOOKUP(A262,'4B0907557B M382 List'!$A$5:$B$1799,2,FALSE)</f>
        <v>5x1</v>
      </c>
      <c r="E262" s="2" t="str">
        <f>VLOOKUP(A262,'4B0907557B M382 List'!$A$5:$D$1799,4,FALSE)</f>
        <v>Ansaugluftkorrektur</v>
      </c>
      <c r="F262" s="2" t="str">
        <f>VLOOKUP(A262,'4B0907557B M382 List'!$A$5:$D$1799,3,FALSE)</f>
        <v>$0912D</v>
      </c>
      <c r="H262" s="2" t="e">
        <f>VLOOKUP(A262,'4B0907557P M592 List'!$A$5:$D$1316,2,FALSE)</f>
        <v>#N/A</v>
      </c>
      <c r="I262" s="2" t="e">
        <f>VLOOKUP(A262,'4B0907557P M592 List'!$A$5:$D$1316,4,FALSE)</f>
        <v>#N/A</v>
      </c>
      <c r="J262" s="2" t="e">
        <f>VLOOKUP(A262,'4B0907557P M592 List'!$A$5:$D$1316,3,FALSE)</f>
        <v>#N/A</v>
      </c>
      <c r="L262" s="2" t="e">
        <f>VLOOKUP(A262,'4B0907557P M592 List'!$A$5:$D$1316,2,FALSE)</f>
        <v>#N/A</v>
      </c>
      <c r="M262" s="2" t="e">
        <f>VLOOKUP(A262,'4B0907557P M592 List'!$A$5:$D$1316,4,FALSE)</f>
        <v>#N/A</v>
      </c>
      <c r="N262" s="2" t="e">
        <f>VLOOKUP(A262,'4B0907557P M592 List'!$A$5:$D$1316,3,FALSE)</f>
        <v>#N/A</v>
      </c>
      <c r="P262" s="2" t="str">
        <f>VLOOKUP(A262,'06A906018R M383 List'!$A$6:$D$1294,2,FALSE)</f>
        <v>5x1</v>
      </c>
      <c r="Q262" s="2" t="str">
        <f>VLOOKUP(A262,'06A906018R M383 List'!$A$6:$D$1294,4,FALSE)</f>
        <v>Ansaugluftkorrektur</v>
      </c>
      <c r="R262" s="2" t="str">
        <f>VLOOKUP(A262,'06A906018R M383 List'!$A$6:$D$1294,3,FALSE)</f>
        <v>$0866F</v>
      </c>
      <c r="T262" s="2" t="str">
        <f>VLOOKUP(A262,'06A906018CG M383 List'!$A$6:$D$1395,2,FALSE)</f>
        <v>5x1</v>
      </c>
      <c r="U262" s="2" t="str">
        <f>VLOOKUP(A262,'06A906018CG M383 List'!$A$6:$D$1395,4,FALSE)</f>
        <v>Ansaugluftkorrektur</v>
      </c>
      <c r="V262" s="2" t="str">
        <f>VLOOKUP(A262,'06A906018CG M383 List'!$A$6:$D$1395,3,FALSE)</f>
        <v>$086D9</v>
      </c>
    </row>
    <row r="263" spans="1:22">
      <c r="A263" s="2" t="s">
        <v>7853</v>
      </c>
      <c r="B263" s="2" t="str">
        <f>VLOOKUP(A263,'4B0907557B M382 List'!$A$5:$E$1799,5,FALSE)</f>
        <v>Map for time constant Tl filter</v>
      </c>
      <c r="D263" s="2" t="str">
        <f>VLOOKUP(A263,'4B0907557B M382 List'!$A$5:$B$1799,2,FALSE)</f>
        <v>6x6</v>
      </c>
      <c r="E263" s="2" t="str">
        <f>VLOOKUP(A263,'4B0907557B M382 List'!$A$5:$D$1799,4,FALSE)</f>
        <v>Kennfeld für Zeitkonstante tLw-Filter</v>
      </c>
      <c r="F263" s="2" t="str">
        <f>VLOOKUP(A263,'4B0907557B M382 List'!$A$5:$D$1799,3,FALSE)</f>
        <v>$09142</v>
      </c>
      <c r="H263" s="2" t="e">
        <f>VLOOKUP(A263,'4B0907557P M592 List'!$A$5:$D$1316,2,FALSE)</f>
        <v>#N/A</v>
      </c>
      <c r="I263" s="2" t="e">
        <f>VLOOKUP(A263,'4B0907557P M592 List'!$A$5:$D$1316,4,FALSE)</f>
        <v>#N/A</v>
      </c>
      <c r="J263" s="2" t="e">
        <f>VLOOKUP(A263,'4B0907557P M592 List'!$A$5:$D$1316,3,FALSE)</f>
        <v>#N/A</v>
      </c>
      <c r="L263" s="2" t="e">
        <f>VLOOKUP(A263,'4B0907557P M592 List'!$A$5:$D$1316,2,FALSE)</f>
        <v>#N/A</v>
      </c>
      <c r="M263" s="2" t="e">
        <f>VLOOKUP(A263,'4B0907557P M592 List'!$A$5:$D$1316,4,FALSE)</f>
        <v>#N/A</v>
      </c>
      <c r="N263" s="2" t="e">
        <f>VLOOKUP(A263,'4B0907557P M592 List'!$A$5:$D$1316,3,FALSE)</f>
        <v>#N/A</v>
      </c>
      <c r="P263" s="2" t="e">
        <f>VLOOKUP(A263,'06A906018R M383 List'!$A$6:$D$1294,2,FALSE)</f>
        <v>#N/A</v>
      </c>
      <c r="Q263" s="2" t="e">
        <f>VLOOKUP(A263,'06A906018R M383 List'!$A$6:$D$1294,4,FALSE)</f>
        <v>#N/A</v>
      </c>
      <c r="R263" s="2" t="e">
        <f>VLOOKUP(A263,'06A906018R M383 List'!$A$6:$D$1294,3,FALSE)</f>
        <v>#N/A</v>
      </c>
      <c r="T263" s="2" t="str">
        <f>VLOOKUP(A263,'06A906018CG M383 List'!$A$6:$D$1395,2,FALSE)</f>
        <v>6x6</v>
      </c>
      <c r="U263" s="2" t="str">
        <f>VLOOKUP(A263,'06A906018CG M383 List'!$A$6:$D$1395,4,FALSE)</f>
        <v>Kennfeld für Zeitkonstante tLw-Filter</v>
      </c>
      <c r="V263" s="2" t="str">
        <f>VLOOKUP(A263,'06A906018CG M383 List'!$A$6:$D$1395,3,FALSE)</f>
        <v>$086EE</v>
      </c>
    </row>
    <row r="264" spans="1:22">
      <c r="A264" s="2" t="s">
        <v>7856</v>
      </c>
      <c r="B264" s="2" t="str">
        <f>VLOOKUP(A264,'4B0907557B M382 List'!$A$5:$E$1799,5,FALSE)</f>
        <v>kenfeld negative for tlw time constant filter</v>
      </c>
      <c r="D264" s="2" t="str">
        <f>VLOOKUP(A264,'4B0907557B M382 List'!$A$5:$B$1799,2,FALSE)</f>
        <v>6x6</v>
      </c>
      <c r="E264" s="2" t="str">
        <f>VLOOKUP(A264,'4B0907557B M382 List'!$A$5:$D$1799,4,FALSE)</f>
        <v>kenfeld für Zeitkonstante tlw-Filter negativ</v>
      </c>
      <c r="F264" s="2" t="str">
        <f>VLOOKUP(A264,'4B0907557B M382 List'!$A$5:$D$1799,3,FALSE)</f>
        <v>$09176</v>
      </c>
      <c r="H264" s="2" t="e">
        <f>VLOOKUP(A264,'4B0907557P M592 List'!$A$5:$D$1316,2,FALSE)</f>
        <v>#N/A</v>
      </c>
      <c r="I264" s="2" t="e">
        <f>VLOOKUP(A264,'4B0907557P M592 List'!$A$5:$D$1316,4,FALSE)</f>
        <v>#N/A</v>
      </c>
      <c r="J264" s="2" t="e">
        <f>VLOOKUP(A264,'4B0907557P M592 List'!$A$5:$D$1316,3,FALSE)</f>
        <v>#N/A</v>
      </c>
      <c r="L264" s="2" t="e">
        <f>VLOOKUP(A264,'4B0907557P M592 List'!$A$5:$D$1316,2,FALSE)</f>
        <v>#N/A</v>
      </c>
      <c r="M264" s="2" t="e">
        <f>VLOOKUP(A264,'4B0907557P M592 List'!$A$5:$D$1316,4,FALSE)</f>
        <v>#N/A</v>
      </c>
      <c r="N264" s="2" t="e">
        <f>VLOOKUP(A264,'4B0907557P M592 List'!$A$5:$D$1316,3,FALSE)</f>
        <v>#N/A</v>
      </c>
      <c r="P264" s="2" t="e">
        <f>VLOOKUP(A264,'06A906018R M383 List'!$A$6:$D$1294,2,FALSE)</f>
        <v>#N/A</v>
      </c>
      <c r="Q264" s="2" t="e">
        <f>VLOOKUP(A264,'06A906018R M383 List'!$A$6:$D$1294,4,FALSE)</f>
        <v>#N/A</v>
      </c>
      <c r="R264" s="2" t="e">
        <f>VLOOKUP(A264,'06A906018R M383 List'!$A$6:$D$1294,3,FALSE)</f>
        <v>#N/A</v>
      </c>
      <c r="T264" s="2" t="str">
        <f>VLOOKUP(A264,'06A906018CG M383 List'!$A$6:$D$1395,2,FALSE)</f>
        <v>6x6</v>
      </c>
      <c r="U264" s="2" t="str">
        <f>VLOOKUP(A264,'06A906018CG M383 List'!$A$6:$D$1395,4,FALSE)</f>
        <v>kenfeld für Zeitkonstante tlw-Filter negativ</v>
      </c>
      <c r="V264" s="2" t="str">
        <f>VLOOKUP(A264,'06A906018CG M383 List'!$A$6:$D$1395,3,FALSE)</f>
        <v>$08722</v>
      </c>
    </row>
    <row r="265" spans="1:22">
      <c r="P265" s="2"/>
      <c r="Q265" s="2"/>
      <c r="R265" s="2"/>
    </row>
    <row r="266" spans="1:22">
      <c r="A266" s="2" t="s">
        <v>4351</v>
      </c>
      <c r="B266" s="15" t="s">
        <v>9935</v>
      </c>
      <c r="P266" s="2"/>
      <c r="Q266" s="2"/>
      <c r="R266" s="2"/>
    </row>
    <row r="267" spans="1:22">
      <c r="A267" s="2" t="s">
        <v>8202</v>
      </c>
      <c r="B267" s="2" t="str">
        <f>VLOOKUP(A267,'4B0907557B M382 List'!$A$5:$E$1799,5,FALSE)</f>
        <v>Maximum achievable indicated engine torque</v>
      </c>
      <c r="D267" s="2" t="str">
        <f>VLOOKUP(A267,'4B0907557B M382 List'!$A$5:$B$1799,2,FALSE)</f>
        <v>1x1</v>
      </c>
      <c r="E267" s="2" t="str">
        <f>VLOOKUP(A267,'4B0907557B M382 List'!$A$5:$D$1799,4,FALSE)</f>
        <v>Maximal erreichbares indiziertes Motormoment</v>
      </c>
      <c r="F267" s="2" t="str">
        <f>VLOOKUP(A267,'4B0907557B M382 List'!$A$5:$D$1799,3,FALSE)</f>
        <v>$0745E</v>
      </c>
      <c r="H267" s="2" t="e">
        <f>VLOOKUP(A267,'4B0907557P M592 List'!$A$5:$D$1316,2,FALSE)</f>
        <v>#N/A</v>
      </c>
      <c r="I267" s="2" t="e">
        <f>VLOOKUP(A267,'4B0907557P M592 List'!$A$5:$D$1316,4,FALSE)</f>
        <v>#N/A</v>
      </c>
      <c r="J267" s="2" t="e">
        <f>VLOOKUP(A267,'4B0907557P M592 List'!$A$5:$D$1316,3,FALSE)</f>
        <v>#N/A</v>
      </c>
      <c r="L267" s="2" t="e">
        <f>VLOOKUP(A267,'4B0907557P M592 List'!$A$5:$D$1316,2,FALSE)</f>
        <v>#N/A</v>
      </c>
      <c r="M267" s="2" t="e">
        <f>VLOOKUP(A267,'4B0907557P M592 List'!$A$5:$D$1316,4,FALSE)</f>
        <v>#N/A</v>
      </c>
      <c r="N267" s="2" t="e">
        <f>VLOOKUP(A267,'4B0907557P M592 List'!$A$5:$D$1316,3,FALSE)</f>
        <v>#N/A</v>
      </c>
      <c r="P267" s="2" t="e">
        <f>VLOOKUP(A267,'06A906018R M383 List'!$A$6:$D$1294,2,FALSE)</f>
        <v>#N/A</v>
      </c>
      <c r="Q267" s="2" t="e">
        <f>VLOOKUP(A267,'06A906018R M383 List'!$A$6:$D$1294,4,FALSE)</f>
        <v>#N/A</v>
      </c>
      <c r="R267" s="2" t="e">
        <f>VLOOKUP(A267,'06A906018R M383 List'!$A$6:$D$1294,3,FALSE)</f>
        <v>#N/A</v>
      </c>
      <c r="T267" s="2" t="e">
        <f>VLOOKUP(A267,'06A906018CG M383 List'!$A$6:$D$1395,2,FALSE)</f>
        <v>#N/A</v>
      </c>
      <c r="U267" s="2" t="e">
        <f>VLOOKUP(A267,'06A906018CG M383 List'!$A$6:$D$1395,4,FALSE)</f>
        <v>#N/A</v>
      </c>
      <c r="V267" s="2" t="e">
        <f>VLOOKUP(A267,'06A906018CG M383 List'!$A$6:$D$1395,3,FALSE)</f>
        <v>#N/A</v>
      </c>
    </row>
    <row r="268" spans="1:22">
      <c r="A268" s="2" t="s">
        <v>8858</v>
      </c>
      <c r="B268" s="2" t="str">
        <f>VLOOKUP(A268,'4B0907557B M382 List'!$A$5:$E$1799,5,FALSE)</f>
        <v>Transmission coding ( CAN)</v>
      </c>
      <c r="D268" s="2" t="str">
        <f>VLOOKUP(A268,'4B0907557B M382 List'!$A$5:$B$1799,2,FALSE)</f>
        <v>1x1</v>
      </c>
      <c r="E268" s="2" t="str">
        <f>VLOOKUP(A268,'4B0907557B M382 List'!$A$5:$D$1799,4,FALSE)</f>
        <v>Getriebe-Codierung (CAN)</v>
      </c>
      <c r="F268" s="2" t="str">
        <f>VLOOKUP(A268,'4B0907557B M382 List'!$A$5:$D$1799,3,FALSE)</f>
        <v>$0745F</v>
      </c>
      <c r="H268" s="2" t="e">
        <f>VLOOKUP(A268,'4B0907557P M592 List'!$A$5:$D$1316,2,FALSE)</f>
        <v>#N/A</v>
      </c>
      <c r="I268" s="2" t="e">
        <f>VLOOKUP(A268,'4B0907557P M592 List'!$A$5:$D$1316,4,FALSE)</f>
        <v>#N/A</v>
      </c>
      <c r="J268" s="2" t="e">
        <f>VLOOKUP(A268,'4B0907557P M592 List'!$A$5:$D$1316,3,FALSE)</f>
        <v>#N/A</v>
      </c>
      <c r="L268" s="2" t="e">
        <f>VLOOKUP(A268,'4B0907557P M592 List'!$A$5:$D$1316,2,FALSE)</f>
        <v>#N/A</v>
      </c>
      <c r="M268" s="2" t="e">
        <f>VLOOKUP(A268,'4B0907557P M592 List'!$A$5:$D$1316,4,FALSE)</f>
        <v>#N/A</v>
      </c>
      <c r="N268" s="2" t="e">
        <f>VLOOKUP(A268,'4B0907557P M592 List'!$A$5:$D$1316,3,FALSE)</f>
        <v>#N/A</v>
      </c>
      <c r="P268" s="2" t="e">
        <f>VLOOKUP(A268,'06A906018R M383 List'!$A$6:$D$1294,2,FALSE)</f>
        <v>#N/A</v>
      </c>
      <c r="Q268" s="2" t="e">
        <f>VLOOKUP(A268,'06A906018R M383 List'!$A$6:$D$1294,4,FALSE)</f>
        <v>#N/A</v>
      </c>
      <c r="R268" s="2" t="e">
        <f>VLOOKUP(A268,'06A906018R M383 List'!$A$6:$D$1294,3,FALSE)</f>
        <v>#N/A</v>
      </c>
      <c r="T268" s="2" t="e">
        <f>VLOOKUP(A268,'06A906018CG M383 List'!$A$6:$D$1395,2,FALSE)</f>
        <v>#N/A</v>
      </c>
      <c r="U268" s="2" t="e">
        <f>VLOOKUP(A268,'06A906018CG M383 List'!$A$6:$D$1395,4,FALSE)</f>
        <v>#N/A</v>
      </c>
      <c r="V268" s="2" t="e">
        <f>VLOOKUP(A268,'06A906018CG M383 List'!$A$6:$D$1395,3,FALSE)</f>
        <v>#N/A</v>
      </c>
    </row>
    <row r="269" spans="1:22">
      <c r="A269" s="2" t="s">
        <v>9884</v>
      </c>
      <c r="B269" s="2" t="str">
        <f>VLOOKUP(A269,'4B0907557B M382 List'!$A$5:$E$1799,5,FALSE)</f>
        <v>Motor coding ( CAN)</v>
      </c>
      <c r="D269" s="2" t="str">
        <f>VLOOKUP(A269,'4B0907557B M382 List'!$A$5:$B$1799,2,FALSE)</f>
        <v>1x1</v>
      </c>
      <c r="E269" s="2" t="str">
        <f>VLOOKUP(A269,'4B0907557B M382 List'!$A$5:$D$1799,4,FALSE)</f>
        <v>Motor-Codierung (CAN)</v>
      </c>
      <c r="F269" s="2" t="str">
        <f>VLOOKUP(A269,'4B0907557B M382 List'!$A$5:$D$1799,3,FALSE)</f>
        <v>$07460</v>
      </c>
      <c r="H269" s="2" t="e">
        <f>VLOOKUP(A269,'4B0907557P M592 List'!$A$5:$D$1316,2,FALSE)</f>
        <v>#N/A</v>
      </c>
      <c r="I269" s="2" t="e">
        <f>VLOOKUP(A269,'4B0907557P M592 List'!$A$5:$D$1316,4,FALSE)</f>
        <v>#N/A</v>
      </c>
      <c r="J269" s="2" t="e">
        <f>VLOOKUP(A269,'4B0907557P M592 List'!$A$5:$D$1316,3,FALSE)</f>
        <v>#N/A</v>
      </c>
      <c r="L269" s="2" t="e">
        <f>VLOOKUP(A269,'4B0907557P M592 List'!$A$5:$D$1316,2,FALSE)</f>
        <v>#N/A</v>
      </c>
      <c r="M269" s="2" t="e">
        <f>VLOOKUP(A269,'4B0907557P M592 List'!$A$5:$D$1316,4,FALSE)</f>
        <v>#N/A</v>
      </c>
      <c r="N269" s="2" t="e">
        <f>VLOOKUP(A269,'4B0907557P M592 List'!$A$5:$D$1316,3,FALSE)</f>
        <v>#N/A</v>
      </c>
      <c r="P269" s="2" t="e">
        <f>VLOOKUP(A269,'06A906018R M383 List'!$A$6:$D$1294,2,FALSE)</f>
        <v>#N/A</v>
      </c>
      <c r="Q269" s="2" t="e">
        <f>VLOOKUP(A269,'06A906018R M383 List'!$A$6:$D$1294,4,FALSE)</f>
        <v>#N/A</v>
      </c>
      <c r="R269" s="2" t="e">
        <f>VLOOKUP(A269,'06A906018R M383 List'!$A$6:$D$1294,3,FALSE)</f>
        <v>#N/A</v>
      </c>
      <c r="T269" s="2" t="e">
        <f>VLOOKUP(A269,'06A906018CG M383 List'!$A$6:$D$1395,2,FALSE)</f>
        <v>#N/A</v>
      </c>
      <c r="U269" s="2" t="e">
        <f>VLOOKUP(A269,'06A906018CG M383 List'!$A$6:$D$1395,4,FALSE)</f>
        <v>#N/A</v>
      </c>
      <c r="V269" s="2" t="e">
        <f>VLOOKUP(A269,'06A906018CG M383 List'!$A$6:$D$1395,3,FALSE)</f>
        <v>#N/A</v>
      </c>
    </row>
    <row r="270" spans="1:22">
      <c r="A270" s="2" t="s">
        <v>8204</v>
      </c>
      <c r="B270" s="2" t="str">
        <f>VLOOKUP(A270,'4B0907557B M382 List'!$A$5:$E$1799,5,FALSE)</f>
        <v>Maximum achievable indicated engine torque</v>
      </c>
      <c r="D270" s="2" t="str">
        <f>VLOOKUP(A270,'4B0907557B M382 List'!$A$5:$B$1799,2,FALSE)</f>
        <v>1x1</v>
      </c>
      <c r="E270" s="2" t="str">
        <f>VLOOKUP(A270,'4B0907557B M382 List'!$A$5:$D$1799,4,FALSE)</f>
        <v>Maximal erreichbares indiziertes Motormoment</v>
      </c>
      <c r="F270" s="2" t="str">
        <f>VLOOKUP(A270,'4B0907557B M382 List'!$A$5:$D$1799,3,FALSE)</f>
        <v>$07464</v>
      </c>
      <c r="H270" s="2" t="e">
        <f>VLOOKUP(A270,'4B0907557P M592 List'!$A$5:$D$1316,2,FALSE)</f>
        <v>#N/A</v>
      </c>
      <c r="I270" s="2" t="e">
        <f>VLOOKUP(A270,'4B0907557P M592 List'!$A$5:$D$1316,4,FALSE)</f>
        <v>#N/A</v>
      </c>
      <c r="J270" s="2" t="e">
        <f>VLOOKUP(A270,'4B0907557P M592 List'!$A$5:$D$1316,3,FALSE)</f>
        <v>#N/A</v>
      </c>
      <c r="L270" s="2" t="e">
        <f>VLOOKUP(A270,'4B0907557P M592 List'!$A$5:$D$1316,2,FALSE)</f>
        <v>#N/A</v>
      </c>
      <c r="M270" s="2" t="e">
        <f>VLOOKUP(A270,'4B0907557P M592 List'!$A$5:$D$1316,4,FALSE)</f>
        <v>#N/A</v>
      </c>
      <c r="N270" s="2" t="e">
        <f>VLOOKUP(A270,'4B0907557P M592 List'!$A$5:$D$1316,3,FALSE)</f>
        <v>#N/A</v>
      </c>
      <c r="P270" s="2" t="e">
        <f>VLOOKUP(A270,'06A906018R M383 List'!$A$6:$D$1294,2,FALSE)</f>
        <v>#N/A</v>
      </c>
      <c r="Q270" s="2" t="e">
        <f>VLOOKUP(A270,'06A906018R M383 List'!$A$6:$D$1294,4,FALSE)</f>
        <v>#N/A</v>
      </c>
      <c r="R270" s="2" t="e">
        <f>VLOOKUP(A270,'06A906018R M383 List'!$A$6:$D$1294,3,FALSE)</f>
        <v>#N/A</v>
      </c>
      <c r="T270" s="2" t="e">
        <f>VLOOKUP(A270,'06A906018CG M383 List'!$A$6:$D$1395,2,FALSE)</f>
        <v>#N/A</v>
      </c>
      <c r="U270" s="2" t="e">
        <f>VLOOKUP(A270,'06A906018CG M383 List'!$A$6:$D$1395,4,FALSE)</f>
        <v>#N/A</v>
      </c>
      <c r="V270" s="2" t="e">
        <f>VLOOKUP(A270,'06A906018CG M383 List'!$A$6:$D$1395,3,FALSE)</f>
        <v>#N/A</v>
      </c>
    </row>
    <row r="271" spans="1:22">
      <c r="A271" s="2" t="s">
        <v>8860</v>
      </c>
      <c r="B271" s="2" t="str">
        <f>VLOOKUP(A271,'4B0907557B M382 List'!$A$5:$E$1799,5,FALSE)</f>
        <v>Transmission coding ( CAN)</v>
      </c>
      <c r="D271" s="2" t="str">
        <f>VLOOKUP(A271,'4B0907557B M382 List'!$A$5:$B$1799,2,FALSE)</f>
        <v>1x1</v>
      </c>
      <c r="E271" s="2" t="str">
        <f>VLOOKUP(A271,'4B0907557B M382 List'!$A$5:$D$1799,4,FALSE)</f>
        <v>Getriebe-Codierung (CAN)</v>
      </c>
      <c r="F271" s="2" t="str">
        <f>VLOOKUP(A271,'4B0907557B M382 List'!$A$5:$D$1799,3,FALSE)</f>
        <v>$07465</v>
      </c>
      <c r="H271" s="2" t="e">
        <f>VLOOKUP(A271,'4B0907557P M592 List'!$A$5:$D$1316,2,FALSE)</f>
        <v>#N/A</v>
      </c>
      <c r="I271" s="2" t="e">
        <f>VLOOKUP(A271,'4B0907557P M592 List'!$A$5:$D$1316,4,FALSE)</f>
        <v>#N/A</v>
      </c>
      <c r="J271" s="2" t="e">
        <f>VLOOKUP(A271,'4B0907557P M592 List'!$A$5:$D$1316,3,FALSE)</f>
        <v>#N/A</v>
      </c>
      <c r="L271" s="2" t="e">
        <f>VLOOKUP(A271,'4B0907557P M592 List'!$A$5:$D$1316,2,FALSE)</f>
        <v>#N/A</v>
      </c>
      <c r="M271" s="2" t="e">
        <f>VLOOKUP(A271,'4B0907557P M592 List'!$A$5:$D$1316,4,FALSE)</f>
        <v>#N/A</v>
      </c>
      <c r="N271" s="2" t="e">
        <f>VLOOKUP(A271,'4B0907557P M592 List'!$A$5:$D$1316,3,FALSE)</f>
        <v>#N/A</v>
      </c>
      <c r="P271" s="2" t="e">
        <f>VLOOKUP(A271,'06A906018R M383 List'!$A$6:$D$1294,2,FALSE)</f>
        <v>#N/A</v>
      </c>
      <c r="Q271" s="2" t="e">
        <f>VLOOKUP(A271,'06A906018R M383 List'!$A$6:$D$1294,4,FALSE)</f>
        <v>#N/A</v>
      </c>
      <c r="R271" s="2" t="e">
        <f>VLOOKUP(A271,'06A906018R M383 List'!$A$6:$D$1294,3,FALSE)</f>
        <v>#N/A</v>
      </c>
      <c r="T271" s="2" t="e">
        <f>VLOOKUP(A271,'06A906018CG M383 List'!$A$6:$D$1395,2,FALSE)</f>
        <v>#N/A</v>
      </c>
      <c r="U271" s="2" t="e">
        <f>VLOOKUP(A271,'06A906018CG M383 List'!$A$6:$D$1395,4,FALSE)</f>
        <v>#N/A</v>
      </c>
      <c r="V271" s="2" t="e">
        <f>VLOOKUP(A271,'06A906018CG M383 List'!$A$6:$D$1395,3,FALSE)</f>
        <v>#N/A</v>
      </c>
    </row>
    <row r="272" spans="1:22">
      <c r="A272" s="2" t="s">
        <v>9886</v>
      </c>
      <c r="B272" s="2" t="str">
        <f>VLOOKUP(A272,'4B0907557B M382 List'!$A$5:$E$1799,5,FALSE)</f>
        <v>Motor coding ( CAN)</v>
      </c>
      <c r="D272" s="2" t="str">
        <f>VLOOKUP(A272,'4B0907557B M382 List'!$A$5:$B$1799,2,FALSE)</f>
        <v>1x1</v>
      </c>
      <c r="E272" s="2" t="str">
        <f>VLOOKUP(A272,'4B0907557B M382 List'!$A$5:$D$1799,4,FALSE)</f>
        <v>Motor-Codierung (CAN)</v>
      </c>
      <c r="F272" s="2" t="str">
        <f>VLOOKUP(A272,'4B0907557B M382 List'!$A$5:$D$1799,3,FALSE)</f>
        <v>$07466</v>
      </c>
      <c r="H272" s="2" t="e">
        <f>VLOOKUP(A272,'4B0907557P M592 List'!$A$5:$D$1316,2,FALSE)</f>
        <v>#N/A</v>
      </c>
      <c r="I272" s="2" t="e">
        <f>VLOOKUP(A272,'4B0907557P M592 List'!$A$5:$D$1316,4,FALSE)</f>
        <v>#N/A</v>
      </c>
      <c r="J272" s="2" t="e">
        <f>VLOOKUP(A272,'4B0907557P M592 List'!$A$5:$D$1316,3,FALSE)</f>
        <v>#N/A</v>
      </c>
      <c r="L272" s="2" t="e">
        <f>VLOOKUP(A272,'4B0907557P M592 List'!$A$5:$D$1316,2,FALSE)</f>
        <v>#N/A</v>
      </c>
      <c r="M272" s="2" t="e">
        <f>VLOOKUP(A272,'4B0907557P M592 List'!$A$5:$D$1316,4,FALSE)</f>
        <v>#N/A</v>
      </c>
      <c r="N272" s="2" t="e">
        <f>VLOOKUP(A272,'4B0907557P M592 List'!$A$5:$D$1316,3,FALSE)</f>
        <v>#N/A</v>
      </c>
      <c r="P272" s="2" t="str">
        <f>VLOOKUP(A272,'06A906018R M383 List'!$A$6:$D$1294,2,FALSE)</f>
        <v>1x1</v>
      </c>
      <c r="Q272" s="2" t="str">
        <f>VLOOKUP(A272,'06A906018R M383 List'!$A$6:$D$1294,4,FALSE)</f>
        <v>Motor-Codierung (CAN)</v>
      </c>
      <c r="R272" s="2" t="str">
        <f>VLOOKUP(A272,'06A906018R M383 List'!$A$6:$D$1294,3,FALSE)</f>
        <v>$0696C</v>
      </c>
      <c r="T272" s="2" t="e">
        <f>VLOOKUP(A272,'06A906018CG M383 List'!$A$6:$D$1395,2,FALSE)</f>
        <v>#N/A</v>
      </c>
      <c r="U272" s="2" t="e">
        <f>VLOOKUP(A272,'06A906018CG M383 List'!$A$6:$D$1395,4,FALSE)</f>
        <v>#N/A</v>
      </c>
      <c r="V272" s="2" t="e">
        <f>VLOOKUP(A272,'06A906018CG M383 List'!$A$6:$D$1395,3,FALSE)</f>
        <v>#N/A</v>
      </c>
    </row>
    <row r="273" spans="1:22">
      <c r="P273" s="2"/>
      <c r="Q273" s="2"/>
      <c r="R273" s="2"/>
    </row>
    <row r="274" spans="1:22">
      <c r="A274" s="2" t="s">
        <v>1639</v>
      </c>
      <c r="B274" s="15" t="s">
        <v>9936</v>
      </c>
      <c r="P274" s="2"/>
      <c r="Q274" s="2"/>
      <c r="R274" s="2"/>
    </row>
    <row r="275" spans="1:22">
      <c r="A275" s="2" t="s">
        <v>8594</v>
      </c>
      <c r="B275" s="2" t="str">
        <f>VLOOKUP(A275,'4B0907557B M382 List'!$A$5:$E$1799,5,FALSE)</f>
        <v>Codeword tester : ASR interface</v>
      </c>
      <c r="D275" s="2" t="str">
        <f>VLOOKUP(A275,'4B0907557B M382 List'!$A$5:$B$1799,2,FALSE)</f>
        <v>1x1</v>
      </c>
      <c r="E275" s="2" t="str">
        <f>VLOOKUP(A275,'4B0907557B M382 List'!$A$5:$D$1799,4,FALSE)</f>
        <v>Codewort Tester: ASR-Schnittstelle</v>
      </c>
      <c r="F275" s="2" t="str">
        <f>VLOOKUP(A275,'4B0907557B M382 List'!$A$5:$D$1799,3,FALSE)</f>
        <v>$07822</v>
      </c>
      <c r="H275" s="2" t="str">
        <f>VLOOKUP(A275,'4B0907557P M592 List'!$A$5:$D$1316,2,FALSE)</f>
        <v>1x1</v>
      </c>
      <c r="I275" s="2" t="str">
        <f>VLOOKUP(A275,'4B0907557P M592 List'!$A$5:$D$1316,4,FALSE)</f>
        <v>Codewort Tester: ASR-Schnittstelle</v>
      </c>
      <c r="J275" s="2" t="str">
        <f>VLOOKUP(A275,'4B0907557P M592 List'!$A$5:$D$1316,3,FALSE)</f>
        <v>$073B8</v>
      </c>
      <c r="L275" s="2" t="str">
        <f>VLOOKUP(A275,'4B0907557P M592 List'!$A$5:$D$1316,2,FALSE)</f>
        <v>1x1</v>
      </c>
      <c r="M275" s="2" t="str">
        <f>VLOOKUP(A275,'4B0907557P M592 List'!$A$5:$D$1316,4,FALSE)</f>
        <v>Codewort Tester: ASR-Schnittstelle</v>
      </c>
      <c r="N275" s="2" t="str">
        <f>VLOOKUP(A275,'4B0907557P M592 List'!$A$5:$D$1316,3,FALSE)</f>
        <v>$073B8</v>
      </c>
      <c r="P275" s="2" t="str">
        <f>VLOOKUP(A275,'06A906018R M383 List'!$A$6:$D$1294,2,FALSE)</f>
        <v>1x1</v>
      </c>
      <c r="Q275" s="2" t="str">
        <f>VLOOKUP(A275,'06A906018R M383 List'!$A$6:$D$1294,4,FALSE)</f>
        <v>Codewort Tester: ASR-Schnittstelle</v>
      </c>
      <c r="R275" s="2" t="str">
        <f>VLOOKUP(A275,'06A906018R M383 List'!$A$6:$D$1294,3,FALSE)</f>
        <v>$06D3A</v>
      </c>
      <c r="T275" s="2" t="e">
        <f>VLOOKUP(A275,'06A906018CG M383 List'!$A$6:$D$1395,2,FALSE)</f>
        <v>#N/A</v>
      </c>
      <c r="U275" s="2" t="e">
        <f>VLOOKUP(A275,'06A906018CG M383 List'!$A$6:$D$1395,4,FALSE)</f>
        <v>#N/A</v>
      </c>
      <c r="V275" s="2" t="e">
        <f>VLOOKUP(A275,'06A906018CG M383 List'!$A$6:$D$1395,3,FALSE)</f>
        <v>#N/A</v>
      </c>
    </row>
    <row r="276" spans="1:22">
      <c r="A276" s="2" t="s">
        <v>8603</v>
      </c>
      <c r="B276" s="2" t="str">
        <f>VLOOKUP(A276,'4B0907557B M382 List'!$A$5:$E$1799,5,FALSE)</f>
        <v>Codeword tester : CAN interface , timeout ASC</v>
      </c>
      <c r="D276" s="2" t="str">
        <f>VLOOKUP(A276,'4B0907557B M382 List'!$A$5:$B$1799,2,FALSE)</f>
        <v>1x1</v>
      </c>
      <c r="E276" s="2" t="str">
        <f>VLOOKUP(A276,'4B0907557B M382 List'!$A$5:$D$1799,4,FALSE)</f>
        <v>Codewort Tester: CAN-Schnittstelle, Timeout ASC</v>
      </c>
      <c r="F276" s="2" t="str">
        <f>VLOOKUP(A276,'4B0907557B M382 List'!$A$5:$D$1799,3,FALSE)</f>
        <v>$07824</v>
      </c>
      <c r="H276" s="2" t="str">
        <f>VLOOKUP(A276,'4B0907557P M592 List'!$A$5:$D$1316,2,FALSE)</f>
        <v>1x1</v>
      </c>
      <c r="I276" s="2" t="str">
        <f>VLOOKUP(A276,'4B0907557P M592 List'!$A$5:$D$1316,4,FALSE)</f>
        <v>Codewort Tester: CAN-Schnittstelle, Timeout ASC</v>
      </c>
      <c r="J276" s="2" t="str">
        <f>VLOOKUP(A276,'4B0907557P M592 List'!$A$5:$D$1316,3,FALSE)</f>
        <v>$073BA</v>
      </c>
      <c r="L276" s="2" t="str">
        <f>VLOOKUP(A276,'4B0907557P M592 List'!$A$5:$D$1316,2,FALSE)</f>
        <v>1x1</v>
      </c>
      <c r="M276" s="2" t="str">
        <f>VLOOKUP(A276,'4B0907557P M592 List'!$A$5:$D$1316,4,FALSE)</f>
        <v>Codewort Tester: CAN-Schnittstelle, Timeout ASC</v>
      </c>
      <c r="N276" s="2" t="str">
        <f>VLOOKUP(A276,'4B0907557P M592 List'!$A$5:$D$1316,3,FALSE)</f>
        <v>$073BA</v>
      </c>
      <c r="P276" s="2" t="e">
        <f>VLOOKUP(A276,'06A906018R M383 List'!$A$6:$D$1294,2,FALSE)</f>
        <v>#N/A</v>
      </c>
      <c r="Q276" s="2" t="e">
        <f>VLOOKUP(A276,'06A906018R M383 List'!$A$6:$D$1294,4,FALSE)</f>
        <v>#N/A</v>
      </c>
      <c r="R276" s="2" t="e">
        <f>VLOOKUP(A276,'06A906018R M383 List'!$A$6:$D$1294,3,FALSE)</f>
        <v>#N/A</v>
      </c>
      <c r="T276" s="2" t="e">
        <f>VLOOKUP(A276,'06A906018CG M383 List'!$A$6:$D$1395,2,FALSE)</f>
        <v>#N/A</v>
      </c>
      <c r="U276" s="2" t="e">
        <f>VLOOKUP(A276,'06A906018CG M383 List'!$A$6:$D$1395,4,FALSE)</f>
        <v>#N/A</v>
      </c>
      <c r="V276" s="2" t="e">
        <f>VLOOKUP(A276,'06A906018CG M383 List'!$A$6:$D$1395,3,FALSE)</f>
        <v>#N/A</v>
      </c>
    </row>
    <row r="277" spans="1:22">
      <c r="A277" s="2" t="s">
        <v>9656</v>
      </c>
      <c r="B277" s="2" t="str">
        <f>VLOOKUP(A277,'4B0907557B M382 List'!$A$5:$E$1799,5,FALSE)</f>
        <v>Debouncing error : ASR interface</v>
      </c>
      <c r="D277" s="2" t="str">
        <f>VLOOKUP(A277,'4B0907557B M382 List'!$A$5:$B$1799,2,FALSE)</f>
        <v>1x1</v>
      </c>
      <c r="E277" s="2" t="str">
        <f>VLOOKUP(A277,'4B0907557B M382 List'!$A$5:$D$1799,4,FALSE)</f>
        <v>Entprellung Fehler: ASR-Schnittstelle</v>
      </c>
      <c r="F277" s="2" t="str">
        <f>VLOOKUP(A277,'4B0907557B M382 List'!$A$5:$D$1799,3,FALSE)</f>
        <v>$07A03</v>
      </c>
      <c r="H277" s="2" t="str">
        <f>VLOOKUP(A277,'4B0907557P M592 List'!$A$5:$D$1316,2,FALSE)</f>
        <v>1x1</v>
      </c>
      <c r="I277" s="2" t="str">
        <f>VLOOKUP(A277,'4B0907557P M592 List'!$A$5:$D$1316,4,FALSE)</f>
        <v>Entprellung Fehler: ASR-Schnittstelle</v>
      </c>
      <c r="J277" s="2" t="str">
        <f>VLOOKUP(A277,'4B0907557P M592 List'!$A$5:$D$1316,3,FALSE)</f>
        <v>$07599</v>
      </c>
      <c r="L277" s="2" t="str">
        <f>VLOOKUP(A277,'4B0907557P M592 List'!$A$5:$D$1316,2,FALSE)</f>
        <v>1x1</v>
      </c>
      <c r="M277" s="2" t="str">
        <f>VLOOKUP(A277,'4B0907557P M592 List'!$A$5:$D$1316,4,FALSE)</f>
        <v>Entprellung Fehler: ASR-Schnittstelle</v>
      </c>
      <c r="N277" s="2" t="str">
        <f>VLOOKUP(A277,'4B0907557P M592 List'!$A$5:$D$1316,3,FALSE)</f>
        <v>$07599</v>
      </c>
      <c r="P277" s="2" t="str">
        <f>VLOOKUP(A277,'06A906018R M383 List'!$A$6:$D$1294,2,FALSE)</f>
        <v>1x1</v>
      </c>
      <c r="Q277" s="2" t="str">
        <f>VLOOKUP(A277,'06A906018R M383 List'!$A$6:$D$1294,4,FALSE)</f>
        <v>Entprellung Fehler: ASR-Schnittstelle</v>
      </c>
      <c r="R277" s="2" t="str">
        <f>VLOOKUP(A277,'06A906018R M383 List'!$A$6:$D$1294,3,FALSE)</f>
        <v>$06F29</v>
      </c>
      <c r="T277" s="2" t="str">
        <f>VLOOKUP(A277,'06A906018CG M383 List'!$A$6:$D$1395,2,FALSE)</f>
        <v>1x1</v>
      </c>
      <c r="U277" s="2" t="str">
        <f>VLOOKUP(A277,'06A906018CG M383 List'!$A$6:$D$1395,4,FALSE)</f>
        <v>Entprellung Fehler: ASR-Schnittstelle</v>
      </c>
      <c r="V277" s="2" t="str">
        <f>VLOOKUP(A277,'06A906018CG M383 List'!$A$6:$D$1395,3,FALSE)</f>
        <v>$06F83</v>
      </c>
    </row>
    <row r="278" spans="1:22">
      <c r="A278" s="2" t="s">
        <v>9665</v>
      </c>
      <c r="B278" s="2" t="str">
        <f>VLOOKUP(A278,'4B0907557B M382 List'!$A$5:$E$1799,5,FALSE)</f>
        <v>Debounce Error: CAN interface , timeout ASC</v>
      </c>
      <c r="D278" s="2" t="str">
        <f>VLOOKUP(A278,'4B0907557B M382 List'!$A$5:$B$1799,2,FALSE)</f>
        <v>1x1</v>
      </c>
      <c r="E278" s="2" t="str">
        <f>VLOOKUP(A278,'4B0907557B M382 List'!$A$5:$D$1799,4,FALSE)</f>
        <v>Entprellung Fehler: CAN-Schnittstelle, Timeout ASC</v>
      </c>
      <c r="F278" s="2" t="str">
        <f>VLOOKUP(A278,'4B0907557B M382 List'!$A$5:$D$1799,3,FALSE)</f>
        <v>$07A04</v>
      </c>
      <c r="H278" s="2" t="str">
        <f>VLOOKUP(A278,'4B0907557P M592 List'!$A$5:$D$1316,2,FALSE)</f>
        <v>1x1</v>
      </c>
      <c r="I278" s="2" t="str">
        <f>VLOOKUP(A278,'4B0907557P M592 List'!$A$5:$D$1316,4,FALSE)</f>
        <v>Entprellung Fehler: CAN-Schnittstelle, Timeout ASC</v>
      </c>
      <c r="J278" s="2" t="str">
        <f>VLOOKUP(A278,'4B0907557P M592 List'!$A$5:$D$1316,3,FALSE)</f>
        <v>$0759A</v>
      </c>
      <c r="L278" s="2" t="str">
        <f>VLOOKUP(A278,'4B0907557P M592 List'!$A$5:$D$1316,2,FALSE)</f>
        <v>1x1</v>
      </c>
      <c r="M278" s="2" t="str">
        <f>VLOOKUP(A278,'4B0907557P M592 List'!$A$5:$D$1316,4,FALSE)</f>
        <v>Entprellung Fehler: CAN-Schnittstelle, Timeout ASC</v>
      </c>
      <c r="N278" s="2" t="str">
        <f>VLOOKUP(A278,'4B0907557P M592 List'!$A$5:$D$1316,3,FALSE)</f>
        <v>$0759A</v>
      </c>
      <c r="P278" s="2" t="str">
        <f>VLOOKUP(A278,'06A906018R M383 List'!$A$6:$D$1294,2,FALSE)</f>
        <v>1x1</v>
      </c>
      <c r="Q278" s="2" t="str">
        <f>VLOOKUP(A278,'06A906018R M383 List'!$A$6:$D$1294,4,FALSE)</f>
        <v>Entprellung Fehler: CAN-Schnittstelle, Timeout ASC</v>
      </c>
      <c r="R278" s="2" t="str">
        <f>VLOOKUP(A278,'06A906018R M383 List'!$A$6:$D$1294,3,FALSE)</f>
        <v>$06F2A</v>
      </c>
      <c r="T278" s="2" t="str">
        <f>VLOOKUP(A278,'06A906018CG M383 List'!$A$6:$D$1395,2,FALSE)</f>
        <v>1x1</v>
      </c>
      <c r="U278" s="2" t="str">
        <f>VLOOKUP(A278,'06A906018CG M383 List'!$A$6:$D$1395,4,FALSE)</f>
        <v>Entprellung Fehler: CAN-Schnittstelle, Timeout ASC</v>
      </c>
      <c r="V278" s="2" t="str">
        <f>VLOOKUP(A278,'06A906018CG M383 List'!$A$6:$D$1395,3,FALSE)</f>
        <v>$06F84</v>
      </c>
    </row>
    <row r="279" spans="1:22">
      <c r="A279" s="2" t="s">
        <v>7199</v>
      </c>
      <c r="B279" s="2" t="str">
        <f>VLOOKUP(A279,'4B0907557B M382 List'!$A$5:$E$1799,5,FALSE)</f>
        <v>Debouncing healing : ASR interface</v>
      </c>
      <c r="D279" s="2" t="str">
        <f>VLOOKUP(A279,'4B0907557B M382 List'!$A$5:$B$1799,2,FALSE)</f>
        <v>1x1</v>
      </c>
      <c r="E279" s="2" t="str">
        <f>VLOOKUP(A279,'4B0907557B M382 List'!$A$5:$D$1799,4,FALSE)</f>
        <v>Entprellung Heilung: ASR-Schnittstelle</v>
      </c>
      <c r="F279" s="2" t="str">
        <f>VLOOKUP(A279,'4B0907557B M382 List'!$A$5:$D$1799,3,FALSE)</f>
        <v>$07A4A</v>
      </c>
      <c r="H279" s="2" t="str">
        <f>VLOOKUP(A279,'4B0907557P M592 List'!$A$5:$D$1316,2,FALSE)</f>
        <v>1x1</v>
      </c>
      <c r="I279" s="2" t="str">
        <f>VLOOKUP(A279,'4B0907557P M592 List'!$A$5:$D$1316,4,FALSE)</f>
        <v>Entprellung Heilung: ASR-Schnittstelle</v>
      </c>
      <c r="J279" s="2" t="str">
        <f>VLOOKUP(A279,'4B0907557P M592 List'!$A$5:$D$1316,3,FALSE)</f>
        <v>$075E0</v>
      </c>
      <c r="L279" s="2" t="str">
        <f>VLOOKUP(A279,'4B0907557P M592 List'!$A$5:$D$1316,2,FALSE)</f>
        <v>1x1</v>
      </c>
      <c r="M279" s="2" t="str">
        <f>VLOOKUP(A279,'4B0907557P M592 List'!$A$5:$D$1316,4,FALSE)</f>
        <v>Entprellung Heilung: ASR-Schnittstelle</v>
      </c>
      <c r="N279" s="2" t="str">
        <f>VLOOKUP(A279,'4B0907557P M592 List'!$A$5:$D$1316,3,FALSE)</f>
        <v>$075E0</v>
      </c>
      <c r="P279" s="2" t="str">
        <f>VLOOKUP(A279,'06A906018R M383 List'!$A$6:$D$1294,2,FALSE)</f>
        <v>1x1</v>
      </c>
      <c r="Q279" s="2" t="str">
        <f>VLOOKUP(A279,'06A906018R M383 List'!$A$6:$D$1294,4,FALSE)</f>
        <v>Entprellung Heilung: ASR-Schnittstelle</v>
      </c>
      <c r="R279" s="2" t="str">
        <f>VLOOKUP(A279,'06A906018R M383 List'!$A$6:$D$1294,3,FALSE)</f>
        <v>$06F70</v>
      </c>
      <c r="T279" s="2" t="str">
        <f>VLOOKUP(A279,'06A906018CG M383 List'!$A$6:$D$1395,2,FALSE)</f>
        <v>1x1</v>
      </c>
      <c r="U279" s="2" t="str">
        <f>VLOOKUP(A279,'06A906018CG M383 List'!$A$6:$D$1395,4,FALSE)</f>
        <v>Entprellung Heilung: ASR-Schnittstelle</v>
      </c>
      <c r="V279" s="2" t="str">
        <f>VLOOKUP(A279,'06A906018CG M383 List'!$A$6:$D$1395,3,FALSE)</f>
        <v>$06FCA</v>
      </c>
    </row>
    <row r="280" spans="1:22">
      <c r="A280" s="2" t="s">
        <v>7208</v>
      </c>
      <c r="B280" s="2" t="str">
        <f>VLOOKUP(A280,'4B0907557B M382 List'!$A$5:$E$1799,5,FALSE)</f>
        <v>Debouncing Healing: CAN interface , timeout ASC</v>
      </c>
      <c r="D280" s="2" t="str">
        <f>VLOOKUP(A280,'4B0907557B M382 List'!$A$5:$B$1799,2,FALSE)</f>
        <v>1x1</v>
      </c>
      <c r="E280" s="2" t="str">
        <f>VLOOKUP(A280,'4B0907557B M382 List'!$A$5:$D$1799,4,FALSE)</f>
        <v>Entprellung Heilung: CAN-Schnittstelle, Timeout ASC</v>
      </c>
      <c r="F280" s="2" t="str">
        <f>VLOOKUP(A280,'4B0907557B M382 List'!$A$5:$D$1799,3,FALSE)</f>
        <v>$07A4B</v>
      </c>
      <c r="H280" s="2" t="str">
        <f>VLOOKUP(A280,'4B0907557P M592 List'!$A$5:$D$1316,2,FALSE)</f>
        <v>1x1</v>
      </c>
      <c r="I280" s="2" t="str">
        <f>VLOOKUP(A280,'4B0907557P M592 List'!$A$5:$D$1316,4,FALSE)</f>
        <v>Entprellung Heilung: CAN-Schnittstelle, Timeout ASC</v>
      </c>
      <c r="J280" s="2" t="str">
        <f>VLOOKUP(A280,'4B0907557P M592 List'!$A$5:$D$1316,3,FALSE)</f>
        <v>$075E1</v>
      </c>
      <c r="L280" s="2" t="str">
        <f>VLOOKUP(A280,'4B0907557P M592 List'!$A$5:$D$1316,2,FALSE)</f>
        <v>1x1</v>
      </c>
      <c r="M280" s="2" t="str">
        <f>VLOOKUP(A280,'4B0907557P M592 List'!$A$5:$D$1316,4,FALSE)</f>
        <v>Entprellung Heilung: CAN-Schnittstelle, Timeout ASC</v>
      </c>
      <c r="N280" s="2" t="str">
        <f>VLOOKUP(A280,'4B0907557P M592 List'!$A$5:$D$1316,3,FALSE)</f>
        <v>$075E1</v>
      </c>
      <c r="P280" s="2" t="str">
        <f>VLOOKUP(A280,'06A906018R M383 List'!$A$6:$D$1294,2,FALSE)</f>
        <v>1x1</v>
      </c>
      <c r="Q280" s="2" t="str">
        <f>VLOOKUP(A280,'06A906018R M383 List'!$A$6:$D$1294,4,FALSE)</f>
        <v>Entprellung Heilung: CAN-Schnittstelle, Timeout ASC</v>
      </c>
      <c r="R280" s="2" t="str">
        <f>VLOOKUP(A280,'06A906018R M383 List'!$A$6:$D$1294,3,FALSE)</f>
        <v>$06F71</v>
      </c>
      <c r="T280" s="2" t="str">
        <f>VLOOKUP(A280,'06A906018CG M383 List'!$A$6:$D$1395,2,FALSE)</f>
        <v>1x1</v>
      </c>
      <c r="U280" s="2" t="str">
        <f>VLOOKUP(A280,'06A906018CG M383 List'!$A$6:$D$1395,4,FALSE)</f>
        <v>Entprellung Heilung: CAN-Schnittstelle, Timeout ASC</v>
      </c>
      <c r="V280" s="2" t="str">
        <f>VLOOKUP(A280,'06A906018CG M383 List'!$A$6:$D$1395,3,FALSE)</f>
        <v>$06FCB</v>
      </c>
    </row>
    <row r="281" spans="1:22">
      <c r="A281" s="2" t="s">
        <v>7965</v>
      </c>
      <c r="B281" s="2" t="str">
        <f>VLOOKUP(A281,'4B0907557B M382 List'!$A$5:$E$1799,5,FALSE)</f>
        <v>Error - &gt; Lamp : ASR interface</v>
      </c>
      <c r="D281" s="2" t="str">
        <f>VLOOKUP(A281,'4B0907557B M382 List'!$A$5:$B$1799,2,FALSE)</f>
        <v>1x1</v>
      </c>
      <c r="E281" s="2" t="str">
        <f>VLOOKUP(A281,'4B0907557B M382 List'!$A$5:$D$1799,4,FALSE)</f>
        <v>Fehler -&gt; Lampe: ASR-Schnittstelle</v>
      </c>
      <c r="F281" s="2" t="str">
        <f>VLOOKUP(A281,'4B0907557B M382 List'!$A$5:$D$1799,3,FALSE)</f>
        <v>$07A91</v>
      </c>
      <c r="H281" s="2" t="str">
        <f>VLOOKUP(A281,'4B0907557P M592 List'!$A$5:$D$1316,2,FALSE)</f>
        <v>1x1</v>
      </c>
      <c r="I281" s="2" t="str">
        <f>VLOOKUP(A281,'4B0907557P M592 List'!$A$5:$D$1316,4,FALSE)</f>
        <v>Fehler -&gt; Lampe: ASR-Schnittstelle</v>
      </c>
      <c r="J281" s="2" t="str">
        <f>VLOOKUP(A281,'4B0907557P M592 List'!$A$5:$D$1316,3,FALSE)</f>
        <v>$07627</v>
      </c>
      <c r="L281" s="2" t="str">
        <f>VLOOKUP(A281,'4B0907557P M592 List'!$A$5:$D$1316,2,FALSE)</f>
        <v>1x1</v>
      </c>
      <c r="M281" s="2" t="str">
        <f>VLOOKUP(A281,'4B0907557P M592 List'!$A$5:$D$1316,4,FALSE)</f>
        <v>Fehler -&gt; Lampe: ASR-Schnittstelle</v>
      </c>
      <c r="N281" s="2" t="str">
        <f>VLOOKUP(A281,'4B0907557P M592 List'!$A$5:$D$1316,3,FALSE)</f>
        <v>$07627</v>
      </c>
      <c r="P281" s="2" t="str">
        <f>VLOOKUP(A281,'06A906018R M383 List'!$A$6:$D$1294,2,FALSE)</f>
        <v>1x1</v>
      </c>
      <c r="Q281" s="2" t="str">
        <f>VLOOKUP(A281,'06A906018R M383 List'!$A$6:$D$1294,4,FALSE)</f>
        <v>Fehler -&gt; Lampe: ASR-Schnittstelle</v>
      </c>
      <c r="R281" s="2" t="str">
        <f>VLOOKUP(A281,'06A906018R M383 List'!$A$6:$D$1294,3,FALSE)</f>
        <v>$06FB7</v>
      </c>
      <c r="T281" s="2" t="str">
        <f>VLOOKUP(A281,'06A906018CG M383 List'!$A$6:$D$1395,2,FALSE)</f>
        <v>1x1</v>
      </c>
      <c r="U281" s="2" t="str">
        <f>VLOOKUP(A281,'06A906018CG M383 List'!$A$6:$D$1395,4,FALSE)</f>
        <v>Fehler -&gt; Lampe: ASR-Schnittstelle</v>
      </c>
      <c r="V281" s="2" t="str">
        <f>VLOOKUP(A281,'06A906018CG M383 List'!$A$6:$D$1395,3,FALSE)</f>
        <v>$07011</v>
      </c>
    </row>
    <row r="282" spans="1:22">
      <c r="A282" s="2" t="s">
        <v>7974</v>
      </c>
      <c r="B282" s="2" t="str">
        <f>VLOOKUP(A282,'4B0907557B M382 List'!$A$5:$E$1799,5,FALSE)</f>
        <v>Error - &gt; Lamp : CAN interface , timeout ASC</v>
      </c>
      <c r="D282" s="2" t="str">
        <f>VLOOKUP(A282,'4B0907557B M382 List'!$A$5:$B$1799,2,FALSE)</f>
        <v>1x1</v>
      </c>
      <c r="E282" s="2" t="str">
        <f>VLOOKUP(A282,'4B0907557B M382 List'!$A$5:$D$1799,4,FALSE)</f>
        <v>Fehler -&gt; Lampe: CAN-Schnittstelle, Timeout ASC</v>
      </c>
      <c r="F282" s="2" t="str">
        <f>VLOOKUP(A282,'4B0907557B M382 List'!$A$5:$D$1799,3,FALSE)</f>
        <v>$07A92</v>
      </c>
      <c r="H282" s="2" t="str">
        <f>VLOOKUP(A282,'4B0907557P M592 List'!$A$5:$D$1316,2,FALSE)</f>
        <v>1x1</v>
      </c>
      <c r="I282" s="2" t="str">
        <f>VLOOKUP(A282,'4B0907557P M592 List'!$A$5:$D$1316,4,FALSE)</f>
        <v>Fehler -&gt; Lampe: CAN-Schnittstelle, Timeout ASC</v>
      </c>
      <c r="J282" s="2" t="str">
        <f>VLOOKUP(A282,'4B0907557P M592 List'!$A$5:$D$1316,3,FALSE)</f>
        <v>$07628</v>
      </c>
      <c r="L282" s="2" t="str">
        <f>VLOOKUP(A282,'4B0907557P M592 List'!$A$5:$D$1316,2,FALSE)</f>
        <v>1x1</v>
      </c>
      <c r="M282" s="2" t="str">
        <f>VLOOKUP(A282,'4B0907557P M592 List'!$A$5:$D$1316,4,FALSE)</f>
        <v>Fehler -&gt; Lampe: CAN-Schnittstelle, Timeout ASC</v>
      </c>
      <c r="N282" s="2" t="str">
        <f>VLOOKUP(A282,'4B0907557P M592 List'!$A$5:$D$1316,3,FALSE)</f>
        <v>$07628</v>
      </c>
      <c r="P282" s="2" t="str">
        <f>VLOOKUP(A282,'06A906018R M383 List'!$A$6:$D$1294,2,FALSE)</f>
        <v>1x1</v>
      </c>
      <c r="Q282" s="2" t="str">
        <f>VLOOKUP(A282,'06A906018R M383 List'!$A$6:$D$1294,4,FALSE)</f>
        <v>Fehler -&gt; Lampe: CAN-Schnittstelle, Timeout ASC</v>
      </c>
      <c r="R282" s="2" t="str">
        <f>VLOOKUP(A282,'06A906018R M383 List'!$A$6:$D$1294,3,FALSE)</f>
        <v>$06FB8</v>
      </c>
      <c r="T282" s="2" t="str">
        <f>VLOOKUP(A282,'06A906018CG M383 List'!$A$6:$D$1395,2,FALSE)</f>
        <v>1x1</v>
      </c>
      <c r="U282" s="2" t="str">
        <f>VLOOKUP(A282,'06A906018CG M383 List'!$A$6:$D$1395,4,FALSE)</f>
        <v>Fehler -&gt; Lampe: CAN-Schnittstelle, Timeout ASC</v>
      </c>
      <c r="V282" s="2" t="str">
        <f>VLOOKUP(A282,'06A906018CG M383 List'!$A$6:$D$1395,3,FALSE)</f>
        <v>$07012</v>
      </c>
    </row>
    <row r="283" spans="1:22">
      <c r="A283" s="2" t="s">
        <v>6625</v>
      </c>
      <c r="B283" s="2" t="str">
        <f>VLOOKUP(A283,'4B0907557B M382 List'!$A$5:$E$1799,5,FALSE)</f>
        <v>Error sum time : ASR interface</v>
      </c>
      <c r="D283" s="2" t="str">
        <f>VLOOKUP(A283,'4B0907557B M382 List'!$A$5:$B$1799,2,FALSE)</f>
        <v>1x1</v>
      </c>
      <c r="E283" s="2" t="str">
        <f>VLOOKUP(A283,'4B0907557B M382 List'!$A$5:$D$1799,4,FALSE)</f>
        <v>Fehlersummenzeit: ASR-Schnittstelle</v>
      </c>
      <c r="F283" s="2" t="str">
        <f>VLOOKUP(A283,'4B0907557B M382 List'!$A$5:$D$1799,3,FALSE)</f>
        <v>$07AD8</v>
      </c>
      <c r="H283" s="2" t="str">
        <f>VLOOKUP(A283,'4B0907557P M592 List'!$A$5:$D$1316,2,FALSE)</f>
        <v>1x1</v>
      </c>
      <c r="I283" s="2" t="str">
        <f>VLOOKUP(A283,'4B0907557P M592 List'!$A$5:$D$1316,4,FALSE)</f>
        <v>Fehlersummenzeit: ASR-Schnittstelle</v>
      </c>
      <c r="J283" s="2" t="str">
        <f>VLOOKUP(A283,'4B0907557P M592 List'!$A$5:$D$1316,3,FALSE)</f>
        <v>$0766E</v>
      </c>
      <c r="L283" s="2" t="str">
        <f>VLOOKUP(A283,'4B0907557P M592 List'!$A$5:$D$1316,2,FALSE)</f>
        <v>1x1</v>
      </c>
      <c r="M283" s="2" t="str">
        <f>VLOOKUP(A283,'4B0907557P M592 List'!$A$5:$D$1316,4,FALSE)</f>
        <v>Fehlersummenzeit: ASR-Schnittstelle</v>
      </c>
      <c r="N283" s="2" t="str">
        <f>VLOOKUP(A283,'4B0907557P M592 List'!$A$5:$D$1316,3,FALSE)</f>
        <v>$0766E</v>
      </c>
      <c r="P283" s="2" t="str">
        <f>VLOOKUP(A283,'06A906018R M383 List'!$A$6:$D$1294,2,FALSE)</f>
        <v>1x1</v>
      </c>
      <c r="Q283" s="2" t="str">
        <f>VLOOKUP(A283,'06A906018R M383 List'!$A$6:$D$1294,4,FALSE)</f>
        <v>Fehlersummenzeit: ASR-Schnittstelle</v>
      </c>
      <c r="R283" s="2" t="str">
        <f>VLOOKUP(A283,'06A906018R M383 List'!$A$6:$D$1294,3,FALSE)</f>
        <v>$06FFE</v>
      </c>
      <c r="T283" s="2" t="str">
        <f>VLOOKUP(A283,'06A906018CG M383 List'!$A$6:$D$1395,2,FALSE)</f>
        <v>1x1</v>
      </c>
      <c r="U283" s="2" t="str">
        <f>VLOOKUP(A283,'06A906018CG M383 List'!$A$6:$D$1395,4,FALSE)</f>
        <v>Fehlersummenzeit: ASR-Schnittstelle</v>
      </c>
      <c r="V283" s="2" t="str">
        <f>VLOOKUP(A283,'06A906018CG M383 List'!$A$6:$D$1395,3,FALSE)</f>
        <v>$07058</v>
      </c>
    </row>
    <row r="284" spans="1:22">
      <c r="A284" s="2" t="s">
        <v>6634</v>
      </c>
      <c r="B284" s="2" t="str">
        <f>VLOOKUP(A284,'4B0907557B M382 List'!$A$5:$E$1799,5,FALSE)</f>
        <v>Error sum time: CAN interface , timeout ASC</v>
      </c>
      <c r="D284" s="2" t="str">
        <f>VLOOKUP(A284,'4B0907557B M382 List'!$A$5:$B$1799,2,FALSE)</f>
        <v>1x1</v>
      </c>
      <c r="E284" s="2" t="str">
        <f>VLOOKUP(A284,'4B0907557B M382 List'!$A$5:$D$1799,4,FALSE)</f>
        <v>Fehlersummenzeit: CAN-Schnittstelle, Timeout ASC</v>
      </c>
      <c r="F284" s="2" t="str">
        <f>VLOOKUP(A284,'4B0907557B M382 List'!$A$5:$D$1799,3,FALSE)</f>
        <v>$07AD9</v>
      </c>
      <c r="H284" s="2" t="str">
        <f>VLOOKUP(A284,'4B0907557P M592 List'!$A$5:$D$1316,2,FALSE)</f>
        <v>1x1</v>
      </c>
      <c r="I284" s="2" t="str">
        <f>VLOOKUP(A284,'4B0907557P M592 List'!$A$5:$D$1316,4,FALSE)</f>
        <v>Fehlersummenzeit: CAN-Schnittstelle, Timeout ASC</v>
      </c>
      <c r="J284" s="2" t="str">
        <f>VLOOKUP(A284,'4B0907557P M592 List'!$A$5:$D$1316,3,FALSE)</f>
        <v>$0766F</v>
      </c>
      <c r="L284" s="2" t="str">
        <f>VLOOKUP(A284,'4B0907557P M592 List'!$A$5:$D$1316,2,FALSE)</f>
        <v>1x1</v>
      </c>
      <c r="M284" s="2" t="str">
        <f>VLOOKUP(A284,'4B0907557P M592 List'!$A$5:$D$1316,4,FALSE)</f>
        <v>Fehlersummenzeit: CAN-Schnittstelle, Timeout ASC</v>
      </c>
      <c r="N284" s="2" t="str">
        <f>VLOOKUP(A284,'4B0907557P M592 List'!$A$5:$D$1316,3,FALSE)</f>
        <v>$0766F</v>
      </c>
      <c r="P284" s="2" t="str">
        <f>VLOOKUP(A284,'06A906018R M383 List'!$A$6:$D$1294,2,FALSE)</f>
        <v>1x1</v>
      </c>
      <c r="Q284" s="2" t="str">
        <f>VLOOKUP(A284,'06A906018R M383 List'!$A$6:$D$1294,4,FALSE)</f>
        <v>Fehlersummenzeit: CAN-Schnittstelle, Timeout ASC</v>
      </c>
      <c r="R284" s="2" t="str">
        <f>VLOOKUP(A284,'06A906018R M383 List'!$A$6:$D$1294,3,FALSE)</f>
        <v>$06FFF</v>
      </c>
      <c r="T284" s="2" t="str">
        <f>VLOOKUP(A284,'06A906018CG M383 List'!$A$6:$D$1395,2,FALSE)</f>
        <v>1x1</v>
      </c>
      <c r="U284" s="2" t="str">
        <f>VLOOKUP(A284,'06A906018CG M383 List'!$A$6:$D$1395,4,FALSE)</f>
        <v>Fehlersummenzeit: CAN-Schnittstelle, Timeout ASC</v>
      </c>
      <c r="V284" s="2" t="str">
        <f>VLOOKUP(A284,'06A906018CG M383 List'!$A$6:$D$1395,3,FALSE)</f>
        <v>$07059</v>
      </c>
    </row>
    <row r="285" spans="1:22">
      <c r="A285" s="2" t="s">
        <v>6960</v>
      </c>
      <c r="B285" s="2" t="str">
        <f>VLOOKUP(A285,'4B0907557B M382 List'!$A$5:$E$1799,5,FALSE)</f>
        <v>Delay time for Fehlerabspeicherung of MMR</v>
      </c>
      <c r="D285" s="2" t="str">
        <f>VLOOKUP(A285,'4B0907557B M382 List'!$A$5:$B$1799,2,FALSE)</f>
        <v>1x1</v>
      </c>
      <c r="E285" s="2" t="str">
        <f>VLOOKUP(A285,'4B0907557B M382 List'!$A$5:$D$1799,4,FALSE)</f>
        <v>Verzögerungszeit zur Fehlerabspeicherung von MMR</v>
      </c>
      <c r="F285" s="2" t="str">
        <f>VLOOKUP(A285,'4B0907557B M382 List'!$A$5:$D$1799,3,FALSE)</f>
        <v>$07468</v>
      </c>
      <c r="H285" s="2" t="e">
        <f>VLOOKUP(A285,'4B0907557P M592 List'!$A$5:$D$1316,2,FALSE)</f>
        <v>#N/A</v>
      </c>
      <c r="I285" s="2" t="e">
        <f>VLOOKUP(A285,'4B0907557P M592 List'!$A$5:$D$1316,4,FALSE)</f>
        <v>#N/A</v>
      </c>
      <c r="J285" s="2" t="e">
        <f>VLOOKUP(A285,'4B0907557P M592 List'!$A$5:$D$1316,3,FALSE)</f>
        <v>#N/A</v>
      </c>
      <c r="L285" s="2" t="e">
        <f>VLOOKUP(A285,'4B0907557P M592 List'!$A$5:$D$1316,2,FALSE)</f>
        <v>#N/A</v>
      </c>
      <c r="M285" s="2" t="e">
        <f>VLOOKUP(A285,'4B0907557P M592 List'!$A$5:$D$1316,4,FALSE)</f>
        <v>#N/A</v>
      </c>
      <c r="N285" s="2" t="e">
        <f>VLOOKUP(A285,'4B0907557P M592 List'!$A$5:$D$1316,3,FALSE)</f>
        <v>#N/A</v>
      </c>
      <c r="P285" s="2" t="e">
        <f>VLOOKUP(A285,'06A906018R M383 List'!$A$6:$D$1294,2,FALSE)</f>
        <v>#N/A</v>
      </c>
      <c r="Q285" s="2" t="e">
        <f>VLOOKUP(A285,'06A906018R M383 List'!$A$6:$D$1294,4,FALSE)</f>
        <v>#N/A</v>
      </c>
      <c r="R285" s="2" t="e">
        <f>VLOOKUP(A285,'06A906018R M383 List'!$A$6:$D$1294,3,FALSE)</f>
        <v>#N/A</v>
      </c>
      <c r="T285" s="2" t="e">
        <f>VLOOKUP(A285,'06A906018CG M383 List'!$A$6:$D$1395,2,FALSE)</f>
        <v>#N/A</v>
      </c>
      <c r="U285" s="2" t="e">
        <f>VLOOKUP(A285,'06A906018CG M383 List'!$A$6:$D$1395,4,FALSE)</f>
        <v>#N/A</v>
      </c>
      <c r="V285" s="2" t="e">
        <f>VLOOKUP(A285,'06A906018CG M383 List'!$A$6:$D$1395,3,FALSE)</f>
        <v>#N/A</v>
      </c>
    </row>
    <row r="286" spans="1:22">
      <c r="P286" s="2"/>
      <c r="Q286" s="2"/>
      <c r="R286" s="2"/>
    </row>
    <row r="287" spans="1:22">
      <c r="A287" s="2" t="s">
        <v>1640</v>
      </c>
      <c r="B287" s="15" t="s">
        <v>9925</v>
      </c>
      <c r="P287" s="2"/>
      <c r="Q287" s="2"/>
      <c r="R287" s="2"/>
    </row>
    <row r="288" spans="1:22">
      <c r="A288" s="2" t="s">
        <v>8606</v>
      </c>
      <c r="B288" s="2" t="str">
        <f>VLOOKUP(A288,'4B0907557B M382 List'!$A$5:$E$1799,5,FALSE)</f>
        <v>Codeword tester : CAN interface , timeout EGS</v>
      </c>
      <c r="D288" s="2" t="str">
        <f>VLOOKUP(A288,'4B0907557B M382 List'!$A$5:$B$1799,2,FALSE)</f>
        <v>1x1</v>
      </c>
      <c r="E288" s="2" t="str">
        <f>VLOOKUP(A288,'4B0907557B M382 List'!$A$5:$D$1799,4,FALSE)</f>
        <v>Codewort Tester: CAN-Schnittstelle, Timeout EGS</v>
      </c>
      <c r="F288" s="2" t="str">
        <f>VLOOKUP(A288,'4B0907557B M382 List'!$A$5:$D$1799,3,FALSE)</f>
        <v>$07826</v>
      </c>
      <c r="H288" s="2" t="str">
        <f>VLOOKUP(A288,'4B0907557P M592 List'!$A$5:$D$1316,2,FALSE)</f>
        <v>1x1</v>
      </c>
      <c r="I288" s="2" t="str">
        <f>VLOOKUP(A288,'4B0907557P M592 List'!$A$5:$D$1316,4,FALSE)</f>
        <v>Codewort Tester: CAN-Schnittstelle, Timeout EGS</v>
      </c>
      <c r="J288" s="2" t="str">
        <f>VLOOKUP(A288,'4B0907557P M592 List'!$A$5:$D$1316,3,FALSE)</f>
        <v>$073BC</v>
      </c>
      <c r="L288" s="2" t="str">
        <f>VLOOKUP(A288,'4B0907557P M592 List'!$A$5:$D$1316,2,FALSE)</f>
        <v>1x1</v>
      </c>
      <c r="M288" s="2" t="str">
        <f>VLOOKUP(A288,'4B0907557P M592 List'!$A$5:$D$1316,4,FALSE)</f>
        <v>Codewort Tester: CAN-Schnittstelle, Timeout EGS</v>
      </c>
      <c r="N288" s="2" t="str">
        <f>VLOOKUP(A288,'4B0907557P M592 List'!$A$5:$D$1316,3,FALSE)</f>
        <v>$073BC</v>
      </c>
      <c r="P288" s="2" t="e">
        <f>VLOOKUP(A288,'06A906018R M383 List'!$A$6:$D$1294,2,FALSE)</f>
        <v>#N/A</v>
      </c>
      <c r="Q288" s="2" t="e">
        <f>VLOOKUP(A288,'06A906018R M383 List'!$A$6:$D$1294,4,FALSE)</f>
        <v>#N/A</v>
      </c>
      <c r="R288" s="2" t="e">
        <f>VLOOKUP(A288,'06A906018R M383 List'!$A$6:$D$1294,3,FALSE)</f>
        <v>#N/A</v>
      </c>
      <c r="T288" s="2" t="e">
        <f>VLOOKUP(A288,'06A906018CG M383 List'!$A$6:$D$1395,2,FALSE)</f>
        <v>#N/A</v>
      </c>
      <c r="U288" s="2" t="e">
        <f>VLOOKUP(A288,'06A906018CG M383 List'!$A$6:$D$1395,4,FALSE)</f>
        <v>#N/A</v>
      </c>
      <c r="V288" s="2" t="e">
        <f>VLOOKUP(A288,'06A906018CG M383 List'!$A$6:$D$1395,3,FALSE)</f>
        <v>#N/A</v>
      </c>
    </row>
    <row r="289" spans="1:22">
      <c r="A289" s="2" t="s">
        <v>9668</v>
      </c>
      <c r="B289" s="2" t="str">
        <f>VLOOKUP(A289,'4B0907557B M382 List'!$A$5:$E$1799,5,FALSE)</f>
        <v>Debounce Error: CAN interface , timeout EGS</v>
      </c>
      <c r="D289" s="2" t="str">
        <f>VLOOKUP(A289,'4B0907557B M382 List'!$A$5:$B$1799,2,FALSE)</f>
        <v>1x1</v>
      </c>
      <c r="E289" s="2" t="str">
        <f>VLOOKUP(A289,'4B0907557B M382 List'!$A$5:$D$1799,4,FALSE)</f>
        <v>Entprellung Fehler: CAN-Schnittstelle, Timeout EGS</v>
      </c>
      <c r="F289" s="2" t="str">
        <f>VLOOKUP(A289,'4B0907557B M382 List'!$A$5:$D$1799,3,FALSE)</f>
        <v>$07A05</v>
      </c>
      <c r="H289" s="2" t="str">
        <f>VLOOKUP(A289,'4B0907557P M592 List'!$A$5:$D$1316,2,FALSE)</f>
        <v>1x1</v>
      </c>
      <c r="I289" s="2" t="str">
        <f>VLOOKUP(A289,'4B0907557P M592 List'!$A$5:$D$1316,4,FALSE)</f>
        <v>Entprellung Fehler: CAN-Schnittstelle, Timeout EGS</v>
      </c>
      <c r="J289" s="2" t="str">
        <f>VLOOKUP(A289,'4B0907557P M592 List'!$A$5:$D$1316,3,FALSE)</f>
        <v>$0759B</v>
      </c>
      <c r="L289" s="2" t="str">
        <f>VLOOKUP(A289,'4B0907557P M592 List'!$A$5:$D$1316,2,FALSE)</f>
        <v>1x1</v>
      </c>
      <c r="M289" s="2" t="str">
        <f>VLOOKUP(A289,'4B0907557P M592 List'!$A$5:$D$1316,4,FALSE)</f>
        <v>Entprellung Fehler: CAN-Schnittstelle, Timeout EGS</v>
      </c>
      <c r="N289" s="2" t="str">
        <f>VLOOKUP(A289,'4B0907557P M592 List'!$A$5:$D$1316,3,FALSE)</f>
        <v>$0759B</v>
      </c>
      <c r="P289" s="2" t="str">
        <f>VLOOKUP(A289,'06A906018R M383 List'!$A$6:$D$1294,2,FALSE)</f>
        <v>1x1</v>
      </c>
      <c r="Q289" s="2" t="str">
        <f>VLOOKUP(A289,'06A906018R M383 List'!$A$6:$D$1294,4,FALSE)</f>
        <v>Entprellung Fehler: CAN-Schnittstelle, Timeout EGS</v>
      </c>
      <c r="R289" s="2" t="str">
        <f>VLOOKUP(A289,'06A906018R M383 List'!$A$6:$D$1294,3,FALSE)</f>
        <v>$06F2B</v>
      </c>
      <c r="T289" s="2" t="str">
        <f>VLOOKUP(A289,'06A906018CG M383 List'!$A$6:$D$1395,2,FALSE)</f>
        <v>1x1</v>
      </c>
      <c r="U289" s="2" t="str">
        <f>VLOOKUP(A289,'06A906018CG M383 List'!$A$6:$D$1395,4,FALSE)</f>
        <v>Entprellung Fehler: CAN-Schnittstelle, Timeout EGS</v>
      </c>
      <c r="V289" s="2" t="str">
        <f>VLOOKUP(A289,'06A906018CG M383 List'!$A$6:$D$1395,3,FALSE)</f>
        <v>$06F85</v>
      </c>
    </row>
    <row r="290" spans="1:22">
      <c r="A290" s="2" t="s">
        <v>7211</v>
      </c>
      <c r="B290" s="2" t="str">
        <f>VLOOKUP(A290,'4B0907557B M382 List'!$A$5:$E$1799,5,FALSE)</f>
        <v>Debouncing Healing: CAN interface , timeout EGS</v>
      </c>
      <c r="D290" s="2" t="str">
        <f>VLOOKUP(A290,'4B0907557B M382 List'!$A$5:$B$1799,2,FALSE)</f>
        <v>1x1</v>
      </c>
      <c r="E290" s="2" t="str">
        <f>VLOOKUP(A290,'4B0907557B M382 List'!$A$5:$D$1799,4,FALSE)</f>
        <v>Entprellung Heilung: CAN-Schnittstelle, Timeout EGS</v>
      </c>
      <c r="F290" s="2" t="str">
        <f>VLOOKUP(A290,'4B0907557B M382 List'!$A$5:$D$1799,3,FALSE)</f>
        <v>$07A4C</v>
      </c>
      <c r="H290" s="2" t="str">
        <f>VLOOKUP(A290,'4B0907557P M592 List'!$A$5:$D$1316,2,FALSE)</f>
        <v>1x1</v>
      </c>
      <c r="I290" s="2" t="str">
        <f>VLOOKUP(A290,'4B0907557P M592 List'!$A$5:$D$1316,4,FALSE)</f>
        <v>Entprellung Heilung: CAN-Schnittstelle, Timeout EGS</v>
      </c>
      <c r="J290" s="2" t="str">
        <f>VLOOKUP(A290,'4B0907557P M592 List'!$A$5:$D$1316,3,FALSE)</f>
        <v>$075E2</v>
      </c>
      <c r="L290" s="2" t="str">
        <f>VLOOKUP(A290,'4B0907557P M592 List'!$A$5:$D$1316,2,FALSE)</f>
        <v>1x1</v>
      </c>
      <c r="M290" s="2" t="str">
        <f>VLOOKUP(A290,'4B0907557P M592 List'!$A$5:$D$1316,4,FALSE)</f>
        <v>Entprellung Heilung: CAN-Schnittstelle, Timeout EGS</v>
      </c>
      <c r="N290" s="2" t="str">
        <f>VLOOKUP(A290,'4B0907557P M592 List'!$A$5:$D$1316,3,FALSE)</f>
        <v>$075E2</v>
      </c>
      <c r="P290" s="2" t="str">
        <f>VLOOKUP(A290,'06A906018R M383 List'!$A$6:$D$1294,2,FALSE)</f>
        <v>1x1</v>
      </c>
      <c r="Q290" s="2" t="str">
        <f>VLOOKUP(A290,'06A906018R M383 List'!$A$6:$D$1294,4,FALSE)</f>
        <v>Entprellung Heilung: CAN-Schnittstelle, Timeout EGS</v>
      </c>
      <c r="R290" s="2" t="str">
        <f>VLOOKUP(A290,'06A906018R M383 List'!$A$6:$D$1294,3,FALSE)</f>
        <v>$06F72</v>
      </c>
      <c r="T290" s="2" t="str">
        <f>VLOOKUP(A290,'06A906018CG M383 List'!$A$6:$D$1395,2,FALSE)</f>
        <v>1x1</v>
      </c>
      <c r="U290" s="2" t="str">
        <f>VLOOKUP(A290,'06A906018CG M383 List'!$A$6:$D$1395,4,FALSE)</f>
        <v>Entprellung Heilung: CAN-Schnittstelle, Timeout EGS</v>
      </c>
      <c r="V290" s="2" t="str">
        <f>VLOOKUP(A290,'06A906018CG M383 List'!$A$6:$D$1395,3,FALSE)</f>
        <v>$06FCC</v>
      </c>
    </row>
    <row r="291" spans="1:22">
      <c r="A291" s="2" t="s">
        <v>7977</v>
      </c>
      <c r="B291" s="2" t="str">
        <f>VLOOKUP(A291,'4B0907557B M382 List'!$A$5:$E$1799,5,FALSE)</f>
        <v>Error - &gt; Lamp : CAN interface , timeout EGS</v>
      </c>
      <c r="D291" s="2" t="str">
        <f>VLOOKUP(A291,'4B0907557B M382 List'!$A$5:$B$1799,2,FALSE)</f>
        <v>1x1</v>
      </c>
      <c r="E291" s="2" t="str">
        <f>VLOOKUP(A291,'4B0907557B M382 List'!$A$5:$D$1799,4,FALSE)</f>
        <v>Fehler -&gt; Lampe: CAN-Schnittstelle, Timeout EGS</v>
      </c>
      <c r="F291" s="2" t="str">
        <f>VLOOKUP(A291,'4B0907557B M382 List'!$A$5:$D$1799,3,FALSE)</f>
        <v>$07A93</v>
      </c>
      <c r="H291" s="2" t="str">
        <f>VLOOKUP(A291,'4B0907557P M592 List'!$A$5:$D$1316,2,FALSE)</f>
        <v>1x1</v>
      </c>
      <c r="I291" s="2" t="str">
        <f>VLOOKUP(A291,'4B0907557P M592 List'!$A$5:$D$1316,4,FALSE)</f>
        <v>Fehler -&gt; Lampe: CAN-Schnittstelle, Timeout EGS</v>
      </c>
      <c r="J291" s="2" t="str">
        <f>VLOOKUP(A291,'4B0907557P M592 List'!$A$5:$D$1316,3,FALSE)</f>
        <v>$07629</v>
      </c>
      <c r="L291" s="2" t="str">
        <f>VLOOKUP(A291,'4B0907557P M592 List'!$A$5:$D$1316,2,FALSE)</f>
        <v>1x1</v>
      </c>
      <c r="M291" s="2" t="str">
        <f>VLOOKUP(A291,'4B0907557P M592 List'!$A$5:$D$1316,4,FALSE)</f>
        <v>Fehler -&gt; Lampe: CAN-Schnittstelle, Timeout EGS</v>
      </c>
      <c r="N291" s="2" t="str">
        <f>VLOOKUP(A291,'4B0907557P M592 List'!$A$5:$D$1316,3,FALSE)</f>
        <v>$07629</v>
      </c>
      <c r="P291" s="2" t="str">
        <f>VLOOKUP(A291,'06A906018R M383 List'!$A$6:$D$1294,2,FALSE)</f>
        <v>1x1</v>
      </c>
      <c r="Q291" s="2" t="str">
        <f>VLOOKUP(A291,'06A906018R M383 List'!$A$6:$D$1294,4,FALSE)</f>
        <v>Fehler -&gt; Lampe: CAN-Schnittstelle, Timeout EGS</v>
      </c>
      <c r="R291" s="2" t="str">
        <f>VLOOKUP(A291,'06A906018R M383 List'!$A$6:$D$1294,3,FALSE)</f>
        <v>$06FB9</v>
      </c>
      <c r="T291" s="2" t="str">
        <f>VLOOKUP(A291,'06A906018CG M383 List'!$A$6:$D$1395,2,FALSE)</f>
        <v>1x1</v>
      </c>
      <c r="U291" s="2" t="str">
        <f>VLOOKUP(A291,'06A906018CG M383 List'!$A$6:$D$1395,4,FALSE)</f>
        <v>Fehler -&gt; Lampe: CAN-Schnittstelle, Timeout EGS</v>
      </c>
      <c r="V291" s="2" t="str">
        <f>VLOOKUP(A291,'06A906018CG M383 List'!$A$6:$D$1395,3,FALSE)</f>
        <v>$07013</v>
      </c>
    </row>
    <row r="292" spans="1:22">
      <c r="A292" s="2" t="s">
        <v>8202</v>
      </c>
      <c r="B292" s="2" t="str">
        <f>VLOOKUP(A292,'4B0907557B M382 List'!$A$5:$E$1799,5,FALSE)</f>
        <v>Maximum achievable indicated engine torque</v>
      </c>
      <c r="D292" s="2" t="str">
        <f>VLOOKUP(A292,'4B0907557B M382 List'!$A$5:$B$1799,2,FALSE)</f>
        <v>1x1</v>
      </c>
      <c r="E292" s="2" t="str">
        <f>VLOOKUP(A292,'4B0907557B M382 List'!$A$5:$D$1799,4,FALSE)</f>
        <v>Maximal erreichbares indiziertes Motormoment</v>
      </c>
      <c r="F292" s="2" t="str">
        <f>VLOOKUP(A292,'4B0907557B M382 List'!$A$5:$D$1799,3,FALSE)</f>
        <v>$0745E</v>
      </c>
      <c r="H292" s="2" t="e">
        <f>VLOOKUP(A292,'4B0907557P M592 List'!$A$5:$D$1316,2,FALSE)</f>
        <v>#N/A</v>
      </c>
      <c r="I292" s="2" t="e">
        <f>VLOOKUP(A292,'4B0907557P M592 List'!$A$5:$D$1316,4,FALSE)</f>
        <v>#N/A</v>
      </c>
      <c r="J292" s="2" t="e">
        <f>VLOOKUP(A292,'4B0907557P M592 List'!$A$5:$D$1316,3,FALSE)</f>
        <v>#N/A</v>
      </c>
      <c r="L292" s="2" t="e">
        <f>VLOOKUP(A292,'4B0907557P M592 List'!$A$5:$D$1316,2,FALSE)</f>
        <v>#N/A</v>
      </c>
      <c r="M292" s="2" t="e">
        <f>VLOOKUP(A292,'4B0907557P M592 List'!$A$5:$D$1316,4,FALSE)</f>
        <v>#N/A</v>
      </c>
      <c r="N292" s="2" t="e">
        <f>VLOOKUP(A292,'4B0907557P M592 List'!$A$5:$D$1316,3,FALSE)</f>
        <v>#N/A</v>
      </c>
      <c r="P292" s="2" t="e">
        <f>VLOOKUP(A292,'06A906018R M383 List'!$A$6:$D$1294,2,FALSE)</f>
        <v>#N/A</v>
      </c>
      <c r="Q292" s="2" t="e">
        <f>VLOOKUP(A292,'06A906018R M383 List'!$A$6:$D$1294,4,FALSE)</f>
        <v>#N/A</v>
      </c>
      <c r="R292" s="2" t="e">
        <f>VLOOKUP(A292,'06A906018R M383 List'!$A$6:$D$1294,3,FALSE)</f>
        <v>#N/A</v>
      </c>
      <c r="T292" s="2" t="e">
        <f>VLOOKUP(A292,'06A906018CG M383 List'!$A$6:$D$1395,2,FALSE)</f>
        <v>#N/A</v>
      </c>
      <c r="U292" s="2" t="e">
        <f>VLOOKUP(A292,'06A906018CG M383 List'!$A$6:$D$1395,4,FALSE)</f>
        <v>#N/A</v>
      </c>
      <c r="V292" s="2" t="e">
        <f>VLOOKUP(A292,'06A906018CG M383 List'!$A$6:$D$1395,3,FALSE)</f>
        <v>#N/A</v>
      </c>
    </row>
    <row r="293" spans="1:22">
      <c r="A293" s="2" t="s">
        <v>8204</v>
      </c>
      <c r="B293" s="2" t="str">
        <f>VLOOKUP(A293,'4B0907557B M382 List'!$A$5:$E$1799,5,FALSE)</f>
        <v>Maximum achievable indicated engine torque</v>
      </c>
      <c r="D293" s="2" t="str">
        <f>VLOOKUP(A293,'4B0907557B M382 List'!$A$5:$B$1799,2,FALSE)</f>
        <v>1x1</v>
      </c>
      <c r="E293" s="2" t="str">
        <f>VLOOKUP(A293,'4B0907557B M382 List'!$A$5:$D$1799,4,FALSE)</f>
        <v>Maximal erreichbares indiziertes Motormoment</v>
      </c>
      <c r="F293" s="2" t="str">
        <f>VLOOKUP(A293,'4B0907557B M382 List'!$A$5:$D$1799,3,FALSE)</f>
        <v>$07464</v>
      </c>
      <c r="H293" s="2" t="e">
        <f>VLOOKUP(A293,'4B0907557P M592 List'!$A$5:$D$1316,2,FALSE)</f>
        <v>#N/A</v>
      </c>
      <c r="I293" s="2" t="e">
        <f>VLOOKUP(A293,'4B0907557P M592 List'!$A$5:$D$1316,4,FALSE)</f>
        <v>#N/A</v>
      </c>
      <c r="J293" s="2" t="e">
        <f>VLOOKUP(A293,'4B0907557P M592 List'!$A$5:$D$1316,3,FALSE)</f>
        <v>#N/A</v>
      </c>
      <c r="L293" s="2" t="e">
        <f>VLOOKUP(A293,'4B0907557P M592 List'!$A$5:$D$1316,2,FALSE)</f>
        <v>#N/A</v>
      </c>
      <c r="M293" s="2" t="e">
        <f>VLOOKUP(A293,'4B0907557P M592 List'!$A$5:$D$1316,4,FALSE)</f>
        <v>#N/A</v>
      </c>
      <c r="N293" s="2" t="e">
        <f>VLOOKUP(A293,'4B0907557P M592 List'!$A$5:$D$1316,3,FALSE)</f>
        <v>#N/A</v>
      </c>
      <c r="P293" s="2" t="e">
        <f>VLOOKUP(A293,'06A906018R M383 List'!$A$6:$D$1294,2,FALSE)</f>
        <v>#N/A</v>
      </c>
      <c r="Q293" s="2" t="e">
        <f>VLOOKUP(A293,'06A906018R M383 List'!$A$6:$D$1294,4,FALSE)</f>
        <v>#N/A</v>
      </c>
      <c r="R293" s="2" t="e">
        <f>VLOOKUP(A293,'06A906018R M383 List'!$A$6:$D$1294,3,FALSE)</f>
        <v>#N/A</v>
      </c>
      <c r="T293" s="2" t="e">
        <f>VLOOKUP(A293,'06A906018CG M383 List'!$A$6:$D$1395,2,FALSE)</f>
        <v>#N/A</v>
      </c>
      <c r="U293" s="2" t="e">
        <f>VLOOKUP(A293,'06A906018CG M383 List'!$A$6:$D$1395,4,FALSE)</f>
        <v>#N/A</v>
      </c>
      <c r="V293" s="2" t="e">
        <f>VLOOKUP(A293,'06A906018CG M383 List'!$A$6:$D$1395,3,FALSE)</f>
        <v>#N/A</v>
      </c>
    </row>
    <row r="294" spans="1:22">
      <c r="A294" s="2" t="s">
        <v>8230</v>
      </c>
      <c r="B294" s="2" t="str">
        <f>VLOOKUP(A294,'4B0907557B M382 List'!$A$5:$E$1799,5,FALSE)</f>
        <v>inidiziertes desired engine torque for emergency gear</v>
      </c>
      <c r="D294" s="2" t="str">
        <f>VLOOKUP(A294,'4B0907557B M382 List'!$A$5:$B$1799,2,FALSE)</f>
        <v>4x1</v>
      </c>
      <c r="E294" s="2" t="str">
        <f>VLOOKUP(A294,'4B0907557B M382 List'!$A$5:$D$1799,4,FALSE)</f>
        <v>inidiziertes Soll-Motormoment für Getriebe-Notlauf</v>
      </c>
      <c r="F294" s="2" t="str">
        <f>VLOOKUP(A294,'4B0907557B M382 List'!$A$5:$D$1799,3,FALSE)</f>
        <v>$091A0</v>
      </c>
      <c r="H294" s="2" t="e">
        <f>VLOOKUP(A294,'4B0907557P M592 List'!$A$5:$D$1316,2,FALSE)</f>
        <v>#N/A</v>
      </c>
      <c r="I294" s="2" t="e">
        <f>VLOOKUP(A294,'4B0907557P M592 List'!$A$5:$D$1316,4,FALSE)</f>
        <v>#N/A</v>
      </c>
      <c r="J294" s="2" t="e">
        <f>VLOOKUP(A294,'4B0907557P M592 List'!$A$5:$D$1316,3,FALSE)</f>
        <v>#N/A</v>
      </c>
      <c r="L294" s="2" t="e">
        <f>VLOOKUP(A294,'4B0907557P M592 List'!$A$5:$D$1316,2,FALSE)</f>
        <v>#N/A</v>
      </c>
      <c r="M294" s="2" t="e">
        <f>VLOOKUP(A294,'4B0907557P M592 List'!$A$5:$D$1316,4,FALSE)</f>
        <v>#N/A</v>
      </c>
      <c r="N294" s="2" t="e">
        <f>VLOOKUP(A294,'4B0907557P M592 List'!$A$5:$D$1316,3,FALSE)</f>
        <v>#N/A</v>
      </c>
      <c r="P294" s="2" t="str">
        <f>VLOOKUP(A294,'06A906018R M383 List'!$A$6:$D$1294,2,FALSE)</f>
        <v>4x1</v>
      </c>
      <c r="Q294" s="2" t="str">
        <f>VLOOKUP(A294,'06A906018R M383 List'!$A$6:$D$1294,4,FALSE)</f>
        <v>inidiziertes Soll-Motormoment für Getriebe-Notlauf</v>
      </c>
      <c r="R294" s="2" t="str">
        <f>VLOOKUP(A294,'06A906018R M383 List'!$A$6:$D$1294,3,FALSE)</f>
        <v>$086CA</v>
      </c>
      <c r="T294" s="2" t="e">
        <f>VLOOKUP(A294,'06A906018CG M383 List'!$A$6:$D$1395,2,FALSE)</f>
        <v>#N/A</v>
      </c>
      <c r="U294" s="2" t="e">
        <f>VLOOKUP(A294,'06A906018CG M383 List'!$A$6:$D$1395,4,FALSE)</f>
        <v>#N/A</v>
      </c>
      <c r="V294" s="2" t="e">
        <f>VLOOKUP(A294,'06A906018CG M383 List'!$A$6:$D$1395,3,FALSE)</f>
        <v>#N/A</v>
      </c>
    </row>
    <row r="295" spans="1:22">
      <c r="A295" s="2" t="s">
        <v>6220</v>
      </c>
      <c r="B295" s="2" t="str">
        <f>VLOOKUP(A295,'4B0907557B M382 List'!$A$5:$E$1799,5,FALSE)</f>
        <v>Timeout for CAN message EGS</v>
      </c>
      <c r="D295" s="2" t="str">
        <f>VLOOKUP(A295,'4B0907557B M382 List'!$A$5:$B$1799,2,FALSE)</f>
        <v>1x1</v>
      </c>
      <c r="E295" s="2" t="str">
        <f>VLOOKUP(A295,'4B0907557B M382 List'!$A$5:$D$1799,4,FALSE)</f>
        <v>Timeout für CAN-Botschaft EGS</v>
      </c>
      <c r="F295" s="2" t="str">
        <f>VLOOKUP(A295,'4B0907557B M382 List'!$A$5:$D$1799,3,FALSE)</f>
        <v>$07461</v>
      </c>
      <c r="H295" s="2" t="e">
        <f>VLOOKUP(A295,'4B0907557P M592 List'!$A$5:$D$1316,2,FALSE)</f>
        <v>#N/A</v>
      </c>
      <c r="I295" s="2" t="e">
        <f>VLOOKUP(A295,'4B0907557P M592 List'!$A$5:$D$1316,4,FALSE)</f>
        <v>#N/A</v>
      </c>
      <c r="J295" s="2" t="e">
        <f>VLOOKUP(A295,'4B0907557P M592 List'!$A$5:$D$1316,3,FALSE)</f>
        <v>#N/A</v>
      </c>
      <c r="L295" s="2" t="e">
        <f>VLOOKUP(A295,'4B0907557P M592 List'!$A$5:$D$1316,2,FALSE)</f>
        <v>#N/A</v>
      </c>
      <c r="M295" s="2" t="e">
        <f>VLOOKUP(A295,'4B0907557P M592 List'!$A$5:$D$1316,4,FALSE)</f>
        <v>#N/A</v>
      </c>
      <c r="N295" s="2" t="e">
        <f>VLOOKUP(A295,'4B0907557P M592 List'!$A$5:$D$1316,3,FALSE)</f>
        <v>#N/A</v>
      </c>
      <c r="P295" s="2" t="e">
        <f>VLOOKUP(A295,'06A906018R M383 List'!$A$6:$D$1294,2,FALSE)</f>
        <v>#N/A</v>
      </c>
      <c r="Q295" s="2" t="e">
        <f>VLOOKUP(A295,'06A906018R M383 List'!$A$6:$D$1294,4,FALSE)</f>
        <v>#N/A</v>
      </c>
      <c r="R295" s="2" t="e">
        <f>VLOOKUP(A295,'06A906018R M383 List'!$A$6:$D$1294,3,FALSE)</f>
        <v>#N/A</v>
      </c>
      <c r="T295" s="2" t="e">
        <f>VLOOKUP(A295,'06A906018CG M383 List'!$A$6:$D$1395,2,FALSE)</f>
        <v>#N/A</v>
      </c>
      <c r="U295" s="2" t="e">
        <f>VLOOKUP(A295,'06A906018CG M383 List'!$A$6:$D$1395,4,FALSE)</f>
        <v>#N/A</v>
      </c>
      <c r="V295" s="2" t="e">
        <f>VLOOKUP(A295,'06A906018CG M383 List'!$A$6:$D$1395,3,FALSE)</f>
        <v>#N/A</v>
      </c>
    </row>
    <row r="296" spans="1:22">
      <c r="A296" s="2" t="s">
        <v>6222</v>
      </c>
      <c r="B296" s="2" t="str">
        <f>VLOOKUP(A296,'4B0907557B M382 List'!$A$5:$E$1799,5,FALSE)</f>
        <v>Timeout for CAN message EGS</v>
      </c>
      <c r="D296" s="2" t="str">
        <f>VLOOKUP(A296,'4B0907557B M382 List'!$A$5:$B$1799,2,FALSE)</f>
        <v>1x1</v>
      </c>
      <c r="E296" s="2" t="str">
        <f>VLOOKUP(A296,'4B0907557B M382 List'!$A$5:$D$1799,4,FALSE)</f>
        <v>Timeout für CAN-Botschaft EGS</v>
      </c>
      <c r="F296" s="2" t="str">
        <f>VLOOKUP(A296,'4B0907557B M382 List'!$A$5:$D$1799,3,FALSE)</f>
        <v>$07467</v>
      </c>
      <c r="H296" s="2" t="e">
        <f>VLOOKUP(A296,'4B0907557P M592 List'!$A$5:$D$1316,2,FALSE)</f>
        <v>#N/A</v>
      </c>
      <c r="I296" s="2" t="e">
        <f>VLOOKUP(A296,'4B0907557P M592 List'!$A$5:$D$1316,4,FALSE)</f>
        <v>#N/A</v>
      </c>
      <c r="J296" s="2" t="e">
        <f>VLOOKUP(A296,'4B0907557P M592 List'!$A$5:$D$1316,3,FALSE)</f>
        <v>#N/A</v>
      </c>
      <c r="L296" s="2" t="e">
        <f>VLOOKUP(A296,'4B0907557P M592 List'!$A$5:$D$1316,2,FALSE)</f>
        <v>#N/A</v>
      </c>
      <c r="M296" s="2" t="e">
        <f>VLOOKUP(A296,'4B0907557P M592 List'!$A$5:$D$1316,4,FALSE)</f>
        <v>#N/A</v>
      </c>
      <c r="N296" s="2" t="e">
        <f>VLOOKUP(A296,'4B0907557P M592 List'!$A$5:$D$1316,3,FALSE)</f>
        <v>#N/A</v>
      </c>
      <c r="P296" s="2" t="e">
        <f>VLOOKUP(A296,'06A906018R M383 List'!$A$6:$D$1294,2,FALSE)</f>
        <v>#N/A</v>
      </c>
      <c r="Q296" s="2" t="e">
        <f>VLOOKUP(A296,'06A906018R M383 List'!$A$6:$D$1294,4,FALSE)</f>
        <v>#N/A</v>
      </c>
      <c r="R296" s="2" t="e">
        <f>VLOOKUP(A296,'06A906018R M383 List'!$A$6:$D$1294,3,FALSE)</f>
        <v>#N/A</v>
      </c>
      <c r="T296" s="2" t="e">
        <f>VLOOKUP(A296,'06A906018CG M383 List'!$A$6:$D$1395,2,FALSE)</f>
        <v>#N/A</v>
      </c>
      <c r="U296" s="2" t="e">
        <f>VLOOKUP(A296,'06A906018CG M383 List'!$A$6:$D$1395,4,FALSE)</f>
        <v>#N/A</v>
      </c>
      <c r="V296" s="2" t="e">
        <f>VLOOKUP(A296,'06A906018CG M383 List'!$A$6:$D$1395,3,FALSE)</f>
        <v>#N/A</v>
      </c>
    </row>
    <row r="297" spans="1:22">
      <c r="A297" s="2" t="s">
        <v>6637</v>
      </c>
      <c r="B297" s="2" t="str">
        <f>VLOOKUP(A297,'4B0907557B M382 List'!$A$5:$E$1799,5,FALSE)</f>
        <v>Error sum time: CAN interface , timeout EGS</v>
      </c>
      <c r="D297" s="2" t="str">
        <f>VLOOKUP(A297,'4B0907557B M382 List'!$A$5:$B$1799,2,FALSE)</f>
        <v>1x1</v>
      </c>
      <c r="E297" s="2" t="str">
        <f>VLOOKUP(A297,'4B0907557B M382 List'!$A$5:$D$1799,4,FALSE)</f>
        <v>Fehlersummenzeit: CAN-Schnittstelle, Timeout EGS</v>
      </c>
      <c r="F297" s="2" t="str">
        <f>VLOOKUP(A297,'4B0907557B M382 List'!$A$5:$D$1799,3,FALSE)</f>
        <v>$07ADA</v>
      </c>
      <c r="H297" s="2" t="str">
        <f>VLOOKUP(A297,'4B0907557P M592 List'!$A$5:$D$1316,2,FALSE)</f>
        <v>1x1</v>
      </c>
      <c r="I297" s="2" t="str">
        <f>VLOOKUP(A297,'4B0907557P M592 List'!$A$5:$D$1316,4,FALSE)</f>
        <v>Fehlersummenzeit: CAN-Schnittstelle, Timeout EGS</v>
      </c>
      <c r="J297" s="2" t="str">
        <f>VLOOKUP(A297,'4B0907557P M592 List'!$A$5:$D$1316,3,FALSE)</f>
        <v>$07670</v>
      </c>
      <c r="L297" s="2" t="str">
        <f>VLOOKUP(A297,'4B0907557P M592 List'!$A$5:$D$1316,2,FALSE)</f>
        <v>1x1</v>
      </c>
      <c r="M297" s="2" t="str">
        <f>VLOOKUP(A297,'4B0907557P M592 List'!$A$5:$D$1316,4,FALSE)</f>
        <v>Fehlersummenzeit: CAN-Schnittstelle, Timeout EGS</v>
      </c>
      <c r="N297" s="2" t="str">
        <f>VLOOKUP(A297,'4B0907557P M592 List'!$A$5:$D$1316,3,FALSE)</f>
        <v>$07670</v>
      </c>
      <c r="P297" s="2" t="str">
        <f>VLOOKUP(A297,'06A906018R M383 List'!$A$6:$D$1294,2,FALSE)</f>
        <v>1x1</v>
      </c>
      <c r="Q297" s="2" t="str">
        <f>VLOOKUP(A297,'06A906018R M383 List'!$A$6:$D$1294,4,FALSE)</f>
        <v>Fehlersummenzeit: CAN-Schnittstelle, Timeout EGS</v>
      </c>
      <c r="R297" s="2" t="str">
        <f>VLOOKUP(A297,'06A906018R M383 List'!$A$6:$D$1294,3,FALSE)</f>
        <v>$07000</v>
      </c>
      <c r="T297" s="2" t="str">
        <f>VLOOKUP(A297,'06A906018CG M383 List'!$A$6:$D$1395,2,FALSE)</f>
        <v>1x1</v>
      </c>
      <c r="U297" s="2" t="str">
        <f>VLOOKUP(A297,'06A906018CG M383 List'!$A$6:$D$1395,4,FALSE)</f>
        <v>Fehlersummenzeit: CAN-Schnittstelle, Timeout EGS</v>
      </c>
      <c r="V297" s="2" t="str">
        <f>VLOOKUP(A297,'06A906018CG M383 List'!$A$6:$D$1395,3,FALSE)</f>
        <v>$0705A</v>
      </c>
    </row>
    <row r="298" spans="1:22">
      <c r="A298" s="2" t="s">
        <v>3972</v>
      </c>
      <c r="B298" s="2" t="str">
        <f>VLOOKUP(A298,'4B0907557B M382 List'!$A$5:$E$1799,5,FALSE)</f>
        <v>Speed ​​threshold for monitoring transmission intervention</v>
      </c>
      <c r="D298" s="2" t="str">
        <f>VLOOKUP(A298,'4B0907557B M382 List'!$A$5:$B$1799,2,FALSE)</f>
        <v>1x1</v>
      </c>
      <c r="E298" s="2" t="str">
        <f>VLOOKUP(A298,'4B0907557B M382 List'!$A$5:$D$1799,4,FALSE)</f>
        <v>Geschwindigkeitsschwelle für Überwachung Getriebeeingriff</v>
      </c>
      <c r="F298" s="2" t="str">
        <f>VLOOKUP(A298,'4B0907557B M382 List'!$A$5:$D$1799,3,FALSE)</f>
        <v>$07469</v>
      </c>
      <c r="H298" s="2" t="e">
        <f>VLOOKUP(A298,'4B0907557P M592 List'!$A$5:$D$1316,2,FALSE)</f>
        <v>#N/A</v>
      </c>
      <c r="I298" s="2" t="e">
        <f>VLOOKUP(A298,'4B0907557P M592 List'!$A$5:$D$1316,4,FALSE)</f>
        <v>#N/A</v>
      </c>
      <c r="J298" s="2" t="e">
        <f>VLOOKUP(A298,'4B0907557P M592 List'!$A$5:$D$1316,3,FALSE)</f>
        <v>#N/A</v>
      </c>
      <c r="L298" s="2" t="e">
        <f>VLOOKUP(A298,'4B0907557P M592 List'!$A$5:$D$1316,2,FALSE)</f>
        <v>#N/A</v>
      </c>
      <c r="M298" s="2" t="e">
        <f>VLOOKUP(A298,'4B0907557P M592 List'!$A$5:$D$1316,4,FALSE)</f>
        <v>#N/A</v>
      </c>
      <c r="N298" s="2" t="e">
        <f>VLOOKUP(A298,'4B0907557P M592 List'!$A$5:$D$1316,3,FALSE)</f>
        <v>#N/A</v>
      </c>
      <c r="P298" s="2" t="str">
        <f>VLOOKUP(A298,'06A906018R M383 List'!$A$6:$D$1294,2,FALSE)</f>
        <v>1x1</v>
      </c>
      <c r="Q298" s="2" t="str">
        <f>VLOOKUP(A298,'06A906018R M383 List'!$A$6:$D$1294,4,FALSE)</f>
        <v>Geschwindigkeitsschwelle für Überwachung Getriebeeingriff</v>
      </c>
      <c r="R298" s="2" t="str">
        <f>VLOOKUP(A298,'06A906018R M383 List'!$A$6:$D$1294,3,FALSE)</f>
        <v>$0696F</v>
      </c>
      <c r="T298" s="2" t="e">
        <f>VLOOKUP(A298,'06A906018CG M383 List'!$A$6:$D$1395,2,FALSE)</f>
        <v>#N/A</v>
      </c>
      <c r="U298" s="2" t="e">
        <f>VLOOKUP(A298,'06A906018CG M383 List'!$A$6:$D$1395,4,FALSE)</f>
        <v>#N/A</v>
      </c>
      <c r="V298" s="2" t="e">
        <f>VLOOKUP(A298,'06A906018CG M383 List'!$A$6:$D$1395,3,FALSE)</f>
        <v>#N/A</v>
      </c>
    </row>
    <row r="299" spans="1:22">
      <c r="P299" s="2"/>
      <c r="Q299" s="2"/>
      <c r="R299" s="2"/>
    </row>
    <row r="300" spans="1:22">
      <c r="A300" s="2" t="s">
        <v>1641</v>
      </c>
      <c r="B300" s="15" t="s">
        <v>9924</v>
      </c>
      <c r="P300" s="2"/>
      <c r="Q300" s="2"/>
      <c r="R300" s="2"/>
    </row>
    <row r="301" spans="1:22">
      <c r="A301" s="2" t="s">
        <v>7021</v>
      </c>
      <c r="B301" s="2" t="str">
        <f>VLOOKUP(A301,'4B0907557B M382 List'!$A$5:$E$1799,5,FALSE)</f>
        <v>Waiting time for recognition condition ' driving cycle'</v>
      </c>
      <c r="D301" s="2" t="str">
        <f>VLOOKUP(A301,'4B0907557B M382 List'!$A$5:$B$1799,2,FALSE)</f>
        <v>1x1</v>
      </c>
      <c r="E301" s="2" t="str">
        <f>VLOOKUP(A301,'4B0907557B M382 List'!$A$5:$D$1799,4,FALSE)</f>
        <v>Wartezeit für Erkennung Bedingung 'driving cycle'</v>
      </c>
      <c r="F301" s="2" t="str">
        <f>VLOOKUP(A301,'4B0907557B M382 List'!$A$5:$D$1799,3,FALSE)</f>
        <v>$07CC0</v>
      </c>
      <c r="H301" s="2" t="str">
        <f>VLOOKUP(A301,'4B0907557P M592 List'!$A$5:$D$1316,2,FALSE)</f>
        <v>1x1</v>
      </c>
      <c r="I301" s="2" t="str">
        <f>VLOOKUP(A301,'4B0907557P M592 List'!$A$5:$D$1316,4,FALSE)</f>
        <v>Wartezeit für Erkennung Bedingung 'driving cycle'</v>
      </c>
      <c r="J301" s="2" t="str">
        <f>VLOOKUP(A301,'4B0907557P M592 List'!$A$5:$D$1316,3,FALSE)</f>
        <v>$07856</v>
      </c>
      <c r="L301" s="2" t="str">
        <f>VLOOKUP(A301,'4B0907557P M592 List'!$A$5:$D$1316,2,FALSE)</f>
        <v>1x1</v>
      </c>
      <c r="M301" s="2" t="str">
        <f>VLOOKUP(A301,'4B0907557P M592 List'!$A$5:$D$1316,4,FALSE)</f>
        <v>Wartezeit für Erkennung Bedingung 'driving cycle'</v>
      </c>
      <c r="N301" s="2" t="str">
        <f>VLOOKUP(A301,'4B0907557P M592 List'!$A$5:$D$1316,3,FALSE)</f>
        <v>$07856</v>
      </c>
      <c r="P301" s="2" t="str">
        <f>VLOOKUP(A301,'06A906018R M383 List'!$A$6:$D$1294,2,FALSE)</f>
        <v>1x1</v>
      </c>
      <c r="Q301" s="2" t="str">
        <f>VLOOKUP(A301,'06A906018R M383 List'!$A$6:$D$1294,4,FALSE)</f>
        <v>Wartezeit für Erkennung Bedingung 'driving cycle'</v>
      </c>
      <c r="R301" s="2" t="str">
        <f>VLOOKUP(A301,'06A906018R M383 List'!$A$6:$D$1294,3,FALSE)</f>
        <v>$071FA</v>
      </c>
      <c r="T301" s="2" t="str">
        <f>VLOOKUP(A301,'06A906018CG M383 List'!$A$6:$D$1395,2,FALSE)</f>
        <v>1x1</v>
      </c>
      <c r="U301" s="2" t="str">
        <f>VLOOKUP(A301,'06A906018CG M383 List'!$A$6:$D$1395,4,FALSE)</f>
        <v>Wartezeit für Erkennung Bedingung 'driving cycle'</v>
      </c>
      <c r="V301" s="2" t="str">
        <f>VLOOKUP(A301,'06A906018CG M383 List'!$A$6:$D$1395,3,FALSE)</f>
        <v>$07264</v>
      </c>
    </row>
    <row r="302" spans="1:22">
      <c r="P302" s="2"/>
      <c r="Q302" s="2"/>
      <c r="R302" s="2"/>
    </row>
    <row r="303" spans="1:22">
      <c r="A303" s="2" t="s">
        <v>1642</v>
      </c>
      <c r="B303" s="15" t="s">
        <v>9923</v>
      </c>
      <c r="P303" s="2"/>
      <c r="Q303" s="2"/>
      <c r="R303" s="2"/>
    </row>
    <row r="304" spans="1:22">
      <c r="A304" s="2" t="s">
        <v>8609</v>
      </c>
      <c r="B304" s="2" t="str">
        <f>VLOOKUP(A304,'4B0907557B M382 List'!$A$5:$E$1799,5,FALSE)</f>
        <v>Codeword tester : DK - Potentiometer</v>
      </c>
      <c r="D304" s="2" t="str">
        <f>VLOOKUP(A304,'4B0907557B M382 List'!$A$5:$B$1799,2,FALSE)</f>
        <v>1x1</v>
      </c>
      <c r="E304" s="2" t="str">
        <f>VLOOKUP(A304,'4B0907557B M382 List'!$A$5:$D$1799,4,FALSE)</f>
        <v>Codewort Tester: DK - Potentiometer</v>
      </c>
      <c r="F304" s="2" t="str">
        <f>VLOOKUP(A304,'4B0907557B M382 List'!$A$5:$D$1799,3,FALSE)</f>
        <v>$07828</v>
      </c>
      <c r="H304" s="2" t="str">
        <f>VLOOKUP(A304,'4B0907557P M592 List'!$A$5:$D$1316,2,FALSE)</f>
        <v>1x1</v>
      </c>
      <c r="I304" s="2" t="str">
        <f>VLOOKUP(A304,'4B0907557P M592 List'!$A$5:$D$1316,4,FALSE)</f>
        <v>Codewort Tester: DK - Potentiometer</v>
      </c>
      <c r="J304" s="2" t="str">
        <f>VLOOKUP(A304,'4B0907557P M592 List'!$A$5:$D$1316,3,FALSE)</f>
        <v>$073BE</v>
      </c>
      <c r="L304" s="2" t="str">
        <f>VLOOKUP(A304,'4B0907557P M592 List'!$A$5:$D$1316,2,FALSE)</f>
        <v>1x1</v>
      </c>
      <c r="M304" s="2" t="str">
        <f>VLOOKUP(A304,'4B0907557P M592 List'!$A$5:$D$1316,4,FALSE)</f>
        <v>Codewort Tester: DK - Potentiometer</v>
      </c>
      <c r="N304" s="2" t="str">
        <f>VLOOKUP(A304,'4B0907557P M592 List'!$A$5:$D$1316,3,FALSE)</f>
        <v>$073BE</v>
      </c>
      <c r="P304" s="2" t="str">
        <f>VLOOKUP(A304,'06A906018R M383 List'!$A$6:$D$1294,2,FALSE)</f>
        <v>1x1</v>
      </c>
      <c r="Q304" s="2" t="str">
        <f>VLOOKUP(A304,'06A906018R M383 List'!$A$6:$D$1294,4,FALSE)</f>
        <v>Codewort Tester: DK - Potentiometer</v>
      </c>
      <c r="R304" s="2" t="str">
        <f>VLOOKUP(A304,'06A906018R M383 List'!$A$6:$D$1294,3,FALSE)</f>
        <v>$06D40</v>
      </c>
      <c r="T304" s="2" t="e">
        <f>VLOOKUP(A304,'06A906018CG M383 List'!$A$6:$D$1395,2,FALSE)</f>
        <v>#N/A</v>
      </c>
      <c r="U304" s="2" t="e">
        <f>VLOOKUP(A304,'06A906018CG M383 List'!$A$6:$D$1395,4,FALSE)</f>
        <v>#N/A</v>
      </c>
      <c r="V304" s="2" t="e">
        <f>VLOOKUP(A304,'06A906018CG M383 List'!$A$6:$D$1395,3,FALSE)</f>
        <v>#N/A</v>
      </c>
    </row>
    <row r="305" spans="1:22">
      <c r="A305" s="2" t="s">
        <v>9671</v>
      </c>
      <c r="B305" s="2" t="str">
        <f>VLOOKUP(A305,'4B0907557B M382 List'!$A$5:$E$1799,5,FALSE)</f>
        <v>Debounce Error: DK - Potentiometer</v>
      </c>
      <c r="D305" s="2" t="str">
        <f>VLOOKUP(A305,'4B0907557B M382 List'!$A$5:$B$1799,2,FALSE)</f>
        <v>1x1</v>
      </c>
      <c r="E305" s="2" t="str">
        <f>VLOOKUP(A305,'4B0907557B M382 List'!$A$5:$D$1799,4,FALSE)</f>
        <v>Entprellung Fehler: DK - Potentiometer</v>
      </c>
      <c r="F305" s="2" t="str">
        <f>VLOOKUP(A305,'4B0907557B M382 List'!$A$5:$D$1799,3,FALSE)</f>
        <v>$07A06</v>
      </c>
      <c r="H305" s="2" t="str">
        <f>VLOOKUP(A305,'4B0907557P M592 List'!$A$5:$D$1316,2,FALSE)</f>
        <v>1x1</v>
      </c>
      <c r="I305" s="2" t="str">
        <f>VLOOKUP(A305,'4B0907557P M592 List'!$A$5:$D$1316,4,FALSE)</f>
        <v>Entprellung Fehler: DK - Potentiometer</v>
      </c>
      <c r="J305" s="2" t="str">
        <f>VLOOKUP(A305,'4B0907557P M592 List'!$A$5:$D$1316,3,FALSE)</f>
        <v>$0759C</v>
      </c>
      <c r="L305" s="2" t="str">
        <f>VLOOKUP(A305,'4B0907557P M592 List'!$A$5:$D$1316,2,FALSE)</f>
        <v>1x1</v>
      </c>
      <c r="M305" s="2" t="str">
        <f>VLOOKUP(A305,'4B0907557P M592 List'!$A$5:$D$1316,4,FALSE)</f>
        <v>Entprellung Fehler: DK - Potentiometer</v>
      </c>
      <c r="N305" s="2" t="str">
        <f>VLOOKUP(A305,'4B0907557P M592 List'!$A$5:$D$1316,3,FALSE)</f>
        <v>$0759C</v>
      </c>
      <c r="P305" s="2" t="str">
        <f>VLOOKUP(A305,'06A906018R M383 List'!$A$6:$D$1294,2,FALSE)</f>
        <v>1x1</v>
      </c>
      <c r="Q305" s="2" t="str">
        <f>VLOOKUP(A305,'06A906018R M383 List'!$A$6:$D$1294,4,FALSE)</f>
        <v>Entprellung Fehler: DK - Potentiometer</v>
      </c>
      <c r="R305" s="2" t="str">
        <f>VLOOKUP(A305,'06A906018R M383 List'!$A$6:$D$1294,3,FALSE)</f>
        <v>$06F2C</v>
      </c>
      <c r="T305" s="2" t="str">
        <f>VLOOKUP(A305,'06A906018CG M383 List'!$A$6:$D$1395,2,FALSE)</f>
        <v>1x1</v>
      </c>
      <c r="U305" s="2" t="str">
        <f>VLOOKUP(A305,'06A906018CG M383 List'!$A$6:$D$1395,4,FALSE)</f>
        <v>Entprellung Fehler: DK - Potentiometer</v>
      </c>
      <c r="V305" s="2" t="str">
        <f>VLOOKUP(A305,'06A906018CG M383 List'!$A$6:$D$1395,3,FALSE)</f>
        <v>$06F86</v>
      </c>
    </row>
    <row r="306" spans="1:22">
      <c r="A306" s="2" t="s">
        <v>7214</v>
      </c>
      <c r="B306" s="2" t="str">
        <f>VLOOKUP(A306,'4B0907557B M382 List'!$A$5:$E$1799,5,FALSE)</f>
        <v>Debouncing Healing: DK - Potentiometer</v>
      </c>
      <c r="D306" s="2" t="str">
        <f>VLOOKUP(A306,'4B0907557B M382 List'!$A$5:$B$1799,2,FALSE)</f>
        <v>1x1</v>
      </c>
      <c r="E306" s="2" t="str">
        <f>VLOOKUP(A306,'4B0907557B M382 List'!$A$5:$D$1799,4,FALSE)</f>
        <v>Entprellung Heilung: DK - Potentiometer</v>
      </c>
      <c r="F306" s="2" t="str">
        <f>VLOOKUP(A306,'4B0907557B M382 List'!$A$5:$D$1799,3,FALSE)</f>
        <v>$07A4D</v>
      </c>
      <c r="H306" s="2" t="str">
        <f>VLOOKUP(A306,'4B0907557P M592 List'!$A$5:$D$1316,2,FALSE)</f>
        <v>1x1</v>
      </c>
      <c r="I306" s="2" t="str">
        <f>VLOOKUP(A306,'4B0907557P M592 List'!$A$5:$D$1316,4,FALSE)</f>
        <v>Entprellung Heilung: DK - Potentiometer</v>
      </c>
      <c r="J306" s="2" t="str">
        <f>VLOOKUP(A306,'4B0907557P M592 List'!$A$5:$D$1316,3,FALSE)</f>
        <v>$075E3</v>
      </c>
      <c r="L306" s="2" t="str">
        <f>VLOOKUP(A306,'4B0907557P M592 List'!$A$5:$D$1316,2,FALSE)</f>
        <v>1x1</v>
      </c>
      <c r="M306" s="2" t="str">
        <f>VLOOKUP(A306,'4B0907557P M592 List'!$A$5:$D$1316,4,FALSE)</f>
        <v>Entprellung Heilung: DK - Potentiometer</v>
      </c>
      <c r="N306" s="2" t="str">
        <f>VLOOKUP(A306,'4B0907557P M592 List'!$A$5:$D$1316,3,FALSE)</f>
        <v>$075E3</v>
      </c>
      <c r="P306" s="2" t="str">
        <f>VLOOKUP(A306,'06A906018R M383 List'!$A$6:$D$1294,2,FALSE)</f>
        <v>1x1</v>
      </c>
      <c r="Q306" s="2" t="str">
        <f>VLOOKUP(A306,'06A906018R M383 List'!$A$6:$D$1294,4,FALSE)</f>
        <v>Entprellung Heilung: DK - Potentiometer</v>
      </c>
      <c r="R306" s="2" t="str">
        <f>VLOOKUP(A306,'06A906018R M383 List'!$A$6:$D$1294,3,FALSE)</f>
        <v>$06F73</v>
      </c>
      <c r="T306" s="2" t="str">
        <f>VLOOKUP(A306,'06A906018CG M383 List'!$A$6:$D$1395,2,FALSE)</f>
        <v>1x1</v>
      </c>
      <c r="U306" s="2" t="str">
        <f>VLOOKUP(A306,'06A906018CG M383 List'!$A$6:$D$1395,4,FALSE)</f>
        <v>Entprellung Heilung: DK - Potentiometer</v>
      </c>
      <c r="V306" s="2" t="str">
        <f>VLOOKUP(A306,'06A906018CG M383 List'!$A$6:$D$1395,3,FALSE)</f>
        <v>$06FCD</v>
      </c>
    </row>
    <row r="307" spans="1:22">
      <c r="A307" s="2" t="s">
        <v>7980</v>
      </c>
      <c r="B307" s="2" t="str">
        <f>VLOOKUP(A307,'4B0907557B M382 List'!$A$5:$E$1799,5,FALSE)</f>
        <v>Error - &gt; Lamp : DK - Potentiometer</v>
      </c>
      <c r="D307" s="2" t="str">
        <f>VLOOKUP(A307,'4B0907557B M382 List'!$A$5:$B$1799,2,FALSE)</f>
        <v>1x1</v>
      </c>
      <c r="E307" s="2" t="str">
        <f>VLOOKUP(A307,'4B0907557B M382 List'!$A$5:$D$1799,4,FALSE)</f>
        <v>Fehler -&gt; Lampe: DK - Potentiometer</v>
      </c>
      <c r="F307" s="2" t="str">
        <f>VLOOKUP(A307,'4B0907557B M382 List'!$A$5:$D$1799,3,FALSE)</f>
        <v>$07A94</v>
      </c>
      <c r="H307" s="2" t="str">
        <f>VLOOKUP(A307,'4B0907557P M592 List'!$A$5:$D$1316,2,FALSE)</f>
        <v>1x1</v>
      </c>
      <c r="I307" s="2" t="str">
        <f>VLOOKUP(A307,'4B0907557P M592 List'!$A$5:$D$1316,4,FALSE)</f>
        <v>Fehler -&gt; Lampe: DK - Potentiometer</v>
      </c>
      <c r="J307" s="2" t="str">
        <f>VLOOKUP(A307,'4B0907557P M592 List'!$A$5:$D$1316,3,FALSE)</f>
        <v>$0762A</v>
      </c>
      <c r="L307" s="2" t="str">
        <f>VLOOKUP(A307,'4B0907557P M592 List'!$A$5:$D$1316,2,FALSE)</f>
        <v>1x1</v>
      </c>
      <c r="M307" s="2" t="str">
        <f>VLOOKUP(A307,'4B0907557P M592 List'!$A$5:$D$1316,4,FALSE)</f>
        <v>Fehler -&gt; Lampe: DK - Potentiometer</v>
      </c>
      <c r="N307" s="2" t="str">
        <f>VLOOKUP(A307,'4B0907557P M592 List'!$A$5:$D$1316,3,FALSE)</f>
        <v>$0762A</v>
      </c>
      <c r="P307" s="2" t="str">
        <f>VLOOKUP(A307,'06A906018R M383 List'!$A$6:$D$1294,2,FALSE)</f>
        <v>1x1</v>
      </c>
      <c r="Q307" s="2" t="str">
        <f>VLOOKUP(A307,'06A906018R M383 List'!$A$6:$D$1294,4,FALSE)</f>
        <v>Fehler -&gt; Lampe: DK - Potentiometer</v>
      </c>
      <c r="R307" s="2" t="str">
        <f>VLOOKUP(A307,'06A906018R M383 List'!$A$6:$D$1294,3,FALSE)</f>
        <v>$06FBA</v>
      </c>
      <c r="T307" s="2" t="str">
        <f>VLOOKUP(A307,'06A906018CG M383 List'!$A$6:$D$1395,2,FALSE)</f>
        <v>1x1</v>
      </c>
      <c r="U307" s="2" t="str">
        <f>VLOOKUP(A307,'06A906018CG M383 List'!$A$6:$D$1395,4,FALSE)</f>
        <v>Fehler -&gt; Lampe: DK - Potentiometer</v>
      </c>
      <c r="V307" s="2" t="str">
        <f>VLOOKUP(A307,'06A906018CG M383 List'!$A$6:$D$1395,3,FALSE)</f>
        <v>$07014</v>
      </c>
    </row>
    <row r="308" spans="1:22">
      <c r="A308" s="2" t="s">
        <v>8360</v>
      </c>
      <c r="B308" s="2" t="str">
        <f>VLOOKUP(A308,'4B0907557B M382 List'!$A$5:$E$1799,5,FALSE)</f>
        <v>DVL- diagnosis: speed threshold</v>
      </c>
      <c r="D308" s="2" t="str">
        <f>VLOOKUP(A308,'4B0907557B M382 List'!$A$5:$B$1799,2,FALSE)</f>
        <v>1x1</v>
      </c>
      <c r="E308" s="2" t="str">
        <f>VLOOKUP(A308,'4B0907557B M382 List'!$A$5:$D$1799,4,FALSE)</f>
        <v>DVL-Diagnose: Drehzahlschwelle</v>
      </c>
      <c r="F308" s="2" t="str">
        <f>VLOOKUP(A308,'4B0907557B M382 List'!$A$5:$D$1799,3,FALSE)</f>
        <v>$07CC1</v>
      </c>
      <c r="H308" s="2" t="str">
        <f>VLOOKUP(A308,'4B0907557P M592 List'!$A$5:$D$1316,2,FALSE)</f>
        <v>1x1</v>
      </c>
      <c r="I308" s="2" t="str">
        <f>VLOOKUP(A308,'4B0907557P M592 List'!$A$5:$D$1316,4,FALSE)</f>
        <v>DVL-Diagnose: Drehzahlschwelle</v>
      </c>
      <c r="J308" s="2" t="str">
        <f>VLOOKUP(A308,'4B0907557P M592 List'!$A$5:$D$1316,3,FALSE)</f>
        <v>$07857</v>
      </c>
      <c r="L308" s="2" t="str">
        <f>VLOOKUP(A308,'4B0907557P M592 List'!$A$5:$D$1316,2,FALSE)</f>
        <v>1x1</v>
      </c>
      <c r="M308" s="2" t="str">
        <f>VLOOKUP(A308,'4B0907557P M592 List'!$A$5:$D$1316,4,FALSE)</f>
        <v>DVL-Diagnose: Drehzahlschwelle</v>
      </c>
      <c r="N308" s="2" t="str">
        <f>VLOOKUP(A308,'4B0907557P M592 List'!$A$5:$D$1316,3,FALSE)</f>
        <v>$07857</v>
      </c>
      <c r="P308" s="2" t="str">
        <f>VLOOKUP(A308,'06A906018R M383 List'!$A$6:$D$1294,2,FALSE)</f>
        <v>1x1</v>
      </c>
      <c r="Q308" s="2" t="str">
        <f>VLOOKUP(A308,'06A906018R M383 List'!$A$6:$D$1294,4,FALSE)</f>
        <v>DVL-Diagnose: Drehzahlschwelle</v>
      </c>
      <c r="R308" s="2" t="str">
        <f>VLOOKUP(A308,'06A906018R M383 List'!$A$6:$D$1294,3,FALSE)</f>
        <v>$071FB</v>
      </c>
      <c r="T308" s="2" t="str">
        <f>VLOOKUP(A308,'06A906018CG M383 List'!$A$6:$D$1395,2,FALSE)</f>
        <v>1x1</v>
      </c>
      <c r="U308" s="2" t="str">
        <f>VLOOKUP(A308,'06A906018CG M383 List'!$A$6:$D$1395,4,FALSE)</f>
        <v>DVL-Diagnose: Drehzahlschwelle</v>
      </c>
      <c r="V308" s="2" t="str">
        <f>VLOOKUP(A308,'06A906018CG M383 List'!$A$6:$D$1395,3,FALSE)</f>
        <v>$07265</v>
      </c>
    </row>
    <row r="309" spans="1:22">
      <c r="A309" s="2" t="s">
        <v>6023</v>
      </c>
      <c r="B309" s="2" t="str">
        <f>VLOOKUP(A309,'4B0907557B M382 List'!$A$5:$E$1799,5,FALSE)</f>
        <v>Debounce DKG (low load signal ) error detection minimum value</v>
      </c>
      <c r="D309" s="2" t="str">
        <f>VLOOKUP(A309,'4B0907557B M382 List'!$A$5:$B$1799,2,FALSE)</f>
        <v>1x1</v>
      </c>
      <c r="E309" s="2" t="str">
        <f>VLOOKUP(A309,'4B0907557B M382 List'!$A$5:$D$1799,4,FALSE)</f>
        <v>Entprellzeit DKG-(Nebenlastsignal-)Fehlererkennung Minimalwert</v>
      </c>
      <c r="F309" s="2" t="str">
        <f>VLOOKUP(A309,'4B0907557B M382 List'!$A$5:$D$1799,3,FALSE)</f>
        <v>$07CC2</v>
      </c>
      <c r="H309" s="2" t="str">
        <f>VLOOKUP(A309,'4B0907557P M592 List'!$A$5:$D$1316,2,FALSE)</f>
        <v>1x1</v>
      </c>
      <c r="I309" s="2" t="str">
        <f>VLOOKUP(A309,'4B0907557P M592 List'!$A$5:$D$1316,4,FALSE)</f>
        <v>Entprellzeit DKG-(Nebenlastsignal-)Fehlererkennung Minimalwert</v>
      </c>
      <c r="J309" s="2" t="str">
        <f>VLOOKUP(A309,'4B0907557P M592 List'!$A$5:$D$1316,3,FALSE)</f>
        <v>$07858</v>
      </c>
      <c r="L309" s="2" t="str">
        <f>VLOOKUP(A309,'4B0907557P M592 List'!$A$5:$D$1316,2,FALSE)</f>
        <v>1x1</v>
      </c>
      <c r="M309" s="2" t="str">
        <f>VLOOKUP(A309,'4B0907557P M592 List'!$A$5:$D$1316,4,FALSE)</f>
        <v>Entprellzeit DKG-(Nebenlastsignal-)Fehlererkennung Minimalwert</v>
      </c>
      <c r="N309" s="2" t="str">
        <f>VLOOKUP(A309,'4B0907557P M592 List'!$A$5:$D$1316,3,FALSE)</f>
        <v>$07858</v>
      </c>
      <c r="P309" s="2" t="str">
        <f>VLOOKUP(A309,'06A906018R M383 List'!$A$6:$D$1294,2,FALSE)</f>
        <v>1x1</v>
      </c>
      <c r="Q309" s="2" t="str">
        <f>VLOOKUP(A309,'06A906018R M383 List'!$A$6:$D$1294,4,FALSE)</f>
        <v>Entprellzeit DKG-(Nebenlastsignal-)Fehlererkennung Minimalwert</v>
      </c>
      <c r="R309" s="2" t="str">
        <f>VLOOKUP(A309,'06A906018R M383 List'!$A$6:$D$1294,3,FALSE)</f>
        <v>$071FC</v>
      </c>
      <c r="T309" s="2" t="str">
        <f>VLOOKUP(A309,'06A906018CG M383 List'!$A$6:$D$1395,2,FALSE)</f>
        <v>1x1</v>
      </c>
      <c r="U309" s="2" t="str">
        <f>VLOOKUP(A309,'06A906018CG M383 List'!$A$6:$D$1395,4,FALSE)</f>
        <v>Entprellzeit DKG-(Nebenlastsignal-)Fehlererkennung Minimalwert</v>
      </c>
      <c r="V309" s="2" t="str">
        <f>VLOOKUP(A309,'06A906018CG M383 List'!$A$6:$D$1395,3,FALSE)</f>
        <v>$07266</v>
      </c>
    </row>
    <row r="310" spans="1:22">
      <c r="A310" s="2" t="s">
        <v>6026</v>
      </c>
      <c r="B310" s="2" t="str">
        <f>VLOOKUP(A310,'4B0907557B M382 List'!$A$5:$E$1799,5,FALSE)</f>
        <v>Debounce DKG (low load signal ) error detection maximum value</v>
      </c>
      <c r="D310" s="2" t="str">
        <f>VLOOKUP(A310,'4B0907557B M382 List'!$A$5:$B$1799,2,FALSE)</f>
        <v>1x1</v>
      </c>
      <c r="E310" s="2" t="str">
        <f>VLOOKUP(A310,'4B0907557B M382 List'!$A$5:$D$1799,4,FALSE)</f>
        <v>Entprellzeit DKG-(Nebenlastsignal-)Fehlererkennung Maximalwert</v>
      </c>
      <c r="F310" s="2" t="str">
        <f>VLOOKUP(A310,'4B0907557B M382 List'!$A$5:$D$1799,3,FALSE)</f>
        <v>$07CC4</v>
      </c>
      <c r="H310" s="2" t="str">
        <f>VLOOKUP(A310,'4B0907557P M592 List'!$A$5:$D$1316,2,FALSE)</f>
        <v>1x1</v>
      </c>
      <c r="I310" s="2" t="str">
        <f>VLOOKUP(A310,'4B0907557P M592 List'!$A$5:$D$1316,4,FALSE)</f>
        <v>Entprellzeit DKG-(Nebenlastsignal-)Fehlererkennung Maximalwert</v>
      </c>
      <c r="J310" s="2" t="str">
        <f>VLOOKUP(A310,'4B0907557P M592 List'!$A$5:$D$1316,3,FALSE)</f>
        <v>$0785A</v>
      </c>
      <c r="L310" s="2" t="str">
        <f>VLOOKUP(A310,'4B0907557P M592 List'!$A$5:$D$1316,2,FALSE)</f>
        <v>1x1</v>
      </c>
      <c r="M310" s="2" t="str">
        <f>VLOOKUP(A310,'4B0907557P M592 List'!$A$5:$D$1316,4,FALSE)</f>
        <v>Entprellzeit DKG-(Nebenlastsignal-)Fehlererkennung Maximalwert</v>
      </c>
      <c r="N310" s="2" t="str">
        <f>VLOOKUP(A310,'4B0907557P M592 List'!$A$5:$D$1316,3,FALSE)</f>
        <v>$0785A</v>
      </c>
      <c r="P310" s="2" t="str">
        <f>VLOOKUP(A310,'06A906018R M383 List'!$A$6:$D$1294,2,FALSE)</f>
        <v>1x1</v>
      </c>
      <c r="Q310" s="2" t="str">
        <f>VLOOKUP(A310,'06A906018R M383 List'!$A$6:$D$1294,4,FALSE)</f>
        <v>Entprellzeit DKG-(Nebenlastsignal-)Fehlererkennung Maximalwert</v>
      </c>
      <c r="R310" s="2" t="str">
        <f>VLOOKUP(A310,'06A906018R M383 List'!$A$6:$D$1294,3,FALSE)</f>
        <v>$071FE</v>
      </c>
      <c r="T310" s="2" t="str">
        <f>VLOOKUP(A310,'06A906018CG M383 List'!$A$6:$D$1395,2,FALSE)</f>
        <v>1x1</v>
      </c>
      <c r="U310" s="2" t="str">
        <f>VLOOKUP(A310,'06A906018CG M383 List'!$A$6:$D$1395,4,FALSE)</f>
        <v>Entprellzeit DKG-(Nebenlastsignal-)Fehlererkennung Maximalwert</v>
      </c>
      <c r="V310" s="2" t="str">
        <f>VLOOKUP(A310,'06A906018CG M383 List'!$A$6:$D$1395,3,FALSE)</f>
        <v>$07268</v>
      </c>
    </row>
    <row r="311" spans="1:22">
      <c r="A311" s="2" t="s">
        <v>6029</v>
      </c>
      <c r="B311" s="2" t="str">
        <f>VLOOKUP(A311,'4B0907557B M382 List'!$A$5:$E$1799,5,FALSE)</f>
        <v>Debounce DKG ( auxiliary load ) diagnosis with OK message</v>
      </c>
      <c r="D311" s="2" t="str">
        <f>VLOOKUP(A311,'4B0907557B M382 List'!$A$5:$B$1799,2,FALSE)</f>
        <v>1x1</v>
      </c>
      <c r="E311" s="2" t="str">
        <f>VLOOKUP(A311,'4B0907557B M382 List'!$A$5:$D$1799,4,FALSE)</f>
        <v>Entprellzeit DKG-(Nebenlastsignal-)Diagnose mit i.O.-Meldung</v>
      </c>
      <c r="F311" s="2" t="str">
        <f>VLOOKUP(A311,'4B0907557B M382 List'!$A$5:$D$1799,3,FALSE)</f>
        <v>$07CC6</v>
      </c>
      <c r="H311" s="2" t="str">
        <f>VLOOKUP(A311,'4B0907557P M592 List'!$A$5:$D$1316,2,FALSE)</f>
        <v>1x1</v>
      </c>
      <c r="I311" s="2" t="str">
        <f>VLOOKUP(A311,'4B0907557P M592 List'!$A$5:$D$1316,4,FALSE)</f>
        <v>Entprellzeit DKG-(Nebenlastsignal-)Diagnose mit i.O.-Meldung</v>
      </c>
      <c r="J311" s="2" t="str">
        <f>VLOOKUP(A311,'4B0907557P M592 List'!$A$5:$D$1316,3,FALSE)</f>
        <v>$0785C</v>
      </c>
      <c r="L311" s="2" t="str">
        <f>VLOOKUP(A311,'4B0907557P M592 List'!$A$5:$D$1316,2,FALSE)</f>
        <v>1x1</v>
      </c>
      <c r="M311" s="2" t="str">
        <f>VLOOKUP(A311,'4B0907557P M592 List'!$A$5:$D$1316,4,FALSE)</f>
        <v>Entprellzeit DKG-(Nebenlastsignal-)Diagnose mit i.O.-Meldung</v>
      </c>
      <c r="N311" s="2" t="str">
        <f>VLOOKUP(A311,'4B0907557P M592 List'!$A$5:$D$1316,3,FALSE)</f>
        <v>$0785C</v>
      </c>
      <c r="P311" s="2" t="str">
        <f>VLOOKUP(A311,'06A906018R M383 List'!$A$6:$D$1294,2,FALSE)</f>
        <v>1x1</v>
      </c>
      <c r="Q311" s="2" t="str">
        <f>VLOOKUP(A311,'06A906018R M383 List'!$A$6:$D$1294,4,FALSE)</f>
        <v>Entprellzeit DKG-(Nebenlastsignal-)Diagnose mit i.O.-Meldung</v>
      </c>
      <c r="R311" s="2" t="str">
        <f>VLOOKUP(A311,'06A906018R M383 List'!$A$6:$D$1294,3,FALSE)</f>
        <v>$07200</v>
      </c>
      <c r="T311" s="2" t="str">
        <f>VLOOKUP(A311,'06A906018CG M383 List'!$A$6:$D$1395,2,FALSE)</f>
        <v>1x1</v>
      </c>
      <c r="U311" s="2" t="str">
        <f>VLOOKUP(A311,'06A906018CG M383 List'!$A$6:$D$1395,4,FALSE)</f>
        <v>Entprellzeit DKG-(Nebenlastsignal-)Diagnose mit i.O.-Meldung</v>
      </c>
      <c r="V311" s="2" t="str">
        <f>VLOOKUP(A311,'06A906018CG M383 List'!$A$6:$D$1395,3,FALSE)</f>
        <v>$0726A</v>
      </c>
    </row>
    <row r="312" spans="1:22">
      <c r="A312" s="2" t="s">
        <v>6032</v>
      </c>
      <c r="B312" s="2" t="str">
        <f>VLOOKUP(A312,'4B0907557B M382 List'!$A$5:$E$1799,5,FALSE)</f>
        <v>Debounce DKG (low load signal ) Diagnostic value implausible</v>
      </c>
      <c r="D312" s="2" t="str">
        <f>VLOOKUP(A312,'4B0907557B M382 List'!$A$5:$B$1799,2,FALSE)</f>
        <v>1x1</v>
      </c>
      <c r="E312" s="2" t="str">
        <f>VLOOKUP(A312,'4B0907557B M382 List'!$A$5:$D$1799,4,FALSE)</f>
        <v>Entprellzeit DKG-(Nebenlastsignal-)Diagnose Wert unplausibel</v>
      </c>
      <c r="F312" s="2" t="str">
        <f>VLOOKUP(A312,'4B0907557B M382 List'!$A$5:$D$1799,3,FALSE)</f>
        <v>$07CC8</v>
      </c>
      <c r="H312" s="2" t="str">
        <f>VLOOKUP(A312,'4B0907557P M592 List'!$A$5:$D$1316,2,FALSE)</f>
        <v>1x1</v>
      </c>
      <c r="I312" s="2" t="str">
        <f>VLOOKUP(A312,'4B0907557P M592 List'!$A$5:$D$1316,4,FALSE)</f>
        <v>Entprellzeit DKG-(Nebenlastsignal-)Diagnose Wert unplausibel</v>
      </c>
      <c r="J312" s="2" t="str">
        <f>VLOOKUP(A312,'4B0907557P M592 List'!$A$5:$D$1316,3,FALSE)</f>
        <v>$0785E</v>
      </c>
      <c r="L312" s="2" t="str">
        <f>VLOOKUP(A312,'4B0907557P M592 List'!$A$5:$D$1316,2,FALSE)</f>
        <v>1x1</v>
      </c>
      <c r="M312" s="2" t="str">
        <f>VLOOKUP(A312,'4B0907557P M592 List'!$A$5:$D$1316,4,FALSE)</f>
        <v>Entprellzeit DKG-(Nebenlastsignal-)Diagnose Wert unplausibel</v>
      </c>
      <c r="N312" s="2" t="str">
        <f>VLOOKUP(A312,'4B0907557P M592 List'!$A$5:$D$1316,3,FALSE)</f>
        <v>$0785E</v>
      </c>
      <c r="P312" s="2" t="str">
        <f>VLOOKUP(A312,'06A906018R M383 List'!$A$6:$D$1294,2,FALSE)</f>
        <v>1x1</v>
      </c>
      <c r="Q312" s="2" t="str">
        <f>VLOOKUP(A312,'06A906018R M383 List'!$A$6:$D$1294,4,FALSE)</f>
        <v>Entprellzeit DKG-(Nebenlastsignal-)Diagnose Wert unplausibel</v>
      </c>
      <c r="R312" s="2" t="str">
        <f>VLOOKUP(A312,'06A906018R M383 List'!$A$6:$D$1294,3,FALSE)</f>
        <v>$07202</v>
      </c>
      <c r="T312" s="2" t="str">
        <f>VLOOKUP(A312,'06A906018CG M383 List'!$A$6:$D$1395,2,FALSE)</f>
        <v>1x1</v>
      </c>
      <c r="U312" s="2" t="str">
        <f>VLOOKUP(A312,'06A906018CG M383 List'!$A$6:$D$1395,4,FALSE)</f>
        <v>Entprellzeit DKG-(Nebenlastsignal-)Diagnose Wert unplausibel</v>
      </c>
      <c r="V312" s="2" t="str">
        <f>VLOOKUP(A312,'06A906018CG M383 List'!$A$6:$D$1395,3,FALSE)</f>
        <v>$0726C</v>
      </c>
    </row>
    <row r="313" spans="1:22">
      <c r="A313" s="2" t="s">
        <v>6313</v>
      </c>
      <c r="B313" s="2" t="str">
        <f>VLOOKUP(A313,'4B0907557B M382 List'!$A$5:$E$1799,5,FALSE)</f>
        <v>DVL- diagnosis: load threshold</v>
      </c>
      <c r="D313" s="2" t="str">
        <f>VLOOKUP(A313,'4B0907557B M382 List'!$A$5:$B$1799,2,FALSE)</f>
        <v>1x1</v>
      </c>
      <c r="E313" s="2" t="str">
        <f>VLOOKUP(A313,'4B0907557B M382 List'!$A$5:$D$1799,4,FALSE)</f>
        <v>DVL-Diagnose: Lastschwelle</v>
      </c>
      <c r="F313" s="2" t="str">
        <f>VLOOKUP(A313,'4B0907557B M382 List'!$A$5:$D$1799,3,FALSE)</f>
        <v>$07CCA</v>
      </c>
      <c r="H313" s="2" t="str">
        <f>VLOOKUP(A313,'4B0907557P M592 List'!$A$5:$D$1316,2,FALSE)</f>
        <v>1x1</v>
      </c>
      <c r="I313" s="2" t="str">
        <f>VLOOKUP(A313,'4B0907557P M592 List'!$A$5:$D$1316,4,FALSE)</f>
        <v>DVL-Diagnose: Lastschwelle</v>
      </c>
      <c r="J313" s="2" t="str">
        <f>VLOOKUP(A313,'4B0907557P M592 List'!$A$5:$D$1316,3,FALSE)</f>
        <v>$07860</v>
      </c>
      <c r="L313" s="2" t="str">
        <f>VLOOKUP(A313,'4B0907557P M592 List'!$A$5:$D$1316,2,FALSE)</f>
        <v>1x1</v>
      </c>
      <c r="M313" s="2" t="str">
        <f>VLOOKUP(A313,'4B0907557P M592 List'!$A$5:$D$1316,4,FALSE)</f>
        <v>DVL-Diagnose: Lastschwelle</v>
      </c>
      <c r="N313" s="2" t="str">
        <f>VLOOKUP(A313,'4B0907557P M592 List'!$A$5:$D$1316,3,FALSE)</f>
        <v>$07860</v>
      </c>
      <c r="P313" s="2" t="str">
        <f>VLOOKUP(A313,'06A906018R M383 List'!$A$6:$D$1294,2,FALSE)</f>
        <v>1x1</v>
      </c>
      <c r="Q313" s="2" t="str">
        <f>VLOOKUP(A313,'06A906018R M383 List'!$A$6:$D$1294,4,FALSE)</f>
        <v>DVL-Diagnose: Lastschwelle</v>
      </c>
      <c r="R313" s="2" t="str">
        <f>VLOOKUP(A313,'06A906018R M383 List'!$A$6:$D$1294,3,FALSE)</f>
        <v>$07204</v>
      </c>
      <c r="T313" s="2" t="str">
        <f>VLOOKUP(A313,'06A906018CG M383 List'!$A$6:$D$1395,2,FALSE)</f>
        <v>1x1</v>
      </c>
      <c r="U313" s="2" t="str">
        <f>VLOOKUP(A313,'06A906018CG M383 List'!$A$6:$D$1395,4,FALSE)</f>
        <v>DVL-Diagnose: Lastschwelle</v>
      </c>
      <c r="V313" s="2" t="str">
        <f>VLOOKUP(A313,'06A906018CG M383 List'!$A$6:$D$1395,3,FALSE)</f>
        <v>$0726E</v>
      </c>
    </row>
    <row r="314" spans="1:22">
      <c r="A314" s="2" t="s">
        <v>6448</v>
      </c>
      <c r="B314" s="2" t="str">
        <f>VLOOKUP(A314,'4B0907557B M382 List'!$A$5:$E$1799,5,FALSE)</f>
        <v>DVL- diagnosis: motor temperature threshold</v>
      </c>
      <c r="D314" s="2" t="str">
        <f>VLOOKUP(A314,'4B0907557B M382 List'!$A$5:$B$1799,2,FALSE)</f>
        <v>1x1</v>
      </c>
      <c r="E314" s="2" t="str">
        <f>VLOOKUP(A314,'4B0907557B M382 List'!$A$5:$D$1799,4,FALSE)</f>
        <v>DVL-Diagnose: Motortemperaturschwelle</v>
      </c>
      <c r="F314" s="2" t="str">
        <f>VLOOKUP(A314,'4B0907557B M382 List'!$A$5:$D$1799,3,FALSE)</f>
        <v>$07CCB</v>
      </c>
      <c r="H314" s="2" t="str">
        <f>VLOOKUP(A314,'4B0907557P M592 List'!$A$5:$D$1316,2,FALSE)</f>
        <v>1x1</v>
      </c>
      <c r="I314" s="2" t="str">
        <f>VLOOKUP(A314,'4B0907557P M592 List'!$A$5:$D$1316,4,FALSE)</f>
        <v>DVL-Diagnose: Motortemperaturschwelle</v>
      </c>
      <c r="J314" s="2" t="str">
        <f>VLOOKUP(A314,'4B0907557P M592 List'!$A$5:$D$1316,3,FALSE)</f>
        <v>$07861</v>
      </c>
      <c r="L314" s="2" t="str">
        <f>VLOOKUP(A314,'4B0907557P M592 List'!$A$5:$D$1316,2,FALSE)</f>
        <v>1x1</v>
      </c>
      <c r="M314" s="2" t="str">
        <f>VLOOKUP(A314,'4B0907557P M592 List'!$A$5:$D$1316,4,FALSE)</f>
        <v>DVL-Diagnose: Motortemperaturschwelle</v>
      </c>
      <c r="N314" s="2" t="str">
        <f>VLOOKUP(A314,'4B0907557P M592 List'!$A$5:$D$1316,3,FALSE)</f>
        <v>$07861</v>
      </c>
      <c r="P314" s="2" t="str">
        <f>VLOOKUP(A314,'06A906018R M383 List'!$A$6:$D$1294,2,FALSE)</f>
        <v>1x1</v>
      </c>
      <c r="Q314" s="2" t="str">
        <f>VLOOKUP(A314,'06A906018R M383 List'!$A$6:$D$1294,4,FALSE)</f>
        <v>DVL-Diagnose: Motortemperaturschwelle</v>
      </c>
      <c r="R314" s="2" t="str">
        <f>VLOOKUP(A314,'06A906018R M383 List'!$A$6:$D$1294,3,FALSE)</f>
        <v>$07205</v>
      </c>
      <c r="T314" s="2" t="str">
        <f>VLOOKUP(A314,'06A906018CG M383 List'!$A$6:$D$1395,2,FALSE)</f>
        <v>1x1</v>
      </c>
      <c r="U314" s="2" t="str">
        <f>VLOOKUP(A314,'06A906018CG M383 List'!$A$6:$D$1395,4,FALSE)</f>
        <v>DVL-Diagnose: Motortemperaturschwelle</v>
      </c>
      <c r="V314" s="2" t="str">
        <f>VLOOKUP(A314,'06A906018CG M383 List'!$A$6:$D$1395,3,FALSE)</f>
        <v>$0726F</v>
      </c>
    </row>
    <row r="315" spans="1:22">
      <c r="A315" s="2" t="s">
        <v>6640</v>
      </c>
      <c r="B315" s="2" t="str">
        <f>VLOOKUP(A315,'4B0907557B M382 List'!$A$5:$E$1799,5,FALSE)</f>
        <v>Error sum time: DK - Potentiometer</v>
      </c>
      <c r="D315" s="2" t="str">
        <f>VLOOKUP(A315,'4B0907557B M382 List'!$A$5:$B$1799,2,FALSE)</f>
        <v>1x1</v>
      </c>
      <c r="E315" s="2" t="str">
        <f>VLOOKUP(A315,'4B0907557B M382 List'!$A$5:$D$1799,4,FALSE)</f>
        <v>Fehlersummenzeit: DK - Potentiometer</v>
      </c>
      <c r="F315" s="2" t="str">
        <f>VLOOKUP(A315,'4B0907557B M382 List'!$A$5:$D$1799,3,FALSE)</f>
        <v>$07ADB</v>
      </c>
      <c r="H315" s="2" t="str">
        <f>VLOOKUP(A315,'4B0907557P M592 List'!$A$5:$D$1316,2,FALSE)</f>
        <v>1x1</v>
      </c>
      <c r="I315" s="2" t="str">
        <f>VLOOKUP(A315,'4B0907557P M592 List'!$A$5:$D$1316,4,FALSE)</f>
        <v>Fehlersummenzeit: DK - Potentiometer</v>
      </c>
      <c r="J315" s="2" t="str">
        <f>VLOOKUP(A315,'4B0907557P M592 List'!$A$5:$D$1316,3,FALSE)</f>
        <v>$07671</v>
      </c>
      <c r="L315" s="2" t="str">
        <f>VLOOKUP(A315,'4B0907557P M592 List'!$A$5:$D$1316,2,FALSE)</f>
        <v>1x1</v>
      </c>
      <c r="M315" s="2" t="str">
        <f>VLOOKUP(A315,'4B0907557P M592 List'!$A$5:$D$1316,4,FALSE)</f>
        <v>Fehlersummenzeit: DK - Potentiometer</v>
      </c>
      <c r="N315" s="2" t="str">
        <f>VLOOKUP(A315,'4B0907557P M592 List'!$A$5:$D$1316,3,FALSE)</f>
        <v>$07671</v>
      </c>
      <c r="P315" s="2" t="str">
        <f>VLOOKUP(A315,'06A906018R M383 List'!$A$6:$D$1294,2,FALSE)</f>
        <v>1x1</v>
      </c>
      <c r="Q315" s="2" t="str">
        <f>VLOOKUP(A315,'06A906018R M383 List'!$A$6:$D$1294,4,FALSE)</f>
        <v>Fehlersummenzeit: DK - Potentiometer</v>
      </c>
      <c r="R315" s="2" t="str">
        <f>VLOOKUP(A315,'06A906018R M383 List'!$A$6:$D$1294,3,FALSE)</f>
        <v>$07001</v>
      </c>
      <c r="T315" s="2" t="str">
        <f>VLOOKUP(A315,'06A906018CG M383 List'!$A$6:$D$1395,2,FALSE)</f>
        <v>1x1</v>
      </c>
      <c r="U315" s="2" t="str">
        <f>VLOOKUP(A315,'06A906018CG M383 List'!$A$6:$D$1395,4,FALSE)</f>
        <v>Fehlersummenzeit: DK - Potentiometer</v>
      </c>
      <c r="V315" s="2" t="str">
        <f>VLOOKUP(A315,'06A906018CG M383 List'!$A$6:$D$1395,3,FALSE)</f>
        <v>$0705B</v>
      </c>
    </row>
    <row r="316" spans="1:22">
      <c r="A316" s="2" t="s">
        <v>3818</v>
      </c>
      <c r="B316" s="2" t="str">
        <f>VLOOKUP(A316,'4B0907557B M382 List'!$A$5:$E$1799,5,FALSE)</f>
        <v>DVL : Battery voltage threshold for diagnosis</v>
      </c>
      <c r="D316" s="2" t="str">
        <f>VLOOKUP(A316,'4B0907557B M382 List'!$A$5:$B$1799,2,FALSE)</f>
        <v>1x1</v>
      </c>
      <c r="E316" s="2" t="str">
        <f>VLOOKUP(A316,'4B0907557B M382 List'!$A$5:$D$1799,4,FALSE)</f>
        <v>DVL: Batteriespannungsschwelle für Diagnose</v>
      </c>
      <c r="F316" s="2" t="str">
        <f>VLOOKUP(A316,'4B0907557B M382 List'!$A$5:$D$1799,3,FALSE)</f>
        <v>$07CCC</v>
      </c>
      <c r="H316" s="2" t="str">
        <f>VLOOKUP(A316,'4B0907557P M592 List'!$A$5:$D$1316,2,FALSE)</f>
        <v>1x1</v>
      </c>
      <c r="I316" s="2" t="str">
        <f>VLOOKUP(A316,'4B0907557P M592 List'!$A$5:$D$1316,4,FALSE)</f>
        <v>DVL: Batteriespannungsschwelle für Diagnose</v>
      </c>
      <c r="J316" s="2" t="str">
        <f>VLOOKUP(A316,'4B0907557P M592 List'!$A$5:$D$1316,3,FALSE)</f>
        <v>$07862</v>
      </c>
      <c r="L316" s="2" t="str">
        <f>VLOOKUP(A316,'4B0907557P M592 List'!$A$5:$D$1316,2,FALSE)</f>
        <v>1x1</v>
      </c>
      <c r="M316" s="2" t="str">
        <f>VLOOKUP(A316,'4B0907557P M592 List'!$A$5:$D$1316,4,FALSE)</f>
        <v>DVL: Batteriespannungsschwelle für Diagnose</v>
      </c>
      <c r="N316" s="2" t="str">
        <f>VLOOKUP(A316,'4B0907557P M592 List'!$A$5:$D$1316,3,FALSE)</f>
        <v>$07862</v>
      </c>
      <c r="P316" s="2" t="str">
        <f>VLOOKUP(A316,'06A906018R M383 List'!$A$6:$D$1294,2,FALSE)</f>
        <v>1x1</v>
      </c>
      <c r="Q316" s="2" t="str">
        <f>VLOOKUP(A316,'06A906018R M383 List'!$A$6:$D$1294,4,FALSE)</f>
        <v>DVL: Batteriespannungsschwelle für Diagnose</v>
      </c>
      <c r="R316" s="2" t="str">
        <f>VLOOKUP(A316,'06A906018R M383 List'!$A$6:$D$1294,3,FALSE)</f>
        <v>$07206</v>
      </c>
      <c r="T316" s="2" t="str">
        <f>VLOOKUP(A316,'06A906018CG M383 List'!$A$6:$D$1395,2,FALSE)</f>
        <v>1x1</v>
      </c>
      <c r="U316" s="2" t="str">
        <f>VLOOKUP(A316,'06A906018CG M383 List'!$A$6:$D$1395,4,FALSE)</f>
        <v>DVL: Batteriespannungsschwelle für Diagnose</v>
      </c>
      <c r="V316" s="2" t="str">
        <f>VLOOKUP(A316,'06A906018CG M383 List'!$A$6:$D$1395,3,FALSE)</f>
        <v>$07270</v>
      </c>
    </row>
    <row r="317" spans="1:22">
      <c r="A317" s="2" t="s">
        <v>3829</v>
      </c>
      <c r="B317" s="2" t="str">
        <f>VLOOKUP(A317,'4B0907557B M382 List'!$A$5:$E$1799,5,FALSE)</f>
        <v>DVL- diagnosis DKG : minimum allowed voltage IPDK</v>
      </c>
      <c r="D317" s="2" t="str">
        <f>VLOOKUP(A317,'4B0907557B M382 List'!$A$5:$B$1799,2,FALSE)</f>
        <v>1x1</v>
      </c>
      <c r="E317" s="2" t="str">
        <f>VLOOKUP(A317,'4B0907557B M382 List'!$A$5:$D$1799,4,FALSE)</f>
        <v>DVL-Diagnose DKG: Minimal erlaubte IPDK-Spannung</v>
      </c>
      <c r="F317" s="2" t="str">
        <f>VLOOKUP(A317,'4B0907557B M382 List'!$A$5:$D$1799,3,FALSE)</f>
        <v>$07CCD</v>
      </c>
      <c r="H317" s="2" t="str">
        <f>VLOOKUP(A317,'4B0907557P M592 List'!$A$5:$D$1316,2,FALSE)</f>
        <v>1x1</v>
      </c>
      <c r="I317" s="2" t="str">
        <f>VLOOKUP(A317,'4B0907557P M592 List'!$A$5:$D$1316,4,FALSE)</f>
        <v>DVL-Diagnose DKG: Minimal erlaubte IPDK-Spannung</v>
      </c>
      <c r="J317" s="2" t="str">
        <f>VLOOKUP(A317,'4B0907557P M592 List'!$A$5:$D$1316,3,FALSE)</f>
        <v>$07863</v>
      </c>
      <c r="L317" s="2" t="str">
        <f>VLOOKUP(A317,'4B0907557P M592 List'!$A$5:$D$1316,2,FALSE)</f>
        <v>1x1</v>
      </c>
      <c r="M317" s="2" t="str">
        <f>VLOOKUP(A317,'4B0907557P M592 List'!$A$5:$D$1316,4,FALSE)</f>
        <v>DVL-Diagnose DKG: Minimal erlaubte IPDK-Spannung</v>
      </c>
      <c r="N317" s="2" t="str">
        <f>VLOOKUP(A317,'4B0907557P M592 List'!$A$5:$D$1316,3,FALSE)</f>
        <v>$07863</v>
      </c>
      <c r="P317" s="2" t="str">
        <f>VLOOKUP(A317,'06A906018R M383 List'!$A$6:$D$1294,2,FALSE)</f>
        <v>1x1</v>
      </c>
      <c r="Q317" s="2" t="str">
        <f>VLOOKUP(A317,'06A906018R M383 List'!$A$6:$D$1294,4,FALSE)</f>
        <v>DVL-Diagnose DKG: Minimal erlaubte IPDK-Spannung</v>
      </c>
      <c r="R317" s="2" t="str">
        <f>VLOOKUP(A317,'06A906018R M383 List'!$A$6:$D$1294,3,FALSE)</f>
        <v>$07207</v>
      </c>
      <c r="T317" s="2" t="str">
        <f>VLOOKUP(A317,'06A906018CG M383 List'!$A$6:$D$1395,2,FALSE)</f>
        <v>1x1</v>
      </c>
      <c r="U317" s="2" t="str">
        <f>VLOOKUP(A317,'06A906018CG M383 List'!$A$6:$D$1395,4,FALSE)</f>
        <v>DVL-Diagnose DKG: Minimal erlaubte IPDK-Spannung</v>
      </c>
      <c r="V317" s="2" t="str">
        <f>VLOOKUP(A317,'06A906018CG M383 List'!$A$6:$D$1395,3,FALSE)</f>
        <v>$07271</v>
      </c>
    </row>
    <row r="318" spans="1:22">
      <c r="A318" s="2" t="s">
        <v>3832</v>
      </c>
      <c r="B318" s="2" t="str">
        <f>VLOOKUP(A318,'4B0907557B M382 List'!$A$5:$E$1799,5,FALSE)</f>
        <v>DVL- diagnosis DKG : Maximum allowable voltage IPDK</v>
      </c>
      <c r="D318" s="2" t="str">
        <f>VLOOKUP(A318,'4B0907557B M382 List'!$A$5:$B$1799,2,FALSE)</f>
        <v>1x1</v>
      </c>
      <c r="E318" s="2" t="str">
        <f>VLOOKUP(A318,'4B0907557B M382 List'!$A$5:$D$1799,4,FALSE)</f>
        <v>DVL-Diagnose DKG: Maximal erlaubte IPDK-Spannung</v>
      </c>
      <c r="F318" s="2" t="str">
        <f>VLOOKUP(A318,'4B0907557B M382 List'!$A$5:$D$1799,3,FALSE)</f>
        <v>$07CCE</v>
      </c>
      <c r="H318" s="2" t="str">
        <f>VLOOKUP(A318,'4B0907557P M592 List'!$A$5:$D$1316,2,FALSE)</f>
        <v>1x1</v>
      </c>
      <c r="I318" s="2" t="str">
        <f>VLOOKUP(A318,'4B0907557P M592 List'!$A$5:$D$1316,4,FALSE)</f>
        <v>DVL-Diagnose DKG: Maximal erlaubte IPDK-Spannung</v>
      </c>
      <c r="J318" s="2" t="str">
        <f>VLOOKUP(A318,'4B0907557P M592 List'!$A$5:$D$1316,3,FALSE)</f>
        <v>$07864</v>
      </c>
      <c r="L318" s="2" t="str">
        <f>VLOOKUP(A318,'4B0907557P M592 List'!$A$5:$D$1316,2,FALSE)</f>
        <v>1x1</v>
      </c>
      <c r="M318" s="2" t="str">
        <f>VLOOKUP(A318,'4B0907557P M592 List'!$A$5:$D$1316,4,FALSE)</f>
        <v>DVL-Diagnose DKG: Maximal erlaubte IPDK-Spannung</v>
      </c>
      <c r="N318" s="2" t="str">
        <f>VLOOKUP(A318,'4B0907557P M592 List'!$A$5:$D$1316,3,FALSE)</f>
        <v>$07864</v>
      </c>
      <c r="P318" s="2" t="str">
        <f>VLOOKUP(A318,'06A906018R M383 List'!$A$6:$D$1294,2,FALSE)</f>
        <v>1x1</v>
      </c>
      <c r="Q318" s="2" t="str">
        <f>VLOOKUP(A318,'06A906018R M383 List'!$A$6:$D$1294,4,FALSE)</f>
        <v>DVL-Diagnose DKG: Maximal erlaubte IPDK-Spannung</v>
      </c>
      <c r="R318" s="2" t="str">
        <f>VLOOKUP(A318,'06A906018R M383 List'!$A$6:$D$1294,3,FALSE)</f>
        <v>$07208</v>
      </c>
      <c r="T318" s="2" t="str">
        <f>VLOOKUP(A318,'06A906018CG M383 List'!$A$6:$D$1395,2,FALSE)</f>
        <v>1x1</v>
      </c>
      <c r="U318" s="2" t="str">
        <f>VLOOKUP(A318,'06A906018CG M383 List'!$A$6:$D$1395,4,FALSE)</f>
        <v>DVL-Diagnose DKG: Maximal erlaubte IPDK-Spannung</v>
      </c>
      <c r="V318" s="2" t="str">
        <f>VLOOKUP(A318,'06A906018CG M383 List'!$A$6:$D$1395,3,FALSE)</f>
        <v>$07272</v>
      </c>
    </row>
    <row r="319" spans="1:22">
      <c r="A319" s="2" t="s">
        <v>3835</v>
      </c>
      <c r="B319" s="2" t="str">
        <f>VLOOKUP(A319,'4B0907557B M382 List'!$A$5:$E$1799,5,FALSE)</f>
        <v>DVL- diagnosis DKG : IPDK voltage threshold for plausibility check</v>
      </c>
      <c r="D319" s="2" t="str">
        <f>VLOOKUP(A319,'4B0907557B M382 List'!$A$5:$B$1799,2,FALSE)</f>
        <v>1x1</v>
      </c>
      <c r="E319" s="2" t="str">
        <f>VLOOKUP(A319,'4B0907557B M382 List'!$A$5:$D$1799,4,FALSE)</f>
        <v>DVL-Diagnose DKG: IPDK-Spannungsschwelle für Plausibilitätsprüfung</v>
      </c>
      <c r="F319" s="2" t="str">
        <f>VLOOKUP(A319,'4B0907557B M382 List'!$A$5:$D$1799,3,FALSE)</f>
        <v>$0746A</v>
      </c>
      <c r="H319" s="2" t="e">
        <f>VLOOKUP(A319,'4B0907557P M592 List'!$A$5:$D$1316,2,FALSE)</f>
        <v>#N/A</v>
      </c>
      <c r="I319" s="2" t="e">
        <f>VLOOKUP(A319,'4B0907557P M592 List'!$A$5:$D$1316,4,FALSE)</f>
        <v>#N/A</v>
      </c>
      <c r="J319" s="2" t="e">
        <f>VLOOKUP(A319,'4B0907557P M592 List'!$A$5:$D$1316,3,FALSE)</f>
        <v>#N/A</v>
      </c>
      <c r="L319" s="2" t="e">
        <f>VLOOKUP(A319,'4B0907557P M592 List'!$A$5:$D$1316,2,FALSE)</f>
        <v>#N/A</v>
      </c>
      <c r="M319" s="2" t="e">
        <f>VLOOKUP(A319,'4B0907557P M592 List'!$A$5:$D$1316,4,FALSE)</f>
        <v>#N/A</v>
      </c>
      <c r="N319" s="2" t="e">
        <f>VLOOKUP(A319,'4B0907557P M592 List'!$A$5:$D$1316,3,FALSE)</f>
        <v>#N/A</v>
      </c>
      <c r="P319" s="2" t="str">
        <f>VLOOKUP(A319,'06A906018R M383 List'!$A$6:$D$1294,2,FALSE)</f>
        <v>1x1</v>
      </c>
      <c r="Q319" s="2" t="str">
        <f>VLOOKUP(A319,'06A906018R M383 List'!$A$6:$D$1294,4,FALSE)</f>
        <v>DVL-Diagnose DKG: IPDK-Spannungsschwelle für Plausibilitätsprüfung</v>
      </c>
      <c r="R319" s="2" t="str">
        <f>VLOOKUP(A319,'06A906018R M383 List'!$A$6:$D$1294,3,FALSE)</f>
        <v>$06976</v>
      </c>
      <c r="T319" s="2" t="e">
        <f>VLOOKUP(A319,'06A906018CG M383 List'!$A$6:$D$1395,2,FALSE)</f>
        <v>#N/A</v>
      </c>
      <c r="U319" s="2" t="e">
        <f>VLOOKUP(A319,'06A906018CG M383 List'!$A$6:$D$1395,4,FALSE)</f>
        <v>#N/A</v>
      </c>
      <c r="V319" s="2" t="e">
        <f>VLOOKUP(A319,'06A906018CG M383 List'!$A$6:$D$1395,3,FALSE)</f>
        <v>#N/A</v>
      </c>
    </row>
    <row r="320" spans="1:22">
      <c r="P320" s="2"/>
      <c r="Q320" s="2"/>
      <c r="R320" s="2"/>
    </row>
    <row r="321" spans="1:22">
      <c r="A321" s="2" t="s">
        <v>1643</v>
      </c>
      <c r="B321" s="15" t="s">
        <v>9922</v>
      </c>
      <c r="P321" s="2"/>
      <c r="Q321" s="2"/>
      <c r="R321" s="2"/>
    </row>
    <row r="322" spans="1:22">
      <c r="A322" s="2" t="s">
        <v>8532</v>
      </c>
      <c r="B322" s="2" t="str">
        <f>VLOOKUP(A322,'4B0907557B M382 List'!$A$5:$E$1799,5,FALSE)</f>
        <v>Number of driving cycles cleared up error ( service - set value)</v>
      </c>
      <c r="D322" s="2" t="str">
        <f>VLOOKUP(A322,'4B0907557B M382 List'!$A$5:$B$1799,2,FALSE)</f>
        <v>1x1</v>
      </c>
      <c r="E322" s="2" t="str">
        <f>VLOOKUP(A322,'4B0907557B M382 List'!$A$5:$D$1799,4,FALSE)</f>
        <v>Anzahl Fahr-Zyklen bis Fehler gelöscht (Kundendienst-Setzwert)</v>
      </c>
      <c r="F322" s="2" t="str">
        <f>VLOOKUP(A322,'4B0907557B M382 List'!$A$5:$D$1799,3,FALSE)</f>
        <v>$07CCF</v>
      </c>
      <c r="H322" s="2" t="str">
        <f>VLOOKUP(A322,'4B0907557P M592 List'!$A$5:$D$1316,2,FALSE)</f>
        <v>1x1</v>
      </c>
      <c r="I322" s="2" t="str">
        <f>VLOOKUP(A322,'4B0907557P M592 List'!$A$5:$D$1316,4,FALSE)</f>
        <v>Anzahl Fahr-Zyklen bis Fehler gelöscht (Kundendienst-Setzwert)</v>
      </c>
      <c r="J322" s="2" t="str">
        <f>VLOOKUP(A322,'4B0907557P M592 List'!$A$5:$D$1316,3,FALSE)</f>
        <v>$07865</v>
      </c>
      <c r="L322" s="2" t="str">
        <f>VLOOKUP(A322,'4B0907557P M592 List'!$A$5:$D$1316,2,FALSE)</f>
        <v>1x1</v>
      </c>
      <c r="M322" s="2" t="str">
        <f>VLOOKUP(A322,'4B0907557P M592 List'!$A$5:$D$1316,4,FALSE)</f>
        <v>Anzahl Fahr-Zyklen bis Fehler gelöscht (Kundendienst-Setzwert)</v>
      </c>
      <c r="N322" s="2" t="str">
        <f>VLOOKUP(A322,'4B0907557P M592 List'!$A$5:$D$1316,3,FALSE)</f>
        <v>$07865</v>
      </c>
      <c r="P322" s="2" t="str">
        <f>VLOOKUP(A322,'06A906018R M383 List'!$A$6:$D$1294,2,FALSE)</f>
        <v>1x1</v>
      </c>
      <c r="Q322" s="2" t="str">
        <f>VLOOKUP(A322,'06A906018R M383 List'!$A$6:$D$1294,4,FALSE)</f>
        <v>Anzahl Fahr-Zyklen bis Fehler gelöscht (Kundendienst-Setzwert)</v>
      </c>
      <c r="R322" s="2" t="str">
        <f>VLOOKUP(A322,'06A906018R M383 List'!$A$6:$D$1294,3,FALSE)</f>
        <v>$07209</v>
      </c>
      <c r="T322" s="2" t="str">
        <f>VLOOKUP(A322,'06A906018CG M383 List'!$A$6:$D$1395,2,FALSE)</f>
        <v>1x1</v>
      </c>
      <c r="U322" s="2" t="str">
        <f>VLOOKUP(A322,'06A906018CG M383 List'!$A$6:$D$1395,4,FALSE)</f>
        <v>Anzahl Fahr-Zyklen bis Fehler gelöscht (Kundendienst-Setzwert)</v>
      </c>
      <c r="V322" s="2" t="str">
        <f>VLOOKUP(A322,'06A906018CG M383 List'!$A$6:$D$1395,3,FALSE)</f>
        <v>$07273</v>
      </c>
    </row>
    <row r="323" spans="1:22">
      <c r="P323" s="2"/>
      <c r="Q323" s="2"/>
      <c r="R323" s="2"/>
    </row>
    <row r="324" spans="1:22">
      <c r="A324" s="2" t="s">
        <v>1644</v>
      </c>
      <c r="B324" s="15" t="s">
        <v>9921</v>
      </c>
      <c r="P324" s="2"/>
      <c r="Q324" s="2"/>
      <c r="R324" s="2"/>
    </row>
    <row r="325" spans="1:22">
      <c r="A325" s="2" t="s">
        <v>8612</v>
      </c>
      <c r="B325" s="2" t="str">
        <f>VLOOKUP(A325,'4B0907557B M382 List'!$A$5:$E$1799,5,FALSE)</f>
        <v>Codeword tester : memory</v>
      </c>
      <c r="D325" s="2" t="str">
        <f>VLOOKUP(A325,'4B0907557B M382 List'!$A$5:$B$1799,2,FALSE)</f>
        <v>1x1</v>
      </c>
      <c r="E325" s="2" t="str">
        <f>VLOOKUP(A325,'4B0907557B M382 List'!$A$5:$D$1799,4,FALSE)</f>
        <v>Codewort Tester: Dauerplus</v>
      </c>
      <c r="F325" s="2" t="str">
        <f>VLOOKUP(A325,'4B0907557B M382 List'!$A$5:$D$1799,3,FALSE)</f>
        <v>$0782A</v>
      </c>
      <c r="H325" s="2" t="str">
        <f>VLOOKUP(A325,'4B0907557P M592 List'!$A$5:$D$1316,2,FALSE)</f>
        <v>1x1</v>
      </c>
      <c r="I325" s="2" t="str">
        <f>VLOOKUP(A325,'4B0907557P M592 List'!$A$5:$D$1316,4,FALSE)</f>
        <v>Codewort Tester: Dauerplus</v>
      </c>
      <c r="J325" s="2" t="str">
        <f>VLOOKUP(A325,'4B0907557P M592 List'!$A$5:$D$1316,3,FALSE)</f>
        <v>$073C0</v>
      </c>
      <c r="L325" s="2" t="str">
        <f>VLOOKUP(A325,'4B0907557P M592 List'!$A$5:$D$1316,2,FALSE)</f>
        <v>1x1</v>
      </c>
      <c r="M325" s="2" t="str">
        <f>VLOOKUP(A325,'4B0907557P M592 List'!$A$5:$D$1316,4,FALSE)</f>
        <v>Codewort Tester: Dauerplus</v>
      </c>
      <c r="N325" s="2" t="str">
        <f>VLOOKUP(A325,'4B0907557P M592 List'!$A$5:$D$1316,3,FALSE)</f>
        <v>$073C0</v>
      </c>
      <c r="P325" s="2" t="str">
        <f>VLOOKUP(A325,'06A906018R M383 List'!$A$6:$D$1294,2,FALSE)</f>
        <v>1x1</v>
      </c>
      <c r="Q325" s="2" t="str">
        <f>VLOOKUP(A325,'06A906018R M383 List'!$A$6:$D$1294,4,FALSE)</f>
        <v>Codewort Tester: Dauerplus</v>
      </c>
      <c r="R325" s="2" t="str">
        <f>VLOOKUP(A325,'06A906018R M383 List'!$A$6:$D$1294,3,FALSE)</f>
        <v>$06D42</v>
      </c>
      <c r="T325" s="2" t="e">
        <f>VLOOKUP(A325,'06A906018CG M383 List'!$A$6:$D$1395,2,FALSE)</f>
        <v>#N/A</v>
      </c>
      <c r="U325" s="2" t="e">
        <f>VLOOKUP(A325,'06A906018CG M383 List'!$A$6:$D$1395,4,FALSE)</f>
        <v>#N/A</v>
      </c>
      <c r="V325" s="2" t="e">
        <f>VLOOKUP(A325,'06A906018CG M383 List'!$A$6:$D$1395,3,FALSE)</f>
        <v>#N/A</v>
      </c>
    </row>
    <row r="326" spans="1:22">
      <c r="A326" s="2" t="s">
        <v>9674</v>
      </c>
      <c r="B326" s="2" t="str">
        <f>VLOOKUP(A326,'4B0907557B M382 List'!$A$5:$E$1799,5,FALSE)</f>
        <v>Debouncing error : memory</v>
      </c>
      <c r="D326" s="2" t="str">
        <f>VLOOKUP(A326,'4B0907557B M382 List'!$A$5:$B$1799,2,FALSE)</f>
        <v>1x1</v>
      </c>
      <c r="E326" s="2" t="str">
        <f>VLOOKUP(A326,'4B0907557B M382 List'!$A$5:$D$1799,4,FALSE)</f>
        <v>Entprellung Fehler: Dauerplus</v>
      </c>
      <c r="F326" s="2" t="str">
        <f>VLOOKUP(A326,'4B0907557B M382 List'!$A$5:$D$1799,3,FALSE)</f>
        <v>$07A07</v>
      </c>
      <c r="H326" s="2" t="str">
        <f>VLOOKUP(A326,'4B0907557P M592 List'!$A$5:$D$1316,2,FALSE)</f>
        <v>1x1</v>
      </c>
      <c r="I326" s="2" t="str">
        <f>VLOOKUP(A326,'4B0907557P M592 List'!$A$5:$D$1316,4,FALSE)</f>
        <v>Entprellung Fehler: Dauerplus</v>
      </c>
      <c r="J326" s="2" t="str">
        <f>VLOOKUP(A326,'4B0907557P M592 List'!$A$5:$D$1316,3,FALSE)</f>
        <v>$0759D</v>
      </c>
      <c r="L326" s="2" t="str">
        <f>VLOOKUP(A326,'4B0907557P M592 List'!$A$5:$D$1316,2,FALSE)</f>
        <v>1x1</v>
      </c>
      <c r="M326" s="2" t="str">
        <f>VLOOKUP(A326,'4B0907557P M592 List'!$A$5:$D$1316,4,FALSE)</f>
        <v>Entprellung Fehler: Dauerplus</v>
      </c>
      <c r="N326" s="2" t="str">
        <f>VLOOKUP(A326,'4B0907557P M592 List'!$A$5:$D$1316,3,FALSE)</f>
        <v>$0759D</v>
      </c>
      <c r="P326" s="2" t="str">
        <f>VLOOKUP(A326,'06A906018R M383 List'!$A$6:$D$1294,2,FALSE)</f>
        <v>1x1</v>
      </c>
      <c r="Q326" s="2" t="str">
        <f>VLOOKUP(A326,'06A906018R M383 List'!$A$6:$D$1294,4,FALSE)</f>
        <v>Entprellung Fehler: Dauerplus</v>
      </c>
      <c r="R326" s="2" t="str">
        <f>VLOOKUP(A326,'06A906018R M383 List'!$A$6:$D$1294,3,FALSE)</f>
        <v>$06F2D</v>
      </c>
      <c r="T326" s="2" t="str">
        <f>VLOOKUP(A326,'06A906018CG M383 List'!$A$6:$D$1395,2,FALSE)</f>
        <v>1x1</v>
      </c>
      <c r="U326" s="2" t="str">
        <f>VLOOKUP(A326,'06A906018CG M383 List'!$A$6:$D$1395,4,FALSE)</f>
        <v>Entprellung Fehler: Dauerplus</v>
      </c>
      <c r="V326" s="2" t="str">
        <f>VLOOKUP(A326,'06A906018CG M383 List'!$A$6:$D$1395,3,FALSE)</f>
        <v>$06F87</v>
      </c>
    </row>
    <row r="327" spans="1:22">
      <c r="A327" s="2" t="s">
        <v>7217</v>
      </c>
      <c r="B327" s="2" t="str">
        <f>VLOOKUP(A327,'4B0907557B M382 List'!$A$5:$E$1799,5,FALSE)</f>
        <v>Debouncing healing : memory</v>
      </c>
      <c r="D327" s="2" t="str">
        <f>VLOOKUP(A327,'4B0907557B M382 List'!$A$5:$B$1799,2,FALSE)</f>
        <v>1x1</v>
      </c>
      <c r="E327" s="2" t="str">
        <f>VLOOKUP(A327,'4B0907557B M382 List'!$A$5:$D$1799,4,FALSE)</f>
        <v>Entprellung Heilung: Dauerplus</v>
      </c>
      <c r="F327" s="2" t="str">
        <f>VLOOKUP(A327,'4B0907557B M382 List'!$A$5:$D$1799,3,FALSE)</f>
        <v>$07A4E</v>
      </c>
      <c r="H327" s="2" t="str">
        <f>VLOOKUP(A327,'4B0907557P M592 List'!$A$5:$D$1316,2,FALSE)</f>
        <v>1x1</v>
      </c>
      <c r="I327" s="2" t="str">
        <f>VLOOKUP(A327,'4B0907557P M592 List'!$A$5:$D$1316,4,FALSE)</f>
        <v>Entprellung Heilung: Dauerplus</v>
      </c>
      <c r="J327" s="2" t="str">
        <f>VLOOKUP(A327,'4B0907557P M592 List'!$A$5:$D$1316,3,FALSE)</f>
        <v>$075E4</v>
      </c>
      <c r="L327" s="2" t="str">
        <f>VLOOKUP(A327,'4B0907557P M592 List'!$A$5:$D$1316,2,FALSE)</f>
        <v>1x1</v>
      </c>
      <c r="M327" s="2" t="str">
        <f>VLOOKUP(A327,'4B0907557P M592 List'!$A$5:$D$1316,4,FALSE)</f>
        <v>Entprellung Heilung: Dauerplus</v>
      </c>
      <c r="N327" s="2" t="str">
        <f>VLOOKUP(A327,'4B0907557P M592 List'!$A$5:$D$1316,3,FALSE)</f>
        <v>$075E4</v>
      </c>
      <c r="P327" s="2" t="str">
        <f>VLOOKUP(A327,'06A906018R M383 List'!$A$6:$D$1294,2,FALSE)</f>
        <v>1x1</v>
      </c>
      <c r="Q327" s="2" t="str">
        <f>VLOOKUP(A327,'06A906018R M383 List'!$A$6:$D$1294,4,FALSE)</f>
        <v>Entprellung Heilung: Dauerplus</v>
      </c>
      <c r="R327" s="2" t="str">
        <f>VLOOKUP(A327,'06A906018R M383 List'!$A$6:$D$1294,3,FALSE)</f>
        <v>$06F74</v>
      </c>
      <c r="T327" s="2" t="str">
        <f>VLOOKUP(A327,'06A906018CG M383 List'!$A$6:$D$1395,2,FALSE)</f>
        <v>1x1</v>
      </c>
      <c r="U327" s="2" t="str">
        <f>VLOOKUP(A327,'06A906018CG M383 List'!$A$6:$D$1395,4,FALSE)</f>
        <v>Entprellung Heilung: Dauerplus</v>
      </c>
      <c r="V327" s="2" t="str">
        <f>VLOOKUP(A327,'06A906018CG M383 List'!$A$6:$D$1395,3,FALSE)</f>
        <v>$06FCE</v>
      </c>
    </row>
    <row r="328" spans="1:22">
      <c r="A328" s="2" t="s">
        <v>7983</v>
      </c>
      <c r="B328" s="2" t="str">
        <f>VLOOKUP(A328,'4B0907557B M382 List'!$A$5:$E$1799,5,FALSE)</f>
        <v>Error - &gt; Lamp : memory</v>
      </c>
      <c r="D328" s="2" t="str">
        <f>VLOOKUP(A328,'4B0907557B M382 List'!$A$5:$B$1799,2,FALSE)</f>
        <v>1x1</v>
      </c>
      <c r="E328" s="2" t="str">
        <f>VLOOKUP(A328,'4B0907557B M382 List'!$A$5:$D$1799,4,FALSE)</f>
        <v>Fehler -&gt; Lampe: Dauerplus</v>
      </c>
      <c r="F328" s="2" t="str">
        <f>VLOOKUP(A328,'4B0907557B M382 List'!$A$5:$D$1799,3,FALSE)</f>
        <v>$07A95</v>
      </c>
      <c r="H328" s="2" t="str">
        <f>VLOOKUP(A328,'4B0907557P M592 List'!$A$5:$D$1316,2,FALSE)</f>
        <v>1x1</v>
      </c>
      <c r="I328" s="2" t="str">
        <f>VLOOKUP(A328,'4B0907557P M592 List'!$A$5:$D$1316,4,FALSE)</f>
        <v>Fehler -&gt; Lampe: Dauerplus</v>
      </c>
      <c r="J328" s="2" t="str">
        <f>VLOOKUP(A328,'4B0907557P M592 List'!$A$5:$D$1316,3,FALSE)</f>
        <v>$0762B</v>
      </c>
      <c r="L328" s="2" t="str">
        <f>VLOOKUP(A328,'4B0907557P M592 List'!$A$5:$D$1316,2,FALSE)</f>
        <v>1x1</v>
      </c>
      <c r="M328" s="2" t="str">
        <f>VLOOKUP(A328,'4B0907557P M592 List'!$A$5:$D$1316,4,FALSE)</f>
        <v>Fehler -&gt; Lampe: Dauerplus</v>
      </c>
      <c r="N328" s="2" t="str">
        <f>VLOOKUP(A328,'4B0907557P M592 List'!$A$5:$D$1316,3,FALSE)</f>
        <v>$0762B</v>
      </c>
      <c r="P328" s="2" t="str">
        <f>VLOOKUP(A328,'06A906018R M383 List'!$A$6:$D$1294,2,FALSE)</f>
        <v>1x1</v>
      </c>
      <c r="Q328" s="2" t="str">
        <f>VLOOKUP(A328,'06A906018R M383 List'!$A$6:$D$1294,4,FALSE)</f>
        <v>Fehler -&gt; Lampe: Dauerplus</v>
      </c>
      <c r="R328" s="2" t="str">
        <f>VLOOKUP(A328,'06A906018R M383 List'!$A$6:$D$1294,3,FALSE)</f>
        <v>$06FBB</v>
      </c>
      <c r="T328" s="2" t="str">
        <f>VLOOKUP(A328,'06A906018CG M383 List'!$A$6:$D$1395,2,FALSE)</f>
        <v>1x1</v>
      </c>
      <c r="U328" s="2" t="str">
        <f>VLOOKUP(A328,'06A906018CG M383 List'!$A$6:$D$1395,4,FALSE)</f>
        <v>Fehler -&gt; Lampe: Dauerplus</v>
      </c>
      <c r="V328" s="2" t="str">
        <f>VLOOKUP(A328,'06A906018CG M383 List'!$A$6:$D$1395,3,FALSE)</f>
        <v>$07015</v>
      </c>
    </row>
    <row r="329" spans="1:22">
      <c r="A329" s="2" t="s">
        <v>6643</v>
      </c>
      <c r="B329" s="2" t="str">
        <f>VLOOKUP(A329,'4B0907557B M382 List'!$A$5:$E$1799,5,FALSE)</f>
        <v>Error sum time : memory</v>
      </c>
      <c r="D329" s="2" t="str">
        <f>VLOOKUP(A329,'4B0907557B M382 List'!$A$5:$B$1799,2,FALSE)</f>
        <v>1x1</v>
      </c>
      <c r="E329" s="2" t="str">
        <f>VLOOKUP(A329,'4B0907557B M382 List'!$A$5:$D$1799,4,FALSE)</f>
        <v>Fehlersummenzeit: Dauerplus</v>
      </c>
      <c r="F329" s="2" t="str">
        <f>VLOOKUP(A329,'4B0907557B M382 List'!$A$5:$D$1799,3,FALSE)</f>
        <v>$07ADC</v>
      </c>
      <c r="H329" s="2" t="str">
        <f>VLOOKUP(A329,'4B0907557P M592 List'!$A$5:$D$1316,2,FALSE)</f>
        <v>1x1</v>
      </c>
      <c r="I329" s="2" t="str">
        <f>VLOOKUP(A329,'4B0907557P M592 List'!$A$5:$D$1316,4,FALSE)</f>
        <v>Fehlersummenzeit: Dauerplus</v>
      </c>
      <c r="J329" s="2" t="str">
        <f>VLOOKUP(A329,'4B0907557P M592 List'!$A$5:$D$1316,3,FALSE)</f>
        <v>$07672</v>
      </c>
      <c r="L329" s="2" t="str">
        <f>VLOOKUP(A329,'4B0907557P M592 List'!$A$5:$D$1316,2,FALSE)</f>
        <v>1x1</v>
      </c>
      <c r="M329" s="2" t="str">
        <f>VLOOKUP(A329,'4B0907557P M592 List'!$A$5:$D$1316,4,FALSE)</f>
        <v>Fehlersummenzeit: Dauerplus</v>
      </c>
      <c r="N329" s="2" t="str">
        <f>VLOOKUP(A329,'4B0907557P M592 List'!$A$5:$D$1316,3,FALSE)</f>
        <v>$07672</v>
      </c>
      <c r="P329" s="2" t="str">
        <f>VLOOKUP(A329,'06A906018R M383 List'!$A$6:$D$1294,2,FALSE)</f>
        <v>1x1</v>
      </c>
      <c r="Q329" s="2" t="str">
        <f>VLOOKUP(A329,'06A906018R M383 List'!$A$6:$D$1294,4,FALSE)</f>
        <v>Fehlersummenzeit: Dauerplus</v>
      </c>
      <c r="R329" s="2" t="str">
        <f>VLOOKUP(A329,'06A906018R M383 List'!$A$6:$D$1294,3,FALSE)</f>
        <v>$07002</v>
      </c>
      <c r="T329" s="2" t="str">
        <f>VLOOKUP(A329,'06A906018CG M383 List'!$A$6:$D$1395,2,FALSE)</f>
        <v>1x1</v>
      </c>
      <c r="U329" s="2" t="str">
        <f>VLOOKUP(A329,'06A906018CG M383 List'!$A$6:$D$1395,4,FALSE)</f>
        <v>Fehlersummenzeit: Dauerplus</v>
      </c>
      <c r="V329" s="2" t="str">
        <f>VLOOKUP(A329,'06A906018CG M383 List'!$A$6:$D$1395,3,FALSE)</f>
        <v>$0705C</v>
      </c>
    </row>
    <row r="330" spans="1:22">
      <c r="P330" s="2"/>
      <c r="Q330" s="2"/>
      <c r="R330" s="2"/>
    </row>
    <row r="331" spans="1:22">
      <c r="A331" s="2" t="s">
        <v>1645</v>
      </c>
      <c r="B331" s="15" t="s">
        <v>10029</v>
      </c>
      <c r="P331" s="2"/>
      <c r="Q331" s="2"/>
      <c r="R331" s="2"/>
    </row>
    <row r="332" spans="1:22">
      <c r="A332" s="2" t="s">
        <v>8624</v>
      </c>
      <c r="B332" s="2" t="str">
        <f>VLOOKUP(A332,'4B0907557B M382 List'!$A$5:$E$1799,5,FALSE)</f>
        <v>Codeword tester : DVL- adaptation</v>
      </c>
      <c r="D332" s="2" t="str">
        <f>VLOOKUP(A332,'4B0907557B M382 List'!$A$5:$B$1799,2,FALSE)</f>
        <v>1x1</v>
      </c>
      <c r="E332" s="2" t="str">
        <f>VLOOKUP(A332,'4B0907557B M382 List'!$A$5:$D$1799,4,FALSE)</f>
        <v>Codewort Tester: DVL-Adaption</v>
      </c>
      <c r="F332" s="2" t="str">
        <f>VLOOKUP(A332,'4B0907557B M382 List'!$A$5:$D$1799,3,FALSE)</f>
        <v>$0782C</v>
      </c>
      <c r="H332" s="2" t="str">
        <f>VLOOKUP(A332,'4B0907557P M592 List'!$A$5:$D$1316,2,FALSE)</f>
        <v>1x1</v>
      </c>
      <c r="I332" s="2" t="str">
        <f>VLOOKUP(A332,'4B0907557P M592 List'!$A$5:$D$1316,4,FALSE)</f>
        <v>Codewort Tester: DVL-Adaption</v>
      </c>
      <c r="J332" s="2" t="str">
        <f>VLOOKUP(A332,'4B0907557P M592 List'!$A$5:$D$1316,3,FALSE)</f>
        <v>$073C2</v>
      </c>
      <c r="L332" s="2" t="str">
        <f>VLOOKUP(A332,'4B0907557P M592 List'!$A$5:$D$1316,2,FALSE)</f>
        <v>1x1</v>
      </c>
      <c r="M332" s="2" t="str">
        <f>VLOOKUP(A332,'4B0907557P M592 List'!$A$5:$D$1316,4,FALSE)</f>
        <v>Codewort Tester: DVL-Adaption</v>
      </c>
      <c r="N332" s="2" t="str">
        <f>VLOOKUP(A332,'4B0907557P M592 List'!$A$5:$D$1316,3,FALSE)</f>
        <v>$073C2</v>
      </c>
      <c r="P332" s="2" t="str">
        <f>VLOOKUP(A332,'06A906018R M383 List'!$A$6:$D$1294,2,FALSE)</f>
        <v>1x1</v>
      </c>
      <c r="Q332" s="2" t="str">
        <f>VLOOKUP(A332,'06A906018R M383 List'!$A$6:$D$1294,4,FALSE)</f>
        <v>Codewort Tester: DVL-Adaption</v>
      </c>
      <c r="R332" s="2" t="str">
        <f>VLOOKUP(A332,'06A906018R M383 List'!$A$6:$D$1294,3,FALSE)</f>
        <v>$06D44</v>
      </c>
      <c r="T332" s="2" t="e">
        <f>VLOOKUP(A332,'06A906018CG M383 List'!$A$6:$D$1395,2,FALSE)</f>
        <v>#N/A</v>
      </c>
      <c r="U332" s="2" t="e">
        <f>VLOOKUP(A332,'06A906018CG M383 List'!$A$6:$D$1395,4,FALSE)</f>
        <v>#N/A</v>
      </c>
      <c r="V332" s="2" t="e">
        <f>VLOOKUP(A332,'06A906018CG M383 List'!$A$6:$D$1395,3,FALSE)</f>
        <v>#N/A</v>
      </c>
    </row>
    <row r="333" spans="1:22">
      <c r="A333" s="2" t="s">
        <v>8627</v>
      </c>
      <c r="B333" s="2" t="str">
        <f>VLOOKUP(A333,'4B0907557B M382 List'!$A$5:$E$1799,5,FALSE)</f>
        <v>Codeword tester : DVL- motor lines</v>
      </c>
      <c r="D333" s="2" t="str">
        <f>VLOOKUP(A333,'4B0907557B M382 List'!$A$5:$B$1799,2,FALSE)</f>
        <v>1x1</v>
      </c>
      <c r="E333" s="2" t="str">
        <f>VLOOKUP(A333,'4B0907557B M382 List'!$A$5:$D$1799,4,FALSE)</f>
        <v>Codewort Tester: DVL-Motorleitungen</v>
      </c>
      <c r="F333" s="2" t="str">
        <f>VLOOKUP(A333,'4B0907557B M382 List'!$A$5:$D$1799,3,FALSE)</f>
        <v>$07832</v>
      </c>
      <c r="H333" s="2" t="str">
        <f>VLOOKUP(A333,'4B0907557P M592 List'!$A$5:$D$1316,2,FALSE)</f>
        <v>1x1</v>
      </c>
      <c r="I333" s="2" t="str">
        <f>VLOOKUP(A333,'4B0907557P M592 List'!$A$5:$D$1316,4,FALSE)</f>
        <v>Codewort Tester: DVL-Motorleitungen</v>
      </c>
      <c r="J333" s="2" t="str">
        <f>VLOOKUP(A333,'4B0907557P M592 List'!$A$5:$D$1316,3,FALSE)</f>
        <v>$073C8</v>
      </c>
      <c r="L333" s="2" t="str">
        <f>VLOOKUP(A333,'4B0907557P M592 List'!$A$5:$D$1316,2,FALSE)</f>
        <v>1x1</v>
      </c>
      <c r="M333" s="2" t="str">
        <f>VLOOKUP(A333,'4B0907557P M592 List'!$A$5:$D$1316,4,FALSE)</f>
        <v>Codewort Tester: DVL-Motorleitungen</v>
      </c>
      <c r="N333" s="2" t="str">
        <f>VLOOKUP(A333,'4B0907557P M592 List'!$A$5:$D$1316,3,FALSE)</f>
        <v>$073C8</v>
      </c>
      <c r="P333" s="2" t="str">
        <f>VLOOKUP(A333,'06A906018R M383 List'!$A$6:$D$1294,2,FALSE)</f>
        <v>1x1</v>
      </c>
      <c r="Q333" s="2" t="str">
        <f>VLOOKUP(A333,'06A906018R M383 List'!$A$6:$D$1294,4,FALSE)</f>
        <v>Codewort Tester: DVL-Motorleitungen</v>
      </c>
      <c r="R333" s="2" t="str">
        <f>VLOOKUP(A333,'06A906018R M383 List'!$A$6:$D$1294,3,FALSE)</f>
        <v>$06D4A</v>
      </c>
      <c r="T333" s="2" t="e">
        <f>VLOOKUP(A333,'06A906018CG M383 List'!$A$6:$D$1395,2,FALSE)</f>
        <v>#N/A</v>
      </c>
      <c r="U333" s="2" t="e">
        <f>VLOOKUP(A333,'06A906018CG M383 List'!$A$6:$D$1395,4,FALSE)</f>
        <v>#N/A</v>
      </c>
      <c r="V333" s="2" t="e">
        <f>VLOOKUP(A333,'06A906018CG M383 List'!$A$6:$D$1395,3,FALSE)</f>
        <v>#N/A</v>
      </c>
    </row>
    <row r="334" spans="1:22">
      <c r="A334" s="2" t="s">
        <v>8630</v>
      </c>
      <c r="B334" s="2" t="str">
        <f>VLOOKUP(A334,'4B0907557B M382 List'!$A$5:$E$1799,5,FALSE)</f>
        <v>Codeword tester : DVL- Lagerückmeldepotentiometer</v>
      </c>
      <c r="D334" s="2" t="str">
        <f>VLOOKUP(A334,'4B0907557B M382 List'!$A$5:$B$1799,2,FALSE)</f>
        <v>1x1</v>
      </c>
      <c r="E334" s="2" t="str">
        <f>VLOOKUP(A334,'4B0907557B M382 List'!$A$5:$D$1799,4,FALSE)</f>
        <v>Codewort Tester: DVL-Lagerückmeldepotentiometer</v>
      </c>
      <c r="F334" s="2" t="str">
        <f>VLOOKUP(A334,'4B0907557B M382 List'!$A$5:$D$1799,3,FALSE)</f>
        <v>$0782E</v>
      </c>
      <c r="H334" s="2" t="str">
        <f>VLOOKUP(A334,'4B0907557P M592 List'!$A$5:$D$1316,2,FALSE)</f>
        <v>1x1</v>
      </c>
      <c r="I334" s="2" t="str">
        <f>VLOOKUP(A334,'4B0907557P M592 List'!$A$5:$D$1316,4,FALSE)</f>
        <v>Codewort Tester: DVL-Lagerückmeldepotentiometer</v>
      </c>
      <c r="J334" s="2" t="str">
        <f>VLOOKUP(A334,'4B0907557P M592 List'!$A$5:$D$1316,3,FALSE)</f>
        <v>$073C4</v>
      </c>
      <c r="L334" s="2" t="str">
        <f>VLOOKUP(A334,'4B0907557P M592 List'!$A$5:$D$1316,2,FALSE)</f>
        <v>1x1</v>
      </c>
      <c r="M334" s="2" t="str">
        <f>VLOOKUP(A334,'4B0907557P M592 List'!$A$5:$D$1316,4,FALSE)</f>
        <v>Codewort Tester: DVL-Lagerückmeldepotentiometer</v>
      </c>
      <c r="N334" s="2" t="str">
        <f>VLOOKUP(A334,'4B0907557P M592 List'!$A$5:$D$1316,3,FALSE)</f>
        <v>$073C4</v>
      </c>
      <c r="P334" s="2" t="str">
        <f>VLOOKUP(A334,'06A906018R M383 List'!$A$6:$D$1294,2,FALSE)</f>
        <v>1x1</v>
      </c>
      <c r="Q334" s="2" t="str">
        <f>VLOOKUP(A334,'06A906018R M383 List'!$A$6:$D$1294,4,FALSE)</f>
        <v>Codewort Tester: DVL-Lagerückmeldepotentiometer</v>
      </c>
      <c r="R334" s="2" t="str">
        <f>VLOOKUP(A334,'06A906018R M383 List'!$A$6:$D$1294,3,FALSE)</f>
        <v>$06D46</v>
      </c>
      <c r="T334" s="2" t="e">
        <f>VLOOKUP(A334,'06A906018CG M383 List'!$A$6:$D$1395,2,FALSE)</f>
        <v>#N/A</v>
      </c>
      <c r="U334" s="2" t="e">
        <f>VLOOKUP(A334,'06A906018CG M383 List'!$A$6:$D$1395,4,FALSE)</f>
        <v>#N/A</v>
      </c>
      <c r="V334" s="2" t="e">
        <f>VLOOKUP(A334,'06A906018CG M383 List'!$A$6:$D$1395,3,FALSE)</f>
        <v>#N/A</v>
      </c>
    </row>
    <row r="335" spans="1:22">
      <c r="A335" s="2" t="s">
        <v>8633</v>
      </c>
      <c r="B335" s="2" t="str">
        <f>VLOOKUP(A335,'4B0907557B M382 List'!$A$5:$E$1799,5,FALSE)</f>
        <v>Codeword tester : DVL- position controller</v>
      </c>
      <c r="D335" s="2" t="str">
        <f>VLOOKUP(A335,'4B0907557B M382 List'!$A$5:$B$1799,2,FALSE)</f>
        <v>1x1</v>
      </c>
      <c r="E335" s="2" t="str">
        <f>VLOOKUP(A335,'4B0907557B M382 List'!$A$5:$D$1799,4,FALSE)</f>
        <v>Codewort Tester: DVL-Lageregler</v>
      </c>
      <c r="F335" s="2" t="str">
        <f>VLOOKUP(A335,'4B0907557B M382 List'!$A$5:$D$1799,3,FALSE)</f>
        <v>$07830</v>
      </c>
      <c r="H335" s="2" t="str">
        <f>VLOOKUP(A335,'4B0907557P M592 List'!$A$5:$D$1316,2,FALSE)</f>
        <v>1x1</v>
      </c>
      <c r="I335" s="2" t="str">
        <f>VLOOKUP(A335,'4B0907557P M592 List'!$A$5:$D$1316,4,FALSE)</f>
        <v>Codewort Tester: DVL-Lageregler</v>
      </c>
      <c r="J335" s="2" t="str">
        <f>VLOOKUP(A335,'4B0907557P M592 List'!$A$5:$D$1316,3,FALSE)</f>
        <v>$073C6</v>
      </c>
      <c r="L335" s="2" t="str">
        <f>VLOOKUP(A335,'4B0907557P M592 List'!$A$5:$D$1316,2,FALSE)</f>
        <v>1x1</v>
      </c>
      <c r="M335" s="2" t="str">
        <f>VLOOKUP(A335,'4B0907557P M592 List'!$A$5:$D$1316,4,FALSE)</f>
        <v>Codewort Tester: DVL-Lageregler</v>
      </c>
      <c r="N335" s="2" t="str">
        <f>VLOOKUP(A335,'4B0907557P M592 List'!$A$5:$D$1316,3,FALSE)</f>
        <v>$073C6</v>
      </c>
      <c r="P335" s="2" t="str">
        <f>VLOOKUP(A335,'06A906018R M383 List'!$A$6:$D$1294,2,FALSE)</f>
        <v>1x1</v>
      </c>
      <c r="Q335" s="2" t="str">
        <f>VLOOKUP(A335,'06A906018R M383 List'!$A$6:$D$1294,4,FALSE)</f>
        <v>Codewort Tester: DVL-Lageregler</v>
      </c>
      <c r="R335" s="2" t="str">
        <f>VLOOKUP(A335,'06A906018R M383 List'!$A$6:$D$1294,3,FALSE)</f>
        <v>$06D48</v>
      </c>
      <c r="T335" s="2" t="e">
        <f>VLOOKUP(A335,'06A906018CG M383 List'!$A$6:$D$1395,2,FALSE)</f>
        <v>#N/A</v>
      </c>
      <c r="U335" s="2" t="e">
        <f>VLOOKUP(A335,'06A906018CG M383 List'!$A$6:$D$1395,4,FALSE)</f>
        <v>#N/A</v>
      </c>
      <c r="V335" s="2" t="e">
        <f>VLOOKUP(A335,'06A906018CG M383 List'!$A$6:$D$1395,3,FALSE)</f>
        <v>#N/A</v>
      </c>
    </row>
    <row r="336" spans="1:22">
      <c r="A336" s="2" t="s">
        <v>8795</v>
      </c>
      <c r="B336" s="2" t="str">
        <f>VLOOKUP(A336,'4B0907557B M382 List'!$A$5:$E$1799,5,FALSE)</f>
        <v>Codeword tester : Minimal throttle stop timer</v>
      </c>
      <c r="D336" s="2" t="str">
        <f>VLOOKUP(A336,'4B0907557B M382 List'!$A$5:$B$1799,2,FALSE)</f>
        <v>1x1</v>
      </c>
      <c r="E336" s="2" t="str">
        <f>VLOOKUP(A336,'4B0907557B M382 List'!$A$5:$D$1799,4,FALSE)</f>
        <v>Codewort Tester: Minimalanschlag Drosselklappengeber</v>
      </c>
      <c r="F336" s="2" t="str">
        <f>VLOOKUP(A336,'4B0907557B M382 List'!$A$5:$D$1799,3,FALSE)</f>
        <v>$07834</v>
      </c>
      <c r="H336" s="2" t="str">
        <f>VLOOKUP(A336,'4B0907557P M592 List'!$A$5:$D$1316,2,FALSE)</f>
        <v>1x1</v>
      </c>
      <c r="I336" s="2" t="str">
        <f>VLOOKUP(A336,'4B0907557P M592 List'!$A$5:$D$1316,4,FALSE)</f>
        <v>Codewort Tester: Minimalanschlag Drosselklappengeber</v>
      </c>
      <c r="J336" s="2" t="str">
        <f>VLOOKUP(A336,'4B0907557P M592 List'!$A$5:$D$1316,3,FALSE)</f>
        <v>$073CA</v>
      </c>
      <c r="L336" s="2" t="str">
        <f>VLOOKUP(A336,'4B0907557P M592 List'!$A$5:$D$1316,2,FALSE)</f>
        <v>1x1</v>
      </c>
      <c r="M336" s="2" t="str">
        <f>VLOOKUP(A336,'4B0907557P M592 List'!$A$5:$D$1316,4,FALSE)</f>
        <v>Codewort Tester: Minimalanschlag Drosselklappengeber</v>
      </c>
      <c r="N336" s="2" t="str">
        <f>VLOOKUP(A336,'4B0907557P M592 List'!$A$5:$D$1316,3,FALSE)</f>
        <v>$073CA</v>
      </c>
      <c r="P336" s="2" t="str">
        <f>VLOOKUP(A336,'06A906018R M383 List'!$A$6:$D$1294,2,FALSE)</f>
        <v>1x1</v>
      </c>
      <c r="Q336" s="2" t="str">
        <f>VLOOKUP(A336,'06A906018R M383 List'!$A$6:$D$1294,4,FALSE)</f>
        <v>Codewort Tester: Minimalanschlag Drosselklappengeber</v>
      </c>
      <c r="R336" s="2" t="str">
        <f>VLOOKUP(A336,'06A906018R M383 List'!$A$6:$D$1294,3,FALSE)</f>
        <v>$06D4C</v>
      </c>
      <c r="T336" s="2" t="e">
        <f>VLOOKUP(A336,'06A906018CG M383 List'!$A$6:$D$1395,2,FALSE)</f>
        <v>#N/A</v>
      </c>
      <c r="U336" s="2" t="e">
        <f>VLOOKUP(A336,'06A906018CG M383 List'!$A$6:$D$1395,4,FALSE)</f>
        <v>#N/A</v>
      </c>
      <c r="V336" s="2" t="e">
        <f>VLOOKUP(A336,'06A906018CG M383 List'!$A$6:$D$1395,3,FALSE)</f>
        <v>#N/A</v>
      </c>
    </row>
    <row r="337" spans="1:22">
      <c r="A337" s="2" t="s">
        <v>8924</v>
      </c>
      <c r="B337" s="2" t="str">
        <f>VLOOKUP(A337,'4B0907557B M382 List'!$A$5:$E$1799,5,FALSE)</f>
        <v>DVL- diagnosis: Maximum allowable deviation of the position controller</v>
      </c>
      <c r="D337" s="2" t="str">
        <f>VLOOKUP(A337,'4B0907557B M382 List'!$A$5:$B$1799,2,FALSE)</f>
        <v>1x1</v>
      </c>
      <c r="E337" s="2" t="str">
        <f>VLOOKUP(A337,'4B0907557B M382 List'!$A$5:$D$1799,4,FALSE)</f>
        <v>DVL-Diagnose: Maximal erlaubte Regelabweichung des Lagereglers</v>
      </c>
      <c r="F337" s="2" t="str">
        <f>VLOOKUP(A337,'4B0907557B M382 List'!$A$5:$D$1799,3,FALSE)</f>
        <v>$0746B</v>
      </c>
      <c r="H337" s="2" t="e">
        <f>VLOOKUP(A337,'4B0907557P M592 List'!$A$5:$D$1316,2,FALSE)</f>
        <v>#N/A</v>
      </c>
      <c r="I337" s="2" t="e">
        <f>VLOOKUP(A337,'4B0907557P M592 List'!$A$5:$D$1316,4,FALSE)</f>
        <v>#N/A</v>
      </c>
      <c r="J337" s="2" t="e">
        <f>VLOOKUP(A337,'4B0907557P M592 List'!$A$5:$D$1316,3,FALSE)</f>
        <v>#N/A</v>
      </c>
      <c r="L337" s="2" t="e">
        <f>VLOOKUP(A337,'4B0907557P M592 List'!$A$5:$D$1316,2,FALSE)</f>
        <v>#N/A</v>
      </c>
      <c r="M337" s="2" t="e">
        <f>VLOOKUP(A337,'4B0907557P M592 List'!$A$5:$D$1316,4,FALSE)</f>
        <v>#N/A</v>
      </c>
      <c r="N337" s="2" t="e">
        <f>VLOOKUP(A337,'4B0907557P M592 List'!$A$5:$D$1316,3,FALSE)</f>
        <v>#N/A</v>
      </c>
      <c r="P337" s="2" t="str">
        <f>VLOOKUP(A337,'06A906018R M383 List'!$A$6:$D$1294,2,FALSE)</f>
        <v>1x1</v>
      </c>
      <c r="Q337" s="2" t="str">
        <f>VLOOKUP(A337,'06A906018R M383 List'!$A$6:$D$1294,4,FALSE)</f>
        <v>DVL-Diagnose: Maximal erlaubte Regelabweichung des Lagereglers</v>
      </c>
      <c r="R337" s="2" t="str">
        <f>VLOOKUP(A337,'06A906018R M383 List'!$A$6:$D$1294,3,FALSE)</f>
        <v>$06977</v>
      </c>
      <c r="T337" s="2" t="e">
        <f>VLOOKUP(A337,'06A906018CG M383 List'!$A$6:$D$1395,2,FALSE)</f>
        <v>#N/A</v>
      </c>
      <c r="U337" s="2" t="e">
        <f>VLOOKUP(A337,'06A906018CG M383 List'!$A$6:$D$1395,4,FALSE)</f>
        <v>#N/A</v>
      </c>
      <c r="V337" s="2" t="e">
        <f>VLOOKUP(A337,'06A906018CG M383 List'!$A$6:$D$1395,3,FALSE)</f>
        <v>#N/A</v>
      </c>
    </row>
    <row r="338" spans="1:22">
      <c r="A338" s="2" t="s">
        <v>9347</v>
      </c>
      <c r="B338" s="2" t="str">
        <f>VLOOKUP(A338,'4B0907557B M382 List'!$A$5:$E$1799,5,FALSE)</f>
        <v>DVL- diagnosis: Maximum allowable voltage IPA</v>
      </c>
      <c r="D338" s="2" t="str">
        <f>VLOOKUP(A338,'4B0907557B M382 List'!$A$5:$B$1799,2,FALSE)</f>
        <v>1x1</v>
      </c>
      <c r="E338" s="2" t="str">
        <f>VLOOKUP(A338,'4B0907557B M382 List'!$A$5:$D$1799,4,FALSE)</f>
        <v>DVL-Diagnose: Maximal erlaubte IPA-Spannung</v>
      </c>
      <c r="F338" s="2" t="str">
        <f>VLOOKUP(A338,'4B0907557B M382 List'!$A$5:$D$1799,3,FALSE)</f>
        <v>$0746D</v>
      </c>
      <c r="H338" s="2" t="e">
        <f>VLOOKUP(A338,'4B0907557P M592 List'!$A$5:$D$1316,2,FALSE)</f>
        <v>#N/A</v>
      </c>
      <c r="I338" s="2" t="e">
        <f>VLOOKUP(A338,'4B0907557P M592 List'!$A$5:$D$1316,4,FALSE)</f>
        <v>#N/A</v>
      </c>
      <c r="J338" s="2" t="e">
        <f>VLOOKUP(A338,'4B0907557P M592 List'!$A$5:$D$1316,3,FALSE)</f>
        <v>#N/A</v>
      </c>
      <c r="L338" s="2" t="e">
        <f>VLOOKUP(A338,'4B0907557P M592 List'!$A$5:$D$1316,2,FALSE)</f>
        <v>#N/A</v>
      </c>
      <c r="M338" s="2" t="e">
        <f>VLOOKUP(A338,'4B0907557P M592 List'!$A$5:$D$1316,4,FALSE)</f>
        <v>#N/A</v>
      </c>
      <c r="N338" s="2" t="e">
        <f>VLOOKUP(A338,'4B0907557P M592 List'!$A$5:$D$1316,3,FALSE)</f>
        <v>#N/A</v>
      </c>
      <c r="P338" s="2" t="str">
        <f>VLOOKUP(A338,'06A906018R M383 List'!$A$6:$D$1294,2,FALSE)</f>
        <v>1x1</v>
      </c>
      <c r="Q338" s="2" t="str">
        <f>VLOOKUP(A338,'06A906018R M383 List'!$A$6:$D$1294,4,FALSE)</f>
        <v>DVL-Diagnose: Maximal erlaubte IPA-Spannung</v>
      </c>
      <c r="R338" s="2" t="str">
        <f>VLOOKUP(A338,'06A906018R M383 List'!$A$6:$D$1294,3,FALSE)</f>
        <v>$06979</v>
      </c>
      <c r="T338" s="2" t="str">
        <f>VLOOKUP(A338,'06A906018CG M383 List'!$A$6:$D$1395,2,FALSE)</f>
        <v>1x1</v>
      </c>
      <c r="U338" s="2" t="str">
        <f>VLOOKUP(A338,'06A906018CG M383 List'!$A$6:$D$1395,4,FALSE)</f>
        <v>DVL-Diagnose: Maximal erlaubte IPA-Spannung</v>
      </c>
      <c r="V338" s="2" t="str">
        <f>VLOOKUP(A338,'06A906018CG M383 List'!$A$6:$D$1395,3,FALSE)</f>
        <v>$06991</v>
      </c>
    </row>
    <row r="339" spans="1:22">
      <c r="A339" s="2" t="s">
        <v>9350</v>
      </c>
      <c r="B339" s="2" t="str">
        <f>VLOOKUP(A339,'4B0907557B M382 List'!$A$5:$E$1799,5,FALSE)</f>
        <v>DVL- diagnosis: minimum allowed voltage IPA</v>
      </c>
      <c r="D339" s="2" t="str">
        <f>VLOOKUP(A339,'4B0907557B M382 List'!$A$5:$B$1799,2,FALSE)</f>
        <v>1x1</v>
      </c>
      <c r="E339" s="2" t="str">
        <f>VLOOKUP(A339,'4B0907557B M382 List'!$A$5:$D$1799,4,FALSE)</f>
        <v>DVL-Diagnose: Minimal erlaubte IPA-Spannung</v>
      </c>
      <c r="F339" s="2" t="str">
        <f>VLOOKUP(A339,'4B0907557B M382 List'!$A$5:$D$1799,3,FALSE)</f>
        <v>$0746E</v>
      </c>
      <c r="H339" s="2" t="e">
        <f>VLOOKUP(A339,'4B0907557P M592 List'!$A$5:$D$1316,2,FALSE)</f>
        <v>#N/A</v>
      </c>
      <c r="I339" s="2" t="e">
        <f>VLOOKUP(A339,'4B0907557P M592 List'!$A$5:$D$1316,4,FALSE)</f>
        <v>#N/A</v>
      </c>
      <c r="J339" s="2" t="e">
        <f>VLOOKUP(A339,'4B0907557P M592 List'!$A$5:$D$1316,3,FALSE)</f>
        <v>#N/A</v>
      </c>
      <c r="L339" s="2" t="e">
        <f>VLOOKUP(A339,'4B0907557P M592 List'!$A$5:$D$1316,2,FALSE)</f>
        <v>#N/A</v>
      </c>
      <c r="M339" s="2" t="e">
        <f>VLOOKUP(A339,'4B0907557P M592 List'!$A$5:$D$1316,4,FALSE)</f>
        <v>#N/A</v>
      </c>
      <c r="N339" s="2" t="e">
        <f>VLOOKUP(A339,'4B0907557P M592 List'!$A$5:$D$1316,3,FALSE)</f>
        <v>#N/A</v>
      </c>
      <c r="P339" s="2" t="str">
        <f>VLOOKUP(A339,'06A906018R M383 List'!$A$6:$D$1294,2,FALSE)</f>
        <v>1x1</v>
      </c>
      <c r="Q339" s="2" t="str">
        <f>VLOOKUP(A339,'06A906018R M383 List'!$A$6:$D$1294,4,FALSE)</f>
        <v>DVL-Diagnose: Minimal erlaubte IPA-Spannung</v>
      </c>
      <c r="R339" s="2" t="str">
        <f>VLOOKUP(A339,'06A906018R M383 List'!$A$6:$D$1294,3,FALSE)</f>
        <v>$0697A</v>
      </c>
      <c r="T339" s="2" t="e">
        <f>VLOOKUP(A339,'06A906018CG M383 List'!$A$6:$D$1395,2,FALSE)</f>
        <v>#N/A</v>
      </c>
      <c r="U339" s="2" t="e">
        <f>VLOOKUP(A339,'06A906018CG M383 List'!$A$6:$D$1395,4,FALSE)</f>
        <v>#N/A</v>
      </c>
      <c r="V339" s="2" t="e">
        <f>VLOOKUP(A339,'06A906018CG M383 List'!$A$6:$D$1395,3,FALSE)</f>
        <v>#N/A</v>
      </c>
    </row>
    <row r="340" spans="1:22">
      <c r="A340" s="2" t="s">
        <v>9686</v>
      </c>
      <c r="B340" s="2" t="str">
        <f>VLOOKUP(A340,'4B0907557B M382 List'!$A$5:$E$1799,5,FALSE)</f>
        <v>Debounce Error: DVL- adaptation</v>
      </c>
      <c r="D340" s="2" t="str">
        <f>VLOOKUP(A340,'4B0907557B M382 List'!$A$5:$B$1799,2,FALSE)</f>
        <v>1x1</v>
      </c>
      <c r="E340" s="2" t="str">
        <f>VLOOKUP(A340,'4B0907557B M382 List'!$A$5:$D$1799,4,FALSE)</f>
        <v>Entprellung Fehler: DVL-Adaption</v>
      </c>
      <c r="F340" s="2" t="str">
        <f>VLOOKUP(A340,'4B0907557B M382 List'!$A$5:$D$1799,3,FALSE)</f>
        <v>$07A08</v>
      </c>
      <c r="H340" s="2" t="str">
        <f>VLOOKUP(A340,'4B0907557P M592 List'!$A$5:$D$1316,2,FALSE)</f>
        <v>1x1</v>
      </c>
      <c r="I340" s="2" t="str">
        <f>VLOOKUP(A340,'4B0907557P M592 List'!$A$5:$D$1316,4,FALSE)</f>
        <v>Entprellung Fehler: DVL-Adaption</v>
      </c>
      <c r="J340" s="2" t="str">
        <f>VLOOKUP(A340,'4B0907557P M592 List'!$A$5:$D$1316,3,FALSE)</f>
        <v>$0759E</v>
      </c>
      <c r="L340" s="2" t="str">
        <f>VLOOKUP(A340,'4B0907557P M592 List'!$A$5:$D$1316,2,FALSE)</f>
        <v>1x1</v>
      </c>
      <c r="M340" s="2" t="str">
        <f>VLOOKUP(A340,'4B0907557P M592 List'!$A$5:$D$1316,4,FALSE)</f>
        <v>Entprellung Fehler: DVL-Adaption</v>
      </c>
      <c r="N340" s="2" t="str">
        <f>VLOOKUP(A340,'4B0907557P M592 List'!$A$5:$D$1316,3,FALSE)</f>
        <v>$0759E</v>
      </c>
      <c r="P340" s="2" t="str">
        <f>VLOOKUP(A340,'06A906018R M383 List'!$A$6:$D$1294,2,FALSE)</f>
        <v>1x1</v>
      </c>
      <c r="Q340" s="2" t="str">
        <f>VLOOKUP(A340,'06A906018R M383 List'!$A$6:$D$1294,4,FALSE)</f>
        <v>Entprellung Fehler: DVL-Adaption</v>
      </c>
      <c r="R340" s="2" t="str">
        <f>VLOOKUP(A340,'06A906018R M383 List'!$A$6:$D$1294,3,FALSE)</f>
        <v>$06F2E</v>
      </c>
      <c r="T340" s="2" t="str">
        <f>VLOOKUP(A340,'06A906018CG M383 List'!$A$6:$D$1395,2,FALSE)</f>
        <v>1x1</v>
      </c>
      <c r="U340" s="2" t="str">
        <f>VLOOKUP(A340,'06A906018CG M383 List'!$A$6:$D$1395,4,FALSE)</f>
        <v>Entprellung Fehler: DVL-Adaption</v>
      </c>
      <c r="V340" s="2" t="str">
        <f>VLOOKUP(A340,'06A906018CG M383 List'!$A$6:$D$1395,3,FALSE)</f>
        <v>$06F88</v>
      </c>
    </row>
    <row r="341" spans="1:22">
      <c r="A341" s="2" t="s">
        <v>9689</v>
      </c>
      <c r="B341" s="2" t="str">
        <f>VLOOKUP(A341,'4B0907557B M382 List'!$A$5:$E$1799,5,FALSE)</f>
        <v>Debounce Error: DVL- motor lines</v>
      </c>
      <c r="D341" s="2" t="str">
        <f>VLOOKUP(A341,'4B0907557B M382 List'!$A$5:$B$1799,2,FALSE)</f>
        <v>1x1</v>
      </c>
      <c r="E341" s="2" t="str">
        <f>VLOOKUP(A341,'4B0907557B M382 List'!$A$5:$D$1799,4,FALSE)</f>
        <v>Entprellung Fehler: DVL-Motorleitungen</v>
      </c>
      <c r="F341" s="2" t="str">
        <f>VLOOKUP(A341,'4B0907557B M382 List'!$A$5:$D$1799,3,FALSE)</f>
        <v>$07A0B</v>
      </c>
      <c r="H341" s="2" t="str">
        <f>VLOOKUP(A341,'4B0907557P M592 List'!$A$5:$D$1316,2,FALSE)</f>
        <v>1x1</v>
      </c>
      <c r="I341" s="2" t="str">
        <f>VLOOKUP(A341,'4B0907557P M592 List'!$A$5:$D$1316,4,FALSE)</f>
        <v>Entprellung Fehler: DVL-Motorleitungen</v>
      </c>
      <c r="J341" s="2" t="str">
        <f>VLOOKUP(A341,'4B0907557P M592 List'!$A$5:$D$1316,3,FALSE)</f>
        <v>$075A1</v>
      </c>
      <c r="L341" s="2" t="str">
        <f>VLOOKUP(A341,'4B0907557P M592 List'!$A$5:$D$1316,2,FALSE)</f>
        <v>1x1</v>
      </c>
      <c r="M341" s="2" t="str">
        <f>VLOOKUP(A341,'4B0907557P M592 List'!$A$5:$D$1316,4,FALSE)</f>
        <v>Entprellung Fehler: DVL-Motorleitungen</v>
      </c>
      <c r="N341" s="2" t="str">
        <f>VLOOKUP(A341,'4B0907557P M592 List'!$A$5:$D$1316,3,FALSE)</f>
        <v>$075A1</v>
      </c>
      <c r="P341" s="2" t="str">
        <f>VLOOKUP(A341,'06A906018R M383 List'!$A$6:$D$1294,2,FALSE)</f>
        <v>1x1</v>
      </c>
      <c r="Q341" s="2" t="str">
        <f>VLOOKUP(A341,'06A906018R M383 List'!$A$6:$D$1294,4,FALSE)</f>
        <v>Entprellung Fehler: DVL-Motorleitungen</v>
      </c>
      <c r="R341" s="2" t="str">
        <f>VLOOKUP(A341,'06A906018R M383 List'!$A$6:$D$1294,3,FALSE)</f>
        <v>$06F31</v>
      </c>
      <c r="T341" s="2" t="str">
        <f>VLOOKUP(A341,'06A906018CG M383 List'!$A$6:$D$1395,2,FALSE)</f>
        <v>1x1</v>
      </c>
      <c r="U341" s="2" t="str">
        <f>VLOOKUP(A341,'06A906018CG M383 List'!$A$6:$D$1395,4,FALSE)</f>
        <v>Entprellung Fehler: DVL-Motorleitungen</v>
      </c>
      <c r="V341" s="2" t="str">
        <f>VLOOKUP(A341,'06A906018CG M383 List'!$A$6:$D$1395,3,FALSE)</f>
        <v>$06F8B</v>
      </c>
    </row>
    <row r="342" spans="1:22">
      <c r="A342" s="2" t="s">
        <v>9692</v>
      </c>
      <c r="B342" s="2" t="str">
        <f>VLOOKUP(A342,'4B0907557B M382 List'!$A$5:$E$1799,5,FALSE)</f>
        <v>Debounce Error: DVL- Lagerückmeldepotentiometer</v>
      </c>
      <c r="D342" s="2" t="str">
        <f>VLOOKUP(A342,'4B0907557B M382 List'!$A$5:$B$1799,2,FALSE)</f>
        <v>1x1</v>
      </c>
      <c r="E342" s="2" t="str">
        <f>VLOOKUP(A342,'4B0907557B M382 List'!$A$5:$D$1799,4,FALSE)</f>
        <v>Entprellung Fehler: DVL-Lagerückmeldepotentiometer</v>
      </c>
      <c r="F342" s="2" t="str">
        <f>VLOOKUP(A342,'4B0907557B M382 List'!$A$5:$D$1799,3,FALSE)</f>
        <v>$07A09</v>
      </c>
      <c r="H342" s="2" t="str">
        <f>VLOOKUP(A342,'4B0907557P M592 List'!$A$5:$D$1316,2,FALSE)</f>
        <v>1x1</v>
      </c>
      <c r="I342" s="2" t="str">
        <f>VLOOKUP(A342,'4B0907557P M592 List'!$A$5:$D$1316,4,FALSE)</f>
        <v>Entprellung Fehler: DVL-Lagerückmeldepotentiometer</v>
      </c>
      <c r="J342" s="2" t="str">
        <f>VLOOKUP(A342,'4B0907557P M592 List'!$A$5:$D$1316,3,FALSE)</f>
        <v>$0759F</v>
      </c>
      <c r="L342" s="2" t="str">
        <f>VLOOKUP(A342,'4B0907557P M592 List'!$A$5:$D$1316,2,FALSE)</f>
        <v>1x1</v>
      </c>
      <c r="M342" s="2" t="str">
        <f>VLOOKUP(A342,'4B0907557P M592 List'!$A$5:$D$1316,4,FALSE)</f>
        <v>Entprellung Fehler: DVL-Lagerückmeldepotentiometer</v>
      </c>
      <c r="N342" s="2" t="str">
        <f>VLOOKUP(A342,'4B0907557P M592 List'!$A$5:$D$1316,3,FALSE)</f>
        <v>$0759F</v>
      </c>
      <c r="P342" s="2" t="str">
        <f>VLOOKUP(A342,'06A906018R M383 List'!$A$6:$D$1294,2,FALSE)</f>
        <v>1x1</v>
      </c>
      <c r="Q342" s="2" t="str">
        <f>VLOOKUP(A342,'06A906018R M383 List'!$A$6:$D$1294,4,FALSE)</f>
        <v>Entprellung Fehler: DVL-Lagerückmeldepotentiometer</v>
      </c>
      <c r="R342" s="2" t="str">
        <f>VLOOKUP(A342,'06A906018R M383 List'!$A$6:$D$1294,3,FALSE)</f>
        <v>$06F2F</v>
      </c>
      <c r="T342" s="2" t="str">
        <f>VLOOKUP(A342,'06A906018CG M383 List'!$A$6:$D$1395,2,FALSE)</f>
        <v>1x1</v>
      </c>
      <c r="U342" s="2" t="str">
        <f>VLOOKUP(A342,'06A906018CG M383 List'!$A$6:$D$1395,4,FALSE)</f>
        <v>Entprellung Fehler: DVL-Lagerückmeldepotentiometer</v>
      </c>
      <c r="V342" s="2" t="str">
        <f>VLOOKUP(A342,'06A906018CG M383 List'!$A$6:$D$1395,3,FALSE)</f>
        <v>$06F89</v>
      </c>
    </row>
    <row r="343" spans="1:22">
      <c r="A343" s="2" t="s">
        <v>9695</v>
      </c>
      <c r="B343" s="2" t="str">
        <f>VLOOKUP(A343,'4B0907557B M382 List'!$A$5:$E$1799,5,FALSE)</f>
        <v>Debounce Error: DVL- position controller</v>
      </c>
      <c r="D343" s="2" t="str">
        <f>VLOOKUP(A343,'4B0907557B M382 List'!$A$5:$B$1799,2,FALSE)</f>
        <v>1x1</v>
      </c>
      <c r="E343" s="2" t="str">
        <f>VLOOKUP(A343,'4B0907557B M382 List'!$A$5:$D$1799,4,FALSE)</f>
        <v>Entprellung Fehler: DVL-Lageregler</v>
      </c>
      <c r="F343" s="2" t="str">
        <f>VLOOKUP(A343,'4B0907557B M382 List'!$A$5:$D$1799,3,FALSE)</f>
        <v>$07A0A</v>
      </c>
      <c r="H343" s="2" t="str">
        <f>VLOOKUP(A343,'4B0907557P M592 List'!$A$5:$D$1316,2,FALSE)</f>
        <v>1x1</v>
      </c>
      <c r="I343" s="2" t="str">
        <f>VLOOKUP(A343,'4B0907557P M592 List'!$A$5:$D$1316,4,FALSE)</f>
        <v>Entprellung Fehler: DVL-Lageregler</v>
      </c>
      <c r="J343" s="2" t="str">
        <f>VLOOKUP(A343,'4B0907557P M592 List'!$A$5:$D$1316,3,FALSE)</f>
        <v>$075A0</v>
      </c>
      <c r="L343" s="2" t="str">
        <f>VLOOKUP(A343,'4B0907557P M592 List'!$A$5:$D$1316,2,FALSE)</f>
        <v>1x1</v>
      </c>
      <c r="M343" s="2" t="str">
        <f>VLOOKUP(A343,'4B0907557P M592 List'!$A$5:$D$1316,4,FALSE)</f>
        <v>Entprellung Fehler: DVL-Lageregler</v>
      </c>
      <c r="N343" s="2" t="str">
        <f>VLOOKUP(A343,'4B0907557P M592 List'!$A$5:$D$1316,3,FALSE)</f>
        <v>$075A0</v>
      </c>
      <c r="P343" s="2" t="str">
        <f>VLOOKUP(A343,'06A906018R M383 List'!$A$6:$D$1294,2,FALSE)</f>
        <v>1x1</v>
      </c>
      <c r="Q343" s="2" t="str">
        <f>VLOOKUP(A343,'06A906018R M383 List'!$A$6:$D$1294,4,FALSE)</f>
        <v>Entprellung Fehler: DVL-Lageregler</v>
      </c>
      <c r="R343" s="2" t="str">
        <f>VLOOKUP(A343,'06A906018R M383 List'!$A$6:$D$1294,3,FALSE)</f>
        <v>$06F30</v>
      </c>
      <c r="T343" s="2" t="str">
        <f>VLOOKUP(A343,'06A906018CG M383 List'!$A$6:$D$1395,2,FALSE)</f>
        <v>1x1</v>
      </c>
      <c r="U343" s="2" t="str">
        <f>VLOOKUP(A343,'06A906018CG M383 List'!$A$6:$D$1395,4,FALSE)</f>
        <v>Entprellung Fehler: DVL-Lageregler</v>
      </c>
      <c r="V343" s="2" t="str">
        <f>VLOOKUP(A343,'06A906018CG M383 List'!$A$6:$D$1395,3,FALSE)</f>
        <v>$06F8A</v>
      </c>
    </row>
    <row r="344" spans="1:22">
      <c r="A344" s="2" t="s">
        <v>9854</v>
      </c>
      <c r="B344" s="2" t="str">
        <f>VLOOKUP(A344,'4B0907557B M382 List'!$A$5:$E$1799,5,FALSE)</f>
        <v>Debounce Error: minimum throttle stop timer</v>
      </c>
      <c r="D344" s="2" t="str">
        <f>VLOOKUP(A344,'4B0907557B M382 List'!$A$5:$B$1799,2,FALSE)</f>
        <v>1x1</v>
      </c>
      <c r="E344" s="2" t="str">
        <f>VLOOKUP(A344,'4B0907557B M382 List'!$A$5:$D$1799,4,FALSE)</f>
        <v>Entprellung Fehler: Minimalanschlag Drosselklappengeber</v>
      </c>
      <c r="F344" s="2" t="str">
        <f>VLOOKUP(A344,'4B0907557B M382 List'!$A$5:$D$1799,3,FALSE)</f>
        <v>$07A0C</v>
      </c>
      <c r="H344" s="2" t="str">
        <f>VLOOKUP(A344,'4B0907557P M592 List'!$A$5:$D$1316,2,FALSE)</f>
        <v>1x1</v>
      </c>
      <c r="I344" s="2" t="str">
        <f>VLOOKUP(A344,'4B0907557P M592 List'!$A$5:$D$1316,4,FALSE)</f>
        <v>Entprellung Fehler: Minimalanschlag Drosselklappengeber</v>
      </c>
      <c r="J344" s="2" t="str">
        <f>VLOOKUP(A344,'4B0907557P M592 List'!$A$5:$D$1316,3,FALSE)</f>
        <v>$075A2</v>
      </c>
      <c r="L344" s="2" t="str">
        <f>VLOOKUP(A344,'4B0907557P M592 List'!$A$5:$D$1316,2,FALSE)</f>
        <v>1x1</v>
      </c>
      <c r="M344" s="2" t="str">
        <f>VLOOKUP(A344,'4B0907557P M592 List'!$A$5:$D$1316,4,FALSE)</f>
        <v>Entprellung Fehler: Minimalanschlag Drosselklappengeber</v>
      </c>
      <c r="N344" s="2" t="str">
        <f>VLOOKUP(A344,'4B0907557P M592 List'!$A$5:$D$1316,3,FALSE)</f>
        <v>$075A2</v>
      </c>
      <c r="P344" s="2" t="str">
        <f>VLOOKUP(A344,'06A906018R M383 List'!$A$6:$D$1294,2,FALSE)</f>
        <v>1x1</v>
      </c>
      <c r="Q344" s="2" t="str">
        <f>VLOOKUP(A344,'06A906018R M383 List'!$A$6:$D$1294,4,FALSE)</f>
        <v>Entprellung Fehler: Minimalanschlag Drosselklappengeber</v>
      </c>
      <c r="R344" s="2" t="str">
        <f>VLOOKUP(A344,'06A906018R M383 List'!$A$6:$D$1294,3,FALSE)</f>
        <v>$06F32</v>
      </c>
      <c r="T344" s="2" t="str">
        <f>VLOOKUP(A344,'06A906018CG M383 List'!$A$6:$D$1395,2,FALSE)</f>
        <v>1x1</v>
      </c>
      <c r="U344" s="2" t="str">
        <f>VLOOKUP(A344,'06A906018CG M383 List'!$A$6:$D$1395,4,FALSE)</f>
        <v>Entprellung Fehler: Minimalanschlag Drosselklappengeber</v>
      </c>
      <c r="V344" s="2" t="str">
        <f>VLOOKUP(A344,'06A906018CG M383 List'!$A$6:$D$1395,3,FALSE)</f>
        <v>$06F8C</v>
      </c>
    </row>
    <row r="345" spans="1:22">
      <c r="A345" s="2" t="s">
        <v>7229</v>
      </c>
      <c r="B345" s="2" t="str">
        <f>VLOOKUP(A345,'4B0907557B M382 List'!$A$5:$E$1799,5,FALSE)</f>
        <v>Debouncing Healing: DVL- adaptation</v>
      </c>
      <c r="D345" s="2" t="str">
        <f>VLOOKUP(A345,'4B0907557B M382 List'!$A$5:$B$1799,2,FALSE)</f>
        <v>1x1</v>
      </c>
      <c r="E345" s="2" t="str">
        <f>VLOOKUP(A345,'4B0907557B M382 List'!$A$5:$D$1799,4,FALSE)</f>
        <v>Entprellung Heilung: DVL-Adaption</v>
      </c>
      <c r="F345" s="2" t="str">
        <f>VLOOKUP(A345,'4B0907557B M382 List'!$A$5:$D$1799,3,FALSE)</f>
        <v>$07A4F</v>
      </c>
      <c r="H345" s="2" t="str">
        <f>VLOOKUP(A345,'4B0907557P M592 List'!$A$5:$D$1316,2,FALSE)</f>
        <v>1x1</v>
      </c>
      <c r="I345" s="2" t="str">
        <f>VLOOKUP(A345,'4B0907557P M592 List'!$A$5:$D$1316,4,FALSE)</f>
        <v>Entprellung Heilung: DVL-Adaption</v>
      </c>
      <c r="J345" s="2" t="str">
        <f>VLOOKUP(A345,'4B0907557P M592 List'!$A$5:$D$1316,3,FALSE)</f>
        <v>$075E5</v>
      </c>
      <c r="L345" s="2" t="str">
        <f>VLOOKUP(A345,'4B0907557P M592 List'!$A$5:$D$1316,2,FALSE)</f>
        <v>1x1</v>
      </c>
      <c r="M345" s="2" t="str">
        <f>VLOOKUP(A345,'4B0907557P M592 List'!$A$5:$D$1316,4,FALSE)</f>
        <v>Entprellung Heilung: DVL-Adaption</v>
      </c>
      <c r="N345" s="2" t="str">
        <f>VLOOKUP(A345,'4B0907557P M592 List'!$A$5:$D$1316,3,FALSE)</f>
        <v>$075E5</v>
      </c>
      <c r="P345" s="2" t="str">
        <f>VLOOKUP(A345,'06A906018R M383 List'!$A$6:$D$1294,2,FALSE)</f>
        <v>1x1</v>
      </c>
      <c r="Q345" s="2" t="str">
        <f>VLOOKUP(A345,'06A906018R M383 List'!$A$6:$D$1294,4,FALSE)</f>
        <v>Entprellung Heilung: DVL-Adaption</v>
      </c>
      <c r="R345" s="2" t="str">
        <f>VLOOKUP(A345,'06A906018R M383 List'!$A$6:$D$1294,3,FALSE)</f>
        <v>$06F75</v>
      </c>
      <c r="T345" s="2" t="str">
        <f>VLOOKUP(A345,'06A906018CG M383 List'!$A$6:$D$1395,2,FALSE)</f>
        <v>1x1</v>
      </c>
      <c r="U345" s="2" t="str">
        <f>VLOOKUP(A345,'06A906018CG M383 List'!$A$6:$D$1395,4,FALSE)</f>
        <v>Entprellung Heilung: DVL-Adaption</v>
      </c>
      <c r="V345" s="2" t="str">
        <f>VLOOKUP(A345,'06A906018CG M383 List'!$A$6:$D$1395,3,FALSE)</f>
        <v>$06FCF</v>
      </c>
    </row>
    <row r="346" spans="1:22">
      <c r="A346" s="2" t="s">
        <v>7232</v>
      </c>
      <c r="B346" s="2" t="str">
        <f>VLOOKUP(A346,'4B0907557B M382 List'!$A$5:$E$1799,5,FALSE)</f>
        <v>Debouncing Healing: DVL- motor lines</v>
      </c>
      <c r="D346" s="2" t="str">
        <f>VLOOKUP(A346,'4B0907557B M382 List'!$A$5:$B$1799,2,FALSE)</f>
        <v>1x1</v>
      </c>
      <c r="E346" s="2" t="str">
        <f>VLOOKUP(A346,'4B0907557B M382 List'!$A$5:$D$1799,4,FALSE)</f>
        <v>Entprellung Heilung: DVL-Motorleitungen</v>
      </c>
      <c r="F346" s="2" t="str">
        <f>VLOOKUP(A346,'4B0907557B M382 List'!$A$5:$D$1799,3,FALSE)</f>
        <v>$07A52</v>
      </c>
      <c r="H346" s="2" t="str">
        <f>VLOOKUP(A346,'4B0907557P M592 List'!$A$5:$D$1316,2,FALSE)</f>
        <v>1x1</v>
      </c>
      <c r="I346" s="2" t="str">
        <f>VLOOKUP(A346,'4B0907557P M592 List'!$A$5:$D$1316,4,FALSE)</f>
        <v>Entprellung Heilung: DVL-Motorleitungen</v>
      </c>
      <c r="J346" s="2" t="str">
        <f>VLOOKUP(A346,'4B0907557P M592 List'!$A$5:$D$1316,3,FALSE)</f>
        <v>$075E8</v>
      </c>
      <c r="L346" s="2" t="str">
        <f>VLOOKUP(A346,'4B0907557P M592 List'!$A$5:$D$1316,2,FALSE)</f>
        <v>1x1</v>
      </c>
      <c r="M346" s="2" t="str">
        <f>VLOOKUP(A346,'4B0907557P M592 List'!$A$5:$D$1316,4,FALSE)</f>
        <v>Entprellung Heilung: DVL-Motorleitungen</v>
      </c>
      <c r="N346" s="2" t="str">
        <f>VLOOKUP(A346,'4B0907557P M592 List'!$A$5:$D$1316,3,FALSE)</f>
        <v>$075E8</v>
      </c>
      <c r="P346" s="2" t="str">
        <f>VLOOKUP(A346,'06A906018R M383 List'!$A$6:$D$1294,2,FALSE)</f>
        <v>1x1</v>
      </c>
      <c r="Q346" s="2" t="str">
        <f>VLOOKUP(A346,'06A906018R M383 List'!$A$6:$D$1294,4,FALSE)</f>
        <v>Entprellung Heilung: DVL-Motorleitungen</v>
      </c>
      <c r="R346" s="2" t="str">
        <f>VLOOKUP(A346,'06A906018R M383 List'!$A$6:$D$1294,3,FALSE)</f>
        <v>$06F78</v>
      </c>
      <c r="T346" s="2" t="str">
        <f>VLOOKUP(A346,'06A906018CG M383 List'!$A$6:$D$1395,2,FALSE)</f>
        <v>1x1</v>
      </c>
      <c r="U346" s="2" t="str">
        <f>VLOOKUP(A346,'06A906018CG M383 List'!$A$6:$D$1395,4,FALSE)</f>
        <v>Entprellung Heilung: DVL-Motorleitungen</v>
      </c>
      <c r="V346" s="2" t="str">
        <f>VLOOKUP(A346,'06A906018CG M383 List'!$A$6:$D$1395,3,FALSE)</f>
        <v>$06FD2</v>
      </c>
    </row>
    <row r="347" spans="1:22">
      <c r="A347" s="2" t="s">
        <v>7235</v>
      </c>
      <c r="B347" s="2" t="str">
        <f>VLOOKUP(A347,'4B0907557B M382 List'!$A$5:$E$1799,5,FALSE)</f>
        <v>Debouncing Healing: DVL- Lagerückmeldepotentiometer</v>
      </c>
      <c r="D347" s="2" t="str">
        <f>VLOOKUP(A347,'4B0907557B M382 List'!$A$5:$B$1799,2,FALSE)</f>
        <v>1x1</v>
      </c>
      <c r="E347" s="2" t="str">
        <f>VLOOKUP(A347,'4B0907557B M382 List'!$A$5:$D$1799,4,FALSE)</f>
        <v>Entprellung Heilung: DVL-Lagerückmeldepotentiometer</v>
      </c>
      <c r="F347" s="2" t="str">
        <f>VLOOKUP(A347,'4B0907557B M382 List'!$A$5:$D$1799,3,FALSE)</f>
        <v>$07A50</v>
      </c>
      <c r="H347" s="2" t="str">
        <f>VLOOKUP(A347,'4B0907557P M592 List'!$A$5:$D$1316,2,FALSE)</f>
        <v>1x1</v>
      </c>
      <c r="I347" s="2" t="str">
        <f>VLOOKUP(A347,'4B0907557P M592 List'!$A$5:$D$1316,4,FALSE)</f>
        <v>Entprellung Heilung: DVL-Lagerückmeldepotentiometer</v>
      </c>
      <c r="J347" s="2" t="str">
        <f>VLOOKUP(A347,'4B0907557P M592 List'!$A$5:$D$1316,3,FALSE)</f>
        <v>$075E6</v>
      </c>
      <c r="L347" s="2" t="str">
        <f>VLOOKUP(A347,'4B0907557P M592 List'!$A$5:$D$1316,2,FALSE)</f>
        <v>1x1</v>
      </c>
      <c r="M347" s="2" t="str">
        <f>VLOOKUP(A347,'4B0907557P M592 List'!$A$5:$D$1316,4,FALSE)</f>
        <v>Entprellung Heilung: DVL-Lagerückmeldepotentiometer</v>
      </c>
      <c r="N347" s="2" t="str">
        <f>VLOOKUP(A347,'4B0907557P M592 List'!$A$5:$D$1316,3,FALSE)</f>
        <v>$075E6</v>
      </c>
      <c r="P347" s="2" t="str">
        <f>VLOOKUP(A347,'06A906018R M383 List'!$A$6:$D$1294,2,FALSE)</f>
        <v>1x1</v>
      </c>
      <c r="Q347" s="2" t="str">
        <f>VLOOKUP(A347,'06A906018R M383 List'!$A$6:$D$1294,4,FALSE)</f>
        <v>Entprellung Heilung: DVL-Lagerückmeldepotentiometer</v>
      </c>
      <c r="R347" s="2" t="str">
        <f>VLOOKUP(A347,'06A906018R M383 List'!$A$6:$D$1294,3,FALSE)</f>
        <v>$06F76</v>
      </c>
      <c r="T347" s="2" t="str">
        <f>VLOOKUP(A347,'06A906018CG M383 List'!$A$6:$D$1395,2,FALSE)</f>
        <v>1x1</v>
      </c>
      <c r="U347" s="2" t="str">
        <f>VLOOKUP(A347,'06A906018CG M383 List'!$A$6:$D$1395,4,FALSE)</f>
        <v>Entprellung Heilung: DVL-Lagerückmeldepotentiometer</v>
      </c>
      <c r="V347" s="2" t="str">
        <f>VLOOKUP(A347,'06A906018CG M383 List'!$A$6:$D$1395,3,FALSE)</f>
        <v>$06FD0</v>
      </c>
    </row>
    <row r="348" spans="1:22">
      <c r="A348" s="2" t="s">
        <v>7238</v>
      </c>
      <c r="B348" s="2" t="str">
        <f>VLOOKUP(A348,'4B0907557B M382 List'!$A$5:$E$1799,5,FALSE)</f>
        <v>Debouncing Healing: DVL- position controller</v>
      </c>
      <c r="D348" s="2" t="str">
        <f>VLOOKUP(A348,'4B0907557B M382 List'!$A$5:$B$1799,2,FALSE)</f>
        <v>1x1</v>
      </c>
      <c r="E348" s="2" t="str">
        <f>VLOOKUP(A348,'4B0907557B M382 List'!$A$5:$D$1799,4,FALSE)</f>
        <v>Entprellung Heilung: DVL-Lageregler</v>
      </c>
      <c r="F348" s="2" t="str">
        <f>VLOOKUP(A348,'4B0907557B M382 List'!$A$5:$D$1799,3,FALSE)</f>
        <v>$07A51</v>
      </c>
      <c r="H348" s="2" t="str">
        <f>VLOOKUP(A348,'4B0907557P M592 List'!$A$5:$D$1316,2,FALSE)</f>
        <v>1x1</v>
      </c>
      <c r="I348" s="2" t="str">
        <f>VLOOKUP(A348,'4B0907557P M592 List'!$A$5:$D$1316,4,FALSE)</f>
        <v>Entprellung Heilung: DVL-Lageregler</v>
      </c>
      <c r="J348" s="2" t="str">
        <f>VLOOKUP(A348,'4B0907557P M592 List'!$A$5:$D$1316,3,FALSE)</f>
        <v>$075E7</v>
      </c>
      <c r="L348" s="2" t="str">
        <f>VLOOKUP(A348,'4B0907557P M592 List'!$A$5:$D$1316,2,FALSE)</f>
        <v>1x1</v>
      </c>
      <c r="M348" s="2" t="str">
        <f>VLOOKUP(A348,'4B0907557P M592 List'!$A$5:$D$1316,4,FALSE)</f>
        <v>Entprellung Heilung: DVL-Lageregler</v>
      </c>
      <c r="N348" s="2" t="str">
        <f>VLOOKUP(A348,'4B0907557P M592 List'!$A$5:$D$1316,3,FALSE)</f>
        <v>$075E7</v>
      </c>
      <c r="P348" s="2" t="str">
        <f>VLOOKUP(A348,'06A906018R M383 List'!$A$6:$D$1294,2,FALSE)</f>
        <v>1x1</v>
      </c>
      <c r="Q348" s="2" t="str">
        <f>VLOOKUP(A348,'06A906018R M383 List'!$A$6:$D$1294,4,FALSE)</f>
        <v>Entprellung Heilung: DVL-Lageregler</v>
      </c>
      <c r="R348" s="2" t="str">
        <f>VLOOKUP(A348,'06A906018R M383 List'!$A$6:$D$1294,3,FALSE)</f>
        <v>$06F77</v>
      </c>
      <c r="T348" s="2" t="str">
        <f>VLOOKUP(A348,'06A906018CG M383 List'!$A$6:$D$1395,2,FALSE)</f>
        <v>1x1</v>
      </c>
      <c r="U348" s="2" t="str">
        <f>VLOOKUP(A348,'06A906018CG M383 List'!$A$6:$D$1395,4,FALSE)</f>
        <v>Entprellung Heilung: DVL-Lageregler</v>
      </c>
      <c r="V348" s="2" t="str">
        <f>VLOOKUP(A348,'06A906018CG M383 List'!$A$6:$D$1395,3,FALSE)</f>
        <v>$06FD1</v>
      </c>
    </row>
    <row r="349" spans="1:22">
      <c r="A349" s="2" t="s">
        <v>7397</v>
      </c>
      <c r="B349" s="2" t="str">
        <f>VLOOKUP(A349,'4B0907557B M382 List'!$A$5:$E$1799,5,FALSE)</f>
        <v>Debouncing Healing: minimum throttle stop timer</v>
      </c>
      <c r="D349" s="2" t="str">
        <f>VLOOKUP(A349,'4B0907557B M382 List'!$A$5:$B$1799,2,FALSE)</f>
        <v>1x1</v>
      </c>
      <c r="E349" s="2" t="str">
        <f>VLOOKUP(A349,'4B0907557B M382 List'!$A$5:$D$1799,4,FALSE)</f>
        <v>Entprellung Heilung: Minimalanschlag Drosselklappengeber</v>
      </c>
      <c r="F349" s="2" t="str">
        <f>VLOOKUP(A349,'4B0907557B M382 List'!$A$5:$D$1799,3,FALSE)</f>
        <v>$07A53</v>
      </c>
      <c r="H349" s="2" t="str">
        <f>VLOOKUP(A349,'4B0907557P M592 List'!$A$5:$D$1316,2,FALSE)</f>
        <v>1x1</v>
      </c>
      <c r="I349" s="2" t="str">
        <f>VLOOKUP(A349,'4B0907557P M592 List'!$A$5:$D$1316,4,FALSE)</f>
        <v>Entprellung Heilung: Minimalanschlag Drosselklappengeber</v>
      </c>
      <c r="J349" s="2" t="str">
        <f>VLOOKUP(A349,'4B0907557P M592 List'!$A$5:$D$1316,3,FALSE)</f>
        <v>$075E9</v>
      </c>
      <c r="L349" s="2" t="str">
        <f>VLOOKUP(A349,'4B0907557P M592 List'!$A$5:$D$1316,2,FALSE)</f>
        <v>1x1</v>
      </c>
      <c r="M349" s="2" t="str">
        <f>VLOOKUP(A349,'4B0907557P M592 List'!$A$5:$D$1316,4,FALSE)</f>
        <v>Entprellung Heilung: Minimalanschlag Drosselklappengeber</v>
      </c>
      <c r="N349" s="2" t="str">
        <f>VLOOKUP(A349,'4B0907557P M592 List'!$A$5:$D$1316,3,FALSE)</f>
        <v>$075E9</v>
      </c>
      <c r="P349" s="2" t="str">
        <f>VLOOKUP(A349,'06A906018R M383 List'!$A$6:$D$1294,2,FALSE)</f>
        <v>1x1</v>
      </c>
      <c r="Q349" s="2" t="str">
        <f>VLOOKUP(A349,'06A906018R M383 List'!$A$6:$D$1294,4,FALSE)</f>
        <v>Entprellung Heilung: Minimalanschlag Drosselklappengeber</v>
      </c>
      <c r="R349" s="2" t="str">
        <f>VLOOKUP(A349,'06A906018R M383 List'!$A$6:$D$1294,3,FALSE)</f>
        <v>$06F79</v>
      </c>
      <c r="T349" s="2" t="str">
        <f>VLOOKUP(A349,'06A906018CG M383 List'!$A$6:$D$1395,2,FALSE)</f>
        <v>1x1</v>
      </c>
      <c r="U349" s="2" t="str">
        <f>VLOOKUP(A349,'06A906018CG M383 List'!$A$6:$D$1395,4,FALSE)</f>
        <v>Entprellung Heilung: Minimalanschlag Drosselklappengeber</v>
      </c>
      <c r="V349" s="2" t="str">
        <f>VLOOKUP(A349,'06A906018CG M383 List'!$A$6:$D$1395,3,FALSE)</f>
        <v>$06FD3</v>
      </c>
    </row>
    <row r="350" spans="1:22">
      <c r="A350" s="2" t="s">
        <v>7995</v>
      </c>
      <c r="B350" s="2" t="str">
        <f>VLOOKUP(A350,'4B0907557B M382 List'!$A$5:$E$1799,5,FALSE)</f>
        <v>Error - &gt; Lamp : DVL- adaptation</v>
      </c>
      <c r="D350" s="2" t="str">
        <f>VLOOKUP(A350,'4B0907557B M382 List'!$A$5:$B$1799,2,FALSE)</f>
        <v>1x1</v>
      </c>
      <c r="E350" s="2" t="str">
        <f>VLOOKUP(A350,'4B0907557B M382 List'!$A$5:$D$1799,4,FALSE)</f>
        <v>Fehler -&gt; Lampe: DVL-Adaption</v>
      </c>
      <c r="F350" s="2" t="str">
        <f>VLOOKUP(A350,'4B0907557B M382 List'!$A$5:$D$1799,3,FALSE)</f>
        <v>$07A96</v>
      </c>
      <c r="H350" s="2" t="str">
        <f>VLOOKUP(A350,'4B0907557P M592 List'!$A$5:$D$1316,2,FALSE)</f>
        <v>1x1</v>
      </c>
      <c r="I350" s="2" t="str">
        <f>VLOOKUP(A350,'4B0907557P M592 List'!$A$5:$D$1316,4,FALSE)</f>
        <v>Fehler -&gt; Lampe: DVL-Adaption</v>
      </c>
      <c r="J350" s="2" t="str">
        <f>VLOOKUP(A350,'4B0907557P M592 List'!$A$5:$D$1316,3,FALSE)</f>
        <v>$0762C</v>
      </c>
      <c r="L350" s="2" t="str">
        <f>VLOOKUP(A350,'4B0907557P M592 List'!$A$5:$D$1316,2,FALSE)</f>
        <v>1x1</v>
      </c>
      <c r="M350" s="2" t="str">
        <f>VLOOKUP(A350,'4B0907557P M592 List'!$A$5:$D$1316,4,FALSE)</f>
        <v>Fehler -&gt; Lampe: DVL-Adaption</v>
      </c>
      <c r="N350" s="2" t="str">
        <f>VLOOKUP(A350,'4B0907557P M592 List'!$A$5:$D$1316,3,FALSE)</f>
        <v>$0762C</v>
      </c>
      <c r="P350" s="2" t="str">
        <f>VLOOKUP(A350,'06A906018R M383 List'!$A$6:$D$1294,2,FALSE)</f>
        <v>1x1</v>
      </c>
      <c r="Q350" s="2" t="str">
        <f>VLOOKUP(A350,'06A906018R M383 List'!$A$6:$D$1294,4,FALSE)</f>
        <v>Fehler -&gt; Lampe: DVL-Adaption</v>
      </c>
      <c r="R350" s="2" t="str">
        <f>VLOOKUP(A350,'06A906018R M383 List'!$A$6:$D$1294,3,FALSE)</f>
        <v>$06FBC</v>
      </c>
      <c r="T350" s="2" t="str">
        <f>VLOOKUP(A350,'06A906018CG M383 List'!$A$6:$D$1395,2,FALSE)</f>
        <v>1x1</v>
      </c>
      <c r="U350" s="2" t="str">
        <f>VLOOKUP(A350,'06A906018CG M383 List'!$A$6:$D$1395,4,FALSE)</f>
        <v>Fehler -&gt; Lampe: DVL-Adaption</v>
      </c>
      <c r="V350" s="2" t="str">
        <f>VLOOKUP(A350,'06A906018CG M383 List'!$A$6:$D$1395,3,FALSE)</f>
        <v>$07016</v>
      </c>
    </row>
    <row r="351" spans="1:22">
      <c r="A351" s="2" t="s">
        <v>7998</v>
      </c>
      <c r="B351" s="2" t="str">
        <f>VLOOKUP(A351,'4B0907557B M382 List'!$A$5:$E$1799,5,FALSE)</f>
        <v>Error - &gt; Lamp : DVL- motor lines</v>
      </c>
      <c r="D351" s="2" t="str">
        <f>VLOOKUP(A351,'4B0907557B M382 List'!$A$5:$B$1799,2,FALSE)</f>
        <v>1x1</v>
      </c>
      <c r="E351" s="2" t="str">
        <f>VLOOKUP(A351,'4B0907557B M382 List'!$A$5:$D$1799,4,FALSE)</f>
        <v>Fehler -&gt; Lampe: DVL-Motorleitungen</v>
      </c>
      <c r="F351" s="2" t="str">
        <f>VLOOKUP(A351,'4B0907557B M382 List'!$A$5:$D$1799,3,FALSE)</f>
        <v>$07A99</v>
      </c>
      <c r="H351" s="2" t="str">
        <f>VLOOKUP(A351,'4B0907557P M592 List'!$A$5:$D$1316,2,FALSE)</f>
        <v>1x1</v>
      </c>
      <c r="I351" s="2" t="str">
        <f>VLOOKUP(A351,'4B0907557P M592 List'!$A$5:$D$1316,4,FALSE)</f>
        <v>Fehler -&gt; Lampe: DVL-Motorleitungen</v>
      </c>
      <c r="J351" s="2" t="str">
        <f>VLOOKUP(A351,'4B0907557P M592 List'!$A$5:$D$1316,3,FALSE)</f>
        <v>$0762F</v>
      </c>
      <c r="L351" s="2" t="str">
        <f>VLOOKUP(A351,'4B0907557P M592 List'!$A$5:$D$1316,2,FALSE)</f>
        <v>1x1</v>
      </c>
      <c r="M351" s="2" t="str">
        <f>VLOOKUP(A351,'4B0907557P M592 List'!$A$5:$D$1316,4,FALSE)</f>
        <v>Fehler -&gt; Lampe: DVL-Motorleitungen</v>
      </c>
      <c r="N351" s="2" t="str">
        <f>VLOOKUP(A351,'4B0907557P M592 List'!$A$5:$D$1316,3,FALSE)</f>
        <v>$0762F</v>
      </c>
      <c r="P351" s="2" t="str">
        <f>VLOOKUP(A351,'06A906018R M383 List'!$A$6:$D$1294,2,FALSE)</f>
        <v>1x1</v>
      </c>
      <c r="Q351" s="2" t="str">
        <f>VLOOKUP(A351,'06A906018R M383 List'!$A$6:$D$1294,4,FALSE)</f>
        <v>Fehler -&gt; Lampe: DVL-Motorleitungen</v>
      </c>
      <c r="R351" s="2" t="str">
        <f>VLOOKUP(A351,'06A906018R M383 List'!$A$6:$D$1294,3,FALSE)</f>
        <v>$06FBF</v>
      </c>
      <c r="T351" s="2" t="str">
        <f>VLOOKUP(A351,'06A906018CG M383 List'!$A$6:$D$1395,2,FALSE)</f>
        <v>1x1</v>
      </c>
      <c r="U351" s="2" t="str">
        <f>VLOOKUP(A351,'06A906018CG M383 List'!$A$6:$D$1395,4,FALSE)</f>
        <v>Fehler -&gt; Lampe: DVL-Motorleitungen</v>
      </c>
      <c r="V351" s="2" t="str">
        <f>VLOOKUP(A351,'06A906018CG M383 List'!$A$6:$D$1395,3,FALSE)</f>
        <v>$07019</v>
      </c>
    </row>
    <row r="352" spans="1:22">
      <c r="A352" s="2" t="s">
        <v>8001</v>
      </c>
      <c r="B352" s="2" t="str">
        <f>VLOOKUP(A352,'4B0907557B M382 List'!$A$5:$E$1799,5,FALSE)</f>
        <v>Error - &gt; Lamp : DVL- Lagerückmeldepotentiometer</v>
      </c>
      <c r="D352" s="2" t="str">
        <f>VLOOKUP(A352,'4B0907557B M382 List'!$A$5:$B$1799,2,FALSE)</f>
        <v>1x1</v>
      </c>
      <c r="E352" s="2" t="str">
        <f>VLOOKUP(A352,'4B0907557B M382 List'!$A$5:$D$1799,4,FALSE)</f>
        <v>Fehler -&gt; Lampe: DVL-Lagerückmeldepotentiometer</v>
      </c>
      <c r="F352" s="2" t="str">
        <f>VLOOKUP(A352,'4B0907557B M382 List'!$A$5:$D$1799,3,FALSE)</f>
        <v>$07A97</v>
      </c>
      <c r="H352" s="2" t="str">
        <f>VLOOKUP(A352,'4B0907557P M592 List'!$A$5:$D$1316,2,FALSE)</f>
        <v>1x1</v>
      </c>
      <c r="I352" s="2" t="str">
        <f>VLOOKUP(A352,'4B0907557P M592 List'!$A$5:$D$1316,4,FALSE)</f>
        <v>Fehler -&gt; Lampe: DVL-Lagerückmeldepotentiometer</v>
      </c>
      <c r="J352" s="2" t="str">
        <f>VLOOKUP(A352,'4B0907557P M592 List'!$A$5:$D$1316,3,FALSE)</f>
        <v>$0762D</v>
      </c>
      <c r="L352" s="2" t="str">
        <f>VLOOKUP(A352,'4B0907557P M592 List'!$A$5:$D$1316,2,FALSE)</f>
        <v>1x1</v>
      </c>
      <c r="M352" s="2" t="str">
        <f>VLOOKUP(A352,'4B0907557P M592 List'!$A$5:$D$1316,4,FALSE)</f>
        <v>Fehler -&gt; Lampe: DVL-Lagerückmeldepotentiometer</v>
      </c>
      <c r="N352" s="2" t="str">
        <f>VLOOKUP(A352,'4B0907557P M592 List'!$A$5:$D$1316,3,FALSE)</f>
        <v>$0762D</v>
      </c>
      <c r="P352" s="2" t="str">
        <f>VLOOKUP(A352,'06A906018R M383 List'!$A$6:$D$1294,2,FALSE)</f>
        <v>1x1</v>
      </c>
      <c r="Q352" s="2" t="str">
        <f>VLOOKUP(A352,'06A906018R M383 List'!$A$6:$D$1294,4,FALSE)</f>
        <v>Fehler -&gt; Lampe: DVL-Lagerückmeldepotentiometer</v>
      </c>
      <c r="R352" s="2" t="str">
        <f>VLOOKUP(A352,'06A906018R M383 List'!$A$6:$D$1294,3,FALSE)</f>
        <v>$06FBD</v>
      </c>
      <c r="T352" s="2" t="str">
        <f>VLOOKUP(A352,'06A906018CG M383 List'!$A$6:$D$1395,2,FALSE)</f>
        <v>1x1</v>
      </c>
      <c r="U352" s="2" t="str">
        <f>VLOOKUP(A352,'06A906018CG M383 List'!$A$6:$D$1395,4,FALSE)</f>
        <v>Fehler -&gt; Lampe: DVL-Lagerückmeldepotentiometer</v>
      </c>
      <c r="V352" s="2" t="str">
        <f>VLOOKUP(A352,'06A906018CG M383 List'!$A$6:$D$1395,3,FALSE)</f>
        <v>$07017</v>
      </c>
    </row>
    <row r="353" spans="1:22">
      <c r="A353" s="2" t="s">
        <v>8004</v>
      </c>
      <c r="B353" s="2" t="str">
        <f>VLOOKUP(A353,'4B0907557B M382 List'!$A$5:$E$1799,5,FALSE)</f>
        <v>Error - &gt; Lamp : DVL- position controller</v>
      </c>
      <c r="D353" s="2" t="str">
        <f>VLOOKUP(A353,'4B0907557B M382 List'!$A$5:$B$1799,2,FALSE)</f>
        <v>1x1</v>
      </c>
      <c r="E353" s="2" t="str">
        <f>VLOOKUP(A353,'4B0907557B M382 List'!$A$5:$D$1799,4,FALSE)</f>
        <v>Fehler -&gt; Lampe: DVL-Lageregler</v>
      </c>
      <c r="F353" s="2" t="str">
        <f>VLOOKUP(A353,'4B0907557B M382 List'!$A$5:$D$1799,3,FALSE)</f>
        <v>$07A98</v>
      </c>
      <c r="H353" s="2" t="str">
        <f>VLOOKUP(A353,'4B0907557P M592 List'!$A$5:$D$1316,2,FALSE)</f>
        <v>1x1</v>
      </c>
      <c r="I353" s="2" t="str">
        <f>VLOOKUP(A353,'4B0907557P M592 List'!$A$5:$D$1316,4,FALSE)</f>
        <v>Fehler -&gt; Lampe: DVL-Lageregler</v>
      </c>
      <c r="J353" s="2" t="str">
        <f>VLOOKUP(A353,'4B0907557P M592 List'!$A$5:$D$1316,3,FALSE)</f>
        <v>$0762E</v>
      </c>
      <c r="L353" s="2" t="str">
        <f>VLOOKUP(A353,'4B0907557P M592 List'!$A$5:$D$1316,2,FALSE)</f>
        <v>1x1</v>
      </c>
      <c r="M353" s="2" t="str">
        <f>VLOOKUP(A353,'4B0907557P M592 List'!$A$5:$D$1316,4,FALSE)</f>
        <v>Fehler -&gt; Lampe: DVL-Lageregler</v>
      </c>
      <c r="N353" s="2" t="str">
        <f>VLOOKUP(A353,'4B0907557P M592 List'!$A$5:$D$1316,3,FALSE)</f>
        <v>$0762E</v>
      </c>
      <c r="P353" s="2" t="str">
        <f>VLOOKUP(A353,'06A906018R M383 List'!$A$6:$D$1294,2,FALSE)</f>
        <v>1x1</v>
      </c>
      <c r="Q353" s="2" t="str">
        <f>VLOOKUP(A353,'06A906018R M383 List'!$A$6:$D$1294,4,FALSE)</f>
        <v>Fehler -&gt; Lampe: DVL-Lageregler</v>
      </c>
      <c r="R353" s="2" t="str">
        <f>VLOOKUP(A353,'06A906018R M383 List'!$A$6:$D$1294,3,FALSE)</f>
        <v>$06FBE</v>
      </c>
      <c r="T353" s="2" t="str">
        <f>VLOOKUP(A353,'06A906018CG M383 List'!$A$6:$D$1395,2,FALSE)</f>
        <v>1x1</v>
      </c>
      <c r="U353" s="2" t="str">
        <f>VLOOKUP(A353,'06A906018CG M383 List'!$A$6:$D$1395,4,FALSE)</f>
        <v>Fehler -&gt; Lampe: DVL-Lageregler</v>
      </c>
      <c r="V353" s="2" t="str">
        <f>VLOOKUP(A353,'06A906018CG M383 List'!$A$6:$D$1395,3,FALSE)</f>
        <v>$07018</v>
      </c>
    </row>
    <row r="354" spans="1:22">
      <c r="A354" s="2" t="s">
        <v>8184</v>
      </c>
      <c r="B354" s="2" t="str">
        <f>VLOOKUP(A354,'4B0907557B M382 List'!$A$5:$E$1799,5,FALSE)</f>
        <v>Error - &gt; Lamp : Minimal stop DK- Poti not learned</v>
      </c>
      <c r="D354" s="2" t="str">
        <f>VLOOKUP(A354,'4B0907557B M382 List'!$A$5:$B$1799,2,FALSE)</f>
        <v>1x1</v>
      </c>
      <c r="E354" s="2" t="str">
        <f>VLOOKUP(A354,'4B0907557B M382 List'!$A$5:$D$1799,4,FALSE)</f>
        <v>Fehler -&gt; Lampe: Minimalanschlag DK-Poti nicht gelernt</v>
      </c>
      <c r="F354" s="2" t="str">
        <f>VLOOKUP(A354,'4B0907557B M382 List'!$A$5:$D$1799,3,FALSE)</f>
        <v>$07A9A</v>
      </c>
      <c r="H354" s="2" t="str">
        <f>VLOOKUP(A354,'4B0907557P M592 List'!$A$5:$D$1316,2,FALSE)</f>
        <v>1x1</v>
      </c>
      <c r="I354" s="2" t="str">
        <f>VLOOKUP(A354,'4B0907557P M592 List'!$A$5:$D$1316,4,FALSE)</f>
        <v>Fehler -&gt; Lampe: Minimalanschlag DK-Poti nicht gelernt</v>
      </c>
      <c r="J354" s="2" t="str">
        <f>VLOOKUP(A354,'4B0907557P M592 List'!$A$5:$D$1316,3,FALSE)</f>
        <v>$07630</v>
      </c>
      <c r="L354" s="2" t="str">
        <f>VLOOKUP(A354,'4B0907557P M592 List'!$A$5:$D$1316,2,FALSE)</f>
        <v>1x1</v>
      </c>
      <c r="M354" s="2" t="str">
        <f>VLOOKUP(A354,'4B0907557P M592 List'!$A$5:$D$1316,4,FALSE)</f>
        <v>Fehler -&gt; Lampe: Minimalanschlag DK-Poti nicht gelernt</v>
      </c>
      <c r="N354" s="2" t="str">
        <f>VLOOKUP(A354,'4B0907557P M592 List'!$A$5:$D$1316,3,FALSE)</f>
        <v>$07630</v>
      </c>
      <c r="P354" s="2" t="str">
        <f>VLOOKUP(A354,'06A906018R M383 List'!$A$6:$D$1294,2,FALSE)</f>
        <v>1x1</v>
      </c>
      <c r="Q354" s="2" t="str">
        <f>VLOOKUP(A354,'06A906018R M383 List'!$A$6:$D$1294,4,FALSE)</f>
        <v>Fehler -&gt; Lampe: Minimalanschlag DK-Poti nicht gelernt</v>
      </c>
      <c r="R354" s="2" t="str">
        <f>VLOOKUP(A354,'06A906018R M383 List'!$A$6:$D$1294,3,FALSE)</f>
        <v>$06FC0</v>
      </c>
      <c r="T354" s="2" t="str">
        <f>VLOOKUP(A354,'06A906018CG M383 List'!$A$6:$D$1395,2,FALSE)</f>
        <v>1x1</v>
      </c>
      <c r="U354" s="2" t="str">
        <f>VLOOKUP(A354,'06A906018CG M383 List'!$A$6:$D$1395,4,FALSE)</f>
        <v>Fehler -&gt; Lampe: Minimalanschlag DK-Poti nicht gelernt</v>
      </c>
      <c r="V354" s="2" t="str">
        <f>VLOOKUP(A354,'06A906018CG M383 List'!$A$6:$D$1395,3,FALSE)</f>
        <v>$0701A</v>
      </c>
    </row>
    <row r="355" spans="1:22">
      <c r="A355" s="2" t="s">
        <v>8363</v>
      </c>
      <c r="B355" s="2" t="str">
        <f>VLOOKUP(A355,'4B0907557B M382 List'!$A$5:$E$1799,5,FALSE)</f>
        <v>DVL- diagnosis: speed threshold for healing trial</v>
      </c>
      <c r="D355" s="2" t="str">
        <f>VLOOKUP(A355,'4B0907557B M382 List'!$A$5:$B$1799,2,FALSE)</f>
        <v>1x1</v>
      </c>
      <c r="E355" s="2" t="str">
        <f>VLOOKUP(A355,'4B0907557B M382 List'!$A$5:$D$1799,4,FALSE)</f>
        <v>DVL-Diagnose: Drehzahlschwelle für Heilungsversuch</v>
      </c>
      <c r="F355" s="2" t="str">
        <f>VLOOKUP(A355,'4B0907557B M382 List'!$A$5:$D$1799,3,FALSE)</f>
        <v>$0746F</v>
      </c>
      <c r="H355" s="2" t="e">
        <f>VLOOKUP(A355,'4B0907557P M592 List'!$A$5:$D$1316,2,FALSE)</f>
        <v>#N/A</v>
      </c>
      <c r="I355" s="2" t="e">
        <f>VLOOKUP(A355,'4B0907557P M592 List'!$A$5:$D$1316,4,FALSE)</f>
        <v>#N/A</v>
      </c>
      <c r="J355" s="2" t="e">
        <f>VLOOKUP(A355,'4B0907557P M592 List'!$A$5:$D$1316,3,FALSE)</f>
        <v>#N/A</v>
      </c>
      <c r="L355" s="2" t="e">
        <f>VLOOKUP(A355,'4B0907557P M592 List'!$A$5:$D$1316,2,FALSE)</f>
        <v>#N/A</v>
      </c>
      <c r="M355" s="2" t="e">
        <f>VLOOKUP(A355,'4B0907557P M592 List'!$A$5:$D$1316,4,FALSE)</f>
        <v>#N/A</v>
      </c>
      <c r="N355" s="2" t="e">
        <f>VLOOKUP(A355,'4B0907557P M592 List'!$A$5:$D$1316,3,FALSE)</f>
        <v>#N/A</v>
      </c>
      <c r="P355" s="2" t="str">
        <f>VLOOKUP(A355,'06A906018R M383 List'!$A$6:$D$1294,2,FALSE)</f>
        <v>1x1</v>
      </c>
      <c r="Q355" s="2" t="str">
        <f>VLOOKUP(A355,'06A906018R M383 List'!$A$6:$D$1294,4,FALSE)</f>
        <v>DVL-Diagnose: Drehzahlschwelle für Heilungsversuch</v>
      </c>
      <c r="R355" s="2" t="str">
        <f>VLOOKUP(A355,'06A906018R M383 List'!$A$6:$D$1294,3,FALSE)</f>
        <v>$0697B</v>
      </c>
      <c r="T355" s="2" t="e">
        <f>VLOOKUP(A355,'06A906018CG M383 List'!$A$6:$D$1395,2,FALSE)</f>
        <v>#N/A</v>
      </c>
      <c r="U355" s="2" t="e">
        <f>VLOOKUP(A355,'06A906018CG M383 List'!$A$6:$D$1395,4,FALSE)</f>
        <v>#N/A</v>
      </c>
      <c r="V355" s="2" t="e">
        <f>VLOOKUP(A355,'06A906018CG M383 List'!$A$6:$D$1395,3,FALSE)</f>
        <v>#N/A</v>
      </c>
    </row>
    <row r="356" spans="1:22">
      <c r="A356" s="2" t="s">
        <v>6038</v>
      </c>
      <c r="B356" s="2" t="str">
        <f>VLOOKUP(A356,'4B0907557B M382 List'!$A$5:$E$1799,5,FALSE)</f>
        <v>Debounce diagnosis DVL- motor cables (power stage diagnosis)</v>
      </c>
      <c r="D356" s="2" t="str">
        <f>VLOOKUP(A356,'4B0907557B M382 List'!$A$5:$B$1799,2,FALSE)</f>
        <v>1x1</v>
      </c>
      <c r="E356" s="2" t="str">
        <f>VLOOKUP(A356,'4B0907557B M382 List'!$A$5:$D$1799,4,FALSE)</f>
        <v>Entprellzeit Diagnose DVL-Motorleitungen (Endstufendiagnose)</v>
      </c>
      <c r="F356" s="2" t="str">
        <f>VLOOKUP(A356,'4B0907557B M382 List'!$A$5:$D$1799,3,FALSE)</f>
        <v>$07470</v>
      </c>
      <c r="H356" s="2" t="e">
        <f>VLOOKUP(A356,'4B0907557P M592 List'!$A$5:$D$1316,2,FALSE)</f>
        <v>#N/A</v>
      </c>
      <c r="I356" s="2" t="e">
        <f>VLOOKUP(A356,'4B0907557P M592 List'!$A$5:$D$1316,4,FALSE)</f>
        <v>#N/A</v>
      </c>
      <c r="J356" s="2" t="e">
        <f>VLOOKUP(A356,'4B0907557P M592 List'!$A$5:$D$1316,3,FALSE)</f>
        <v>#N/A</v>
      </c>
      <c r="L356" s="2" t="e">
        <f>VLOOKUP(A356,'4B0907557P M592 List'!$A$5:$D$1316,2,FALSE)</f>
        <v>#N/A</v>
      </c>
      <c r="M356" s="2" t="e">
        <f>VLOOKUP(A356,'4B0907557P M592 List'!$A$5:$D$1316,4,FALSE)</f>
        <v>#N/A</v>
      </c>
      <c r="N356" s="2" t="e">
        <f>VLOOKUP(A356,'4B0907557P M592 List'!$A$5:$D$1316,3,FALSE)</f>
        <v>#N/A</v>
      </c>
      <c r="P356" s="2" t="str">
        <f>VLOOKUP(A356,'06A906018R M383 List'!$A$6:$D$1294,2,FALSE)</f>
        <v>1x1</v>
      </c>
      <c r="Q356" s="2" t="str">
        <f>VLOOKUP(A356,'06A906018R M383 List'!$A$6:$D$1294,4,FALSE)</f>
        <v>Entprellzeit Diagnose DVL-Motorleitungen (Endstufendiagnose)</v>
      </c>
      <c r="R356" s="2" t="str">
        <f>VLOOKUP(A356,'06A906018R M383 List'!$A$6:$D$1294,3,FALSE)</f>
        <v>$0697C</v>
      </c>
      <c r="T356" s="2" t="str">
        <f>VLOOKUP(A356,'06A906018CG M383 List'!$A$6:$D$1395,2,FALSE)</f>
        <v>1x1</v>
      </c>
      <c r="U356" s="2" t="str">
        <f>VLOOKUP(A356,'06A906018CG M383 List'!$A$6:$D$1395,4,FALSE)</f>
        <v>Entprellzeit Diagnose DVL-Motorleitungen (Endstufendiagnose)</v>
      </c>
      <c r="V356" s="2" t="str">
        <f>VLOOKUP(A356,'06A906018CG M383 List'!$A$6:$D$1395,3,FALSE)</f>
        <v>$06994</v>
      </c>
    </row>
    <row r="357" spans="1:22">
      <c r="A357" s="2" t="s">
        <v>6041</v>
      </c>
      <c r="B357" s="2" t="str">
        <f>VLOOKUP(A357,'4B0907557B M382 List'!$A$5:$E$1799,5,FALSE)</f>
        <v>Debounce DVL- Lagerückmeldepotentiometer diagnostics minimum value</v>
      </c>
      <c r="D357" s="2" t="str">
        <f>VLOOKUP(A357,'4B0907557B M382 List'!$A$5:$B$1799,2,FALSE)</f>
        <v>1x1</v>
      </c>
      <c r="E357" s="2" t="str">
        <f>VLOOKUP(A357,'4B0907557B M382 List'!$A$5:$D$1799,4,FALSE)</f>
        <v>Entprellzeit DVL-Lagerückmeldepotentiometer-Diagnose Minimalwert</v>
      </c>
      <c r="F357" s="2" t="str">
        <f>VLOOKUP(A357,'4B0907557B M382 List'!$A$5:$D$1799,3,FALSE)</f>
        <v>$07472</v>
      </c>
      <c r="H357" s="2" t="e">
        <f>VLOOKUP(A357,'4B0907557P M592 List'!$A$5:$D$1316,2,FALSE)</f>
        <v>#N/A</v>
      </c>
      <c r="I357" s="2" t="e">
        <f>VLOOKUP(A357,'4B0907557P M592 List'!$A$5:$D$1316,4,FALSE)</f>
        <v>#N/A</v>
      </c>
      <c r="J357" s="2" t="e">
        <f>VLOOKUP(A357,'4B0907557P M592 List'!$A$5:$D$1316,3,FALSE)</f>
        <v>#N/A</v>
      </c>
      <c r="L357" s="2" t="e">
        <f>VLOOKUP(A357,'4B0907557P M592 List'!$A$5:$D$1316,2,FALSE)</f>
        <v>#N/A</v>
      </c>
      <c r="M357" s="2" t="e">
        <f>VLOOKUP(A357,'4B0907557P M592 List'!$A$5:$D$1316,4,FALSE)</f>
        <v>#N/A</v>
      </c>
      <c r="N357" s="2" t="e">
        <f>VLOOKUP(A357,'4B0907557P M592 List'!$A$5:$D$1316,3,FALSE)</f>
        <v>#N/A</v>
      </c>
      <c r="P357" s="2" t="str">
        <f>VLOOKUP(A357,'06A906018R M383 List'!$A$6:$D$1294,2,FALSE)</f>
        <v>1x1</v>
      </c>
      <c r="Q357" s="2" t="str">
        <f>VLOOKUP(A357,'06A906018R M383 List'!$A$6:$D$1294,4,FALSE)</f>
        <v>Entprellzeit DVL-Lagerückmeldepotentiometer-Diagnose Minimalwert</v>
      </c>
      <c r="R357" s="2" t="str">
        <f>VLOOKUP(A357,'06A906018R M383 List'!$A$6:$D$1294,3,FALSE)</f>
        <v>$0697E</v>
      </c>
      <c r="T357" s="2" t="str">
        <f>VLOOKUP(A357,'06A906018CG M383 List'!$A$6:$D$1395,2,FALSE)</f>
        <v>1x1</v>
      </c>
      <c r="U357" s="2" t="str">
        <f>VLOOKUP(A357,'06A906018CG M383 List'!$A$6:$D$1395,4,FALSE)</f>
        <v>Entprellzeit DVL-Lagerückmeldepotentiometer-Diagnose Minimalwert</v>
      </c>
      <c r="V357" s="2" t="str">
        <f>VLOOKUP(A357,'06A906018CG M383 List'!$A$6:$D$1395,3,FALSE)</f>
        <v>$06996</v>
      </c>
    </row>
    <row r="358" spans="1:22">
      <c r="A358" s="2" t="s">
        <v>6044</v>
      </c>
      <c r="B358" s="2" t="str">
        <f>VLOOKUP(A358,'4B0907557B M382 List'!$A$5:$E$1799,5,FALSE)</f>
        <v>Debounce DVL- Lagerückmeldepotentiometer diagnostics maximum value</v>
      </c>
      <c r="D358" s="2" t="str">
        <f>VLOOKUP(A358,'4B0907557B M382 List'!$A$5:$B$1799,2,FALSE)</f>
        <v>1x1</v>
      </c>
      <c r="E358" s="2" t="str">
        <f>VLOOKUP(A358,'4B0907557B M382 List'!$A$5:$D$1799,4,FALSE)</f>
        <v>Entprellzeit DVL-Lagerückmeldepotentiometer-Diagnose Maximalwert</v>
      </c>
      <c r="F358" s="2" t="str">
        <f>VLOOKUP(A358,'4B0907557B M382 List'!$A$5:$D$1799,3,FALSE)</f>
        <v>$07474</v>
      </c>
      <c r="H358" s="2" t="e">
        <f>VLOOKUP(A358,'4B0907557P M592 List'!$A$5:$D$1316,2,FALSE)</f>
        <v>#N/A</v>
      </c>
      <c r="I358" s="2" t="e">
        <f>VLOOKUP(A358,'4B0907557P M592 List'!$A$5:$D$1316,4,FALSE)</f>
        <v>#N/A</v>
      </c>
      <c r="J358" s="2" t="e">
        <f>VLOOKUP(A358,'4B0907557P M592 List'!$A$5:$D$1316,3,FALSE)</f>
        <v>#N/A</v>
      </c>
      <c r="L358" s="2" t="e">
        <f>VLOOKUP(A358,'4B0907557P M592 List'!$A$5:$D$1316,2,FALSE)</f>
        <v>#N/A</v>
      </c>
      <c r="M358" s="2" t="e">
        <f>VLOOKUP(A358,'4B0907557P M592 List'!$A$5:$D$1316,4,FALSE)</f>
        <v>#N/A</v>
      </c>
      <c r="N358" s="2" t="e">
        <f>VLOOKUP(A358,'4B0907557P M592 List'!$A$5:$D$1316,3,FALSE)</f>
        <v>#N/A</v>
      </c>
      <c r="P358" s="2" t="str">
        <f>VLOOKUP(A358,'06A906018R M383 List'!$A$6:$D$1294,2,FALSE)</f>
        <v>1x1</v>
      </c>
      <c r="Q358" s="2" t="str">
        <f>VLOOKUP(A358,'06A906018R M383 List'!$A$6:$D$1294,4,FALSE)</f>
        <v>Entprellzeit DVL-Lagerückmeldepotentiometer-Diagnose Maximalwert</v>
      </c>
      <c r="R358" s="2" t="str">
        <f>VLOOKUP(A358,'06A906018R M383 List'!$A$6:$D$1294,3,FALSE)</f>
        <v>$06980</v>
      </c>
      <c r="T358" s="2" t="str">
        <f>VLOOKUP(A358,'06A906018CG M383 List'!$A$6:$D$1395,2,FALSE)</f>
        <v>1x1</v>
      </c>
      <c r="U358" s="2" t="str">
        <f>VLOOKUP(A358,'06A906018CG M383 List'!$A$6:$D$1395,4,FALSE)</f>
        <v>Entprellzeit DVL-Lagerückmeldepotentiometer-Diagnose Maximalwert</v>
      </c>
      <c r="V358" s="2" t="str">
        <f>VLOOKUP(A358,'06A906018CG M383 List'!$A$6:$D$1395,3,FALSE)</f>
        <v>$0699C</v>
      </c>
    </row>
    <row r="359" spans="1:22">
      <c r="A359" s="2" t="s">
        <v>6047</v>
      </c>
      <c r="B359" s="2" t="str">
        <f>VLOOKUP(A359,'4B0907557B M382 List'!$A$5:$E$1799,5,FALSE)</f>
        <v>Debounce DVL- Lagerückmeldepotentiometer diagnostics with OK message</v>
      </c>
      <c r="D359" s="2" t="str">
        <f>VLOOKUP(A359,'4B0907557B M382 List'!$A$5:$B$1799,2,FALSE)</f>
        <v>1x1</v>
      </c>
      <c r="E359" s="2" t="str">
        <f>VLOOKUP(A359,'4B0907557B M382 List'!$A$5:$D$1799,4,FALSE)</f>
        <v>Entprellzeit DVL-Lagerückmeldepotentiometer-Diagnose mit i.O.-Meldung</v>
      </c>
      <c r="F359" s="2" t="str">
        <f>VLOOKUP(A359,'4B0907557B M382 List'!$A$5:$D$1799,3,FALSE)</f>
        <v>$07476</v>
      </c>
      <c r="H359" s="2" t="e">
        <f>VLOOKUP(A359,'4B0907557P M592 List'!$A$5:$D$1316,2,FALSE)</f>
        <v>#N/A</v>
      </c>
      <c r="I359" s="2" t="e">
        <f>VLOOKUP(A359,'4B0907557P M592 List'!$A$5:$D$1316,4,FALSE)</f>
        <v>#N/A</v>
      </c>
      <c r="J359" s="2" t="e">
        <f>VLOOKUP(A359,'4B0907557P M592 List'!$A$5:$D$1316,3,FALSE)</f>
        <v>#N/A</v>
      </c>
      <c r="L359" s="2" t="e">
        <f>VLOOKUP(A359,'4B0907557P M592 List'!$A$5:$D$1316,2,FALSE)</f>
        <v>#N/A</v>
      </c>
      <c r="M359" s="2" t="e">
        <f>VLOOKUP(A359,'4B0907557P M592 List'!$A$5:$D$1316,4,FALSE)</f>
        <v>#N/A</v>
      </c>
      <c r="N359" s="2" t="e">
        <f>VLOOKUP(A359,'4B0907557P M592 List'!$A$5:$D$1316,3,FALSE)</f>
        <v>#N/A</v>
      </c>
      <c r="P359" s="2" t="str">
        <f>VLOOKUP(A359,'06A906018R M383 List'!$A$6:$D$1294,2,FALSE)</f>
        <v>1x1</v>
      </c>
      <c r="Q359" s="2" t="str">
        <f>VLOOKUP(A359,'06A906018R M383 List'!$A$6:$D$1294,4,FALSE)</f>
        <v>Entprellzeit DVL-Lagerückmeldepotentiometer-Diagnose mit i.O.-Meldung</v>
      </c>
      <c r="R359" s="2" t="str">
        <f>VLOOKUP(A359,'06A906018R M383 List'!$A$6:$D$1294,3,FALSE)</f>
        <v>$06982</v>
      </c>
      <c r="T359" s="2" t="e">
        <f>VLOOKUP(A359,'06A906018CG M383 List'!$A$6:$D$1395,2,FALSE)</f>
        <v>#N/A</v>
      </c>
      <c r="U359" s="2" t="e">
        <f>VLOOKUP(A359,'06A906018CG M383 List'!$A$6:$D$1395,4,FALSE)</f>
        <v>#N/A</v>
      </c>
      <c r="V359" s="2" t="e">
        <f>VLOOKUP(A359,'06A906018CG M383 List'!$A$6:$D$1395,3,FALSE)</f>
        <v>#N/A</v>
      </c>
    </row>
    <row r="360" spans="1:22">
      <c r="A360" s="2" t="s">
        <v>6050</v>
      </c>
      <c r="B360" s="2" t="str">
        <f>VLOOKUP(A360,'4B0907557B M382 List'!$A$5:$E$1799,5,FALSE)</f>
        <v>Debounce DVL- diagnosis in cases of suspected non-recognized exchange controller</v>
      </c>
      <c r="D360" s="2" t="str">
        <f>VLOOKUP(A360,'4B0907557B M382 List'!$A$5:$B$1799,2,FALSE)</f>
        <v>1x1</v>
      </c>
      <c r="E360" s="2" t="str">
        <f>VLOOKUP(A360,'4B0907557B M382 List'!$A$5:$D$1799,4,FALSE)</f>
        <v>Entprellzeit DVL-Diagnose bei Verdacht auf nicht erkannten Stellertausch</v>
      </c>
      <c r="F360" s="2" t="str">
        <f>VLOOKUP(A360,'4B0907557B M382 List'!$A$5:$D$1799,3,FALSE)</f>
        <v>$07478</v>
      </c>
      <c r="H360" s="2" t="e">
        <f>VLOOKUP(A360,'4B0907557P M592 List'!$A$5:$D$1316,2,FALSE)</f>
        <v>#N/A</v>
      </c>
      <c r="I360" s="2" t="e">
        <f>VLOOKUP(A360,'4B0907557P M592 List'!$A$5:$D$1316,4,FALSE)</f>
        <v>#N/A</v>
      </c>
      <c r="J360" s="2" t="e">
        <f>VLOOKUP(A360,'4B0907557P M592 List'!$A$5:$D$1316,3,FALSE)</f>
        <v>#N/A</v>
      </c>
      <c r="L360" s="2" t="e">
        <f>VLOOKUP(A360,'4B0907557P M592 List'!$A$5:$D$1316,2,FALSE)</f>
        <v>#N/A</v>
      </c>
      <c r="M360" s="2" t="e">
        <f>VLOOKUP(A360,'4B0907557P M592 List'!$A$5:$D$1316,4,FALSE)</f>
        <v>#N/A</v>
      </c>
      <c r="N360" s="2" t="e">
        <f>VLOOKUP(A360,'4B0907557P M592 List'!$A$5:$D$1316,3,FALSE)</f>
        <v>#N/A</v>
      </c>
      <c r="P360" s="2" t="str">
        <f>VLOOKUP(A360,'06A906018R M383 List'!$A$6:$D$1294,2,FALSE)</f>
        <v>1x1</v>
      </c>
      <c r="Q360" s="2" t="str">
        <f>VLOOKUP(A360,'06A906018R M383 List'!$A$6:$D$1294,4,FALSE)</f>
        <v>Entprellzeit DVL-Diagnose bei Verdacht auf nicht erkannten Stellertausch</v>
      </c>
      <c r="R360" s="2" t="str">
        <f>VLOOKUP(A360,'06A906018R M383 List'!$A$6:$D$1294,3,FALSE)</f>
        <v>$06984</v>
      </c>
      <c r="T360" s="2" t="e">
        <f>VLOOKUP(A360,'06A906018CG M383 List'!$A$6:$D$1395,2,FALSE)</f>
        <v>#N/A</v>
      </c>
      <c r="U360" s="2" t="e">
        <f>VLOOKUP(A360,'06A906018CG M383 List'!$A$6:$D$1395,4,FALSE)</f>
        <v>#N/A</v>
      </c>
      <c r="V360" s="2" t="e">
        <f>VLOOKUP(A360,'06A906018CG M383 List'!$A$6:$D$1395,3,FALSE)</f>
        <v>#N/A</v>
      </c>
    </row>
    <row r="361" spans="1:22">
      <c r="A361" s="2" t="s">
        <v>6053</v>
      </c>
      <c r="B361" s="2" t="str">
        <f>VLOOKUP(A361,'4B0907557B M382 List'!$A$5:$E$1799,5,FALSE)</f>
        <v>Debounce DVL- position controller diagnostics minimum value</v>
      </c>
      <c r="D361" s="2" t="str">
        <f>VLOOKUP(A361,'4B0907557B M382 List'!$A$5:$B$1799,2,FALSE)</f>
        <v>1x1</v>
      </c>
      <c r="E361" s="2" t="str">
        <f>VLOOKUP(A361,'4B0907557B M382 List'!$A$5:$D$1799,4,FALSE)</f>
        <v>Entprellzeit DVL-Lageregler-Diagnose Minimalwert</v>
      </c>
      <c r="F361" s="2" t="str">
        <f>VLOOKUP(A361,'4B0907557B M382 List'!$A$5:$D$1799,3,FALSE)</f>
        <v>$0747A</v>
      </c>
      <c r="H361" s="2" t="e">
        <f>VLOOKUP(A361,'4B0907557P M592 List'!$A$5:$D$1316,2,FALSE)</f>
        <v>#N/A</v>
      </c>
      <c r="I361" s="2" t="e">
        <f>VLOOKUP(A361,'4B0907557P M592 List'!$A$5:$D$1316,4,FALSE)</f>
        <v>#N/A</v>
      </c>
      <c r="J361" s="2" t="e">
        <f>VLOOKUP(A361,'4B0907557P M592 List'!$A$5:$D$1316,3,FALSE)</f>
        <v>#N/A</v>
      </c>
      <c r="L361" s="2" t="e">
        <f>VLOOKUP(A361,'4B0907557P M592 List'!$A$5:$D$1316,2,FALSE)</f>
        <v>#N/A</v>
      </c>
      <c r="M361" s="2" t="e">
        <f>VLOOKUP(A361,'4B0907557P M592 List'!$A$5:$D$1316,4,FALSE)</f>
        <v>#N/A</v>
      </c>
      <c r="N361" s="2" t="e">
        <f>VLOOKUP(A361,'4B0907557P M592 List'!$A$5:$D$1316,3,FALSE)</f>
        <v>#N/A</v>
      </c>
      <c r="P361" s="2" t="str">
        <f>VLOOKUP(A361,'06A906018R M383 List'!$A$6:$D$1294,2,FALSE)</f>
        <v>1x1</v>
      </c>
      <c r="Q361" s="2" t="str">
        <f>VLOOKUP(A361,'06A906018R M383 List'!$A$6:$D$1294,4,FALSE)</f>
        <v>Entprellzeit DVL-Lageregler-Diagnose Minimalwert</v>
      </c>
      <c r="R361" s="2" t="str">
        <f>VLOOKUP(A361,'06A906018R M383 List'!$A$6:$D$1294,3,FALSE)</f>
        <v>$06986</v>
      </c>
      <c r="T361" s="2" t="str">
        <f>VLOOKUP(A361,'06A906018CG M383 List'!$A$6:$D$1395,2,FALSE)</f>
        <v>1x1</v>
      </c>
      <c r="U361" s="2" t="str">
        <f>VLOOKUP(A361,'06A906018CG M383 List'!$A$6:$D$1395,4,FALSE)</f>
        <v>Entprellzeit DVL-Lageregler-Diagnose Minimalwert</v>
      </c>
      <c r="V361" s="2" t="str">
        <f>VLOOKUP(A361,'06A906018CG M383 List'!$A$6:$D$1395,3,FALSE)</f>
        <v>$0699E</v>
      </c>
    </row>
    <row r="362" spans="1:22">
      <c r="A362" s="2" t="s">
        <v>6056</v>
      </c>
      <c r="B362" s="2" t="str">
        <f>VLOOKUP(A362,'4B0907557B M382 List'!$A$5:$E$1799,5,FALSE)</f>
        <v>Debounce DVL- position controller diagnostics maximum value</v>
      </c>
      <c r="D362" s="2" t="str">
        <f>VLOOKUP(A362,'4B0907557B M382 List'!$A$5:$B$1799,2,FALSE)</f>
        <v>1x1</v>
      </c>
      <c r="E362" s="2" t="str">
        <f>VLOOKUP(A362,'4B0907557B M382 List'!$A$5:$D$1799,4,FALSE)</f>
        <v>Entprellzeit DVL-Lageregler-Diagnose Maximalwert</v>
      </c>
      <c r="F362" s="2" t="str">
        <f>VLOOKUP(A362,'4B0907557B M382 List'!$A$5:$D$1799,3,FALSE)</f>
        <v>$0747C</v>
      </c>
      <c r="H362" s="2" t="e">
        <f>VLOOKUP(A362,'4B0907557P M592 List'!$A$5:$D$1316,2,FALSE)</f>
        <v>#N/A</v>
      </c>
      <c r="I362" s="2" t="e">
        <f>VLOOKUP(A362,'4B0907557P M592 List'!$A$5:$D$1316,4,FALSE)</f>
        <v>#N/A</v>
      </c>
      <c r="J362" s="2" t="e">
        <f>VLOOKUP(A362,'4B0907557P M592 List'!$A$5:$D$1316,3,FALSE)</f>
        <v>#N/A</v>
      </c>
      <c r="L362" s="2" t="e">
        <f>VLOOKUP(A362,'4B0907557P M592 List'!$A$5:$D$1316,2,FALSE)</f>
        <v>#N/A</v>
      </c>
      <c r="M362" s="2" t="e">
        <f>VLOOKUP(A362,'4B0907557P M592 List'!$A$5:$D$1316,4,FALSE)</f>
        <v>#N/A</v>
      </c>
      <c r="N362" s="2" t="e">
        <f>VLOOKUP(A362,'4B0907557P M592 List'!$A$5:$D$1316,3,FALSE)</f>
        <v>#N/A</v>
      </c>
      <c r="P362" s="2" t="str">
        <f>VLOOKUP(A362,'06A906018R M383 List'!$A$6:$D$1294,2,FALSE)</f>
        <v>1x1</v>
      </c>
      <c r="Q362" s="2" t="str">
        <f>VLOOKUP(A362,'06A906018R M383 List'!$A$6:$D$1294,4,FALSE)</f>
        <v>Entprellzeit DVL-Lageregler-Diagnose Maximalwert</v>
      </c>
      <c r="R362" s="2" t="str">
        <f>VLOOKUP(A362,'06A906018R M383 List'!$A$6:$D$1294,3,FALSE)</f>
        <v>$06988</v>
      </c>
      <c r="T362" s="2" t="str">
        <f>VLOOKUP(A362,'06A906018CG M383 List'!$A$6:$D$1395,2,FALSE)</f>
        <v>1x1</v>
      </c>
      <c r="U362" s="2" t="str">
        <f>VLOOKUP(A362,'06A906018CG M383 List'!$A$6:$D$1395,4,FALSE)</f>
        <v>Entprellzeit DVL-Lageregler-Diagnose Maximalwert</v>
      </c>
      <c r="V362" s="2" t="str">
        <f>VLOOKUP(A362,'06A906018CG M383 List'!$A$6:$D$1395,3,FALSE)</f>
        <v>$069A0</v>
      </c>
    </row>
    <row r="363" spans="1:22">
      <c r="A363" s="2" t="s">
        <v>6059</v>
      </c>
      <c r="B363" s="2" t="str">
        <f>VLOOKUP(A363,'4B0907557B M382 List'!$A$5:$E$1799,5,FALSE)</f>
        <v>Debounce DVL- position controller diagnostics with OK message</v>
      </c>
      <c r="D363" s="2" t="str">
        <f>VLOOKUP(A363,'4B0907557B M382 List'!$A$5:$B$1799,2,FALSE)</f>
        <v>1x1</v>
      </c>
      <c r="E363" s="2" t="str">
        <f>VLOOKUP(A363,'4B0907557B M382 List'!$A$5:$D$1799,4,FALSE)</f>
        <v>Entprellzeit DVL-Lageregler-Diagnose mit i.O.-Meldung</v>
      </c>
      <c r="F363" s="2" t="str">
        <f>VLOOKUP(A363,'4B0907557B M382 List'!$A$5:$D$1799,3,FALSE)</f>
        <v>$0747E</v>
      </c>
      <c r="H363" s="2" t="e">
        <f>VLOOKUP(A363,'4B0907557P M592 List'!$A$5:$D$1316,2,FALSE)</f>
        <v>#N/A</v>
      </c>
      <c r="I363" s="2" t="e">
        <f>VLOOKUP(A363,'4B0907557P M592 List'!$A$5:$D$1316,4,FALSE)</f>
        <v>#N/A</v>
      </c>
      <c r="J363" s="2" t="e">
        <f>VLOOKUP(A363,'4B0907557P M592 List'!$A$5:$D$1316,3,FALSE)</f>
        <v>#N/A</v>
      </c>
      <c r="L363" s="2" t="e">
        <f>VLOOKUP(A363,'4B0907557P M592 List'!$A$5:$D$1316,2,FALSE)</f>
        <v>#N/A</v>
      </c>
      <c r="M363" s="2" t="e">
        <f>VLOOKUP(A363,'4B0907557P M592 List'!$A$5:$D$1316,4,FALSE)</f>
        <v>#N/A</v>
      </c>
      <c r="N363" s="2" t="e">
        <f>VLOOKUP(A363,'4B0907557P M592 List'!$A$5:$D$1316,3,FALSE)</f>
        <v>#N/A</v>
      </c>
      <c r="P363" s="2" t="e">
        <f>VLOOKUP(A363,'06A906018R M383 List'!$A$6:$D$1294,2,FALSE)</f>
        <v>#N/A</v>
      </c>
      <c r="Q363" s="2" t="e">
        <f>VLOOKUP(A363,'06A906018R M383 List'!$A$6:$D$1294,4,FALSE)</f>
        <v>#N/A</v>
      </c>
      <c r="R363" s="2" t="e">
        <f>VLOOKUP(A363,'06A906018R M383 List'!$A$6:$D$1294,3,FALSE)</f>
        <v>#N/A</v>
      </c>
      <c r="T363" s="2" t="e">
        <f>VLOOKUP(A363,'06A906018CG M383 List'!$A$6:$D$1395,2,FALSE)</f>
        <v>#N/A</v>
      </c>
      <c r="U363" s="2" t="e">
        <f>VLOOKUP(A363,'06A906018CG M383 List'!$A$6:$D$1395,4,FALSE)</f>
        <v>#N/A</v>
      </c>
      <c r="V363" s="2" t="e">
        <f>VLOOKUP(A363,'06A906018CG M383 List'!$A$6:$D$1395,3,FALSE)</f>
        <v>#N/A</v>
      </c>
    </row>
    <row r="364" spans="1:22">
      <c r="A364" s="2" t="s">
        <v>6062</v>
      </c>
      <c r="B364" s="2" t="str">
        <f>VLOOKUP(A364,'4B0907557B M382 List'!$A$5:$E$1799,5,FALSE)</f>
        <v>Debounce DVL- position controller diagnostic value implausible</v>
      </c>
      <c r="D364" s="2" t="str">
        <f>VLOOKUP(A364,'4B0907557B M382 List'!$A$5:$B$1799,2,FALSE)</f>
        <v>1x1</v>
      </c>
      <c r="E364" s="2" t="str">
        <f>VLOOKUP(A364,'4B0907557B M382 List'!$A$5:$D$1799,4,FALSE)</f>
        <v>Entprellzeit DVL-Lageregler-Diagnose Wert unplausibel</v>
      </c>
      <c r="F364" s="2" t="str">
        <f>VLOOKUP(A364,'4B0907557B M382 List'!$A$5:$D$1799,3,FALSE)</f>
        <v>$07480</v>
      </c>
      <c r="H364" s="2" t="e">
        <f>VLOOKUP(A364,'4B0907557P M592 List'!$A$5:$D$1316,2,FALSE)</f>
        <v>#N/A</v>
      </c>
      <c r="I364" s="2" t="e">
        <f>VLOOKUP(A364,'4B0907557P M592 List'!$A$5:$D$1316,4,FALSE)</f>
        <v>#N/A</v>
      </c>
      <c r="J364" s="2" t="e">
        <f>VLOOKUP(A364,'4B0907557P M592 List'!$A$5:$D$1316,3,FALSE)</f>
        <v>#N/A</v>
      </c>
      <c r="L364" s="2" t="e">
        <f>VLOOKUP(A364,'4B0907557P M592 List'!$A$5:$D$1316,2,FALSE)</f>
        <v>#N/A</v>
      </c>
      <c r="M364" s="2" t="e">
        <f>VLOOKUP(A364,'4B0907557P M592 List'!$A$5:$D$1316,4,FALSE)</f>
        <v>#N/A</v>
      </c>
      <c r="N364" s="2" t="e">
        <f>VLOOKUP(A364,'4B0907557P M592 List'!$A$5:$D$1316,3,FALSE)</f>
        <v>#N/A</v>
      </c>
      <c r="P364" s="2" t="e">
        <f>VLOOKUP(A364,'06A906018R M383 List'!$A$6:$D$1294,2,FALSE)</f>
        <v>#N/A</v>
      </c>
      <c r="Q364" s="2" t="e">
        <f>VLOOKUP(A364,'06A906018R M383 List'!$A$6:$D$1294,4,FALSE)</f>
        <v>#N/A</v>
      </c>
      <c r="R364" s="2" t="e">
        <f>VLOOKUP(A364,'06A906018R M383 List'!$A$6:$D$1294,3,FALSE)</f>
        <v>#N/A</v>
      </c>
      <c r="T364" s="2" t="str">
        <f>VLOOKUP(A364,'06A906018CG M383 List'!$A$6:$D$1395,2,FALSE)</f>
        <v>1x1</v>
      </c>
      <c r="U364" s="2" t="str">
        <f>VLOOKUP(A364,'06A906018CG M383 List'!$A$6:$D$1395,4,FALSE)</f>
        <v>Entprellzeit DVL-Lageregler-Diagnose Wert unplausibel</v>
      </c>
      <c r="V364" s="2" t="str">
        <f>VLOOKUP(A364,'06A906018CG M383 List'!$A$6:$D$1395,3,FALSE)</f>
        <v>$069A4</v>
      </c>
    </row>
    <row r="365" spans="1:22">
      <c r="A365" s="2" t="s">
        <v>6655</v>
      </c>
      <c r="B365" s="2" t="str">
        <f>VLOOKUP(A365,'4B0907557B M382 List'!$A$5:$E$1799,5,FALSE)</f>
        <v>Error sum time: DVL- adaptation</v>
      </c>
      <c r="D365" s="2" t="str">
        <f>VLOOKUP(A365,'4B0907557B M382 List'!$A$5:$B$1799,2,FALSE)</f>
        <v>1x1</v>
      </c>
      <c r="E365" s="2" t="str">
        <f>VLOOKUP(A365,'4B0907557B M382 List'!$A$5:$D$1799,4,FALSE)</f>
        <v>Fehlersummenzeit: DVL-Adaption</v>
      </c>
      <c r="F365" s="2" t="str">
        <f>VLOOKUP(A365,'4B0907557B M382 List'!$A$5:$D$1799,3,FALSE)</f>
        <v>$07ADD</v>
      </c>
      <c r="H365" s="2" t="str">
        <f>VLOOKUP(A365,'4B0907557P M592 List'!$A$5:$D$1316,2,FALSE)</f>
        <v>1x1</v>
      </c>
      <c r="I365" s="2" t="str">
        <f>VLOOKUP(A365,'4B0907557P M592 List'!$A$5:$D$1316,4,FALSE)</f>
        <v>Fehlersummenzeit: DVL-Adaption</v>
      </c>
      <c r="J365" s="2" t="str">
        <f>VLOOKUP(A365,'4B0907557P M592 List'!$A$5:$D$1316,3,FALSE)</f>
        <v>$07673</v>
      </c>
      <c r="L365" s="2" t="str">
        <f>VLOOKUP(A365,'4B0907557P M592 List'!$A$5:$D$1316,2,FALSE)</f>
        <v>1x1</v>
      </c>
      <c r="M365" s="2" t="str">
        <f>VLOOKUP(A365,'4B0907557P M592 List'!$A$5:$D$1316,4,FALSE)</f>
        <v>Fehlersummenzeit: DVL-Adaption</v>
      </c>
      <c r="N365" s="2" t="str">
        <f>VLOOKUP(A365,'4B0907557P M592 List'!$A$5:$D$1316,3,FALSE)</f>
        <v>$07673</v>
      </c>
      <c r="P365" s="2" t="str">
        <f>VLOOKUP(A365,'06A906018R M383 List'!$A$6:$D$1294,2,FALSE)</f>
        <v>1x1</v>
      </c>
      <c r="Q365" s="2" t="str">
        <f>VLOOKUP(A365,'06A906018R M383 List'!$A$6:$D$1294,4,FALSE)</f>
        <v>Fehlersummenzeit: DVL-Adaption</v>
      </c>
      <c r="R365" s="2" t="str">
        <f>VLOOKUP(A365,'06A906018R M383 List'!$A$6:$D$1294,3,FALSE)</f>
        <v>$07003</v>
      </c>
      <c r="T365" s="2" t="str">
        <f>VLOOKUP(A365,'06A906018CG M383 List'!$A$6:$D$1395,2,FALSE)</f>
        <v>1x1</v>
      </c>
      <c r="U365" s="2" t="str">
        <f>VLOOKUP(A365,'06A906018CG M383 List'!$A$6:$D$1395,4,FALSE)</f>
        <v>Fehlersummenzeit: DVL-Adaption</v>
      </c>
      <c r="V365" s="2" t="str">
        <f>VLOOKUP(A365,'06A906018CG M383 List'!$A$6:$D$1395,3,FALSE)</f>
        <v>$0705D</v>
      </c>
    </row>
    <row r="366" spans="1:22">
      <c r="A366" s="2" t="s">
        <v>6658</v>
      </c>
      <c r="B366" s="2" t="str">
        <f>VLOOKUP(A366,'4B0907557B M382 List'!$A$5:$E$1799,5,FALSE)</f>
        <v>Error sum time: DVL- motor lines</v>
      </c>
      <c r="D366" s="2" t="str">
        <f>VLOOKUP(A366,'4B0907557B M382 List'!$A$5:$B$1799,2,FALSE)</f>
        <v>1x1</v>
      </c>
      <c r="E366" s="2" t="str">
        <f>VLOOKUP(A366,'4B0907557B M382 List'!$A$5:$D$1799,4,FALSE)</f>
        <v>Fehlersummenzeit: DVL-Motorleitungen</v>
      </c>
      <c r="F366" s="2" t="str">
        <f>VLOOKUP(A366,'4B0907557B M382 List'!$A$5:$D$1799,3,FALSE)</f>
        <v>$07AE0</v>
      </c>
      <c r="H366" s="2" t="str">
        <f>VLOOKUP(A366,'4B0907557P M592 List'!$A$5:$D$1316,2,FALSE)</f>
        <v>1x1</v>
      </c>
      <c r="I366" s="2" t="str">
        <f>VLOOKUP(A366,'4B0907557P M592 List'!$A$5:$D$1316,4,FALSE)</f>
        <v>Fehlersummenzeit: DVL-Motorleitungen</v>
      </c>
      <c r="J366" s="2" t="str">
        <f>VLOOKUP(A366,'4B0907557P M592 List'!$A$5:$D$1316,3,FALSE)</f>
        <v>$07676</v>
      </c>
      <c r="L366" s="2" t="str">
        <f>VLOOKUP(A366,'4B0907557P M592 List'!$A$5:$D$1316,2,FALSE)</f>
        <v>1x1</v>
      </c>
      <c r="M366" s="2" t="str">
        <f>VLOOKUP(A366,'4B0907557P M592 List'!$A$5:$D$1316,4,FALSE)</f>
        <v>Fehlersummenzeit: DVL-Motorleitungen</v>
      </c>
      <c r="N366" s="2" t="str">
        <f>VLOOKUP(A366,'4B0907557P M592 List'!$A$5:$D$1316,3,FALSE)</f>
        <v>$07676</v>
      </c>
      <c r="P366" s="2" t="str">
        <f>VLOOKUP(A366,'06A906018R M383 List'!$A$6:$D$1294,2,FALSE)</f>
        <v>1x1</v>
      </c>
      <c r="Q366" s="2" t="str">
        <f>VLOOKUP(A366,'06A906018R M383 List'!$A$6:$D$1294,4,FALSE)</f>
        <v>Fehlersummenzeit: DVL-Motorleitungen</v>
      </c>
      <c r="R366" s="2" t="str">
        <f>VLOOKUP(A366,'06A906018R M383 List'!$A$6:$D$1294,3,FALSE)</f>
        <v>$07006</v>
      </c>
      <c r="T366" s="2" t="str">
        <f>VLOOKUP(A366,'06A906018CG M383 List'!$A$6:$D$1395,2,FALSE)</f>
        <v>1x1</v>
      </c>
      <c r="U366" s="2" t="str">
        <f>VLOOKUP(A366,'06A906018CG M383 List'!$A$6:$D$1395,4,FALSE)</f>
        <v>Fehlersummenzeit: DVL-Motorleitungen</v>
      </c>
      <c r="V366" s="2" t="str">
        <f>VLOOKUP(A366,'06A906018CG M383 List'!$A$6:$D$1395,3,FALSE)</f>
        <v>$07060</v>
      </c>
    </row>
    <row r="367" spans="1:22">
      <c r="A367" s="2" t="s">
        <v>6661</v>
      </c>
      <c r="B367" s="2" t="str">
        <f>VLOOKUP(A367,'4B0907557B M382 List'!$A$5:$E$1799,5,FALSE)</f>
        <v>Error sum time: DVL- Lagerückmeldepotentiometer</v>
      </c>
      <c r="D367" s="2" t="str">
        <f>VLOOKUP(A367,'4B0907557B M382 List'!$A$5:$B$1799,2,FALSE)</f>
        <v>1x1</v>
      </c>
      <c r="E367" s="2" t="str">
        <f>VLOOKUP(A367,'4B0907557B M382 List'!$A$5:$D$1799,4,FALSE)</f>
        <v>Fehlersummenzeit: DVL-Lagerückmeldepotentiometer</v>
      </c>
      <c r="F367" s="2" t="str">
        <f>VLOOKUP(A367,'4B0907557B M382 List'!$A$5:$D$1799,3,FALSE)</f>
        <v>$07ADE</v>
      </c>
      <c r="H367" s="2" t="str">
        <f>VLOOKUP(A367,'4B0907557P M592 List'!$A$5:$D$1316,2,FALSE)</f>
        <v>1x1</v>
      </c>
      <c r="I367" s="2" t="str">
        <f>VLOOKUP(A367,'4B0907557P M592 List'!$A$5:$D$1316,4,FALSE)</f>
        <v>Fehlersummenzeit: DVL-Lagerückmeldepotentiometer</v>
      </c>
      <c r="J367" s="2" t="str">
        <f>VLOOKUP(A367,'4B0907557P M592 List'!$A$5:$D$1316,3,FALSE)</f>
        <v>$07674</v>
      </c>
      <c r="L367" s="2" t="str">
        <f>VLOOKUP(A367,'4B0907557P M592 List'!$A$5:$D$1316,2,FALSE)</f>
        <v>1x1</v>
      </c>
      <c r="M367" s="2" t="str">
        <f>VLOOKUP(A367,'4B0907557P M592 List'!$A$5:$D$1316,4,FALSE)</f>
        <v>Fehlersummenzeit: DVL-Lagerückmeldepotentiometer</v>
      </c>
      <c r="N367" s="2" t="str">
        <f>VLOOKUP(A367,'4B0907557P M592 List'!$A$5:$D$1316,3,FALSE)</f>
        <v>$07674</v>
      </c>
      <c r="P367" s="2" t="str">
        <f>VLOOKUP(A367,'06A906018R M383 List'!$A$6:$D$1294,2,FALSE)</f>
        <v>1x1</v>
      </c>
      <c r="Q367" s="2" t="str">
        <f>VLOOKUP(A367,'06A906018R M383 List'!$A$6:$D$1294,4,FALSE)</f>
        <v>Fehlersummenzeit: DVL-Lagerückmeldepotentiometer</v>
      </c>
      <c r="R367" s="2" t="str">
        <f>VLOOKUP(A367,'06A906018R M383 List'!$A$6:$D$1294,3,FALSE)</f>
        <v>$07004</v>
      </c>
      <c r="T367" s="2" t="str">
        <f>VLOOKUP(A367,'06A906018CG M383 List'!$A$6:$D$1395,2,FALSE)</f>
        <v>1x1</v>
      </c>
      <c r="U367" s="2" t="str">
        <f>VLOOKUP(A367,'06A906018CG M383 List'!$A$6:$D$1395,4,FALSE)</f>
        <v>Fehlersummenzeit: DVL-Lagerückmeldepotentiometer</v>
      </c>
      <c r="V367" s="2" t="str">
        <f>VLOOKUP(A367,'06A906018CG M383 List'!$A$6:$D$1395,3,FALSE)</f>
        <v>$0705E</v>
      </c>
    </row>
    <row r="368" spans="1:22">
      <c r="A368" s="2" t="s">
        <v>6664</v>
      </c>
      <c r="B368" s="2" t="str">
        <f>VLOOKUP(A368,'4B0907557B M382 List'!$A$5:$E$1799,5,FALSE)</f>
        <v>Error sum time: DVL- position controller</v>
      </c>
      <c r="D368" s="2" t="str">
        <f>VLOOKUP(A368,'4B0907557B M382 List'!$A$5:$B$1799,2,FALSE)</f>
        <v>1x1</v>
      </c>
      <c r="E368" s="2" t="str">
        <f>VLOOKUP(A368,'4B0907557B M382 List'!$A$5:$D$1799,4,FALSE)</f>
        <v>Fehlersummenzeit: DVL-Lageregler</v>
      </c>
      <c r="F368" s="2" t="str">
        <f>VLOOKUP(A368,'4B0907557B M382 List'!$A$5:$D$1799,3,FALSE)</f>
        <v>$07ADF</v>
      </c>
      <c r="H368" s="2" t="str">
        <f>VLOOKUP(A368,'4B0907557P M592 List'!$A$5:$D$1316,2,FALSE)</f>
        <v>1x1</v>
      </c>
      <c r="I368" s="2" t="str">
        <f>VLOOKUP(A368,'4B0907557P M592 List'!$A$5:$D$1316,4,FALSE)</f>
        <v>Fehlersummenzeit: DVL-Lageregler</v>
      </c>
      <c r="J368" s="2" t="str">
        <f>VLOOKUP(A368,'4B0907557P M592 List'!$A$5:$D$1316,3,FALSE)</f>
        <v>$07675</v>
      </c>
      <c r="L368" s="2" t="str">
        <f>VLOOKUP(A368,'4B0907557P M592 List'!$A$5:$D$1316,2,FALSE)</f>
        <v>1x1</v>
      </c>
      <c r="M368" s="2" t="str">
        <f>VLOOKUP(A368,'4B0907557P M592 List'!$A$5:$D$1316,4,FALSE)</f>
        <v>Fehlersummenzeit: DVL-Lageregler</v>
      </c>
      <c r="N368" s="2" t="str">
        <f>VLOOKUP(A368,'4B0907557P M592 List'!$A$5:$D$1316,3,FALSE)</f>
        <v>$07675</v>
      </c>
      <c r="P368" s="2" t="str">
        <f>VLOOKUP(A368,'06A906018R M383 List'!$A$6:$D$1294,2,FALSE)</f>
        <v>1x1</v>
      </c>
      <c r="Q368" s="2" t="str">
        <f>VLOOKUP(A368,'06A906018R M383 List'!$A$6:$D$1294,4,FALSE)</f>
        <v>Fehlersummenzeit: DVL-Lageregler</v>
      </c>
      <c r="R368" s="2" t="str">
        <f>VLOOKUP(A368,'06A906018R M383 List'!$A$6:$D$1294,3,FALSE)</f>
        <v>$07005</v>
      </c>
      <c r="T368" s="2" t="str">
        <f>VLOOKUP(A368,'06A906018CG M383 List'!$A$6:$D$1395,2,FALSE)</f>
        <v>1x1</v>
      </c>
      <c r="U368" s="2" t="str">
        <f>VLOOKUP(A368,'06A906018CG M383 List'!$A$6:$D$1395,4,FALSE)</f>
        <v>Fehlersummenzeit: DVL-Lageregler</v>
      </c>
      <c r="V368" s="2" t="str">
        <f>VLOOKUP(A368,'06A906018CG M383 List'!$A$6:$D$1395,3,FALSE)</f>
        <v>$0705F</v>
      </c>
    </row>
    <row r="369" spans="1:22">
      <c r="A369" s="2" t="s">
        <v>6826</v>
      </c>
      <c r="B369" s="2" t="str">
        <f>VLOOKUP(A369,'4B0907557B M382 List'!$A$5:$E$1799,5,FALSE)</f>
        <v>Error sum time: minimum stop DK- Poti not learned</v>
      </c>
      <c r="D369" s="2" t="str">
        <f>VLOOKUP(A369,'4B0907557B M382 List'!$A$5:$B$1799,2,FALSE)</f>
        <v>1x1</v>
      </c>
      <c r="E369" s="2" t="str">
        <f>VLOOKUP(A369,'4B0907557B M382 List'!$A$5:$D$1799,4,FALSE)</f>
        <v>Fehlersummenzeit: Minimalanschlag DK-Poti nicht gelernt</v>
      </c>
      <c r="F369" s="2" t="str">
        <f>VLOOKUP(A369,'4B0907557B M382 List'!$A$5:$D$1799,3,FALSE)</f>
        <v>$07AE1</v>
      </c>
      <c r="H369" s="2" t="str">
        <f>VLOOKUP(A369,'4B0907557P M592 List'!$A$5:$D$1316,2,FALSE)</f>
        <v>1x1</v>
      </c>
      <c r="I369" s="2" t="str">
        <f>VLOOKUP(A369,'4B0907557P M592 List'!$A$5:$D$1316,4,FALSE)</f>
        <v>Fehlersummenzeit: Minimalanschlag DK-Poti nicht gelernt</v>
      </c>
      <c r="J369" s="2" t="str">
        <f>VLOOKUP(A369,'4B0907557P M592 List'!$A$5:$D$1316,3,FALSE)</f>
        <v>$07677</v>
      </c>
      <c r="L369" s="2" t="str">
        <f>VLOOKUP(A369,'4B0907557P M592 List'!$A$5:$D$1316,2,FALSE)</f>
        <v>1x1</v>
      </c>
      <c r="M369" s="2" t="str">
        <f>VLOOKUP(A369,'4B0907557P M592 List'!$A$5:$D$1316,4,FALSE)</f>
        <v>Fehlersummenzeit: Minimalanschlag DK-Poti nicht gelernt</v>
      </c>
      <c r="N369" s="2" t="str">
        <f>VLOOKUP(A369,'4B0907557P M592 List'!$A$5:$D$1316,3,FALSE)</f>
        <v>$07677</v>
      </c>
      <c r="P369" s="2" t="str">
        <f>VLOOKUP(A369,'06A906018R M383 List'!$A$6:$D$1294,2,FALSE)</f>
        <v>1x1</v>
      </c>
      <c r="Q369" s="2" t="str">
        <f>VLOOKUP(A369,'06A906018R M383 List'!$A$6:$D$1294,4,FALSE)</f>
        <v>Fehlersummenzeit: Minimalanschlag DK-Poti nicht gelernt</v>
      </c>
      <c r="R369" s="2" t="str">
        <f>VLOOKUP(A369,'06A906018R M383 List'!$A$6:$D$1294,3,FALSE)</f>
        <v>$07007</v>
      </c>
      <c r="T369" s="2" t="str">
        <f>VLOOKUP(A369,'06A906018CG M383 List'!$A$6:$D$1395,2,FALSE)</f>
        <v>1x1</v>
      </c>
      <c r="U369" s="2" t="str">
        <f>VLOOKUP(A369,'06A906018CG M383 List'!$A$6:$D$1395,4,FALSE)</f>
        <v>Fehlersummenzeit: Minimalanschlag DK-Poti nicht gelernt</v>
      </c>
      <c r="V369" s="2" t="str">
        <f>VLOOKUP(A369,'06A906018CG M383 List'!$A$6:$D$1395,3,FALSE)</f>
        <v>$07061</v>
      </c>
    </row>
    <row r="370" spans="1:22">
      <c r="A370" s="2" t="s">
        <v>3818</v>
      </c>
      <c r="B370" s="2" t="str">
        <f>VLOOKUP(A370,'4B0907557B M382 List'!$A$5:$E$1799,5,FALSE)</f>
        <v>DVL : Battery voltage threshold for diagnosis</v>
      </c>
      <c r="D370" s="2" t="str">
        <f>VLOOKUP(A370,'4B0907557B M382 List'!$A$5:$B$1799,2,FALSE)</f>
        <v>1x1</v>
      </c>
      <c r="E370" s="2" t="str">
        <f>VLOOKUP(A370,'4B0907557B M382 List'!$A$5:$D$1799,4,FALSE)</f>
        <v>DVL: Batteriespannungsschwelle für Diagnose</v>
      </c>
      <c r="F370" s="2" t="str">
        <f>VLOOKUP(A370,'4B0907557B M382 List'!$A$5:$D$1799,3,FALSE)</f>
        <v>$07CCC</v>
      </c>
      <c r="H370" s="2" t="str">
        <f>VLOOKUP(A370,'4B0907557P M592 List'!$A$5:$D$1316,2,FALSE)</f>
        <v>1x1</v>
      </c>
      <c r="I370" s="2" t="str">
        <f>VLOOKUP(A370,'4B0907557P M592 List'!$A$5:$D$1316,4,FALSE)</f>
        <v>DVL: Batteriespannungsschwelle für Diagnose</v>
      </c>
      <c r="J370" s="2" t="str">
        <f>VLOOKUP(A370,'4B0907557P M592 List'!$A$5:$D$1316,3,FALSE)</f>
        <v>$07862</v>
      </c>
      <c r="L370" s="2" t="str">
        <f>VLOOKUP(A370,'4B0907557P M592 List'!$A$5:$D$1316,2,FALSE)</f>
        <v>1x1</v>
      </c>
      <c r="M370" s="2" t="str">
        <f>VLOOKUP(A370,'4B0907557P M592 List'!$A$5:$D$1316,4,FALSE)</f>
        <v>DVL: Batteriespannungsschwelle für Diagnose</v>
      </c>
      <c r="N370" s="2" t="str">
        <f>VLOOKUP(A370,'4B0907557P M592 List'!$A$5:$D$1316,3,FALSE)</f>
        <v>$07862</v>
      </c>
      <c r="P370" s="2" t="str">
        <f>VLOOKUP(A370,'06A906018R M383 List'!$A$6:$D$1294,2,FALSE)</f>
        <v>1x1</v>
      </c>
      <c r="Q370" s="2" t="str">
        <f>VLOOKUP(A370,'06A906018R M383 List'!$A$6:$D$1294,4,FALSE)</f>
        <v>DVL: Batteriespannungsschwelle für Diagnose</v>
      </c>
      <c r="R370" s="2" t="str">
        <f>VLOOKUP(A370,'06A906018R M383 List'!$A$6:$D$1294,3,FALSE)</f>
        <v>$07206</v>
      </c>
      <c r="T370" s="2" t="str">
        <f>VLOOKUP(A370,'06A906018CG M383 List'!$A$6:$D$1395,2,FALSE)</f>
        <v>1x1</v>
      </c>
      <c r="U370" s="2" t="str">
        <f>VLOOKUP(A370,'06A906018CG M383 List'!$A$6:$D$1395,4,FALSE)</f>
        <v>DVL: Batteriespannungsschwelle für Diagnose</v>
      </c>
      <c r="V370" s="2" t="str">
        <f>VLOOKUP(A370,'06A906018CG M383 List'!$A$6:$D$1395,3,FALSE)</f>
        <v>$07270</v>
      </c>
    </row>
    <row r="371" spans="1:22">
      <c r="A371" s="2" t="s">
        <v>3844</v>
      </c>
      <c r="B371" s="2" t="str">
        <f>VLOOKUP(A371,'4B0907557B M382 List'!$A$5:$E$1799,5,FALSE)</f>
        <v>DVL- diagnosis: IPDK voltage threshold for healing trial</v>
      </c>
      <c r="D371" s="2" t="str">
        <f>VLOOKUP(A371,'4B0907557B M382 List'!$A$5:$B$1799,2,FALSE)</f>
        <v>1x1</v>
      </c>
      <c r="E371" s="2" t="str">
        <f>VLOOKUP(A371,'4B0907557B M382 List'!$A$5:$D$1799,4,FALSE)</f>
        <v>DVL-Diagnose: IPDK-Spannungsschwelle für Heilungsversuch</v>
      </c>
      <c r="F371" s="2" t="str">
        <f>VLOOKUP(A371,'4B0907557B M382 List'!$A$5:$D$1799,3,FALSE)</f>
        <v>$07482</v>
      </c>
      <c r="H371" s="2" t="e">
        <f>VLOOKUP(A371,'4B0907557P M592 List'!$A$5:$D$1316,2,FALSE)</f>
        <v>#N/A</v>
      </c>
      <c r="I371" s="2" t="e">
        <f>VLOOKUP(A371,'4B0907557P M592 List'!$A$5:$D$1316,4,FALSE)</f>
        <v>#N/A</v>
      </c>
      <c r="J371" s="2" t="e">
        <f>VLOOKUP(A371,'4B0907557P M592 List'!$A$5:$D$1316,3,FALSE)</f>
        <v>#N/A</v>
      </c>
      <c r="L371" s="2" t="e">
        <f>VLOOKUP(A371,'4B0907557P M592 List'!$A$5:$D$1316,2,FALSE)</f>
        <v>#N/A</v>
      </c>
      <c r="M371" s="2" t="e">
        <f>VLOOKUP(A371,'4B0907557P M592 List'!$A$5:$D$1316,4,FALSE)</f>
        <v>#N/A</v>
      </c>
      <c r="N371" s="2" t="e">
        <f>VLOOKUP(A371,'4B0907557P M592 List'!$A$5:$D$1316,3,FALSE)</f>
        <v>#N/A</v>
      </c>
      <c r="P371" s="2" t="str">
        <f>VLOOKUP(A371,'06A906018R M383 List'!$A$6:$D$1294,2,FALSE)</f>
        <v>1x1</v>
      </c>
      <c r="Q371" s="2" t="str">
        <f>VLOOKUP(A371,'06A906018R M383 List'!$A$6:$D$1294,4,FALSE)</f>
        <v>DVL-Diagnose: IPDK-Spannungsschwelle für Heilungsversuch</v>
      </c>
      <c r="R371" s="2" t="str">
        <f>VLOOKUP(A371,'06A906018R M383 List'!$A$6:$D$1294,3,FALSE)</f>
        <v>$0698E</v>
      </c>
      <c r="T371" s="2" t="str">
        <f>VLOOKUP(A371,'06A906018CG M383 List'!$A$6:$D$1395,2,FALSE)</f>
        <v>1x1</v>
      </c>
      <c r="U371" s="2" t="str">
        <f>VLOOKUP(A371,'06A906018CG M383 List'!$A$6:$D$1395,4,FALSE)</f>
        <v>DVL-Diagnose: IPDK-Spannungsschwelle für Heilungsversuch</v>
      </c>
      <c r="V371" s="2" t="str">
        <f>VLOOKUP(A371,'06A906018CG M383 List'!$A$6:$D$1395,3,FALSE)</f>
        <v>$069A6</v>
      </c>
    </row>
    <row r="372" spans="1:22">
      <c r="A372" s="2" t="s">
        <v>4143</v>
      </c>
      <c r="B372" s="2" t="str">
        <f>VLOOKUP(A372,'4B0907557B M382 List'!$A$5:$E$1799,5,FALSE)</f>
        <v>Zddvlp diagnostic threshold for oscillation counter</v>
      </c>
      <c r="D372" s="2" t="str">
        <f>VLOOKUP(A372,'4B0907557B M382 List'!$A$5:$B$1799,2,FALSE)</f>
        <v>1x1</v>
      </c>
      <c r="E372" s="2" t="str">
        <f>VLOOKUP(A372,'4B0907557B M382 List'!$A$5:$D$1799,4,FALSE)</f>
        <v>Diagnoseschwelle für Schwingungszähler zddvlp</v>
      </c>
      <c r="F372" s="2" t="str">
        <f>VLOOKUP(A372,'4B0907557B M382 List'!$A$5:$D$1799,3,FALSE)</f>
        <v>$07483</v>
      </c>
      <c r="H372" s="2" t="str">
        <f>VLOOKUP(A372,'4B0907557P M592 List'!$A$5:$D$1316,2,FALSE)</f>
        <v>1x1</v>
      </c>
      <c r="I372" s="2" t="str">
        <f>VLOOKUP(A372,'4B0907557P M592 List'!$A$5:$D$1316,4,FALSE)</f>
        <v>Diagnoseschwelle für Schwingungszähler zddvlp</v>
      </c>
      <c r="J372" s="2" t="str">
        <f>VLOOKUP(A372,'4B0907557P M592 List'!$A$5:$D$1316,3,FALSE)</f>
        <v>$07019</v>
      </c>
      <c r="L372" s="2" t="str">
        <f>VLOOKUP(A372,'4B0907557P M592 List'!$A$5:$D$1316,2,FALSE)</f>
        <v>1x1</v>
      </c>
      <c r="M372" s="2" t="str">
        <f>VLOOKUP(A372,'4B0907557P M592 List'!$A$5:$D$1316,4,FALSE)</f>
        <v>Diagnoseschwelle für Schwingungszähler zddvlp</v>
      </c>
      <c r="N372" s="2" t="str">
        <f>VLOOKUP(A372,'4B0907557P M592 List'!$A$5:$D$1316,3,FALSE)</f>
        <v>$07019</v>
      </c>
      <c r="P372" s="2" t="str">
        <f>VLOOKUP(A372,'06A906018R M383 List'!$A$6:$D$1294,2,FALSE)</f>
        <v>1x1</v>
      </c>
      <c r="Q372" s="2" t="str">
        <f>VLOOKUP(A372,'06A906018R M383 List'!$A$6:$D$1294,4,FALSE)</f>
        <v>Diagnoseschwelle für Schwingungszähler zddvlp</v>
      </c>
      <c r="R372" s="2" t="str">
        <f>VLOOKUP(A372,'06A906018R M383 List'!$A$6:$D$1294,3,FALSE)</f>
        <v>$0698F</v>
      </c>
      <c r="T372" s="2" t="str">
        <f>VLOOKUP(A372,'06A906018CG M383 List'!$A$6:$D$1395,2,FALSE)</f>
        <v>1x1</v>
      </c>
      <c r="U372" s="2" t="str">
        <f>VLOOKUP(A372,'06A906018CG M383 List'!$A$6:$D$1395,4,FALSE)</f>
        <v>Diagnoseschwelle für Schwingungszähler zddvlp</v>
      </c>
      <c r="V372" s="2" t="str">
        <f>VLOOKUP(A372,'06A906018CG M383 List'!$A$6:$D$1395,3,FALSE)</f>
        <v>$069A7</v>
      </c>
    </row>
    <row r="373" spans="1:22">
      <c r="P373" s="2"/>
      <c r="Q373" s="2"/>
      <c r="R373" s="2"/>
    </row>
    <row r="374" spans="1:22">
      <c r="A374" s="2" t="s">
        <v>1646</v>
      </c>
      <c r="B374" s="15" t="s">
        <v>9920</v>
      </c>
      <c r="P374" s="2"/>
      <c r="Q374" s="2"/>
      <c r="R374" s="2"/>
    </row>
    <row r="375" spans="1:22">
      <c r="A375" s="2" t="s">
        <v>8684</v>
      </c>
      <c r="B375" s="2" t="str">
        <f>VLOOKUP(A375,'4B0907557B M382 List'!$A$5:$E$1799,5,FALSE)</f>
        <v>Codeword tester : EKP relay output stage</v>
      </c>
      <c r="D375" s="2" t="str">
        <f>VLOOKUP(A375,'4B0907557B M382 List'!$A$5:$B$1799,2,FALSE)</f>
        <v>1x1</v>
      </c>
      <c r="E375" s="2" t="str">
        <f>VLOOKUP(A375,'4B0907557B M382 List'!$A$5:$D$1799,4,FALSE)</f>
        <v>Codewort Tester: EKP-Relais Endstufe</v>
      </c>
      <c r="F375" s="2" t="str">
        <f>VLOOKUP(A375,'4B0907557B M382 List'!$A$5:$D$1799,3,FALSE)</f>
        <v>$07818</v>
      </c>
      <c r="H375" s="2" t="str">
        <f>VLOOKUP(A375,'4B0907557P M592 List'!$A$5:$D$1316,2,FALSE)</f>
        <v>1x1</v>
      </c>
      <c r="I375" s="2" t="str">
        <f>VLOOKUP(A375,'4B0907557P M592 List'!$A$5:$D$1316,4,FALSE)</f>
        <v>Codewort Tester: EKP-Relais Endstufe</v>
      </c>
      <c r="J375" s="2" t="str">
        <f>VLOOKUP(A375,'4B0907557P M592 List'!$A$5:$D$1316,3,FALSE)</f>
        <v>$073AE</v>
      </c>
      <c r="L375" s="2" t="str">
        <f>VLOOKUP(A375,'4B0907557P M592 List'!$A$5:$D$1316,2,FALSE)</f>
        <v>1x1</v>
      </c>
      <c r="M375" s="2" t="str">
        <f>VLOOKUP(A375,'4B0907557P M592 List'!$A$5:$D$1316,4,FALSE)</f>
        <v>Codewort Tester: EKP-Relais Endstufe</v>
      </c>
      <c r="N375" s="2" t="str">
        <f>VLOOKUP(A375,'4B0907557P M592 List'!$A$5:$D$1316,3,FALSE)</f>
        <v>$073AE</v>
      </c>
      <c r="P375" s="2" t="str">
        <f>VLOOKUP(A375,'06A906018R M383 List'!$A$6:$D$1294,2,FALSE)</f>
        <v>1x1</v>
      </c>
      <c r="Q375" s="2" t="str">
        <f>VLOOKUP(A375,'06A906018R M383 List'!$A$6:$D$1294,4,FALSE)</f>
        <v>Codewort Tester: EKP-Relais Endstufe</v>
      </c>
      <c r="R375" s="2" t="str">
        <f>VLOOKUP(A375,'06A906018R M383 List'!$A$6:$D$1294,3,FALSE)</f>
        <v>$06D30</v>
      </c>
      <c r="T375" s="2" t="e">
        <f>VLOOKUP(A375,'06A906018CG M383 List'!$A$6:$D$1395,2,FALSE)</f>
        <v>#N/A</v>
      </c>
      <c r="U375" s="2" t="e">
        <f>VLOOKUP(A375,'06A906018CG M383 List'!$A$6:$D$1395,4,FALSE)</f>
        <v>#N/A</v>
      </c>
      <c r="V375" s="2" t="e">
        <f>VLOOKUP(A375,'06A906018CG M383 List'!$A$6:$D$1395,3,FALSE)</f>
        <v>#N/A</v>
      </c>
    </row>
    <row r="376" spans="1:22">
      <c r="A376" s="2" t="s">
        <v>9743</v>
      </c>
      <c r="B376" s="2" t="str">
        <f>VLOOKUP(A376,'4B0907557B M382 List'!$A$5:$E$1799,5,FALSE)</f>
        <v>Debounce Error: EKP amplifier</v>
      </c>
      <c r="D376" s="2" t="str">
        <f>VLOOKUP(A376,'4B0907557B M382 List'!$A$5:$B$1799,2,FALSE)</f>
        <v>1x1</v>
      </c>
      <c r="E376" s="2" t="str">
        <f>VLOOKUP(A376,'4B0907557B M382 List'!$A$5:$D$1799,4,FALSE)</f>
        <v>Entprellung Fehler: EKP Endstufe</v>
      </c>
      <c r="F376" s="2" t="str">
        <f>VLOOKUP(A376,'4B0907557B M382 List'!$A$5:$D$1799,3,FALSE)</f>
        <v>$079FE</v>
      </c>
      <c r="H376" s="2" t="str">
        <f>VLOOKUP(A376,'4B0907557P M592 List'!$A$5:$D$1316,2,FALSE)</f>
        <v>1x1</v>
      </c>
      <c r="I376" s="2" t="str">
        <f>VLOOKUP(A376,'4B0907557P M592 List'!$A$5:$D$1316,4,FALSE)</f>
        <v>Entprellung Fehler: EKP Endstufe</v>
      </c>
      <c r="J376" s="2" t="str">
        <f>VLOOKUP(A376,'4B0907557P M592 List'!$A$5:$D$1316,3,FALSE)</f>
        <v>$07594</v>
      </c>
      <c r="L376" s="2" t="str">
        <f>VLOOKUP(A376,'4B0907557P M592 List'!$A$5:$D$1316,2,FALSE)</f>
        <v>1x1</v>
      </c>
      <c r="M376" s="2" t="str">
        <f>VLOOKUP(A376,'4B0907557P M592 List'!$A$5:$D$1316,4,FALSE)</f>
        <v>Entprellung Fehler: EKP Endstufe</v>
      </c>
      <c r="N376" s="2" t="str">
        <f>VLOOKUP(A376,'4B0907557P M592 List'!$A$5:$D$1316,3,FALSE)</f>
        <v>$07594</v>
      </c>
      <c r="P376" s="2" t="str">
        <f>VLOOKUP(A376,'06A906018R M383 List'!$A$6:$D$1294,2,FALSE)</f>
        <v>1x1</v>
      </c>
      <c r="Q376" s="2" t="str">
        <f>VLOOKUP(A376,'06A906018R M383 List'!$A$6:$D$1294,4,FALSE)</f>
        <v>Entprellung Fehler: EKP Endstufe</v>
      </c>
      <c r="R376" s="2" t="str">
        <f>VLOOKUP(A376,'06A906018R M383 List'!$A$6:$D$1294,3,FALSE)</f>
        <v>$06F24</v>
      </c>
      <c r="T376" s="2" t="str">
        <f>VLOOKUP(A376,'06A906018CG M383 List'!$A$6:$D$1395,2,FALSE)</f>
        <v>1x1</v>
      </c>
      <c r="U376" s="2" t="str">
        <f>VLOOKUP(A376,'06A906018CG M383 List'!$A$6:$D$1395,4,FALSE)</f>
        <v>Entprellung Fehler: EKP Endstufe</v>
      </c>
      <c r="V376" s="2" t="str">
        <f>VLOOKUP(A376,'06A906018CG M383 List'!$A$6:$D$1395,3,FALSE)</f>
        <v>$06F7E</v>
      </c>
    </row>
    <row r="377" spans="1:22">
      <c r="A377" s="2" t="s">
        <v>7286</v>
      </c>
      <c r="B377" s="2" t="str">
        <f>VLOOKUP(A377,'4B0907557B M382 List'!$A$5:$E$1799,5,FALSE)</f>
        <v>Debouncing Healing: EKP amplifier</v>
      </c>
      <c r="D377" s="2" t="str">
        <f>VLOOKUP(A377,'4B0907557B M382 List'!$A$5:$B$1799,2,FALSE)</f>
        <v>1x1</v>
      </c>
      <c r="E377" s="2" t="str">
        <f>VLOOKUP(A377,'4B0907557B M382 List'!$A$5:$D$1799,4,FALSE)</f>
        <v>Entprellung Heilung: EKP Endstufe</v>
      </c>
      <c r="F377" s="2" t="str">
        <f>VLOOKUP(A377,'4B0907557B M382 List'!$A$5:$D$1799,3,FALSE)</f>
        <v>$07A45</v>
      </c>
      <c r="H377" s="2" t="str">
        <f>VLOOKUP(A377,'4B0907557P M592 List'!$A$5:$D$1316,2,FALSE)</f>
        <v>1x1</v>
      </c>
      <c r="I377" s="2" t="str">
        <f>VLOOKUP(A377,'4B0907557P M592 List'!$A$5:$D$1316,4,FALSE)</f>
        <v>Entprellung Heilung: EKP Endstufe</v>
      </c>
      <c r="J377" s="2" t="str">
        <f>VLOOKUP(A377,'4B0907557P M592 List'!$A$5:$D$1316,3,FALSE)</f>
        <v>$075DB</v>
      </c>
      <c r="L377" s="2" t="str">
        <f>VLOOKUP(A377,'4B0907557P M592 List'!$A$5:$D$1316,2,FALSE)</f>
        <v>1x1</v>
      </c>
      <c r="M377" s="2" t="str">
        <f>VLOOKUP(A377,'4B0907557P M592 List'!$A$5:$D$1316,4,FALSE)</f>
        <v>Entprellung Heilung: EKP Endstufe</v>
      </c>
      <c r="N377" s="2" t="str">
        <f>VLOOKUP(A377,'4B0907557P M592 List'!$A$5:$D$1316,3,FALSE)</f>
        <v>$075DB</v>
      </c>
      <c r="P377" s="2" t="str">
        <f>VLOOKUP(A377,'06A906018R M383 List'!$A$6:$D$1294,2,FALSE)</f>
        <v>1x1</v>
      </c>
      <c r="Q377" s="2" t="str">
        <f>VLOOKUP(A377,'06A906018R M383 List'!$A$6:$D$1294,4,FALSE)</f>
        <v>Entprellung Heilung: EKP Endstufe</v>
      </c>
      <c r="R377" s="2" t="str">
        <f>VLOOKUP(A377,'06A906018R M383 List'!$A$6:$D$1294,3,FALSE)</f>
        <v>$06F6B</v>
      </c>
      <c r="T377" s="2" t="str">
        <f>VLOOKUP(A377,'06A906018CG M383 List'!$A$6:$D$1395,2,FALSE)</f>
        <v>1x1</v>
      </c>
      <c r="U377" s="2" t="str">
        <f>VLOOKUP(A377,'06A906018CG M383 List'!$A$6:$D$1395,4,FALSE)</f>
        <v>Entprellung Heilung: EKP Endstufe</v>
      </c>
      <c r="V377" s="2" t="str">
        <f>VLOOKUP(A377,'06A906018CG M383 List'!$A$6:$D$1395,3,FALSE)</f>
        <v>$06FC5</v>
      </c>
    </row>
    <row r="378" spans="1:22">
      <c r="A378" s="2" t="s">
        <v>8058</v>
      </c>
      <c r="B378" s="2" t="str">
        <f>VLOOKUP(A378,'4B0907557B M382 List'!$A$5:$E$1799,5,FALSE)</f>
        <v>Error - &gt; Lamp : EKP amplifier</v>
      </c>
      <c r="D378" s="2" t="str">
        <f>VLOOKUP(A378,'4B0907557B M382 List'!$A$5:$B$1799,2,FALSE)</f>
        <v>1x1</v>
      </c>
      <c r="E378" s="2" t="str">
        <f>VLOOKUP(A378,'4B0907557B M382 List'!$A$5:$D$1799,4,FALSE)</f>
        <v>Fehler -&gt; Lampe: EKP Endstufe</v>
      </c>
      <c r="F378" s="2" t="str">
        <f>VLOOKUP(A378,'4B0907557B M382 List'!$A$5:$D$1799,3,FALSE)</f>
        <v>$07A8C</v>
      </c>
      <c r="H378" s="2" t="str">
        <f>VLOOKUP(A378,'4B0907557P M592 List'!$A$5:$D$1316,2,FALSE)</f>
        <v>1x1</v>
      </c>
      <c r="I378" s="2" t="str">
        <f>VLOOKUP(A378,'4B0907557P M592 List'!$A$5:$D$1316,4,FALSE)</f>
        <v>Fehler -&gt; Lampe: EKP Endstufe</v>
      </c>
      <c r="J378" s="2" t="str">
        <f>VLOOKUP(A378,'4B0907557P M592 List'!$A$5:$D$1316,3,FALSE)</f>
        <v>$07622</v>
      </c>
      <c r="L378" s="2" t="str">
        <f>VLOOKUP(A378,'4B0907557P M592 List'!$A$5:$D$1316,2,FALSE)</f>
        <v>1x1</v>
      </c>
      <c r="M378" s="2" t="str">
        <f>VLOOKUP(A378,'4B0907557P M592 List'!$A$5:$D$1316,4,FALSE)</f>
        <v>Fehler -&gt; Lampe: EKP Endstufe</v>
      </c>
      <c r="N378" s="2" t="str">
        <f>VLOOKUP(A378,'4B0907557P M592 List'!$A$5:$D$1316,3,FALSE)</f>
        <v>$07622</v>
      </c>
      <c r="P378" s="2" t="str">
        <f>VLOOKUP(A378,'06A906018R M383 List'!$A$6:$D$1294,2,FALSE)</f>
        <v>1x1</v>
      </c>
      <c r="Q378" s="2" t="str">
        <f>VLOOKUP(A378,'06A906018R M383 List'!$A$6:$D$1294,4,FALSE)</f>
        <v>Fehler -&gt; Lampe: EKP Endstufe</v>
      </c>
      <c r="R378" s="2" t="str">
        <f>VLOOKUP(A378,'06A906018R M383 List'!$A$6:$D$1294,3,FALSE)</f>
        <v>$06FB2</v>
      </c>
      <c r="T378" s="2" t="str">
        <f>VLOOKUP(A378,'06A906018CG M383 List'!$A$6:$D$1395,2,FALSE)</f>
        <v>1x1</v>
      </c>
      <c r="U378" s="2" t="str">
        <f>VLOOKUP(A378,'06A906018CG M383 List'!$A$6:$D$1395,4,FALSE)</f>
        <v>Fehler -&gt; Lampe: EKP Endstufe</v>
      </c>
      <c r="V378" s="2" t="str">
        <f>VLOOKUP(A378,'06A906018CG M383 List'!$A$6:$D$1395,3,FALSE)</f>
        <v>$0700C</v>
      </c>
    </row>
    <row r="379" spans="1:22">
      <c r="A379" s="2" t="s">
        <v>6715</v>
      </c>
      <c r="B379" s="2" t="str">
        <f>VLOOKUP(A379,'4B0907557B M382 List'!$A$5:$E$1799,5,FALSE)</f>
        <v>Error sum time: EKP relay output stage</v>
      </c>
      <c r="D379" s="2" t="str">
        <f>VLOOKUP(A379,'4B0907557B M382 List'!$A$5:$B$1799,2,FALSE)</f>
        <v>1x1</v>
      </c>
      <c r="E379" s="2" t="str">
        <f>VLOOKUP(A379,'4B0907557B M382 List'!$A$5:$D$1799,4,FALSE)</f>
        <v>Fehlersummenzeit: EKP-Relais Endstufe</v>
      </c>
      <c r="F379" s="2" t="str">
        <f>VLOOKUP(A379,'4B0907557B M382 List'!$A$5:$D$1799,3,FALSE)</f>
        <v>$07AD3</v>
      </c>
      <c r="H379" s="2" t="str">
        <f>VLOOKUP(A379,'4B0907557P M592 List'!$A$5:$D$1316,2,FALSE)</f>
        <v>1x1</v>
      </c>
      <c r="I379" s="2" t="str">
        <f>VLOOKUP(A379,'4B0907557P M592 List'!$A$5:$D$1316,4,FALSE)</f>
        <v>Fehlersummenzeit: EKP-Relais Endstufe</v>
      </c>
      <c r="J379" s="2" t="str">
        <f>VLOOKUP(A379,'4B0907557P M592 List'!$A$5:$D$1316,3,FALSE)</f>
        <v>$07669</v>
      </c>
      <c r="L379" s="2" t="str">
        <f>VLOOKUP(A379,'4B0907557P M592 List'!$A$5:$D$1316,2,FALSE)</f>
        <v>1x1</v>
      </c>
      <c r="M379" s="2" t="str">
        <f>VLOOKUP(A379,'4B0907557P M592 List'!$A$5:$D$1316,4,FALSE)</f>
        <v>Fehlersummenzeit: EKP-Relais Endstufe</v>
      </c>
      <c r="N379" s="2" t="str">
        <f>VLOOKUP(A379,'4B0907557P M592 List'!$A$5:$D$1316,3,FALSE)</f>
        <v>$07669</v>
      </c>
      <c r="P379" s="2" t="str">
        <f>VLOOKUP(A379,'06A906018R M383 List'!$A$6:$D$1294,2,FALSE)</f>
        <v>1x1</v>
      </c>
      <c r="Q379" s="2" t="str">
        <f>VLOOKUP(A379,'06A906018R M383 List'!$A$6:$D$1294,4,FALSE)</f>
        <v>Fehlersummenzeit: EKP-Relais Endstufe</v>
      </c>
      <c r="R379" s="2" t="str">
        <f>VLOOKUP(A379,'06A906018R M383 List'!$A$6:$D$1294,3,FALSE)</f>
        <v>$06FF9</v>
      </c>
      <c r="T379" s="2" t="str">
        <f>VLOOKUP(A379,'06A906018CG M383 List'!$A$6:$D$1395,2,FALSE)</f>
        <v>1x1</v>
      </c>
      <c r="U379" s="2" t="str">
        <f>VLOOKUP(A379,'06A906018CG M383 List'!$A$6:$D$1395,4,FALSE)</f>
        <v>Fehlersummenzeit: EKP-Relais Endstufe</v>
      </c>
      <c r="V379" s="2" t="str">
        <f>VLOOKUP(A379,'06A906018CG M383 List'!$A$6:$D$1395,3,FALSE)</f>
        <v>$07053</v>
      </c>
    </row>
    <row r="380" spans="1:22">
      <c r="P380" s="2"/>
      <c r="Q380" s="2"/>
      <c r="R380" s="2"/>
    </row>
    <row r="381" spans="1:22">
      <c r="A381" s="2" t="s">
        <v>1647</v>
      </c>
      <c r="B381" s="15" t="s">
        <v>9919</v>
      </c>
      <c r="P381" s="2"/>
      <c r="Q381" s="2"/>
      <c r="R381" s="2"/>
    </row>
    <row r="382" spans="1:22">
      <c r="A382" s="2" t="s">
        <v>8666</v>
      </c>
      <c r="B382" s="2" t="str">
        <f>VLOOKUP(A382,'4B0907557B M382 List'!$A$5:$E$1799,5,FALSE)</f>
        <v>Codeword tester : Wrong values ​​in fault memory</v>
      </c>
      <c r="D382" s="2" t="str">
        <f>VLOOKUP(A382,'4B0907557B M382 List'!$A$5:$B$1799,2,FALSE)</f>
        <v>1x1</v>
      </c>
      <c r="E382" s="2" t="str">
        <f>VLOOKUP(A382,'4B0907557B M382 List'!$A$5:$D$1799,4,FALSE)</f>
        <v>Codewort Tester: falsche Werte in Fehlerspeicher</v>
      </c>
      <c r="F382" s="2" t="str">
        <f>VLOOKUP(A382,'4B0907557B M382 List'!$A$5:$D$1799,3,FALSE)</f>
        <v>$07836</v>
      </c>
      <c r="H382" s="2" t="str">
        <f>VLOOKUP(A382,'4B0907557P M592 List'!$A$5:$D$1316,2,FALSE)</f>
        <v>1x1</v>
      </c>
      <c r="I382" s="2" t="str">
        <f>VLOOKUP(A382,'4B0907557P M592 List'!$A$5:$D$1316,4,FALSE)</f>
        <v>Codewort Tester: falsche Werte in Fehlerspeicher</v>
      </c>
      <c r="J382" s="2" t="str">
        <f>VLOOKUP(A382,'4B0907557P M592 List'!$A$5:$D$1316,3,FALSE)</f>
        <v>$073CC</v>
      </c>
      <c r="L382" s="2" t="str">
        <f>VLOOKUP(A382,'4B0907557P M592 List'!$A$5:$D$1316,2,FALSE)</f>
        <v>1x1</v>
      </c>
      <c r="M382" s="2" t="str">
        <f>VLOOKUP(A382,'4B0907557P M592 List'!$A$5:$D$1316,4,FALSE)</f>
        <v>Codewort Tester: falsche Werte in Fehlerspeicher</v>
      </c>
      <c r="N382" s="2" t="str">
        <f>VLOOKUP(A382,'4B0907557P M592 List'!$A$5:$D$1316,3,FALSE)</f>
        <v>$073CC</v>
      </c>
      <c r="P382" s="2" t="str">
        <f>VLOOKUP(A382,'06A906018R M383 List'!$A$6:$D$1294,2,FALSE)</f>
        <v>1x1</v>
      </c>
      <c r="Q382" s="2" t="str">
        <f>VLOOKUP(A382,'06A906018R M383 List'!$A$6:$D$1294,4,FALSE)</f>
        <v>Codewort Tester: falsche Werte in Fehlerspeicher</v>
      </c>
      <c r="R382" s="2" t="str">
        <f>VLOOKUP(A382,'06A906018R M383 List'!$A$6:$D$1294,3,FALSE)</f>
        <v>$06D4E</v>
      </c>
      <c r="T382" s="2" t="e">
        <f>VLOOKUP(A382,'06A906018CG M383 List'!$A$6:$D$1395,2,FALSE)</f>
        <v>#N/A</v>
      </c>
      <c r="U382" s="2" t="e">
        <f>VLOOKUP(A382,'06A906018CG M383 List'!$A$6:$D$1395,4,FALSE)</f>
        <v>#N/A</v>
      </c>
      <c r="V382" s="2" t="e">
        <f>VLOOKUP(A382,'06A906018CG M383 List'!$A$6:$D$1395,3,FALSE)</f>
        <v>#N/A</v>
      </c>
    </row>
    <row r="383" spans="1:22">
      <c r="A383" s="2" t="s">
        <v>9725</v>
      </c>
      <c r="B383" s="2" t="str">
        <f>VLOOKUP(A383,'4B0907557B M382 List'!$A$5:$E$1799,5,FALSE)</f>
        <v>Debounce Error: incorrect values ​​in fault memory</v>
      </c>
      <c r="D383" s="2" t="str">
        <f>VLOOKUP(A383,'4B0907557B M382 List'!$A$5:$B$1799,2,FALSE)</f>
        <v>1x1</v>
      </c>
      <c r="E383" s="2" t="str">
        <f>VLOOKUP(A383,'4B0907557B M382 List'!$A$5:$D$1799,4,FALSE)</f>
        <v>Entprellung Fehler: falsche Werte in Fehlerspeicher</v>
      </c>
      <c r="F383" s="2" t="str">
        <f>VLOOKUP(A383,'4B0907557B M382 List'!$A$5:$D$1799,3,FALSE)</f>
        <v>$07A0D</v>
      </c>
      <c r="H383" s="2" t="str">
        <f>VLOOKUP(A383,'4B0907557P M592 List'!$A$5:$D$1316,2,FALSE)</f>
        <v>1x1</v>
      </c>
      <c r="I383" s="2" t="str">
        <f>VLOOKUP(A383,'4B0907557P M592 List'!$A$5:$D$1316,4,FALSE)</f>
        <v>Entprellung Fehler: falsche Werte in Fehlerspeicher</v>
      </c>
      <c r="J383" s="2" t="str">
        <f>VLOOKUP(A383,'4B0907557P M592 List'!$A$5:$D$1316,3,FALSE)</f>
        <v>$075A3</v>
      </c>
      <c r="L383" s="2" t="str">
        <f>VLOOKUP(A383,'4B0907557P M592 List'!$A$5:$D$1316,2,FALSE)</f>
        <v>1x1</v>
      </c>
      <c r="M383" s="2" t="str">
        <f>VLOOKUP(A383,'4B0907557P M592 List'!$A$5:$D$1316,4,FALSE)</f>
        <v>Entprellung Fehler: falsche Werte in Fehlerspeicher</v>
      </c>
      <c r="N383" s="2" t="str">
        <f>VLOOKUP(A383,'4B0907557P M592 List'!$A$5:$D$1316,3,FALSE)</f>
        <v>$075A3</v>
      </c>
      <c r="P383" s="2" t="str">
        <f>VLOOKUP(A383,'06A906018R M383 List'!$A$6:$D$1294,2,FALSE)</f>
        <v>1x1</v>
      </c>
      <c r="Q383" s="2" t="str">
        <f>VLOOKUP(A383,'06A906018R M383 List'!$A$6:$D$1294,4,FALSE)</f>
        <v>Entprellung Fehler: falsche Werte in Fehlerspeicher</v>
      </c>
      <c r="R383" s="2" t="str">
        <f>VLOOKUP(A383,'06A906018R M383 List'!$A$6:$D$1294,3,FALSE)</f>
        <v>$06F33</v>
      </c>
      <c r="T383" s="2" t="str">
        <f>VLOOKUP(A383,'06A906018CG M383 List'!$A$6:$D$1395,2,FALSE)</f>
        <v>1x1</v>
      </c>
      <c r="U383" s="2" t="str">
        <f>VLOOKUP(A383,'06A906018CG M383 List'!$A$6:$D$1395,4,FALSE)</f>
        <v>Entprellung Fehler: falsche Werte in Fehlerspeicher</v>
      </c>
      <c r="V383" s="2" t="str">
        <f>VLOOKUP(A383,'06A906018CG M383 List'!$A$6:$D$1395,3,FALSE)</f>
        <v>$06F8D</v>
      </c>
    </row>
    <row r="384" spans="1:22">
      <c r="A384" s="2" t="s">
        <v>7268</v>
      </c>
      <c r="B384" s="2" t="str">
        <f>VLOOKUP(A384,'4B0907557B M382 List'!$A$5:$E$1799,5,FALSE)</f>
        <v>Debouncing Healing: incorrect values ​​in fault memory</v>
      </c>
      <c r="D384" s="2" t="str">
        <f>VLOOKUP(A384,'4B0907557B M382 List'!$A$5:$B$1799,2,FALSE)</f>
        <v>1x1</v>
      </c>
      <c r="E384" s="2" t="str">
        <f>VLOOKUP(A384,'4B0907557B M382 List'!$A$5:$D$1799,4,FALSE)</f>
        <v>Entprellung Heilung: falsche Werte in Fehlerspeicher</v>
      </c>
      <c r="F384" s="2" t="str">
        <f>VLOOKUP(A384,'4B0907557B M382 List'!$A$5:$D$1799,3,FALSE)</f>
        <v>$07A54</v>
      </c>
      <c r="H384" s="2" t="str">
        <f>VLOOKUP(A384,'4B0907557P M592 List'!$A$5:$D$1316,2,FALSE)</f>
        <v>1x1</v>
      </c>
      <c r="I384" s="2" t="str">
        <f>VLOOKUP(A384,'4B0907557P M592 List'!$A$5:$D$1316,4,FALSE)</f>
        <v>Entprellung Heilung: falsche Werte in Fehlerspeicher</v>
      </c>
      <c r="J384" s="2" t="str">
        <f>VLOOKUP(A384,'4B0907557P M592 List'!$A$5:$D$1316,3,FALSE)</f>
        <v>$075EA</v>
      </c>
      <c r="L384" s="2" t="str">
        <f>VLOOKUP(A384,'4B0907557P M592 List'!$A$5:$D$1316,2,FALSE)</f>
        <v>1x1</v>
      </c>
      <c r="M384" s="2" t="str">
        <f>VLOOKUP(A384,'4B0907557P M592 List'!$A$5:$D$1316,4,FALSE)</f>
        <v>Entprellung Heilung: falsche Werte in Fehlerspeicher</v>
      </c>
      <c r="N384" s="2" t="str">
        <f>VLOOKUP(A384,'4B0907557P M592 List'!$A$5:$D$1316,3,FALSE)</f>
        <v>$075EA</v>
      </c>
      <c r="P384" s="2" t="str">
        <f>VLOOKUP(A384,'06A906018R M383 List'!$A$6:$D$1294,2,FALSE)</f>
        <v>1x1</v>
      </c>
      <c r="Q384" s="2" t="str">
        <f>VLOOKUP(A384,'06A906018R M383 List'!$A$6:$D$1294,4,FALSE)</f>
        <v>Entprellung Heilung: falsche Werte in Fehlerspeicher</v>
      </c>
      <c r="R384" s="2" t="str">
        <f>VLOOKUP(A384,'06A906018R M383 List'!$A$6:$D$1294,3,FALSE)</f>
        <v>$06F7A</v>
      </c>
      <c r="T384" s="2" t="str">
        <f>VLOOKUP(A384,'06A906018CG M383 List'!$A$6:$D$1395,2,FALSE)</f>
        <v>1x1</v>
      </c>
      <c r="U384" s="2" t="str">
        <f>VLOOKUP(A384,'06A906018CG M383 List'!$A$6:$D$1395,4,FALSE)</f>
        <v>Entprellung Heilung: falsche Werte in Fehlerspeicher</v>
      </c>
      <c r="V384" s="2" t="str">
        <f>VLOOKUP(A384,'06A906018CG M383 List'!$A$6:$D$1395,3,FALSE)</f>
        <v>$06FD4</v>
      </c>
    </row>
    <row r="385" spans="1:22">
      <c r="A385" s="2" t="s">
        <v>8037</v>
      </c>
      <c r="B385" s="2" t="str">
        <f>VLOOKUP(A385,'4B0907557B M382 List'!$A$5:$E$1799,5,FALSE)</f>
        <v>Error - &gt; Lamp : Wrong values ​​in fault memory</v>
      </c>
      <c r="D385" s="2" t="str">
        <f>VLOOKUP(A385,'4B0907557B M382 List'!$A$5:$B$1799,2,FALSE)</f>
        <v>1x1</v>
      </c>
      <c r="E385" s="2" t="str">
        <f>VLOOKUP(A385,'4B0907557B M382 List'!$A$5:$D$1799,4,FALSE)</f>
        <v>Fehler -&gt; Lampe: falsche Werte in Fehlerspeicher</v>
      </c>
      <c r="F385" s="2" t="str">
        <f>VLOOKUP(A385,'4B0907557B M382 List'!$A$5:$D$1799,3,FALSE)</f>
        <v>$07A9B</v>
      </c>
      <c r="H385" s="2" t="str">
        <f>VLOOKUP(A385,'4B0907557P M592 List'!$A$5:$D$1316,2,FALSE)</f>
        <v>1x1</v>
      </c>
      <c r="I385" s="2" t="str">
        <f>VLOOKUP(A385,'4B0907557P M592 List'!$A$5:$D$1316,4,FALSE)</f>
        <v>Fehler -&gt; Lampe: falsche Werte in Fehlerspeicher</v>
      </c>
      <c r="J385" s="2" t="str">
        <f>VLOOKUP(A385,'4B0907557P M592 List'!$A$5:$D$1316,3,FALSE)</f>
        <v>$07631</v>
      </c>
      <c r="L385" s="2" t="str">
        <f>VLOOKUP(A385,'4B0907557P M592 List'!$A$5:$D$1316,2,FALSE)</f>
        <v>1x1</v>
      </c>
      <c r="M385" s="2" t="str">
        <f>VLOOKUP(A385,'4B0907557P M592 List'!$A$5:$D$1316,4,FALSE)</f>
        <v>Fehler -&gt; Lampe: falsche Werte in Fehlerspeicher</v>
      </c>
      <c r="N385" s="2" t="str">
        <f>VLOOKUP(A385,'4B0907557P M592 List'!$A$5:$D$1316,3,FALSE)</f>
        <v>$07631</v>
      </c>
      <c r="P385" s="2" t="str">
        <f>VLOOKUP(A385,'06A906018R M383 List'!$A$6:$D$1294,2,FALSE)</f>
        <v>1x1</v>
      </c>
      <c r="Q385" s="2" t="str">
        <f>VLOOKUP(A385,'06A906018R M383 List'!$A$6:$D$1294,4,FALSE)</f>
        <v>Fehler -&gt; Lampe: falsche Werte in Fehlerspeicher</v>
      </c>
      <c r="R385" s="2" t="str">
        <f>VLOOKUP(A385,'06A906018R M383 List'!$A$6:$D$1294,3,FALSE)</f>
        <v>$06FC1</v>
      </c>
      <c r="T385" s="2" t="str">
        <f>VLOOKUP(A385,'06A906018CG M383 List'!$A$6:$D$1395,2,FALSE)</f>
        <v>1x1</v>
      </c>
      <c r="U385" s="2" t="str">
        <f>VLOOKUP(A385,'06A906018CG M383 List'!$A$6:$D$1395,4,FALSE)</f>
        <v>Fehler -&gt; Lampe: falsche Werte in Fehlerspeicher</v>
      </c>
      <c r="V385" s="2" t="str">
        <f>VLOOKUP(A385,'06A906018CG M383 List'!$A$6:$D$1395,3,FALSE)</f>
        <v>$0701B</v>
      </c>
    </row>
    <row r="386" spans="1:22">
      <c r="A386" s="2" t="s">
        <v>6694</v>
      </c>
      <c r="B386" s="2" t="str">
        <f>VLOOKUP(A386,'4B0907557B M382 List'!$A$5:$E$1799,5,FALSE)</f>
        <v>Error sum time : Wrong values ​​in fault memory</v>
      </c>
      <c r="D386" s="2" t="str">
        <f>VLOOKUP(A386,'4B0907557B M382 List'!$A$5:$B$1799,2,FALSE)</f>
        <v>1x1</v>
      </c>
      <c r="E386" s="2" t="str">
        <f>VLOOKUP(A386,'4B0907557B M382 List'!$A$5:$D$1799,4,FALSE)</f>
        <v>Fehlersummenzeit: falsche Werte in Fehlerspeicher</v>
      </c>
      <c r="F386" s="2" t="str">
        <f>VLOOKUP(A386,'4B0907557B M382 List'!$A$5:$D$1799,3,FALSE)</f>
        <v>$07AE2</v>
      </c>
      <c r="H386" s="2" t="str">
        <f>VLOOKUP(A386,'4B0907557P M592 List'!$A$5:$D$1316,2,FALSE)</f>
        <v>1x1</v>
      </c>
      <c r="I386" s="2" t="str">
        <f>VLOOKUP(A386,'4B0907557P M592 List'!$A$5:$D$1316,4,FALSE)</f>
        <v>Fehlersummenzeit: falsche Werte in Fehlerspeicher</v>
      </c>
      <c r="J386" s="2" t="str">
        <f>VLOOKUP(A386,'4B0907557P M592 List'!$A$5:$D$1316,3,FALSE)</f>
        <v>$07678</v>
      </c>
      <c r="L386" s="2" t="str">
        <f>VLOOKUP(A386,'4B0907557P M592 List'!$A$5:$D$1316,2,FALSE)</f>
        <v>1x1</v>
      </c>
      <c r="M386" s="2" t="str">
        <f>VLOOKUP(A386,'4B0907557P M592 List'!$A$5:$D$1316,4,FALSE)</f>
        <v>Fehlersummenzeit: falsche Werte in Fehlerspeicher</v>
      </c>
      <c r="N386" s="2" t="str">
        <f>VLOOKUP(A386,'4B0907557P M592 List'!$A$5:$D$1316,3,FALSE)</f>
        <v>$07678</v>
      </c>
      <c r="P386" s="2" t="str">
        <f>VLOOKUP(A386,'06A906018R M383 List'!$A$6:$D$1294,2,FALSE)</f>
        <v>1x1</v>
      </c>
      <c r="Q386" s="2" t="str">
        <f>VLOOKUP(A386,'06A906018R M383 List'!$A$6:$D$1294,4,FALSE)</f>
        <v>Fehlersummenzeit: falsche Werte in Fehlerspeicher</v>
      </c>
      <c r="R386" s="2" t="str">
        <f>VLOOKUP(A386,'06A906018R M383 List'!$A$6:$D$1294,3,FALSE)</f>
        <v>$07008</v>
      </c>
      <c r="T386" s="2" t="str">
        <f>VLOOKUP(A386,'06A906018CG M383 List'!$A$6:$D$1395,2,FALSE)</f>
        <v>1x1</v>
      </c>
      <c r="U386" s="2" t="str">
        <f>VLOOKUP(A386,'06A906018CG M383 List'!$A$6:$D$1395,4,FALSE)</f>
        <v>Fehlersummenzeit: falsche Werte in Fehlerspeicher</v>
      </c>
      <c r="V386" s="2" t="str">
        <f>VLOOKUP(A386,'06A906018CG M383 List'!$A$6:$D$1395,3,FALSE)</f>
        <v>$07062</v>
      </c>
    </row>
    <row r="387" spans="1:22">
      <c r="P387" s="2"/>
      <c r="Q387" s="2"/>
      <c r="R387" s="2"/>
    </row>
    <row r="388" spans="1:22">
      <c r="A388" s="2" t="s">
        <v>1648</v>
      </c>
      <c r="B388" s="15" t="s">
        <v>9918</v>
      </c>
      <c r="P388" s="2"/>
      <c r="Q388" s="2"/>
      <c r="R388" s="2"/>
    </row>
    <row r="389" spans="1:22">
      <c r="A389" s="2" t="s">
        <v>8663</v>
      </c>
      <c r="B389" s="2" t="str">
        <f>VLOOKUP(A389,'4B0907557B M382 List'!$A$5:$E$1799,5,FALSE)</f>
        <v>Codeword tester : TR switch</v>
      </c>
      <c r="D389" s="2" t="str">
        <f>VLOOKUP(A389,'4B0907557B M382 List'!$A$5:$B$1799,2,FALSE)</f>
        <v>1x1</v>
      </c>
      <c r="E389" s="2" t="str">
        <f>VLOOKUP(A389,'4B0907557B M382 List'!$A$5:$D$1799,4,FALSE)</f>
        <v>Codewort Tester: Fahrstufenschalter</v>
      </c>
      <c r="F389" s="2" t="str">
        <f>VLOOKUP(A389,'4B0907557B M382 List'!$A$5:$D$1799,3,FALSE)</f>
        <v>$07838</v>
      </c>
      <c r="H389" s="2" t="str">
        <f>VLOOKUP(A389,'4B0907557P M592 List'!$A$5:$D$1316,2,FALSE)</f>
        <v>1x1</v>
      </c>
      <c r="I389" s="2" t="str">
        <f>VLOOKUP(A389,'4B0907557P M592 List'!$A$5:$D$1316,4,FALSE)</f>
        <v>Codewort Tester: Fahrstufenschalter</v>
      </c>
      <c r="J389" s="2" t="str">
        <f>VLOOKUP(A389,'4B0907557P M592 List'!$A$5:$D$1316,3,FALSE)</f>
        <v>$073CE</v>
      </c>
      <c r="L389" s="2" t="str">
        <f>VLOOKUP(A389,'4B0907557P M592 List'!$A$5:$D$1316,2,FALSE)</f>
        <v>1x1</v>
      </c>
      <c r="M389" s="2" t="str">
        <f>VLOOKUP(A389,'4B0907557P M592 List'!$A$5:$D$1316,4,FALSE)</f>
        <v>Codewort Tester: Fahrstufenschalter</v>
      </c>
      <c r="N389" s="2" t="str">
        <f>VLOOKUP(A389,'4B0907557P M592 List'!$A$5:$D$1316,3,FALSE)</f>
        <v>$073CE</v>
      </c>
      <c r="P389" s="2" t="str">
        <f>VLOOKUP(A389,'06A906018R M383 List'!$A$6:$D$1294,2,FALSE)</f>
        <v>1x1</v>
      </c>
      <c r="Q389" s="2" t="str">
        <f>VLOOKUP(A389,'06A906018R M383 List'!$A$6:$D$1294,4,FALSE)</f>
        <v>Codewort Tester: Fahrstufenschalter</v>
      </c>
      <c r="R389" s="2" t="str">
        <f>VLOOKUP(A389,'06A906018R M383 List'!$A$6:$D$1294,3,FALSE)</f>
        <v>$06D50</v>
      </c>
      <c r="T389" s="2" t="e">
        <f>VLOOKUP(A389,'06A906018CG M383 List'!$A$6:$D$1395,2,FALSE)</f>
        <v>#N/A</v>
      </c>
      <c r="U389" s="2" t="e">
        <f>VLOOKUP(A389,'06A906018CG M383 List'!$A$6:$D$1395,4,FALSE)</f>
        <v>#N/A</v>
      </c>
      <c r="V389" s="2" t="e">
        <f>VLOOKUP(A389,'06A906018CG M383 List'!$A$6:$D$1395,3,FALSE)</f>
        <v>#N/A</v>
      </c>
    </row>
    <row r="390" spans="1:22">
      <c r="A390" s="2" t="s">
        <v>8669</v>
      </c>
      <c r="B390" s="2" t="str">
        <f>VLOOKUP(A390,'4B0907557B M382 List'!$A$5:$E$1799,5,FALSE)</f>
        <v>Codeword tester : transmission intervention</v>
      </c>
      <c r="D390" s="2" t="str">
        <f>VLOOKUP(A390,'4B0907557B M382 List'!$A$5:$B$1799,2,FALSE)</f>
        <v>1x1</v>
      </c>
      <c r="E390" s="2" t="str">
        <f>VLOOKUP(A390,'4B0907557B M382 List'!$A$5:$D$1799,4,FALSE)</f>
        <v>Codewort Tester: Getriebeeingriff</v>
      </c>
      <c r="F390" s="2" t="str">
        <f>VLOOKUP(A390,'4B0907557B M382 List'!$A$5:$D$1799,3,FALSE)</f>
        <v>$0783A</v>
      </c>
      <c r="H390" s="2" t="str">
        <f>VLOOKUP(A390,'4B0907557P M592 List'!$A$5:$D$1316,2,FALSE)</f>
        <v>1x1</v>
      </c>
      <c r="I390" s="2" t="str">
        <f>VLOOKUP(A390,'4B0907557P M592 List'!$A$5:$D$1316,4,FALSE)</f>
        <v>Codewort Tester: Getriebeeingriff</v>
      </c>
      <c r="J390" s="2" t="str">
        <f>VLOOKUP(A390,'4B0907557P M592 List'!$A$5:$D$1316,3,FALSE)</f>
        <v>$073D0</v>
      </c>
      <c r="L390" s="2" t="str">
        <f>VLOOKUP(A390,'4B0907557P M592 List'!$A$5:$D$1316,2,FALSE)</f>
        <v>1x1</v>
      </c>
      <c r="M390" s="2" t="str">
        <f>VLOOKUP(A390,'4B0907557P M592 List'!$A$5:$D$1316,4,FALSE)</f>
        <v>Codewort Tester: Getriebeeingriff</v>
      </c>
      <c r="N390" s="2" t="str">
        <f>VLOOKUP(A390,'4B0907557P M592 List'!$A$5:$D$1316,3,FALSE)</f>
        <v>$073D0</v>
      </c>
      <c r="P390" s="2" t="str">
        <f>VLOOKUP(A390,'06A906018R M383 List'!$A$6:$D$1294,2,FALSE)</f>
        <v>1x1</v>
      </c>
      <c r="Q390" s="2" t="str">
        <f>VLOOKUP(A390,'06A906018R M383 List'!$A$6:$D$1294,4,FALSE)</f>
        <v>Codewort Tester: Getriebeeingriff</v>
      </c>
      <c r="R390" s="2" t="str">
        <f>VLOOKUP(A390,'06A906018R M383 List'!$A$6:$D$1294,3,FALSE)</f>
        <v>$06D52</v>
      </c>
      <c r="T390" s="2" t="e">
        <f>VLOOKUP(A390,'06A906018CG M383 List'!$A$6:$D$1395,2,FALSE)</f>
        <v>#N/A</v>
      </c>
      <c r="U390" s="2" t="e">
        <f>VLOOKUP(A390,'06A906018CG M383 List'!$A$6:$D$1395,4,FALSE)</f>
        <v>#N/A</v>
      </c>
      <c r="V390" s="2" t="e">
        <f>VLOOKUP(A390,'06A906018CG M383 List'!$A$6:$D$1395,3,FALSE)</f>
        <v>#N/A</v>
      </c>
    </row>
    <row r="391" spans="1:22">
      <c r="A391" s="2" t="s">
        <v>9722</v>
      </c>
      <c r="B391" s="2" t="str">
        <f>VLOOKUP(A391,'4B0907557B M382 List'!$A$5:$E$1799,5,FALSE)</f>
        <v>Debounce Error: TR switch</v>
      </c>
      <c r="D391" s="2" t="str">
        <f>VLOOKUP(A391,'4B0907557B M382 List'!$A$5:$B$1799,2,FALSE)</f>
        <v>1x1</v>
      </c>
      <c r="E391" s="2" t="str">
        <f>VLOOKUP(A391,'4B0907557B M382 List'!$A$5:$D$1799,4,FALSE)</f>
        <v>Entprellung Fehler: Fahrstufenschalter</v>
      </c>
      <c r="F391" s="2" t="str">
        <f>VLOOKUP(A391,'4B0907557B M382 List'!$A$5:$D$1799,3,FALSE)</f>
        <v>$07A0E</v>
      </c>
      <c r="H391" s="2" t="str">
        <f>VLOOKUP(A391,'4B0907557P M592 List'!$A$5:$D$1316,2,FALSE)</f>
        <v>1x1</v>
      </c>
      <c r="I391" s="2" t="str">
        <f>VLOOKUP(A391,'4B0907557P M592 List'!$A$5:$D$1316,4,FALSE)</f>
        <v>Entprellung Fehler: Fahrstufenschalter</v>
      </c>
      <c r="J391" s="2" t="str">
        <f>VLOOKUP(A391,'4B0907557P M592 List'!$A$5:$D$1316,3,FALSE)</f>
        <v>$075A4</v>
      </c>
      <c r="L391" s="2" t="str">
        <f>VLOOKUP(A391,'4B0907557P M592 List'!$A$5:$D$1316,2,FALSE)</f>
        <v>1x1</v>
      </c>
      <c r="M391" s="2" t="str">
        <f>VLOOKUP(A391,'4B0907557P M592 List'!$A$5:$D$1316,4,FALSE)</f>
        <v>Entprellung Fehler: Fahrstufenschalter</v>
      </c>
      <c r="N391" s="2" t="str">
        <f>VLOOKUP(A391,'4B0907557P M592 List'!$A$5:$D$1316,3,FALSE)</f>
        <v>$075A4</v>
      </c>
      <c r="P391" s="2" t="str">
        <f>VLOOKUP(A391,'06A906018R M383 List'!$A$6:$D$1294,2,FALSE)</f>
        <v>1x1</v>
      </c>
      <c r="Q391" s="2" t="str">
        <f>VLOOKUP(A391,'06A906018R M383 List'!$A$6:$D$1294,4,FALSE)</f>
        <v>Entprellung Fehler: Fahrstufenschalter</v>
      </c>
      <c r="R391" s="2" t="str">
        <f>VLOOKUP(A391,'06A906018R M383 List'!$A$6:$D$1294,3,FALSE)</f>
        <v>$06F34</v>
      </c>
      <c r="T391" s="2" t="str">
        <f>VLOOKUP(A391,'06A906018CG M383 List'!$A$6:$D$1395,2,FALSE)</f>
        <v>1x1</v>
      </c>
      <c r="U391" s="2" t="str">
        <f>VLOOKUP(A391,'06A906018CG M383 List'!$A$6:$D$1395,4,FALSE)</f>
        <v>Entprellung Fehler: Fahrstufenschalter</v>
      </c>
      <c r="V391" s="2" t="str">
        <f>VLOOKUP(A391,'06A906018CG M383 List'!$A$6:$D$1395,3,FALSE)</f>
        <v>$06F8E</v>
      </c>
    </row>
    <row r="392" spans="1:22">
      <c r="A392" s="2" t="s">
        <v>9728</v>
      </c>
      <c r="B392" s="2" t="str">
        <f>VLOOKUP(A392,'4B0907557B M382 List'!$A$5:$E$1799,5,FALSE)</f>
        <v>Debounce Error: transmission intervention</v>
      </c>
      <c r="D392" s="2" t="str">
        <f>VLOOKUP(A392,'4B0907557B M382 List'!$A$5:$B$1799,2,FALSE)</f>
        <v>1x1</v>
      </c>
      <c r="E392" s="2" t="str">
        <f>VLOOKUP(A392,'4B0907557B M382 List'!$A$5:$D$1799,4,FALSE)</f>
        <v>Entprellung Fehler: Getriebeeingriff</v>
      </c>
      <c r="F392" s="2" t="str">
        <f>VLOOKUP(A392,'4B0907557B M382 List'!$A$5:$D$1799,3,FALSE)</f>
        <v>$07A0F</v>
      </c>
      <c r="H392" s="2" t="str">
        <f>VLOOKUP(A392,'4B0907557P M592 List'!$A$5:$D$1316,2,FALSE)</f>
        <v>1x1</v>
      </c>
      <c r="I392" s="2" t="str">
        <f>VLOOKUP(A392,'4B0907557P M592 List'!$A$5:$D$1316,4,FALSE)</f>
        <v>Entprellung Fehler: Getriebeeingriff</v>
      </c>
      <c r="J392" s="2" t="str">
        <f>VLOOKUP(A392,'4B0907557P M592 List'!$A$5:$D$1316,3,FALSE)</f>
        <v>$075A5</v>
      </c>
      <c r="L392" s="2" t="str">
        <f>VLOOKUP(A392,'4B0907557P M592 List'!$A$5:$D$1316,2,FALSE)</f>
        <v>1x1</v>
      </c>
      <c r="M392" s="2" t="str">
        <f>VLOOKUP(A392,'4B0907557P M592 List'!$A$5:$D$1316,4,FALSE)</f>
        <v>Entprellung Fehler: Getriebeeingriff</v>
      </c>
      <c r="N392" s="2" t="str">
        <f>VLOOKUP(A392,'4B0907557P M592 List'!$A$5:$D$1316,3,FALSE)</f>
        <v>$075A5</v>
      </c>
      <c r="P392" s="2" t="str">
        <f>VLOOKUP(A392,'06A906018R M383 List'!$A$6:$D$1294,2,FALSE)</f>
        <v>1x1</v>
      </c>
      <c r="Q392" s="2" t="str">
        <f>VLOOKUP(A392,'06A906018R M383 List'!$A$6:$D$1294,4,FALSE)</f>
        <v>Entprellung Fehler: Getriebeeingriff</v>
      </c>
      <c r="R392" s="2" t="str">
        <f>VLOOKUP(A392,'06A906018R M383 List'!$A$6:$D$1294,3,FALSE)</f>
        <v>$06F35</v>
      </c>
      <c r="T392" s="2" t="str">
        <f>VLOOKUP(A392,'06A906018CG M383 List'!$A$6:$D$1395,2,FALSE)</f>
        <v>1x1</v>
      </c>
      <c r="U392" s="2" t="str">
        <f>VLOOKUP(A392,'06A906018CG M383 List'!$A$6:$D$1395,4,FALSE)</f>
        <v>Entprellung Fehler: Getriebeeingriff</v>
      </c>
      <c r="V392" s="2" t="str">
        <f>VLOOKUP(A392,'06A906018CG M383 List'!$A$6:$D$1395,3,FALSE)</f>
        <v>$06F8F</v>
      </c>
    </row>
    <row r="393" spans="1:22">
      <c r="A393" s="2" t="s">
        <v>7265</v>
      </c>
      <c r="B393" s="2" t="str">
        <f>VLOOKUP(A393,'4B0907557B M382 List'!$A$5:$E$1799,5,FALSE)</f>
        <v>Debouncing Healing: TR switch</v>
      </c>
      <c r="D393" s="2" t="str">
        <f>VLOOKUP(A393,'4B0907557B M382 List'!$A$5:$B$1799,2,FALSE)</f>
        <v>1x1</v>
      </c>
      <c r="E393" s="2" t="str">
        <f>VLOOKUP(A393,'4B0907557B M382 List'!$A$5:$D$1799,4,FALSE)</f>
        <v>Entprellung Heilung: Fahrstufenschalter</v>
      </c>
      <c r="F393" s="2" t="str">
        <f>VLOOKUP(A393,'4B0907557B M382 List'!$A$5:$D$1799,3,FALSE)</f>
        <v>$07A55</v>
      </c>
      <c r="H393" s="2" t="str">
        <f>VLOOKUP(A393,'4B0907557P M592 List'!$A$5:$D$1316,2,FALSE)</f>
        <v>1x1</v>
      </c>
      <c r="I393" s="2" t="str">
        <f>VLOOKUP(A393,'4B0907557P M592 List'!$A$5:$D$1316,4,FALSE)</f>
        <v>Entprellung Heilung: Fahrstufenschalter</v>
      </c>
      <c r="J393" s="2" t="str">
        <f>VLOOKUP(A393,'4B0907557P M592 List'!$A$5:$D$1316,3,FALSE)</f>
        <v>$075EB</v>
      </c>
      <c r="L393" s="2" t="str">
        <f>VLOOKUP(A393,'4B0907557P M592 List'!$A$5:$D$1316,2,FALSE)</f>
        <v>1x1</v>
      </c>
      <c r="M393" s="2" t="str">
        <f>VLOOKUP(A393,'4B0907557P M592 List'!$A$5:$D$1316,4,FALSE)</f>
        <v>Entprellung Heilung: Fahrstufenschalter</v>
      </c>
      <c r="N393" s="2" t="str">
        <f>VLOOKUP(A393,'4B0907557P M592 List'!$A$5:$D$1316,3,FALSE)</f>
        <v>$075EB</v>
      </c>
      <c r="P393" s="2" t="str">
        <f>VLOOKUP(A393,'06A906018R M383 List'!$A$6:$D$1294,2,FALSE)</f>
        <v>1x1</v>
      </c>
      <c r="Q393" s="2" t="str">
        <f>VLOOKUP(A393,'06A906018R M383 List'!$A$6:$D$1294,4,FALSE)</f>
        <v>Entprellung Heilung: Fahrstufenschalter</v>
      </c>
      <c r="R393" s="2" t="str">
        <f>VLOOKUP(A393,'06A906018R M383 List'!$A$6:$D$1294,3,FALSE)</f>
        <v>$06F7B</v>
      </c>
      <c r="T393" s="2" t="str">
        <f>VLOOKUP(A393,'06A906018CG M383 List'!$A$6:$D$1395,2,FALSE)</f>
        <v>1x1</v>
      </c>
      <c r="U393" s="2" t="str">
        <f>VLOOKUP(A393,'06A906018CG M383 List'!$A$6:$D$1395,4,FALSE)</f>
        <v>Entprellung Heilung: Fahrstufenschalter</v>
      </c>
      <c r="V393" s="2" t="str">
        <f>VLOOKUP(A393,'06A906018CG M383 List'!$A$6:$D$1395,3,FALSE)</f>
        <v>$06FD5</v>
      </c>
    </row>
    <row r="394" spans="1:22">
      <c r="A394" s="2" t="s">
        <v>7271</v>
      </c>
      <c r="B394" s="2" t="str">
        <f>VLOOKUP(A394,'4B0907557B M382 List'!$A$5:$E$1799,5,FALSE)</f>
        <v>Debouncing Healing: transmission intervention</v>
      </c>
      <c r="D394" s="2" t="str">
        <f>VLOOKUP(A394,'4B0907557B M382 List'!$A$5:$B$1799,2,FALSE)</f>
        <v>1x1</v>
      </c>
      <c r="E394" s="2" t="str">
        <f>VLOOKUP(A394,'4B0907557B M382 List'!$A$5:$D$1799,4,FALSE)</f>
        <v>Entprellung Heilung: Getriebeeingriff</v>
      </c>
      <c r="F394" s="2" t="str">
        <f>VLOOKUP(A394,'4B0907557B M382 List'!$A$5:$D$1799,3,FALSE)</f>
        <v>$07A56</v>
      </c>
      <c r="H394" s="2" t="str">
        <f>VLOOKUP(A394,'4B0907557P M592 List'!$A$5:$D$1316,2,FALSE)</f>
        <v>1x1</v>
      </c>
      <c r="I394" s="2" t="str">
        <f>VLOOKUP(A394,'4B0907557P M592 List'!$A$5:$D$1316,4,FALSE)</f>
        <v>Entprellung Heilung: Getriebeeingriff</v>
      </c>
      <c r="J394" s="2" t="str">
        <f>VLOOKUP(A394,'4B0907557P M592 List'!$A$5:$D$1316,3,FALSE)</f>
        <v>$075EC</v>
      </c>
      <c r="L394" s="2" t="str">
        <f>VLOOKUP(A394,'4B0907557P M592 List'!$A$5:$D$1316,2,FALSE)</f>
        <v>1x1</v>
      </c>
      <c r="M394" s="2" t="str">
        <f>VLOOKUP(A394,'4B0907557P M592 List'!$A$5:$D$1316,4,FALSE)</f>
        <v>Entprellung Heilung: Getriebeeingriff</v>
      </c>
      <c r="N394" s="2" t="str">
        <f>VLOOKUP(A394,'4B0907557P M592 List'!$A$5:$D$1316,3,FALSE)</f>
        <v>$075EC</v>
      </c>
      <c r="P394" s="2" t="str">
        <f>VLOOKUP(A394,'06A906018R M383 List'!$A$6:$D$1294,2,FALSE)</f>
        <v>1x1</v>
      </c>
      <c r="Q394" s="2" t="str">
        <f>VLOOKUP(A394,'06A906018R M383 List'!$A$6:$D$1294,4,FALSE)</f>
        <v>Entprellung Heilung: Getriebeeingriff</v>
      </c>
      <c r="R394" s="2" t="str">
        <f>VLOOKUP(A394,'06A906018R M383 List'!$A$6:$D$1294,3,FALSE)</f>
        <v>$06F7C</v>
      </c>
      <c r="T394" s="2" t="str">
        <f>VLOOKUP(A394,'06A906018CG M383 List'!$A$6:$D$1395,2,FALSE)</f>
        <v>1x1</v>
      </c>
      <c r="U394" s="2" t="str">
        <f>VLOOKUP(A394,'06A906018CG M383 List'!$A$6:$D$1395,4,FALSE)</f>
        <v>Entprellung Heilung: Getriebeeingriff</v>
      </c>
      <c r="V394" s="2" t="str">
        <f>VLOOKUP(A394,'06A906018CG M383 List'!$A$6:$D$1395,3,FALSE)</f>
        <v>$06FD6</v>
      </c>
    </row>
    <row r="395" spans="1:22">
      <c r="A395" s="2" t="s">
        <v>8034</v>
      </c>
      <c r="B395" s="2" t="str">
        <f>VLOOKUP(A395,'4B0907557B M382 List'!$A$5:$E$1799,5,FALSE)</f>
        <v>Error - &gt; Lamp : TR switch</v>
      </c>
      <c r="D395" s="2" t="str">
        <f>VLOOKUP(A395,'4B0907557B M382 List'!$A$5:$B$1799,2,FALSE)</f>
        <v>1x1</v>
      </c>
      <c r="E395" s="2" t="str">
        <f>VLOOKUP(A395,'4B0907557B M382 List'!$A$5:$D$1799,4,FALSE)</f>
        <v>Fehler -&gt; Lampe: Fahrstufenschalter</v>
      </c>
      <c r="F395" s="2" t="str">
        <f>VLOOKUP(A395,'4B0907557B M382 List'!$A$5:$D$1799,3,FALSE)</f>
        <v>$07A9C</v>
      </c>
      <c r="H395" s="2" t="str">
        <f>VLOOKUP(A395,'4B0907557P M592 List'!$A$5:$D$1316,2,FALSE)</f>
        <v>1x1</v>
      </c>
      <c r="I395" s="2" t="str">
        <f>VLOOKUP(A395,'4B0907557P M592 List'!$A$5:$D$1316,4,FALSE)</f>
        <v>Fehler -&gt; Lampe: Fahrstufenschalter</v>
      </c>
      <c r="J395" s="2" t="str">
        <f>VLOOKUP(A395,'4B0907557P M592 List'!$A$5:$D$1316,3,FALSE)</f>
        <v>$07632</v>
      </c>
      <c r="L395" s="2" t="str">
        <f>VLOOKUP(A395,'4B0907557P M592 List'!$A$5:$D$1316,2,FALSE)</f>
        <v>1x1</v>
      </c>
      <c r="M395" s="2" t="str">
        <f>VLOOKUP(A395,'4B0907557P M592 List'!$A$5:$D$1316,4,FALSE)</f>
        <v>Fehler -&gt; Lampe: Fahrstufenschalter</v>
      </c>
      <c r="N395" s="2" t="str">
        <f>VLOOKUP(A395,'4B0907557P M592 List'!$A$5:$D$1316,3,FALSE)</f>
        <v>$07632</v>
      </c>
      <c r="P395" s="2" t="str">
        <f>VLOOKUP(A395,'06A906018R M383 List'!$A$6:$D$1294,2,FALSE)</f>
        <v>1x1</v>
      </c>
      <c r="Q395" s="2" t="str">
        <f>VLOOKUP(A395,'06A906018R M383 List'!$A$6:$D$1294,4,FALSE)</f>
        <v>Fehler -&gt; Lampe: Fahrstufenschalter</v>
      </c>
      <c r="R395" s="2" t="str">
        <f>VLOOKUP(A395,'06A906018R M383 List'!$A$6:$D$1294,3,FALSE)</f>
        <v>$06FC2</v>
      </c>
      <c r="T395" s="2" t="str">
        <f>VLOOKUP(A395,'06A906018CG M383 List'!$A$6:$D$1395,2,FALSE)</f>
        <v>1x1</v>
      </c>
      <c r="U395" s="2" t="str">
        <f>VLOOKUP(A395,'06A906018CG M383 List'!$A$6:$D$1395,4,FALSE)</f>
        <v>Fehler -&gt; Lampe: Fahrstufenschalter</v>
      </c>
      <c r="V395" s="2" t="str">
        <f>VLOOKUP(A395,'06A906018CG M383 List'!$A$6:$D$1395,3,FALSE)</f>
        <v>$0701C</v>
      </c>
    </row>
    <row r="396" spans="1:22">
      <c r="A396" s="2" t="s">
        <v>8040</v>
      </c>
      <c r="B396" s="2" t="str">
        <f>VLOOKUP(A396,'4B0907557B M382 List'!$A$5:$E$1799,5,FALSE)</f>
        <v>Error -&gt; lamp : transmission intervention</v>
      </c>
      <c r="D396" s="2" t="str">
        <f>VLOOKUP(A396,'4B0907557B M382 List'!$A$5:$B$1799,2,FALSE)</f>
        <v>1x1</v>
      </c>
      <c r="E396" s="2" t="str">
        <f>VLOOKUP(A396,'4B0907557B M382 List'!$A$5:$D$1799,4,FALSE)</f>
        <v>Fehler -&gt; Lampe: Getriebeeingriff</v>
      </c>
      <c r="F396" s="2" t="str">
        <f>VLOOKUP(A396,'4B0907557B M382 List'!$A$5:$D$1799,3,FALSE)</f>
        <v>$07A9D</v>
      </c>
      <c r="H396" s="2" t="str">
        <f>VLOOKUP(A396,'4B0907557P M592 List'!$A$5:$D$1316,2,FALSE)</f>
        <v>1x1</v>
      </c>
      <c r="I396" s="2" t="str">
        <f>VLOOKUP(A396,'4B0907557P M592 List'!$A$5:$D$1316,4,FALSE)</f>
        <v>Fehler -&gt; Lampe: Getriebeeingriff</v>
      </c>
      <c r="J396" s="2" t="str">
        <f>VLOOKUP(A396,'4B0907557P M592 List'!$A$5:$D$1316,3,FALSE)</f>
        <v>$07633</v>
      </c>
      <c r="L396" s="2" t="str">
        <f>VLOOKUP(A396,'4B0907557P M592 List'!$A$5:$D$1316,2,FALSE)</f>
        <v>1x1</v>
      </c>
      <c r="M396" s="2" t="str">
        <f>VLOOKUP(A396,'4B0907557P M592 List'!$A$5:$D$1316,4,FALSE)</f>
        <v>Fehler -&gt; Lampe: Getriebeeingriff</v>
      </c>
      <c r="N396" s="2" t="str">
        <f>VLOOKUP(A396,'4B0907557P M592 List'!$A$5:$D$1316,3,FALSE)</f>
        <v>$07633</v>
      </c>
      <c r="P396" s="2" t="str">
        <f>VLOOKUP(A396,'06A906018R M383 List'!$A$6:$D$1294,2,FALSE)</f>
        <v>1x1</v>
      </c>
      <c r="Q396" s="2" t="str">
        <f>VLOOKUP(A396,'06A906018R M383 List'!$A$6:$D$1294,4,FALSE)</f>
        <v>Fehler -&gt; Lampe: Getriebeeingriff</v>
      </c>
      <c r="R396" s="2" t="str">
        <f>VLOOKUP(A396,'06A906018R M383 List'!$A$6:$D$1294,3,FALSE)</f>
        <v>$06FC3</v>
      </c>
      <c r="T396" s="2" t="str">
        <f>VLOOKUP(A396,'06A906018CG M383 List'!$A$6:$D$1395,2,FALSE)</f>
        <v>1x1</v>
      </c>
      <c r="U396" s="2" t="str">
        <f>VLOOKUP(A396,'06A906018CG M383 List'!$A$6:$D$1395,4,FALSE)</f>
        <v>Fehler -&gt; Lampe: Getriebeeingriff</v>
      </c>
      <c r="V396" s="2" t="str">
        <f>VLOOKUP(A396,'06A906018CG M383 List'!$A$6:$D$1395,3,FALSE)</f>
        <v>$0701D</v>
      </c>
    </row>
    <row r="397" spans="1:22">
      <c r="A397" s="2" t="s">
        <v>8318</v>
      </c>
      <c r="B397" s="2" t="str">
        <f>VLOOKUP(A397,'4B0907557B M382 List'!$A$5:$E$1799,5,FALSE)</f>
        <v>lower speed threshold diagnosis S_fs B_minflr</v>
      </c>
      <c r="D397" s="2" t="str">
        <f>VLOOKUP(A397,'4B0907557B M382 List'!$A$5:$B$1799,2,FALSE)</f>
        <v>1x1</v>
      </c>
      <c r="E397" s="2" t="str">
        <f>VLOOKUP(A397,'4B0907557B M382 List'!$A$5:$D$1799,4,FALSE)</f>
        <v>untere Drehzahlschwelle Diagnose S_fs B_minflr</v>
      </c>
      <c r="F397" s="2" t="str">
        <f>VLOOKUP(A397,'4B0907557B M382 List'!$A$5:$D$1799,3,FALSE)</f>
        <v>$07485</v>
      </c>
      <c r="H397" s="2" t="str">
        <f>VLOOKUP(A397,'4B0907557P M592 List'!$A$5:$D$1316,2,FALSE)</f>
        <v>1x1</v>
      </c>
      <c r="I397" s="2" t="str">
        <f>VLOOKUP(A397,'4B0907557P M592 List'!$A$5:$D$1316,4,FALSE)</f>
        <v>untere Drehzahlschwelle Diagnose S_fs B_minflr</v>
      </c>
      <c r="J397" s="2" t="str">
        <f>VLOOKUP(A397,'4B0907557P M592 List'!$A$5:$D$1316,3,FALSE)</f>
        <v>$0701B</v>
      </c>
      <c r="L397" s="2" t="str">
        <f>VLOOKUP(A397,'4B0907557P M592 List'!$A$5:$D$1316,2,FALSE)</f>
        <v>1x1</v>
      </c>
      <c r="M397" s="2" t="str">
        <f>VLOOKUP(A397,'4B0907557P M592 List'!$A$5:$D$1316,4,FALSE)</f>
        <v>untere Drehzahlschwelle Diagnose S_fs B_minflr</v>
      </c>
      <c r="N397" s="2" t="str">
        <f>VLOOKUP(A397,'4B0907557P M592 List'!$A$5:$D$1316,3,FALSE)</f>
        <v>$0701B</v>
      </c>
      <c r="P397" s="2" t="str">
        <f>VLOOKUP(A397,'06A906018R M383 List'!$A$6:$D$1294,2,FALSE)</f>
        <v>1x1</v>
      </c>
      <c r="Q397" s="2" t="str">
        <f>VLOOKUP(A397,'06A906018R M383 List'!$A$6:$D$1294,4,FALSE)</f>
        <v>untere Drehzahlschwelle Diagnose S_fs B_minflr</v>
      </c>
      <c r="R397" s="2" t="str">
        <f>VLOOKUP(A397,'06A906018R M383 List'!$A$6:$D$1294,3,FALSE)</f>
        <v>$06991</v>
      </c>
      <c r="T397" s="2" t="str">
        <f>VLOOKUP(A397,'06A906018CG M383 List'!$A$6:$D$1395,2,FALSE)</f>
        <v>1x1</v>
      </c>
      <c r="U397" s="2" t="str">
        <f>VLOOKUP(A397,'06A906018CG M383 List'!$A$6:$D$1395,4,FALSE)</f>
        <v>untere Drehzahlschwelle Diagnose S_fs B_minflr</v>
      </c>
      <c r="V397" s="2" t="str">
        <f>VLOOKUP(A397,'06A906018CG M383 List'!$A$6:$D$1395,3,FALSE)</f>
        <v>$069A9</v>
      </c>
    </row>
    <row r="398" spans="1:22">
      <c r="A398" s="2" t="s">
        <v>8321</v>
      </c>
      <c r="B398" s="2" t="str">
        <f>VLOOKUP(A398,'4B0907557B M382 List'!$A$5:$E$1799,5,FALSE)</f>
        <v>upper speed threshold diagnosis S_fs B_maxflr</v>
      </c>
      <c r="D398" s="2" t="str">
        <f>VLOOKUP(A398,'4B0907557B M382 List'!$A$5:$B$1799,2,FALSE)</f>
        <v>1x1</v>
      </c>
      <c r="E398" s="2" t="str">
        <f>VLOOKUP(A398,'4B0907557B M382 List'!$A$5:$D$1799,4,FALSE)</f>
        <v>obere Drehzahlschwelle Diagnose S_fs B_maxflr</v>
      </c>
      <c r="F398" s="2" t="str">
        <f>VLOOKUP(A398,'4B0907557B M382 List'!$A$5:$D$1799,3,FALSE)</f>
        <v>$07486</v>
      </c>
      <c r="H398" s="2" t="str">
        <f>VLOOKUP(A398,'4B0907557P M592 List'!$A$5:$D$1316,2,FALSE)</f>
        <v>1x1</v>
      </c>
      <c r="I398" s="2" t="str">
        <f>VLOOKUP(A398,'4B0907557P M592 List'!$A$5:$D$1316,4,FALSE)</f>
        <v>obere Drehzahlschwelle Diagnose S_fs B_maxflr</v>
      </c>
      <c r="J398" s="2" t="str">
        <f>VLOOKUP(A398,'4B0907557P M592 List'!$A$5:$D$1316,3,FALSE)</f>
        <v>$0701C</v>
      </c>
      <c r="L398" s="2" t="str">
        <f>VLOOKUP(A398,'4B0907557P M592 List'!$A$5:$D$1316,2,FALSE)</f>
        <v>1x1</v>
      </c>
      <c r="M398" s="2" t="str">
        <f>VLOOKUP(A398,'4B0907557P M592 List'!$A$5:$D$1316,4,FALSE)</f>
        <v>obere Drehzahlschwelle Diagnose S_fs B_maxflr</v>
      </c>
      <c r="N398" s="2" t="str">
        <f>VLOOKUP(A398,'4B0907557P M592 List'!$A$5:$D$1316,3,FALSE)</f>
        <v>$0701C</v>
      </c>
      <c r="P398" s="2" t="str">
        <f>VLOOKUP(A398,'06A906018R M383 List'!$A$6:$D$1294,2,FALSE)</f>
        <v>1x1</v>
      </c>
      <c r="Q398" s="2" t="str">
        <f>VLOOKUP(A398,'06A906018R M383 List'!$A$6:$D$1294,4,FALSE)</f>
        <v>obere Drehzahlschwelle Diagnose S_fs B_maxflr</v>
      </c>
      <c r="R398" s="2" t="str">
        <f>VLOOKUP(A398,'06A906018R M383 List'!$A$6:$D$1294,3,FALSE)</f>
        <v>$06992</v>
      </c>
      <c r="T398" s="2" t="str">
        <f>VLOOKUP(A398,'06A906018CG M383 List'!$A$6:$D$1395,2,FALSE)</f>
        <v>1x1</v>
      </c>
      <c r="U398" s="2" t="str">
        <f>VLOOKUP(A398,'06A906018CG M383 List'!$A$6:$D$1395,4,FALSE)</f>
        <v>obere Drehzahlschwelle Diagnose S_fs B_maxflr</v>
      </c>
      <c r="V398" s="2" t="str">
        <f>VLOOKUP(A398,'06A906018CG M383 List'!$A$6:$D$1395,3,FALSE)</f>
        <v>$069AA</v>
      </c>
    </row>
    <row r="399" spans="1:22">
      <c r="A399" s="2" t="s">
        <v>8324</v>
      </c>
      <c r="B399" s="2" t="str">
        <f>VLOOKUP(A399,'4B0907557B M382 List'!$A$5:$E$1799,5,FALSE)</f>
        <v>Upper speed limit for diagnostic gear</v>
      </c>
      <c r="D399" s="2" t="str">
        <f>VLOOKUP(A399,'4B0907557B M382 List'!$A$5:$B$1799,2,FALSE)</f>
        <v>1x1</v>
      </c>
      <c r="E399" s="2" t="str">
        <f>VLOOKUP(A399,'4B0907557B M382 List'!$A$5:$D$1799,4,FALSE)</f>
        <v>Obere Drehzahlgrenze für Diagnose Fahrstufe</v>
      </c>
      <c r="F399" s="2" t="str">
        <f>VLOOKUP(A399,'4B0907557B M382 List'!$A$5:$D$1799,3,FALSE)</f>
        <v>$07484</v>
      </c>
      <c r="H399" s="2" t="str">
        <f>VLOOKUP(A399,'4B0907557P M592 List'!$A$5:$D$1316,2,FALSE)</f>
        <v>1x1</v>
      </c>
      <c r="I399" s="2" t="str">
        <f>VLOOKUP(A399,'4B0907557P M592 List'!$A$5:$D$1316,4,FALSE)</f>
        <v>Obere Drehzahlgrenze für Diagnose Fahrstufe</v>
      </c>
      <c r="J399" s="2" t="str">
        <f>VLOOKUP(A399,'4B0907557P M592 List'!$A$5:$D$1316,3,FALSE)</f>
        <v>$0701A</v>
      </c>
      <c r="L399" s="2" t="str">
        <f>VLOOKUP(A399,'4B0907557P M592 List'!$A$5:$D$1316,2,FALSE)</f>
        <v>1x1</v>
      </c>
      <c r="M399" s="2" t="str">
        <f>VLOOKUP(A399,'4B0907557P M592 List'!$A$5:$D$1316,4,FALSE)</f>
        <v>Obere Drehzahlgrenze für Diagnose Fahrstufe</v>
      </c>
      <c r="N399" s="2" t="str">
        <f>VLOOKUP(A399,'4B0907557P M592 List'!$A$5:$D$1316,3,FALSE)</f>
        <v>$0701A</v>
      </c>
      <c r="P399" s="2" t="str">
        <f>VLOOKUP(A399,'06A906018R M383 List'!$A$6:$D$1294,2,FALSE)</f>
        <v>1x1</v>
      </c>
      <c r="Q399" s="2" t="str">
        <f>VLOOKUP(A399,'06A906018R M383 List'!$A$6:$D$1294,4,FALSE)</f>
        <v>Obere Drehzahlgrenze für Diagnose Fahrstufe</v>
      </c>
      <c r="R399" s="2" t="str">
        <f>VLOOKUP(A399,'06A906018R M383 List'!$A$6:$D$1294,3,FALSE)</f>
        <v>$06990</v>
      </c>
      <c r="T399" s="2" t="str">
        <f>VLOOKUP(A399,'06A906018CG M383 List'!$A$6:$D$1395,2,FALSE)</f>
        <v>1x1</v>
      </c>
      <c r="U399" s="2" t="str">
        <f>VLOOKUP(A399,'06A906018CG M383 List'!$A$6:$D$1395,4,FALSE)</f>
        <v>Obere Drehzahlgrenze für Diagnose Fahrstufe</v>
      </c>
      <c r="V399" s="2" t="str">
        <f>VLOOKUP(A399,'06A906018CG M383 List'!$A$6:$D$1395,3,FALSE)</f>
        <v>$069A8</v>
      </c>
    </row>
    <row r="400" spans="1:22">
      <c r="A400" s="2" t="s">
        <v>6072</v>
      </c>
      <c r="B400" s="2" t="str">
        <f>VLOOKUP(A400,'4B0907557B M382 List'!$A$5:$E$1799,5,FALSE)</f>
        <v>Time condition for diagnostic switch gear ( S_FS )</v>
      </c>
      <c r="D400" s="2" t="str">
        <f>VLOOKUP(A400,'4B0907557B M382 List'!$A$5:$B$1799,2,FALSE)</f>
        <v>1x1</v>
      </c>
      <c r="E400" s="2" t="str">
        <f>VLOOKUP(A400,'4B0907557B M382 List'!$A$5:$D$1799,4,FALSE)</f>
        <v>Zeitbedingung für Diagnose Schalter Fahrstufe (S_FS)</v>
      </c>
      <c r="F400" s="2" t="str">
        <f>VLOOKUP(A400,'4B0907557B M382 List'!$A$5:$D$1799,3,FALSE)</f>
        <v>$07487</v>
      </c>
      <c r="H400" s="2" t="str">
        <f>VLOOKUP(A400,'4B0907557P M592 List'!$A$5:$D$1316,2,FALSE)</f>
        <v>1x1</v>
      </c>
      <c r="I400" s="2" t="str">
        <f>VLOOKUP(A400,'4B0907557P M592 List'!$A$5:$D$1316,4,FALSE)</f>
        <v>Zeitbedingung für Diagnose Schalter Fahrstufe (S_FS)</v>
      </c>
      <c r="J400" s="2" t="str">
        <f>VLOOKUP(A400,'4B0907557P M592 List'!$A$5:$D$1316,3,FALSE)</f>
        <v>$0701D</v>
      </c>
      <c r="L400" s="2" t="str">
        <f>VLOOKUP(A400,'4B0907557P M592 List'!$A$5:$D$1316,2,FALSE)</f>
        <v>1x1</v>
      </c>
      <c r="M400" s="2" t="str">
        <f>VLOOKUP(A400,'4B0907557P M592 List'!$A$5:$D$1316,4,FALSE)</f>
        <v>Zeitbedingung für Diagnose Schalter Fahrstufe (S_FS)</v>
      </c>
      <c r="N400" s="2" t="str">
        <f>VLOOKUP(A400,'4B0907557P M592 List'!$A$5:$D$1316,3,FALSE)</f>
        <v>$0701D</v>
      </c>
      <c r="P400" s="2" t="str">
        <f>VLOOKUP(A400,'06A906018R M383 List'!$A$6:$D$1294,2,FALSE)</f>
        <v>1x1</v>
      </c>
      <c r="Q400" s="2" t="str">
        <f>VLOOKUP(A400,'06A906018R M383 List'!$A$6:$D$1294,4,FALSE)</f>
        <v>Zeitbedingung für Diagnose Schalter Fahrstufe (S_FS)</v>
      </c>
      <c r="R400" s="2" t="str">
        <f>VLOOKUP(A400,'06A906018R M383 List'!$A$6:$D$1294,3,FALSE)</f>
        <v>$06993</v>
      </c>
      <c r="T400" s="2" t="str">
        <f>VLOOKUP(A400,'06A906018CG M383 List'!$A$6:$D$1395,2,FALSE)</f>
        <v>1x1</v>
      </c>
      <c r="U400" s="2" t="str">
        <f>VLOOKUP(A400,'06A906018CG M383 List'!$A$6:$D$1395,4,FALSE)</f>
        <v>Zeitbedingung für Diagnose Schalter Fahrstufe (S_FS)</v>
      </c>
      <c r="V400" s="2" t="str">
        <f>VLOOKUP(A400,'06A906018CG M383 List'!$A$6:$D$1395,3,FALSE)</f>
        <v>$069AB</v>
      </c>
    </row>
    <row r="401" spans="1:22">
      <c r="A401" s="2" t="s">
        <v>6075</v>
      </c>
      <c r="B401" s="2" t="str">
        <f>VLOOKUP(A401,'4B0907557B M382 List'!$A$5:$E$1799,5,FALSE)</f>
        <v>Debounce diagnosis S_fs B_minflr</v>
      </c>
      <c r="D401" s="2" t="str">
        <f>VLOOKUP(A401,'4B0907557B M382 List'!$A$5:$B$1799,2,FALSE)</f>
        <v>1x1</v>
      </c>
      <c r="E401" s="2" t="str">
        <f>VLOOKUP(A401,'4B0907557B M382 List'!$A$5:$D$1799,4,FALSE)</f>
        <v>Entprellzeit Diagnose S_fs B_minflr</v>
      </c>
      <c r="F401" s="2" t="str">
        <f>VLOOKUP(A401,'4B0907557B M382 List'!$A$5:$D$1799,3,FALSE)</f>
        <v>$0748B</v>
      </c>
      <c r="H401" s="2" t="str">
        <f>VLOOKUP(A401,'4B0907557P M592 List'!$A$5:$D$1316,2,FALSE)</f>
        <v>1x1</v>
      </c>
      <c r="I401" s="2" t="str">
        <f>VLOOKUP(A401,'4B0907557P M592 List'!$A$5:$D$1316,4,FALSE)</f>
        <v>Entprellzeit Diagnose S_fs B_minflr</v>
      </c>
      <c r="J401" s="2" t="str">
        <f>VLOOKUP(A401,'4B0907557P M592 List'!$A$5:$D$1316,3,FALSE)</f>
        <v>$07021</v>
      </c>
      <c r="L401" s="2" t="str">
        <f>VLOOKUP(A401,'4B0907557P M592 List'!$A$5:$D$1316,2,FALSE)</f>
        <v>1x1</v>
      </c>
      <c r="M401" s="2" t="str">
        <f>VLOOKUP(A401,'4B0907557P M592 List'!$A$5:$D$1316,4,FALSE)</f>
        <v>Entprellzeit Diagnose S_fs B_minflr</v>
      </c>
      <c r="N401" s="2" t="str">
        <f>VLOOKUP(A401,'4B0907557P M592 List'!$A$5:$D$1316,3,FALSE)</f>
        <v>$07021</v>
      </c>
      <c r="P401" s="2" t="str">
        <f>VLOOKUP(A401,'06A906018R M383 List'!$A$6:$D$1294,2,FALSE)</f>
        <v>1x1</v>
      </c>
      <c r="Q401" s="2" t="str">
        <f>VLOOKUP(A401,'06A906018R M383 List'!$A$6:$D$1294,4,FALSE)</f>
        <v>Entprellzeit Diagnose S_fs B_minflr</v>
      </c>
      <c r="R401" s="2" t="str">
        <f>VLOOKUP(A401,'06A906018R M383 List'!$A$6:$D$1294,3,FALSE)</f>
        <v>$06997</v>
      </c>
      <c r="T401" s="2" t="str">
        <f>VLOOKUP(A401,'06A906018CG M383 List'!$A$6:$D$1395,2,FALSE)</f>
        <v>1x1</v>
      </c>
      <c r="U401" s="2" t="str">
        <f>VLOOKUP(A401,'06A906018CG M383 List'!$A$6:$D$1395,4,FALSE)</f>
        <v>Entprellzeit Diagnose S_fs B_minflr</v>
      </c>
      <c r="V401" s="2" t="str">
        <f>VLOOKUP(A401,'06A906018CG M383 List'!$A$6:$D$1395,3,FALSE)</f>
        <v>$069AF</v>
      </c>
    </row>
    <row r="402" spans="1:22">
      <c r="A402" s="2" t="s">
        <v>6078</v>
      </c>
      <c r="B402" s="2" t="str">
        <f>VLOOKUP(A402,'4B0907557B M382 List'!$A$5:$E$1799,5,FALSE)</f>
        <v>Minimum time for query switch gear ( S_FS ) after ignition on</v>
      </c>
      <c r="D402" s="2" t="str">
        <f>VLOOKUP(A402,'4B0907557B M382 List'!$A$5:$B$1799,2,FALSE)</f>
        <v>1x1</v>
      </c>
      <c r="E402" s="2" t="str">
        <f>VLOOKUP(A402,'4B0907557B M382 List'!$A$5:$D$1799,4,FALSE)</f>
        <v>Mindestzeit für Abfrage Schalter Fahrstufe (S_FS) nach Zündung ein</v>
      </c>
      <c r="F402" s="2" t="str">
        <f>VLOOKUP(A402,'4B0907557B M382 List'!$A$5:$D$1799,3,FALSE)</f>
        <v>$07489</v>
      </c>
      <c r="H402" s="2" t="str">
        <f>VLOOKUP(A402,'4B0907557P M592 List'!$A$5:$D$1316,2,FALSE)</f>
        <v>1x1</v>
      </c>
      <c r="I402" s="2" t="str">
        <f>VLOOKUP(A402,'4B0907557P M592 List'!$A$5:$D$1316,4,FALSE)</f>
        <v>Mindestzeit für Abfrage Schalter Fahrstufe (S_FS) nach Zündung ein</v>
      </c>
      <c r="J402" s="2" t="str">
        <f>VLOOKUP(A402,'4B0907557P M592 List'!$A$5:$D$1316,3,FALSE)</f>
        <v>$0701F</v>
      </c>
      <c r="L402" s="2" t="str">
        <f>VLOOKUP(A402,'4B0907557P M592 List'!$A$5:$D$1316,2,FALSE)</f>
        <v>1x1</v>
      </c>
      <c r="M402" s="2" t="str">
        <f>VLOOKUP(A402,'4B0907557P M592 List'!$A$5:$D$1316,4,FALSE)</f>
        <v>Mindestzeit für Abfrage Schalter Fahrstufe (S_FS) nach Zündung ein</v>
      </c>
      <c r="N402" s="2" t="str">
        <f>VLOOKUP(A402,'4B0907557P M592 List'!$A$5:$D$1316,3,FALSE)</f>
        <v>$0701F</v>
      </c>
      <c r="P402" s="2" t="str">
        <f>VLOOKUP(A402,'06A906018R M383 List'!$A$6:$D$1294,2,FALSE)</f>
        <v>1x1</v>
      </c>
      <c r="Q402" s="2" t="str">
        <f>VLOOKUP(A402,'06A906018R M383 List'!$A$6:$D$1294,4,FALSE)</f>
        <v>Mindestzeit für Abfrage Schalter Fahrstufe (S_FS) nach Zündung ein</v>
      </c>
      <c r="R402" s="2" t="str">
        <f>VLOOKUP(A402,'06A906018R M383 List'!$A$6:$D$1294,3,FALSE)</f>
        <v>$06995</v>
      </c>
      <c r="T402" s="2" t="e">
        <f>VLOOKUP(A402,'06A906018CG M383 List'!$A$6:$D$1395,2,FALSE)</f>
        <v>#N/A</v>
      </c>
      <c r="U402" s="2" t="e">
        <f>VLOOKUP(A402,'06A906018CG M383 List'!$A$6:$D$1395,4,FALSE)</f>
        <v>#N/A</v>
      </c>
      <c r="V402" s="2" t="e">
        <f>VLOOKUP(A402,'06A906018CG M383 List'!$A$6:$D$1395,3,FALSE)</f>
        <v>#N/A</v>
      </c>
    </row>
    <row r="403" spans="1:22">
      <c r="A403" s="2" t="s">
        <v>6081</v>
      </c>
      <c r="B403" s="2" t="str">
        <f>VLOOKUP(A403,'4B0907557B M382 List'!$A$5:$E$1799,5,FALSE)</f>
        <v>Time for diagnostic transmission intervention</v>
      </c>
      <c r="D403" s="2" t="str">
        <f>VLOOKUP(A403,'4B0907557B M382 List'!$A$5:$B$1799,2,FALSE)</f>
        <v>1x1</v>
      </c>
      <c r="E403" s="2" t="str">
        <f>VLOOKUP(A403,'4B0907557B M382 List'!$A$5:$D$1799,4,FALSE)</f>
        <v>Zeit für Diagnose Getriebeeingriff</v>
      </c>
      <c r="F403" s="2" t="str">
        <f>VLOOKUP(A403,'4B0907557B M382 List'!$A$5:$D$1799,3,FALSE)</f>
        <v>$0748A</v>
      </c>
      <c r="H403" s="2" t="str">
        <f>VLOOKUP(A403,'4B0907557P M592 List'!$A$5:$D$1316,2,FALSE)</f>
        <v>1x1</v>
      </c>
      <c r="I403" s="2" t="str">
        <f>VLOOKUP(A403,'4B0907557P M592 List'!$A$5:$D$1316,4,FALSE)</f>
        <v>Zeit für Diagnose Getriebeeingriff</v>
      </c>
      <c r="J403" s="2" t="str">
        <f>VLOOKUP(A403,'4B0907557P M592 List'!$A$5:$D$1316,3,FALSE)</f>
        <v>$07020</v>
      </c>
      <c r="L403" s="2" t="str">
        <f>VLOOKUP(A403,'4B0907557P M592 List'!$A$5:$D$1316,2,FALSE)</f>
        <v>1x1</v>
      </c>
      <c r="M403" s="2" t="str">
        <f>VLOOKUP(A403,'4B0907557P M592 List'!$A$5:$D$1316,4,FALSE)</f>
        <v>Zeit für Diagnose Getriebeeingriff</v>
      </c>
      <c r="N403" s="2" t="str">
        <f>VLOOKUP(A403,'4B0907557P M592 List'!$A$5:$D$1316,3,FALSE)</f>
        <v>$07020</v>
      </c>
      <c r="P403" s="2" t="str">
        <f>VLOOKUP(A403,'06A906018R M383 List'!$A$6:$D$1294,2,FALSE)</f>
        <v>1x1</v>
      </c>
      <c r="Q403" s="2" t="str">
        <f>VLOOKUP(A403,'06A906018R M383 List'!$A$6:$D$1294,4,FALSE)</f>
        <v>Zeit für Diagnose Getriebeeingriff</v>
      </c>
      <c r="R403" s="2" t="str">
        <f>VLOOKUP(A403,'06A906018R M383 List'!$A$6:$D$1294,3,FALSE)</f>
        <v>$06996</v>
      </c>
      <c r="T403" s="2" t="str">
        <f>VLOOKUP(A403,'06A906018CG M383 List'!$A$6:$D$1395,2,FALSE)</f>
        <v>1x1</v>
      </c>
      <c r="U403" s="2" t="str">
        <f>VLOOKUP(A403,'06A906018CG M383 List'!$A$6:$D$1395,4,FALSE)</f>
        <v>Zeit für Diagnose Getriebeeingriff</v>
      </c>
      <c r="V403" s="2" t="str">
        <f>VLOOKUP(A403,'06A906018CG M383 List'!$A$6:$D$1395,3,FALSE)</f>
        <v>$069AE</v>
      </c>
    </row>
    <row r="404" spans="1:22">
      <c r="A404" s="2" t="s">
        <v>6301</v>
      </c>
      <c r="B404" s="2" t="str">
        <f>VLOOKUP(A404,'4B0907557B M382 List'!$A$5:$E$1799,5,FALSE)</f>
        <v>Load (tL ) limit for diagnostic switch gear ( S_FS )</v>
      </c>
      <c r="D404" s="2" t="str">
        <f>VLOOKUP(A404,'4B0907557B M382 List'!$A$5:$B$1799,2,FALSE)</f>
        <v>1x1</v>
      </c>
      <c r="E404" s="2" t="str">
        <f>VLOOKUP(A404,'4B0907557B M382 List'!$A$5:$D$1799,4,FALSE)</f>
        <v>Last-(tL-)Grenze für Diagnose Schalter Fahrstufe (S_FS)</v>
      </c>
      <c r="F404" s="2" t="str">
        <f>VLOOKUP(A404,'4B0907557B M382 List'!$A$5:$D$1799,3,FALSE)</f>
        <v>$0748C</v>
      </c>
      <c r="H404" s="2" t="str">
        <f>VLOOKUP(A404,'4B0907557P M592 List'!$A$5:$D$1316,2,FALSE)</f>
        <v>1x1</v>
      </c>
      <c r="I404" s="2" t="str">
        <f>VLOOKUP(A404,'4B0907557P M592 List'!$A$5:$D$1316,4,FALSE)</f>
        <v>Last-(tL-)Grenze für Diagnose Schalter Fahrstufe (S_FS)</v>
      </c>
      <c r="J404" s="2" t="str">
        <f>VLOOKUP(A404,'4B0907557P M592 List'!$A$5:$D$1316,3,FALSE)</f>
        <v>$07022</v>
      </c>
      <c r="L404" s="2" t="str">
        <f>VLOOKUP(A404,'4B0907557P M592 List'!$A$5:$D$1316,2,FALSE)</f>
        <v>1x1</v>
      </c>
      <c r="M404" s="2" t="str">
        <f>VLOOKUP(A404,'4B0907557P M592 List'!$A$5:$D$1316,4,FALSE)</f>
        <v>Last-(tL-)Grenze für Diagnose Schalter Fahrstufe (S_FS)</v>
      </c>
      <c r="N404" s="2" t="str">
        <f>VLOOKUP(A404,'4B0907557P M592 List'!$A$5:$D$1316,3,FALSE)</f>
        <v>$07022</v>
      </c>
      <c r="P404" s="2" t="str">
        <f>VLOOKUP(A404,'06A906018R M383 List'!$A$6:$D$1294,2,FALSE)</f>
        <v>1x1</v>
      </c>
      <c r="Q404" s="2" t="str">
        <f>VLOOKUP(A404,'06A906018R M383 List'!$A$6:$D$1294,4,FALSE)</f>
        <v>Last-(tL-)Grenze für Diagnose Schalter Fahrstufe (S_FS)</v>
      </c>
      <c r="R404" s="2" t="str">
        <f>VLOOKUP(A404,'06A906018R M383 List'!$A$6:$D$1294,3,FALSE)</f>
        <v>$06998</v>
      </c>
      <c r="T404" s="2" t="str">
        <f>VLOOKUP(A404,'06A906018CG M383 List'!$A$6:$D$1395,2,FALSE)</f>
        <v>1x1</v>
      </c>
      <c r="U404" s="2" t="str">
        <f>VLOOKUP(A404,'06A906018CG M383 List'!$A$6:$D$1395,4,FALSE)</f>
        <v>Last-(tL-)Grenze für Diagnose Schalter Fahrstufe (S_FS)</v>
      </c>
      <c r="V404" s="2" t="str">
        <f>VLOOKUP(A404,'06A906018CG M383 List'!$A$6:$D$1395,3,FALSE)</f>
        <v>$069B0</v>
      </c>
    </row>
    <row r="405" spans="1:22">
      <c r="A405" s="2" t="s">
        <v>6691</v>
      </c>
      <c r="B405" s="2" t="str">
        <f>VLOOKUP(A405,'4B0907557B M382 List'!$A$5:$E$1799,5,FALSE)</f>
        <v>Error sum time: TR switch</v>
      </c>
      <c r="D405" s="2" t="str">
        <f>VLOOKUP(A405,'4B0907557B M382 List'!$A$5:$B$1799,2,FALSE)</f>
        <v>1x1</v>
      </c>
      <c r="E405" s="2" t="str">
        <f>VLOOKUP(A405,'4B0907557B M382 List'!$A$5:$D$1799,4,FALSE)</f>
        <v>Fehlersummenzeit: Fahrstufenschalter</v>
      </c>
      <c r="F405" s="2" t="str">
        <f>VLOOKUP(A405,'4B0907557B M382 List'!$A$5:$D$1799,3,FALSE)</f>
        <v>$07AE3</v>
      </c>
      <c r="H405" s="2" t="str">
        <f>VLOOKUP(A405,'4B0907557P M592 List'!$A$5:$D$1316,2,FALSE)</f>
        <v>1x1</v>
      </c>
      <c r="I405" s="2" t="str">
        <f>VLOOKUP(A405,'4B0907557P M592 List'!$A$5:$D$1316,4,FALSE)</f>
        <v>Fehlersummenzeit: Fahrstufenschalter</v>
      </c>
      <c r="J405" s="2" t="str">
        <f>VLOOKUP(A405,'4B0907557P M592 List'!$A$5:$D$1316,3,FALSE)</f>
        <v>$07679</v>
      </c>
      <c r="L405" s="2" t="str">
        <f>VLOOKUP(A405,'4B0907557P M592 List'!$A$5:$D$1316,2,FALSE)</f>
        <v>1x1</v>
      </c>
      <c r="M405" s="2" t="str">
        <f>VLOOKUP(A405,'4B0907557P M592 List'!$A$5:$D$1316,4,FALSE)</f>
        <v>Fehlersummenzeit: Fahrstufenschalter</v>
      </c>
      <c r="N405" s="2" t="str">
        <f>VLOOKUP(A405,'4B0907557P M592 List'!$A$5:$D$1316,3,FALSE)</f>
        <v>$07679</v>
      </c>
      <c r="P405" s="2" t="str">
        <f>VLOOKUP(A405,'06A906018R M383 List'!$A$6:$D$1294,2,FALSE)</f>
        <v>1x1</v>
      </c>
      <c r="Q405" s="2" t="str">
        <f>VLOOKUP(A405,'06A906018R M383 List'!$A$6:$D$1294,4,FALSE)</f>
        <v>Fehlersummenzeit: Fahrstufenschalter</v>
      </c>
      <c r="R405" s="2" t="str">
        <f>VLOOKUP(A405,'06A906018R M383 List'!$A$6:$D$1294,3,FALSE)</f>
        <v>$07009</v>
      </c>
      <c r="T405" s="2" t="str">
        <f>VLOOKUP(A405,'06A906018CG M383 List'!$A$6:$D$1395,2,FALSE)</f>
        <v>1x1</v>
      </c>
      <c r="U405" s="2" t="str">
        <f>VLOOKUP(A405,'06A906018CG M383 List'!$A$6:$D$1395,4,FALSE)</f>
        <v>Fehlersummenzeit: Fahrstufenschalter</v>
      </c>
      <c r="V405" s="2" t="str">
        <f>VLOOKUP(A405,'06A906018CG M383 List'!$A$6:$D$1395,3,FALSE)</f>
        <v>$07063</v>
      </c>
    </row>
    <row r="406" spans="1:22">
      <c r="A406" s="2" t="s">
        <v>6700</v>
      </c>
      <c r="B406" s="2" t="str">
        <f>VLOOKUP(A406,'4B0907557B M382 List'!$A$5:$E$1799,5,FALSE)</f>
        <v>Error sum time: transmission intervention</v>
      </c>
      <c r="D406" s="2" t="str">
        <f>VLOOKUP(A406,'4B0907557B M382 List'!$A$5:$B$1799,2,FALSE)</f>
        <v>1x1</v>
      </c>
      <c r="E406" s="2" t="str">
        <f>VLOOKUP(A406,'4B0907557B M382 List'!$A$5:$D$1799,4,FALSE)</f>
        <v>Fehlersummenzeit: Getriebeeingriff</v>
      </c>
      <c r="F406" s="2" t="str">
        <f>VLOOKUP(A406,'4B0907557B M382 List'!$A$5:$D$1799,3,FALSE)</f>
        <v>$07AE4</v>
      </c>
      <c r="H406" s="2" t="str">
        <f>VLOOKUP(A406,'4B0907557P M592 List'!$A$5:$D$1316,2,FALSE)</f>
        <v>1x1</v>
      </c>
      <c r="I406" s="2" t="str">
        <f>VLOOKUP(A406,'4B0907557P M592 List'!$A$5:$D$1316,4,FALSE)</f>
        <v>Fehlersummenzeit: Getriebeeingriff</v>
      </c>
      <c r="J406" s="2" t="str">
        <f>VLOOKUP(A406,'4B0907557P M592 List'!$A$5:$D$1316,3,FALSE)</f>
        <v>$0767A</v>
      </c>
      <c r="L406" s="2" t="str">
        <f>VLOOKUP(A406,'4B0907557P M592 List'!$A$5:$D$1316,2,FALSE)</f>
        <v>1x1</v>
      </c>
      <c r="M406" s="2" t="str">
        <f>VLOOKUP(A406,'4B0907557P M592 List'!$A$5:$D$1316,4,FALSE)</f>
        <v>Fehlersummenzeit: Getriebeeingriff</v>
      </c>
      <c r="N406" s="2" t="str">
        <f>VLOOKUP(A406,'4B0907557P M592 List'!$A$5:$D$1316,3,FALSE)</f>
        <v>$0767A</v>
      </c>
      <c r="P406" s="2" t="str">
        <f>VLOOKUP(A406,'06A906018R M383 List'!$A$6:$D$1294,2,FALSE)</f>
        <v>1x1</v>
      </c>
      <c r="Q406" s="2" t="str">
        <f>VLOOKUP(A406,'06A906018R M383 List'!$A$6:$D$1294,4,FALSE)</f>
        <v>Fehlersummenzeit: Getriebeeingriff</v>
      </c>
      <c r="R406" s="2" t="str">
        <f>VLOOKUP(A406,'06A906018R M383 List'!$A$6:$D$1294,3,FALSE)</f>
        <v>$0700A</v>
      </c>
      <c r="T406" s="2" t="str">
        <f>VLOOKUP(A406,'06A906018CG M383 List'!$A$6:$D$1395,2,FALSE)</f>
        <v>1x1</v>
      </c>
      <c r="U406" s="2" t="str">
        <f>VLOOKUP(A406,'06A906018CG M383 List'!$A$6:$D$1395,4,FALSE)</f>
        <v>Fehlersummenzeit: Getriebeeingriff</v>
      </c>
      <c r="V406" s="2" t="str">
        <f>VLOOKUP(A406,'06A906018CG M383 List'!$A$6:$D$1395,3,FALSE)</f>
        <v>$07064</v>
      </c>
    </row>
    <row r="407" spans="1:22">
      <c r="A407" s="2" t="s">
        <v>6907</v>
      </c>
      <c r="B407" s="2" t="str">
        <f>VLOOKUP(A407,'4B0907557B M382 List'!$A$5:$E$1799,5,FALSE)</f>
        <v>Duty cycle for diagnostic gear</v>
      </c>
      <c r="D407" s="2" t="str">
        <f>VLOOKUP(A407,'4B0907557B M382 List'!$A$5:$B$1799,2,FALSE)</f>
        <v>1x1</v>
      </c>
      <c r="E407" s="2" t="str">
        <f>VLOOKUP(A407,'4B0907557B M382 List'!$A$5:$D$1799,4,FALSE)</f>
        <v>Tastverhältnis für Diagnose Fahrstufe</v>
      </c>
      <c r="F407" s="2" t="str">
        <f>VLOOKUP(A407,'4B0907557B M382 List'!$A$5:$D$1799,3,FALSE)</f>
        <v>$07488</v>
      </c>
      <c r="H407" s="2" t="str">
        <f>VLOOKUP(A407,'4B0907557P M592 List'!$A$5:$D$1316,2,FALSE)</f>
        <v>1x1</v>
      </c>
      <c r="I407" s="2" t="str">
        <f>VLOOKUP(A407,'4B0907557P M592 List'!$A$5:$D$1316,4,FALSE)</f>
        <v>Tastverhältnis für Diagnose Fahrstufe</v>
      </c>
      <c r="J407" s="2" t="str">
        <f>VLOOKUP(A407,'4B0907557P M592 List'!$A$5:$D$1316,3,FALSE)</f>
        <v>$0701E</v>
      </c>
      <c r="L407" s="2" t="str">
        <f>VLOOKUP(A407,'4B0907557P M592 List'!$A$5:$D$1316,2,FALSE)</f>
        <v>1x1</v>
      </c>
      <c r="M407" s="2" t="str">
        <f>VLOOKUP(A407,'4B0907557P M592 List'!$A$5:$D$1316,4,FALSE)</f>
        <v>Tastverhältnis für Diagnose Fahrstufe</v>
      </c>
      <c r="N407" s="2" t="str">
        <f>VLOOKUP(A407,'4B0907557P M592 List'!$A$5:$D$1316,3,FALSE)</f>
        <v>$0701E</v>
      </c>
      <c r="P407" s="2" t="str">
        <f>VLOOKUP(A407,'06A906018R M383 List'!$A$6:$D$1294,2,FALSE)</f>
        <v>1x1</v>
      </c>
      <c r="Q407" s="2" t="str">
        <f>VLOOKUP(A407,'06A906018R M383 List'!$A$6:$D$1294,4,FALSE)</f>
        <v>Tastverhältnis für Diagnose Fahrstufe</v>
      </c>
      <c r="R407" s="2" t="str">
        <f>VLOOKUP(A407,'06A906018R M383 List'!$A$6:$D$1294,3,FALSE)</f>
        <v>$06994</v>
      </c>
      <c r="T407" s="2" t="str">
        <f>VLOOKUP(A407,'06A906018CG M383 List'!$A$6:$D$1395,2,FALSE)</f>
        <v>1x1</v>
      </c>
      <c r="U407" s="2" t="str">
        <f>VLOOKUP(A407,'06A906018CG M383 List'!$A$6:$D$1395,4,FALSE)</f>
        <v>Tastverhältnis für Diagnose Fahrstufe</v>
      </c>
      <c r="V407" s="2" t="str">
        <f>VLOOKUP(A407,'06A906018CG M383 List'!$A$6:$D$1395,3,FALSE)</f>
        <v>$069AC</v>
      </c>
    </row>
    <row r="408" spans="1:22">
      <c r="P408" s="2"/>
      <c r="Q408" s="2"/>
      <c r="R408" s="2"/>
    </row>
    <row r="409" spans="1:22">
      <c r="A409" s="12" t="s">
        <v>1649</v>
      </c>
      <c r="B409" s="15" t="s">
        <v>9909</v>
      </c>
      <c r="P409" s="2"/>
      <c r="Q409" s="2"/>
      <c r="R409" s="2"/>
    </row>
    <row r="410" spans="1:22">
      <c r="A410" s="2" t="s">
        <v>8726</v>
      </c>
      <c r="B410" s="2" t="str">
        <f>VLOOKUP(A410,'4B0907557B M382 List'!$A$5:$E$1799,5,FALSE)</f>
        <v>Codeword tester : LMM / HLM / HFM</v>
      </c>
      <c r="D410" s="2" t="str">
        <f>VLOOKUP(A410,'4B0907557B M382 List'!$A$5:$B$1799,2,FALSE)</f>
        <v>1x1</v>
      </c>
      <c r="E410" s="2" t="str">
        <f>VLOOKUP(A410,'4B0907557B M382 List'!$A$5:$D$1799,4,FALSE)</f>
        <v>Codewort Tester: LMM/HLM/HFM</v>
      </c>
      <c r="F410" s="2" t="str">
        <f>VLOOKUP(A410,'4B0907557B M382 List'!$A$5:$D$1799,3,FALSE)</f>
        <v>$07862</v>
      </c>
      <c r="H410" s="2" t="str">
        <f>VLOOKUP(A410,'4B0907557P M592 List'!$A$5:$D$1316,2,FALSE)</f>
        <v>1x1</v>
      </c>
      <c r="I410" s="2" t="str">
        <f>VLOOKUP(A410,'4B0907557P M592 List'!$A$5:$D$1316,4,FALSE)</f>
        <v>Codewort Tester: LMM/HLM/HFM</v>
      </c>
      <c r="J410" s="2" t="str">
        <f>VLOOKUP(A410,'4B0907557P M592 List'!$A$5:$D$1316,3,FALSE)</f>
        <v>$073F8</v>
      </c>
      <c r="L410" s="2" t="str">
        <f>VLOOKUP(A410,'4B0907557P M592 List'!$A$5:$D$1316,2,FALSE)</f>
        <v>1x1</v>
      </c>
      <c r="M410" s="2" t="str">
        <f>VLOOKUP(A410,'4B0907557P M592 List'!$A$5:$D$1316,4,FALSE)</f>
        <v>Codewort Tester: LMM/HLM/HFM</v>
      </c>
      <c r="N410" s="2" t="str">
        <f>VLOOKUP(A410,'4B0907557P M592 List'!$A$5:$D$1316,3,FALSE)</f>
        <v>$073F8</v>
      </c>
      <c r="P410" s="2" t="str">
        <f>VLOOKUP(A410,'06A906018R M383 List'!$A$6:$D$1294,2,FALSE)</f>
        <v>1x1</v>
      </c>
      <c r="Q410" s="2" t="str">
        <f>VLOOKUP(A410,'06A906018R M383 List'!$A$6:$D$1294,4,FALSE)</f>
        <v>Codewort Tester: LMM/HLM/HFM</v>
      </c>
      <c r="R410" s="2" t="str">
        <f>VLOOKUP(A410,'06A906018R M383 List'!$A$6:$D$1294,3,FALSE)</f>
        <v>$06D7A</v>
      </c>
      <c r="T410" s="2" t="e">
        <f>VLOOKUP(A410,'06A906018CG M383 List'!$A$6:$D$1395,2,FALSE)</f>
        <v>#N/A</v>
      </c>
      <c r="U410" s="2" t="e">
        <f>VLOOKUP(A410,'06A906018CG M383 List'!$A$6:$D$1395,4,FALSE)</f>
        <v>#N/A</v>
      </c>
      <c r="V410" s="2" t="e">
        <f>VLOOKUP(A410,'06A906018CG M383 List'!$A$6:$D$1395,3,FALSE)</f>
        <v>#N/A</v>
      </c>
    </row>
    <row r="411" spans="1:22">
      <c r="A411" s="2" t="s">
        <v>9785</v>
      </c>
      <c r="B411" s="2" t="str">
        <f>VLOOKUP(A411,'4B0907557B M382 List'!$A$5:$E$1799,5,FALSE)</f>
        <v>Debounce Error: LMM / HLM / HFM</v>
      </c>
      <c r="D411" s="2" t="str">
        <f>VLOOKUP(A411,'4B0907557B M382 List'!$A$5:$B$1799,2,FALSE)</f>
        <v>1x1</v>
      </c>
      <c r="E411" s="2" t="str">
        <f>VLOOKUP(A411,'4B0907557B M382 List'!$A$5:$D$1799,4,FALSE)</f>
        <v>Entprellung Fehler: LMM/HLM/HFM</v>
      </c>
      <c r="F411" s="2" t="str">
        <f>VLOOKUP(A411,'4B0907557B M382 List'!$A$5:$D$1799,3,FALSE)</f>
        <v>$07A23</v>
      </c>
      <c r="H411" s="2" t="str">
        <f>VLOOKUP(A411,'4B0907557P M592 List'!$A$5:$D$1316,2,FALSE)</f>
        <v>1x1</v>
      </c>
      <c r="I411" s="2" t="str">
        <f>VLOOKUP(A411,'4B0907557P M592 List'!$A$5:$D$1316,4,FALSE)</f>
        <v>Entprellung Fehler: LMM/HLM/HFM</v>
      </c>
      <c r="J411" s="2" t="str">
        <f>VLOOKUP(A411,'4B0907557P M592 List'!$A$5:$D$1316,3,FALSE)</f>
        <v>$075B9</v>
      </c>
      <c r="L411" s="2" t="str">
        <f>VLOOKUP(A411,'4B0907557P M592 List'!$A$5:$D$1316,2,FALSE)</f>
        <v>1x1</v>
      </c>
      <c r="M411" s="2" t="str">
        <f>VLOOKUP(A411,'4B0907557P M592 List'!$A$5:$D$1316,4,FALSE)</f>
        <v>Entprellung Fehler: LMM/HLM/HFM</v>
      </c>
      <c r="N411" s="2" t="str">
        <f>VLOOKUP(A411,'4B0907557P M592 List'!$A$5:$D$1316,3,FALSE)</f>
        <v>$075B9</v>
      </c>
      <c r="P411" s="2" t="str">
        <f>VLOOKUP(A411,'06A906018R M383 List'!$A$6:$D$1294,2,FALSE)</f>
        <v>1x1</v>
      </c>
      <c r="Q411" s="2" t="str">
        <f>VLOOKUP(A411,'06A906018R M383 List'!$A$6:$D$1294,4,FALSE)</f>
        <v>Entprellung Fehler: LMM/HLM/HFM</v>
      </c>
      <c r="R411" s="2" t="str">
        <f>VLOOKUP(A411,'06A906018R M383 List'!$A$6:$D$1294,3,FALSE)</f>
        <v>$06F49</v>
      </c>
      <c r="T411" s="2" t="str">
        <f>VLOOKUP(A411,'06A906018CG M383 List'!$A$6:$D$1395,2,FALSE)</f>
        <v>1x1</v>
      </c>
      <c r="U411" s="2" t="str">
        <f>VLOOKUP(A411,'06A906018CG M383 List'!$A$6:$D$1395,4,FALSE)</f>
        <v>Entprellung Fehler: LMM/HLM/HFM</v>
      </c>
      <c r="V411" s="2" t="str">
        <f>VLOOKUP(A411,'06A906018CG M383 List'!$A$6:$D$1395,3,FALSE)</f>
        <v>$06FA3</v>
      </c>
    </row>
    <row r="412" spans="1:22">
      <c r="A412" s="2" t="s">
        <v>7328</v>
      </c>
      <c r="B412" s="2" t="str">
        <f>VLOOKUP(A412,'4B0907557B M382 List'!$A$5:$E$1799,5,FALSE)</f>
        <v>Debouncing Healing: LMM / HLM / HFM</v>
      </c>
      <c r="D412" s="2" t="str">
        <f>VLOOKUP(A412,'4B0907557B M382 List'!$A$5:$B$1799,2,FALSE)</f>
        <v>1x1</v>
      </c>
      <c r="E412" s="2" t="str">
        <f>VLOOKUP(A412,'4B0907557B M382 List'!$A$5:$D$1799,4,FALSE)</f>
        <v>Entprellung Heilung: LMM/HLM/HFM</v>
      </c>
      <c r="F412" s="2" t="str">
        <f>VLOOKUP(A412,'4B0907557B M382 List'!$A$5:$D$1799,3,FALSE)</f>
        <v>$07A6A</v>
      </c>
      <c r="H412" s="2" t="str">
        <f>VLOOKUP(A412,'4B0907557P M592 List'!$A$5:$D$1316,2,FALSE)</f>
        <v>1x1</v>
      </c>
      <c r="I412" s="2" t="str">
        <f>VLOOKUP(A412,'4B0907557P M592 List'!$A$5:$D$1316,4,FALSE)</f>
        <v>Entprellung Heilung: LMM/HLM/HFM</v>
      </c>
      <c r="J412" s="2" t="str">
        <f>VLOOKUP(A412,'4B0907557P M592 List'!$A$5:$D$1316,3,FALSE)</f>
        <v>$07600</v>
      </c>
      <c r="L412" s="2" t="str">
        <f>VLOOKUP(A412,'4B0907557P M592 List'!$A$5:$D$1316,2,FALSE)</f>
        <v>1x1</v>
      </c>
      <c r="M412" s="2" t="str">
        <f>VLOOKUP(A412,'4B0907557P M592 List'!$A$5:$D$1316,4,FALSE)</f>
        <v>Entprellung Heilung: LMM/HLM/HFM</v>
      </c>
      <c r="N412" s="2" t="str">
        <f>VLOOKUP(A412,'4B0907557P M592 List'!$A$5:$D$1316,3,FALSE)</f>
        <v>$07600</v>
      </c>
      <c r="P412" s="2" t="str">
        <f>VLOOKUP(A412,'06A906018R M383 List'!$A$6:$D$1294,2,FALSE)</f>
        <v>1x1</v>
      </c>
      <c r="Q412" s="2" t="str">
        <f>VLOOKUP(A412,'06A906018R M383 List'!$A$6:$D$1294,4,FALSE)</f>
        <v>Entprellung Heilung: LMM/HLM/HFM</v>
      </c>
      <c r="R412" s="2" t="str">
        <f>VLOOKUP(A412,'06A906018R M383 List'!$A$6:$D$1294,3,FALSE)</f>
        <v>$06F90</v>
      </c>
      <c r="T412" s="2" t="str">
        <f>VLOOKUP(A412,'06A906018CG M383 List'!$A$6:$D$1395,2,FALSE)</f>
        <v>1x1</v>
      </c>
      <c r="U412" s="2" t="str">
        <f>VLOOKUP(A412,'06A906018CG M383 List'!$A$6:$D$1395,4,FALSE)</f>
        <v>Entprellung Heilung: LMM/HLM/HFM</v>
      </c>
      <c r="V412" s="2" t="str">
        <f>VLOOKUP(A412,'06A906018CG M383 List'!$A$6:$D$1395,3,FALSE)</f>
        <v>$06FEA</v>
      </c>
    </row>
    <row r="413" spans="1:22">
      <c r="A413" s="12" t="s">
        <v>7610</v>
      </c>
      <c r="B413" s="16" t="str">
        <f>VLOOKUP(A413,'4B0907557B M382 List'!$A$5:$E$1799,5,FALSE)</f>
        <v>ML threshold for B_maxflr diagnosis HFM / HLM</v>
      </c>
      <c r="C413" s="12"/>
      <c r="D413" s="12" t="str">
        <f>VLOOKUP(A413,'4B0907557B M382 List'!$A$5:$B$1799,2,FALSE)</f>
        <v>6x6</v>
      </c>
      <c r="E413" s="2" t="str">
        <f>VLOOKUP(A413,'4B0907557B M382 List'!$A$5:$D$1799,4,FALSE)</f>
        <v>ML-Schwelle für B_maxflr-Diagnose HFM/HLM</v>
      </c>
      <c r="F413" s="2" t="str">
        <f>VLOOKUP(A413,'4B0907557B M382 List'!$A$5:$D$1799,3,FALSE)</f>
        <v>$091CC</v>
      </c>
      <c r="H413" s="2" t="e">
        <f>VLOOKUP(A413,'4B0907557P M592 List'!$A$5:$D$1316,2,FALSE)</f>
        <v>#N/A</v>
      </c>
      <c r="I413" s="2" t="e">
        <f>VLOOKUP(A413,'4B0907557P M592 List'!$A$5:$D$1316,4,FALSE)</f>
        <v>#N/A</v>
      </c>
      <c r="J413" s="2" t="e">
        <f>VLOOKUP(A413,'4B0907557P M592 List'!$A$5:$D$1316,3,FALSE)</f>
        <v>#N/A</v>
      </c>
      <c r="L413" s="2" t="e">
        <f>VLOOKUP(A413,'4B0907557P M592 List'!$A$5:$D$1316,2,FALSE)</f>
        <v>#N/A</v>
      </c>
      <c r="M413" s="2" t="e">
        <f>VLOOKUP(A413,'4B0907557P M592 List'!$A$5:$D$1316,4,FALSE)</f>
        <v>#N/A</v>
      </c>
      <c r="N413" s="2" t="e">
        <f>VLOOKUP(A413,'4B0907557P M592 List'!$A$5:$D$1316,3,FALSE)</f>
        <v>#N/A</v>
      </c>
      <c r="P413" s="2" t="str">
        <f>VLOOKUP(A413,'06A906018R M383 List'!$A$6:$D$1294,2,FALSE)</f>
        <v>6x6</v>
      </c>
      <c r="Q413" s="2" t="str">
        <f>VLOOKUP(A413,'06A906018R M383 List'!$A$6:$D$1294,4,FALSE)</f>
        <v>ML-Schwelle für B_maxflr-Diagnose HFM/HLM</v>
      </c>
      <c r="R413" s="2" t="str">
        <f>VLOOKUP(A413,'06A906018R M383 List'!$A$6:$D$1294,3,FALSE)</f>
        <v>$086F6</v>
      </c>
      <c r="T413" s="2" t="str">
        <f>VLOOKUP(A413,'06A906018CG M383 List'!$A$6:$D$1395,2,FALSE)</f>
        <v>6x6</v>
      </c>
      <c r="U413" s="2" t="str">
        <f>VLOOKUP(A413,'06A906018CG M383 List'!$A$6:$D$1395,4,FALSE)</f>
        <v>ML-Schwelle für B_maxflr-Diagnose HFM/HLM</v>
      </c>
      <c r="V413" s="2" t="str">
        <f>VLOOKUP(A413,'06A906018CG M383 List'!$A$6:$D$1395,3,FALSE)</f>
        <v>$08760</v>
      </c>
    </row>
    <row r="414" spans="1:22">
      <c r="A414" s="2" t="s">
        <v>8100</v>
      </c>
      <c r="B414" s="2" t="str">
        <f>VLOOKUP(A414,'4B0907557B M382 List'!$A$5:$E$1799,5,FALSE)</f>
        <v>Error - &gt; Lamp : LMM / HLM / HFM</v>
      </c>
      <c r="D414" s="2" t="str">
        <f>VLOOKUP(A414,'4B0907557B M382 List'!$A$5:$B$1799,2,FALSE)</f>
        <v>1x1</v>
      </c>
      <c r="E414" s="2" t="str">
        <f>VLOOKUP(A414,'4B0907557B M382 List'!$A$5:$D$1799,4,FALSE)</f>
        <v>Fehler -&gt; Lampe: LMM/HLM/HFM</v>
      </c>
      <c r="F414" s="2" t="str">
        <f>VLOOKUP(A414,'4B0907557B M382 List'!$A$5:$D$1799,3,FALSE)</f>
        <v>$07AB1</v>
      </c>
      <c r="H414" s="2" t="str">
        <f>VLOOKUP(A414,'4B0907557P M592 List'!$A$5:$D$1316,2,FALSE)</f>
        <v>1x1</v>
      </c>
      <c r="I414" s="2" t="str">
        <f>VLOOKUP(A414,'4B0907557P M592 List'!$A$5:$D$1316,4,FALSE)</f>
        <v>Fehler -&gt; Lampe: LMM/HLM/HFM</v>
      </c>
      <c r="J414" s="2" t="str">
        <f>VLOOKUP(A414,'4B0907557P M592 List'!$A$5:$D$1316,3,FALSE)</f>
        <v>$07647</v>
      </c>
      <c r="L414" s="2" t="str">
        <f>VLOOKUP(A414,'4B0907557P M592 List'!$A$5:$D$1316,2,FALSE)</f>
        <v>1x1</v>
      </c>
      <c r="M414" s="2" t="str">
        <f>VLOOKUP(A414,'4B0907557P M592 List'!$A$5:$D$1316,4,FALSE)</f>
        <v>Fehler -&gt; Lampe: LMM/HLM/HFM</v>
      </c>
      <c r="N414" s="2" t="str">
        <f>VLOOKUP(A414,'4B0907557P M592 List'!$A$5:$D$1316,3,FALSE)</f>
        <v>$07647</v>
      </c>
      <c r="P414" s="2" t="str">
        <f>VLOOKUP(A414,'06A906018R M383 List'!$A$6:$D$1294,2,FALSE)</f>
        <v>1x1</v>
      </c>
      <c r="Q414" s="2" t="str">
        <f>VLOOKUP(A414,'06A906018R M383 List'!$A$6:$D$1294,4,FALSE)</f>
        <v>Fehler -&gt; Lampe: LMM/HLM/HFM</v>
      </c>
      <c r="R414" s="2" t="str">
        <f>VLOOKUP(A414,'06A906018R M383 List'!$A$6:$D$1294,3,FALSE)</f>
        <v>$06FD7</v>
      </c>
      <c r="T414" s="2" t="str">
        <f>VLOOKUP(A414,'06A906018CG M383 List'!$A$6:$D$1395,2,FALSE)</f>
        <v>1x1</v>
      </c>
      <c r="U414" s="2" t="str">
        <f>VLOOKUP(A414,'06A906018CG M383 List'!$A$6:$D$1395,4,FALSE)</f>
        <v>Fehler -&gt; Lampe: LMM/HLM/HFM</v>
      </c>
      <c r="V414" s="2" t="str">
        <f>VLOOKUP(A414,'06A906018CG M383 List'!$A$6:$D$1395,3,FALSE)</f>
        <v>$07031</v>
      </c>
    </row>
    <row r="415" spans="1:22">
      <c r="A415" s="2" t="s">
        <v>8260</v>
      </c>
      <c r="B415" s="2" t="str">
        <f>VLOOKUP(A415,'4B0907557B M382 List'!$A$5:$E$1799,5,FALSE)</f>
        <v>ML threshold for diagnosis HFM5</v>
      </c>
      <c r="D415" s="2" t="str">
        <f>VLOOKUP(A415,'4B0907557B M382 List'!$A$5:$B$1799,2,FALSE)</f>
        <v>1x1</v>
      </c>
      <c r="E415" s="2" t="str">
        <f>VLOOKUP(A415,'4B0907557B M382 List'!$A$5:$D$1799,4,FALSE)</f>
        <v>ML-Schwelle für Diagnose HFM5</v>
      </c>
      <c r="F415" s="2" t="str">
        <f>VLOOKUP(A415,'4B0907557B M382 List'!$A$5:$D$1799,3,FALSE)</f>
        <v>$074B6</v>
      </c>
      <c r="H415" s="2" t="str">
        <f>VLOOKUP(A415,'4B0907557P M592 List'!$A$5:$D$1316,2,FALSE)</f>
        <v>1x1</v>
      </c>
      <c r="I415" s="2" t="str">
        <f>VLOOKUP(A415,'4B0907557P M592 List'!$A$5:$D$1316,4,FALSE)</f>
        <v>ML-Schwelle für Diagnose HFM5</v>
      </c>
      <c r="J415" s="2" t="str">
        <f>VLOOKUP(A415,'4B0907557P M592 List'!$A$5:$D$1316,3,FALSE)</f>
        <v>$0704C</v>
      </c>
      <c r="L415" s="2" t="str">
        <f>VLOOKUP(A415,'4B0907557P M592 List'!$A$5:$D$1316,2,FALSE)</f>
        <v>1x1</v>
      </c>
      <c r="M415" s="2" t="str">
        <f>VLOOKUP(A415,'4B0907557P M592 List'!$A$5:$D$1316,4,FALSE)</f>
        <v>ML-Schwelle für Diagnose HFM5</v>
      </c>
      <c r="N415" s="2" t="str">
        <f>VLOOKUP(A415,'4B0907557P M592 List'!$A$5:$D$1316,3,FALSE)</f>
        <v>$0704C</v>
      </c>
      <c r="P415" s="2" t="str">
        <f>VLOOKUP(A415,'06A906018R M383 List'!$A$6:$D$1294,2,FALSE)</f>
        <v>1x1</v>
      </c>
      <c r="Q415" s="2" t="str">
        <f>VLOOKUP(A415,'06A906018R M383 List'!$A$6:$D$1294,4,FALSE)</f>
        <v>ML-Schwelle für Diagnose HFM5</v>
      </c>
      <c r="R415" s="2" t="str">
        <f>VLOOKUP(A415,'06A906018R M383 List'!$A$6:$D$1294,3,FALSE)</f>
        <v>$069C2</v>
      </c>
      <c r="T415" s="2" t="str">
        <f>VLOOKUP(A415,'06A906018CG M383 List'!$A$6:$D$1395,2,FALSE)</f>
        <v>1x1</v>
      </c>
      <c r="U415" s="2" t="str">
        <f>VLOOKUP(A415,'06A906018CG M383 List'!$A$6:$D$1395,4,FALSE)</f>
        <v>ML-Schwelle für Diagnose HFM5</v>
      </c>
      <c r="V415" s="2" t="str">
        <f>VLOOKUP(A415,'06A906018CG M383 List'!$A$6:$D$1395,3,FALSE)</f>
        <v>$069DE</v>
      </c>
    </row>
    <row r="416" spans="1:22">
      <c r="A416" s="2" t="s">
        <v>8263</v>
      </c>
      <c r="B416" s="2" t="str">
        <f>VLOOKUP(A416,'4B0907557B M382 List'!$A$5:$E$1799,5,FALSE)</f>
        <v>ML threshold for B_minflr diagnosis HFM / HLM</v>
      </c>
      <c r="D416" s="2" t="str">
        <f>VLOOKUP(A416,'4B0907557B M382 List'!$A$5:$B$1799,2,FALSE)</f>
        <v>6x1</v>
      </c>
      <c r="E416" s="2" t="str">
        <f>VLOOKUP(A416,'4B0907557B M382 List'!$A$5:$D$1799,4,FALSE)</f>
        <v>ML-Schwelle für B_minflr-Diagnose HFM/HLM</v>
      </c>
      <c r="F416" s="2" t="str">
        <f>VLOOKUP(A416,'4B0907557B M382 List'!$A$5:$D$1799,3,FALSE)</f>
        <v>$091B6</v>
      </c>
      <c r="H416" s="2" t="e">
        <f>VLOOKUP(A416,'4B0907557P M592 List'!$A$5:$D$1316,2,FALSE)</f>
        <v>#N/A</v>
      </c>
      <c r="I416" s="2" t="e">
        <f>VLOOKUP(A416,'4B0907557P M592 List'!$A$5:$D$1316,4,FALSE)</f>
        <v>#N/A</v>
      </c>
      <c r="J416" s="2" t="e">
        <f>VLOOKUP(A416,'4B0907557P M592 List'!$A$5:$D$1316,3,FALSE)</f>
        <v>#N/A</v>
      </c>
      <c r="L416" s="2" t="e">
        <f>VLOOKUP(A416,'4B0907557P M592 List'!$A$5:$D$1316,2,FALSE)</f>
        <v>#N/A</v>
      </c>
      <c r="M416" s="2" t="e">
        <f>VLOOKUP(A416,'4B0907557P M592 List'!$A$5:$D$1316,4,FALSE)</f>
        <v>#N/A</v>
      </c>
      <c r="N416" s="2" t="e">
        <f>VLOOKUP(A416,'4B0907557P M592 List'!$A$5:$D$1316,3,FALSE)</f>
        <v>#N/A</v>
      </c>
      <c r="P416" s="2" t="str">
        <f>VLOOKUP(A416,'06A906018R M383 List'!$A$6:$D$1294,2,FALSE)</f>
        <v>6x1</v>
      </c>
      <c r="Q416" s="2" t="str">
        <f>VLOOKUP(A416,'06A906018R M383 List'!$A$6:$D$1294,4,FALSE)</f>
        <v>ML-Schwelle für B_minflr-Diagnose HFM/HLM</v>
      </c>
      <c r="R416" s="2" t="str">
        <f>VLOOKUP(A416,'06A906018R M383 List'!$A$6:$D$1294,3,FALSE)</f>
        <v>$086E0</v>
      </c>
      <c r="T416" s="2" t="str">
        <f>VLOOKUP(A416,'06A906018CG M383 List'!$A$6:$D$1395,2,FALSE)</f>
        <v>6x1</v>
      </c>
      <c r="U416" s="2" t="str">
        <f>VLOOKUP(A416,'06A906018CG M383 List'!$A$6:$D$1395,4,FALSE)</f>
        <v>ML-Schwelle für B_minflr-Diagnose HFM/HLM</v>
      </c>
      <c r="V416" s="2" t="str">
        <f>VLOOKUP(A416,'06A906018CG M383 List'!$A$6:$D$1395,3,FALSE)</f>
        <v>$0874A</v>
      </c>
    </row>
    <row r="417" spans="1:22">
      <c r="A417" s="2" t="s">
        <v>8276</v>
      </c>
      <c r="B417" s="2" t="str">
        <f>VLOOKUP(A417,'4B0907557B M382 List'!$A$5:$E$1799,5,FALSE)</f>
        <v>Starting value of air mass flow rate</v>
      </c>
      <c r="D417" s="2" t="str">
        <f>VLOOKUP(A417,'4B0907557B M382 List'!$A$5:$B$1799,2,FALSE)</f>
        <v>1x1</v>
      </c>
      <c r="E417" s="2" t="str">
        <f>VLOOKUP(A417,'4B0907557B M382 List'!$A$5:$D$1799,4,FALSE)</f>
        <v>Startwert Luftmassendurchsatz</v>
      </c>
      <c r="F417" s="2" t="str">
        <f>VLOOKUP(A417,'4B0907557B M382 List'!$A$5:$D$1799,3,FALSE)</f>
        <v>$07534</v>
      </c>
      <c r="H417" s="2" t="str">
        <f>VLOOKUP(A417,'4B0907557P M592 List'!$A$5:$D$1316,2,FALSE)</f>
        <v>1x1</v>
      </c>
      <c r="I417" s="2" t="str">
        <f>VLOOKUP(A417,'4B0907557P M592 List'!$A$5:$D$1316,4,FALSE)</f>
        <v>Startwert Luftmassendurchsatz</v>
      </c>
      <c r="J417" s="2" t="str">
        <f>VLOOKUP(A417,'4B0907557P M592 List'!$A$5:$D$1316,3,FALSE)</f>
        <v>$070CA</v>
      </c>
      <c r="L417" s="2" t="str">
        <f>VLOOKUP(A417,'4B0907557P M592 List'!$A$5:$D$1316,2,FALSE)</f>
        <v>1x1</v>
      </c>
      <c r="M417" s="2" t="str">
        <f>VLOOKUP(A417,'4B0907557P M592 List'!$A$5:$D$1316,4,FALSE)</f>
        <v>Startwert Luftmassendurchsatz</v>
      </c>
      <c r="N417" s="2" t="str">
        <f>VLOOKUP(A417,'4B0907557P M592 List'!$A$5:$D$1316,3,FALSE)</f>
        <v>$070CA</v>
      </c>
      <c r="P417" s="2" t="e">
        <f>VLOOKUP(A417,'06A906018R M383 List'!$A$6:$D$1294,2,FALSE)</f>
        <v>#N/A</v>
      </c>
      <c r="Q417" s="2" t="e">
        <f>VLOOKUP(A417,'06A906018R M383 List'!$A$6:$D$1294,4,FALSE)</f>
        <v>#N/A</v>
      </c>
      <c r="R417" s="2" t="e">
        <f>VLOOKUP(A417,'06A906018R M383 List'!$A$6:$D$1294,3,FALSE)</f>
        <v>#N/A</v>
      </c>
      <c r="T417" s="2" t="str">
        <f>VLOOKUP(A417,'06A906018CG M383 List'!$A$6:$D$1395,2,FALSE)</f>
        <v>1x1</v>
      </c>
      <c r="U417" s="2" t="str">
        <f>VLOOKUP(A417,'06A906018CG M383 List'!$A$6:$D$1395,4,FALSE)</f>
        <v>Startwert Luftmassendurchsatz</v>
      </c>
      <c r="V417" s="2" t="str">
        <f>VLOOKUP(A417,'06A906018CG M383 List'!$A$6:$D$1395,3,FALSE)</f>
        <v>$06A66</v>
      </c>
    </row>
    <row r="418" spans="1:22">
      <c r="A418" s="2" t="s">
        <v>8345</v>
      </c>
      <c r="B418" s="2" t="str">
        <f>VLOOKUP(A418,'4B0907557B M382 List'!$A$5:$E$1799,5,FALSE)</f>
        <v>HFM (main load transmitter ) error detection , speed threshold start</v>
      </c>
      <c r="D418" s="2" t="str">
        <f>VLOOKUP(A418,'4B0907557B M382 List'!$A$5:$B$1799,2,FALSE)</f>
        <v>1x1</v>
      </c>
      <c r="E418" s="2" t="str">
        <f>VLOOKUP(A418,'4B0907557B M382 List'!$A$5:$D$1799,4,FALSE)</f>
        <v>HFM-(Hauptlastgeber-)Fehlererkennung; Drehzahlschwelle Start</v>
      </c>
      <c r="F418" s="2" t="str">
        <f>VLOOKUP(A418,'4B0907557B M382 List'!$A$5:$D$1799,3,FALSE)</f>
        <v>$074AF</v>
      </c>
      <c r="H418" s="2" t="e">
        <f>VLOOKUP(A418,'4B0907557P M592 List'!$A$5:$D$1316,2,FALSE)</f>
        <v>#N/A</v>
      </c>
      <c r="I418" s="2" t="e">
        <f>VLOOKUP(A418,'4B0907557P M592 List'!$A$5:$D$1316,4,FALSE)</f>
        <v>#N/A</v>
      </c>
      <c r="J418" s="2" t="e">
        <f>VLOOKUP(A418,'4B0907557P M592 List'!$A$5:$D$1316,3,FALSE)</f>
        <v>#N/A</v>
      </c>
      <c r="L418" s="2" t="e">
        <f>VLOOKUP(A418,'4B0907557P M592 List'!$A$5:$D$1316,2,FALSE)</f>
        <v>#N/A</v>
      </c>
      <c r="M418" s="2" t="e">
        <f>VLOOKUP(A418,'4B0907557P M592 List'!$A$5:$D$1316,4,FALSE)</f>
        <v>#N/A</v>
      </c>
      <c r="N418" s="2" t="e">
        <f>VLOOKUP(A418,'4B0907557P M592 List'!$A$5:$D$1316,3,FALSE)</f>
        <v>#N/A</v>
      </c>
      <c r="P418" s="2" t="str">
        <f>VLOOKUP(A418,'06A906018R M383 List'!$A$6:$D$1294,2,FALSE)</f>
        <v>1x1</v>
      </c>
      <c r="Q418" s="2" t="str">
        <f>VLOOKUP(A418,'06A906018R M383 List'!$A$6:$D$1294,4,FALSE)</f>
        <v>HFM-(Hauptlastgeber-)Fehlererkennung; Drehzahlschwelle Start</v>
      </c>
      <c r="R418" s="2" t="str">
        <f>VLOOKUP(A418,'06A906018R M383 List'!$A$6:$D$1294,3,FALSE)</f>
        <v>$069BB</v>
      </c>
      <c r="T418" s="2" t="str">
        <f>VLOOKUP(A418,'06A906018CG M383 List'!$A$6:$D$1395,2,FALSE)</f>
        <v>1x1</v>
      </c>
      <c r="U418" s="2" t="str">
        <f>VLOOKUP(A418,'06A906018CG M383 List'!$A$6:$D$1395,4,FALSE)</f>
        <v>HFM-(Hauptlastgeber-)Fehlererkennung; Drehzahlschwelle Start</v>
      </c>
      <c r="V418" s="2" t="str">
        <f>VLOOKUP(A418,'06A906018CG M383 List'!$A$6:$D$1395,3,FALSE)</f>
        <v>$069D7</v>
      </c>
    </row>
    <row r="419" spans="1:22">
      <c r="A419" s="2" t="s">
        <v>6102</v>
      </c>
      <c r="B419" s="2" t="str">
        <f>VLOOKUP(A419,'4B0907557B M382 List'!$A$5:$E$1799,5,FALSE)</f>
        <v>Debounce HFM (main load transmitter ) error detection minimum value</v>
      </c>
      <c r="D419" s="2" t="str">
        <f>VLOOKUP(A419,'4B0907557B M382 List'!$A$5:$B$1799,2,FALSE)</f>
        <v>1x1</v>
      </c>
      <c r="E419" s="2" t="str">
        <f>VLOOKUP(A419,'4B0907557B M382 List'!$A$5:$D$1799,4,FALSE)</f>
        <v>Entprellzeit HFM-(Hauptlastgeber-)Fehlererkennung Minimalwert</v>
      </c>
      <c r="F419" s="2" t="str">
        <f>VLOOKUP(A419,'4B0907557B M382 List'!$A$5:$D$1799,3,FALSE)</f>
        <v>$074B8</v>
      </c>
      <c r="H419" s="2" t="str">
        <f>VLOOKUP(A419,'4B0907557P M592 List'!$A$5:$D$1316,2,FALSE)</f>
        <v>1x1</v>
      </c>
      <c r="I419" s="2" t="str">
        <f>VLOOKUP(A419,'4B0907557P M592 List'!$A$5:$D$1316,4,FALSE)</f>
        <v>Entprellzeit HFM-(Hauptlastgeber-)Fehlererkennung Minimalwert</v>
      </c>
      <c r="J419" s="2" t="str">
        <f>VLOOKUP(A419,'4B0907557P M592 List'!$A$5:$D$1316,3,FALSE)</f>
        <v>$0704E</v>
      </c>
      <c r="L419" s="2" t="str">
        <f>VLOOKUP(A419,'4B0907557P M592 List'!$A$5:$D$1316,2,FALSE)</f>
        <v>1x1</v>
      </c>
      <c r="M419" s="2" t="str">
        <f>VLOOKUP(A419,'4B0907557P M592 List'!$A$5:$D$1316,4,FALSE)</f>
        <v>Entprellzeit HFM-(Hauptlastgeber-)Fehlererkennung Minimalwert</v>
      </c>
      <c r="N419" s="2" t="str">
        <f>VLOOKUP(A419,'4B0907557P M592 List'!$A$5:$D$1316,3,FALSE)</f>
        <v>$0704E</v>
      </c>
      <c r="P419" s="2" t="str">
        <f>VLOOKUP(A419,'06A906018R M383 List'!$A$6:$D$1294,2,FALSE)</f>
        <v>1x1</v>
      </c>
      <c r="Q419" s="2" t="str">
        <f>VLOOKUP(A419,'06A906018R M383 List'!$A$6:$D$1294,4,FALSE)</f>
        <v>Entprellzeit HFM-(Hauptlastgeber-)Fehlererkennung Minimalwert</v>
      </c>
      <c r="R419" s="2" t="str">
        <f>VLOOKUP(A419,'06A906018R M383 List'!$A$6:$D$1294,3,FALSE)</f>
        <v>$069C4</v>
      </c>
      <c r="T419" s="2" t="str">
        <f>VLOOKUP(A419,'06A906018CG M383 List'!$A$6:$D$1395,2,FALSE)</f>
        <v>1x1</v>
      </c>
      <c r="U419" s="2" t="str">
        <f>VLOOKUP(A419,'06A906018CG M383 List'!$A$6:$D$1395,4,FALSE)</f>
        <v>Entprellzeit HFM-(Hauptlastgeber-)Fehlererkennung Minimalwert</v>
      </c>
      <c r="V419" s="2" t="str">
        <f>VLOOKUP(A419,'06A906018CG M383 List'!$A$6:$D$1395,3,FALSE)</f>
        <v>$069E0</v>
      </c>
    </row>
    <row r="420" spans="1:22">
      <c r="A420" s="2" t="s">
        <v>6105</v>
      </c>
      <c r="B420" s="2" t="str">
        <f>VLOOKUP(A420,'4B0907557B M382 List'!$A$5:$E$1799,5,FALSE)</f>
        <v>Debounce HFM (main load transmitter ) error detection maximum value</v>
      </c>
      <c r="D420" s="2" t="str">
        <f>VLOOKUP(A420,'4B0907557B M382 List'!$A$5:$B$1799,2,FALSE)</f>
        <v>1x1</v>
      </c>
      <c r="E420" s="2" t="str">
        <f>VLOOKUP(A420,'4B0907557B M382 List'!$A$5:$D$1799,4,FALSE)</f>
        <v>Entprellzeit HFM-(Hauptlastgeber-)Fehlererkennung Maximalwert</v>
      </c>
      <c r="F420" s="2" t="str">
        <f>VLOOKUP(A420,'4B0907557B M382 List'!$A$5:$D$1799,3,FALSE)</f>
        <v>$074B9</v>
      </c>
      <c r="H420" s="2" t="str">
        <f>VLOOKUP(A420,'4B0907557P M592 List'!$A$5:$D$1316,2,FALSE)</f>
        <v>1x1</v>
      </c>
      <c r="I420" s="2" t="str">
        <f>VLOOKUP(A420,'4B0907557P M592 List'!$A$5:$D$1316,4,FALSE)</f>
        <v>Entprellzeit HFM-(Hauptlastgeber-)Fehlererkennung Maximalwert</v>
      </c>
      <c r="J420" s="2" t="str">
        <f>VLOOKUP(A420,'4B0907557P M592 List'!$A$5:$D$1316,3,FALSE)</f>
        <v>$0704F</v>
      </c>
      <c r="L420" s="2" t="str">
        <f>VLOOKUP(A420,'4B0907557P M592 List'!$A$5:$D$1316,2,FALSE)</f>
        <v>1x1</v>
      </c>
      <c r="M420" s="2" t="str">
        <f>VLOOKUP(A420,'4B0907557P M592 List'!$A$5:$D$1316,4,FALSE)</f>
        <v>Entprellzeit HFM-(Hauptlastgeber-)Fehlererkennung Maximalwert</v>
      </c>
      <c r="N420" s="2" t="str">
        <f>VLOOKUP(A420,'4B0907557P M592 List'!$A$5:$D$1316,3,FALSE)</f>
        <v>$0704F</v>
      </c>
      <c r="P420" s="2" t="str">
        <f>VLOOKUP(A420,'06A906018R M383 List'!$A$6:$D$1294,2,FALSE)</f>
        <v>1x1</v>
      </c>
      <c r="Q420" s="2" t="str">
        <f>VLOOKUP(A420,'06A906018R M383 List'!$A$6:$D$1294,4,FALSE)</f>
        <v>Entprellzeit HFM-(Hauptlastgeber-)Fehlererkennung Maximalwert</v>
      </c>
      <c r="R420" s="2" t="str">
        <f>VLOOKUP(A420,'06A906018R M383 List'!$A$6:$D$1294,3,FALSE)</f>
        <v>$069C5</v>
      </c>
      <c r="T420" s="2" t="str">
        <f>VLOOKUP(A420,'06A906018CG M383 List'!$A$6:$D$1395,2,FALSE)</f>
        <v>1x1</v>
      </c>
      <c r="U420" s="2" t="str">
        <f>VLOOKUP(A420,'06A906018CG M383 List'!$A$6:$D$1395,4,FALSE)</f>
        <v>Entprellzeit HFM-(Hauptlastgeber-)Fehlererkennung Maximalwert</v>
      </c>
      <c r="V420" s="2" t="str">
        <f>VLOOKUP(A420,'06A906018CG M383 List'!$A$6:$D$1395,3,FALSE)</f>
        <v>$069E1</v>
      </c>
    </row>
    <row r="421" spans="1:22">
      <c r="A421" s="2" t="s">
        <v>6108</v>
      </c>
      <c r="B421" s="2" t="str">
        <f>VLOOKUP(A421,'4B0907557B M382 List'!$A$5:$E$1799,5,FALSE)</f>
        <v>Debounce HFM (main load encoder ) diagnosis with OK message</v>
      </c>
      <c r="D421" s="2" t="str">
        <f>VLOOKUP(A421,'4B0907557B M382 List'!$A$5:$B$1799,2,FALSE)</f>
        <v>1x1</v>
      </c>
      <c r="E421" s="2" t="str">
        <f>VLOOKUP(A421,'4B0907557B M382 List'!$A$5:$D$1799,4,FALSE)</f>
        <v>Entprellzeit HFM-(Hauptlastgeber-)Diagnose mit i.O.-Meldung</v>
      </c>
      <c r="F421" s="2" t="str">
        <f>VLOOKUP(A421,'4B0907557B M382 List'!$A$5:$D$1799,3,FALSE)</f>
        <v>$074BA</v>
      </c>
      <c r="H421" s="2" t="str">
        <f>VLOOKUP(A421,'4B0907557P M592 List'!$A$5:$D$1316,2,FALSE)</f>
        <v>1x1</v>
      </c>
      <c r="I421" s="2" t="str">
        <f>VLOOKUP(A421,'4B0907557P M592 List'!$A$5:$D$1316,4,FALSE)</f>
        <v>Entprellzeit HFM-(Hauptlastgeber-)Diagnose mit i.O.-Meldung</v>
      </c>
      <c r="J421" s="2" t="str">
        <f>VLOOKUP(A421,'4B0907557P M592 List'!$A$5:$D$1316,3,FALSE)</f>
        <v>$07050</v>
      </c>
      <c r="L421" s="2" t="str">
        <f>VLOOKUP(A421,'4B0907557P M592 List'!$A$5:$D$1316,2,FALSE)</f>
        <v>1x1</v>
      </c>
      <c r="M421" s="2" t="str">
        <f>VLOOKUP(A421,'4B0907557P M592 List'!$A$5:$D$1316,4,FALSE)</f>
        <v>Entprellzeit HFM-(Hauptlastgeber-)Diagnose mit i.O.-Meldung</v>
      </c>
      <c r="N421" s="2" t="str">
        <f>VLOOKUP(A421,'4B0907557P M592 List'!$A$5:$D$1316,3,FALSE)</f>
        <v>$07050</v>
      </c>
      <c r="P421" s="2" t="str">
        <f>VLOOKUP(A421,'06A906018R M383 List'!$A$6:$D$1294,2,FALSE)</f>
        <v>1x1</v>
      </c>
      <c r="Q421" s="2" t="str">
        <f>VLOOKUP(A421,'06A906018R M383 List'!$A$6:$D$1294,4,FALSE)</f>
        <v>Entprellzeit HFM-(Hauptlastgeber-)Diagnose mit i.O.-Meldung</v>
      </c>
      <c r="R421" s="2" t="str">
        <f>VLOOKUP(A421,'06A906018R M383 List'!$A$6:$D$1294,3,FALSE)</f>
        <v>$069C6</v>
      </c>
      <c r="T421" s="2" t="str">
        <f>VLOOKUP(A421,'06A906018CG M383 List'!$A$6:$D$1395,2,FALSE)</f>
        <v>1x1</v>
      </c>
      <c r="U421" s="2" t="str">
        <f>VLOOKUP(A421,'06A906018CG M383 List'!$A$6:$D$1395,4,FALSE)</f>
        <v>Entprellzeit HFM-(Hauptlastgeber-)Diagnose mit i.O.-Meldung</v>
      </c>
      <c r="V421" s="2" t="str">
        <f>VLOOKUP(A421,'06A906018CG M383 List'!$A$6:$D$1395,3,FALSE)</f>
        <v>$069E2</v>
      </c>
    </row>
    <row r="422" spans="1:22">
      <c r="A422" s="2" t="s">
        <v>6111</v>
      </c>
      <c r="B422" s="2" t="str">
        <f>VLOOKUP(A422,'4B0907557B M382 List'!$A$5:$E$1799,5,FALSE)</f>
        <v>Debounce HFM (main load transmitter ) error detection in the Start</v>
      </c>
      <c r="D422" s="2" t="str">
        <f>VLOOKUP(A422,'4B0907557B M382 List'!$A$5:$B$1799,2,FALSE)</f>
        <v>1x1</v>
      </c>
      <c r="E422" s="2" t="str">
        <f>VLOOKUP(A422,'4B0907557B M382 List'!$A$5:$D$1799,4,FALSE)</f>
        <v>Entprellzeit HFM-(Hauptlastgeber-)Fehlererkennung im Start</v>
      </c>
      <c r="F422" s="2" t="str">
        <f>VLOOKUP(A422,'4B0907557B M382 List'!$A$5:$D$1799,3,FALSE)</f>
        <v>$074B0</v>
      </c>
      <c r="H422" s="2" t="e">
        <f>VLOOKUP(A422,'4B0907557P M592 List'!$A$5:$D$1316,2,FALSE)</f>
        <v>#N/A</v>
      </c>
      <c r="I422" s="2" t="e">
        <f>VLOOKUP(A422,'4B0907557P M592 List'!$A$5:$D$1316,4,FALSE)</f>
        <v>#N/A</v>
      </c>
      <c r="J422" s="2" t="e">
        <f>VLOOKUP(A422,'4B0907557P M592 List'!$A$5:$D$1316,3,FALSE)</f>
        <v>#N/A</v>
      </c>
      <c r="L422" s="2" t="e">
        <f>VLOOKUP(A422,'4B0907557P M592 List'!$A$5:$D$1316,2,FALSE)</f>
        <v>#N/A</v>
      </c>
      <c r="M422" s="2" t="e">
        <f>VLOOKUP(A422,'4B0907557P M592 List'!$A$5:$D$1316,4,FALSE)</f>
        <v>#N/A</v>
      </c>
      <c r="N422" s="2" t="e">
        <f>VLOOKUP(A422,'4B0907557P M592 List'!$A$5:$D$1316,3,FALSE)</f>
        <v>#N/A</v>
      </c>
      <c r="P422" s="2" t="str">
        <f>VLOOKUP(A422,'06A906018R M383 List'!$A$6:$D$1294,2,FALSE)</f>
        <v>1x1</v>
      </c>
      <c r="Q422" s="2" t="str">
        <f>VLOOKUP(A422,'06A906018R M383 List'!$A$6:$D$1294,4,FALSE)</f>
        <v>Entprellzeit HFM-(Hauptlastgeber-)Fehlererkennung im Start</v>
      </c>
      <c r="R422" s="2" t="str">
        <f>VLOOKUP(A422,'06A906018R M383 List'!$A$6:$D$1294,3,FALSE)</f>
        <v>$069BC</v>
      </c>
      <c r="T422" s="2" t="str">
        <f>VLOOKUP(A422,'06A906018CG M383 List'!$A$6:$D$1395,2,FALSE)</f>
        <v>1x1</v>
      </c>
      <c r="U422" s="2" t="str">
        <f>VLOOKUP(A422,'06A906018CG M383 List'!$A$6:$D$1395,4,FALSE)</f>
        <v>Entprellzeit HFM-(Hauptlastgeber-)Fehlererkennung im Start</v>
      </c>
      <c r="V422" s="2" t="str">
        <f>VLOOKUP(A422,'06A906018CG M383 List'!$A$6:$D$1395,3,FALSE)</f>
        <v>$069D8</v>
      </c>
    </row>
    <row r="423" spans="1:22">
      <c r="A423" s="2" t="s">
        <v>6757</v>
      </c>
      <c r="B423" s="2" t="str">
        <f>VLOOKUP(A423,'4B0907557B M382 List'!$A$5:$E$1799,5,FALSE)</f>
        <v>Error sum time: LMM / HLM / HFM</v>
      </c>
      <c r="D423" s="2" t="str">
        <f>VLOOKUP(A423,'4B0907557B M382 List'!$A$5:$B$1799,2,FALSE)</f>
        <v>1x1</v>
      </c>
      <c r="E423" s="2" t="str">
        <f>VLOOKUP(A423,'4B0907557B M382 List'!$A$5:$D$1799,4,FALSE)</f>
        <v>Fehlersummenzeit: LMM/HLM/HFM</v>
      </c>
      <c r="F423" s="2" t="str">
        <f>VLOOKUP(A423,'4B0907557B M382 List'!$A$5:$D$1799,3,FALSE)</f>
        <v>$07AF8</v>
      </c>
      <c r="H423" s="2" t="str">
        <f>VLOOKUP(A423,'4B0907557P M592 List'!$A$5:$D$1316,2,FALSE)</f>
        <v>1x1</v>
      </c>
      <c r="I423" s="2" t="str">
        <f>VLOOKUP(A423,'4B0907557P M592 List'!$A$5:$D$1316,4,FALSE)</f>
        <v>Fehlersummenzeit: LMM/HLM/HFM</v>
      </c>
      <c r="J423" s="2" t="str">
        <f>VLOOKUP(A423,'4B0907557P M592 List'!$A$5:$D$1316,3,FALSE)</f>
        <v>$0768E</v>
      </c>
      <c r="L423" s="2" t="str">
        <f>VLOOKUP(A423,'4B0907557P M592 List'!$A$5:$D$1316,2,FALSE)</f>
        <v>1x1</v>
      </c>
      <c r="M423" s="2" t="str">
        <f>VLOOKUP(A423,'4B0907557P M592 List'!$A$5:$D$1316,4,FALSE)</f>
        <v>Fehlersummenzeit: LMM/HLM/HFM</v>
      </c>
      <c r="N423" s="2" t="str">
        <f>VLOOKUP(A423,'4B0907557P M592 List'!$A$5:$D$1316,3,FALSE)</f>
        <v>$0768E</v>
      </c>
      <c r="P423" s="2" t="str">
        <f>VLOOKUP(A423,'06A906018R M383 List'!$A$6:$D$1294,2,FALSE)</f>
        <v>1x1</v>
      </c>
      <c r="Q423" s="2" t="str">
        <f>VLOOKUP(A423,'06A906018R M383 List'!$A$6:$D$1294,4,FALSE)</f>
        <v>Fehlersummenzeit: LMM/HLM/HFM</v>
      </c>
      <c r="R423" s="2" t="str">
        <f>VLOOKUP(A423,'06A906018R M383 List'!$A$6:$D$1294,3,FALSE)</f>
        <v>$0701E</v>
      </c>
      <c r="T423" s="2" t="str">
        <f>VLOOKUP(A423,'06A906018CG M383 List'!$A$6:$D$1395,2,FALSE)</f>
        <v>1x1</v>
      </c>
      <c r="U423" s="2" t="str">
        <f>VLOOKUP(A423,'06A906018CG M383 List'!$A$6:$D$1395,4,FALSE)</f>
        <v>Fehlersummenzeit: LMM/HLM/HFM</v>
      </c>
      <c r="V423" s="2" t="str">
        <f>VLOOKUP(A423,'06A906018CG M383 List'!$A$6:$D$1395,3,FALSE)</f>
        <v>$07078</v>
      </c>
    </row>
    <row r="424" spans="1:22">
      <c r="A424" s="2" t="s">
        <v>4016</v>
      </c>
      <c r="B424" s="2" t="str">
        <f>VLOOKUP(A424,'4B0907557B M382 List'!$A$5:$E$1799,5,FALSE)</f>
        <v>DK threshold for diagnosis HFM5</v>
      </c>
      <c r="D424" s="2" t="str">
        <f>VLOOKUP(A424,'4B0907557B M382 List'!$A$5:$B$1799,2,FALSE)</f>
        <v>1x1</v>
      </c>
      <c r="E424" s="2" t="str">
        <f>VLOOKUP(A424,'4B0907557B M382 List'!$A$5:$D$1799,4,FALSE)</f>
        <v>DK-Schwelle für Diagnose HFM5</v>
      </c>
      <c r="F424" s="2" t="str">
        <f>VLOOKUP(A424,'4B0907557B M382 List'!$A$5:$D$1799,3,FALSE)</f>
        <v>$074B4</v>
      </c>
      <c r="H424" s="2" t="str">
        <f>VLOOKUP(A424,'4B0907557P M592 List'!$A$5:$D$1316,2,FALSE)</f>
        <v>1x1</v>
      </c>
      <c r="I424" s="2" t="str">
        <f>VLOOKUP(A424,'4B0907557P M592 List'!$A$5:$D$1316,4,FALSE)</f>
        <v>DK-Schwelle für Diagnose HFM5</v>
      </c>
      <c r="J424" s="2" t="str">
        <f>VLOOKUP(A424,'4B0907557P M592 List'!$A$5:$D$1316,3,FALSE)</f>
        <v>$0704A</v>
      </c>
      <c r="L424" s="2" t="str">
        <f>VLOOKUP(A424,'4B0907557P M592 List'!$A$5:$D$1316,2,FALSE)</f>
        <v>1x1</v>
      </c>
      <c r="M424" s="2" t="str">
        <f>VLOOKUP(A424,'4B0907557P M592 List'!$A$5:$D$1316,4,FALSE)</f>
        <v>DK-Schwelle für Diagnose HFM5</v>
      </c>
      <c r="N424" s="2" t="str">
        <f>VLOOKUP(A424,'4B0907557P M592 List'!$A$5:$D$1316,3,FALSE)</f>
        <v>$0704A</v>
      </c>
      <c r="P424" s="2" t="str">
        <f>VLOOKUP(A424,'06A906018R M383 List'!$A$6:$D$1294,2,FALSE)</f>
        <v>1x1</v>
      </c>
      <c r="Q424" s="2" t="str">
        <f>VLOOKUP(A424,'06A906018R M383 List'!$A$6:$D$1294,4,FALSE)</f>
        <v>DK-Schwelle für Diagnose HFM5</v>
      </c>
      <c r="R424" s="2" t="str">
        <f>VLOOKUP(A424,'06A906018R M383 List'!$A$6:$D$1294,3,FALSE)</f>
        <v>$069C0</v>
      </c>
      <c r="T424" s="2" t="str">
        <f>VLOOKUP(A424,'06A906018CG M383 List'!$A$6:$D$1395,2,FALSE)</f>
        <v>1x1</v>
      </c>
      <c r="U424" s="2" t="str">
        <f>VLOOKUP(A424,'06A906018CG M383 List'!$A$6:$D$1395,4,FALSE)</f>
        <v>DK-Schwelle für Diagnose HFM5</v>
      </c>
      <c r="V424" s="2" t="str">
        <f>VLOOKUP(A424,'06A906018CG M383 List'!$A$6:$D$1395,3,FALSE)</f>
        <v>$069DC</v>
      </c>
    </row>
    <row r="425" spans="1:22">
      <c r="A425" s="2" t="s">
        <v>4229</v>
      </c>
      <c r="B425" s="2" t="str">
        <f>VLOOKUP(A425,'4B0907557B M382 List'!$A$5:$E$1799,5,FALSE)</f>
        <v>Time constant mlroh low-pass filter at diagnosis HFM / HLM</v>
      </c>
      <c r="D425" s="2" t="str">
        <f>VLOOKUP(A425,'4B0907557B M382 List'!$A$5:$B$1799,2,FALSE)</f>
        <v>1x1</v>
      </c>
      <c r="E425" s="2" t="str">
        <f>VLOOKUP(A425,'4B0907557B M382 List'!$A$5:$D$1799,4,FALSE)</f>
        <v>Zeitkonstante mlroh-Tiefpaß bei Diagnose HFM/HLM</v>
      </c>
      <c r="F425" s="2" t="str">
        <f>VLOOKUP(A425,'4B0907557B M382 List'!$A$5:$D$1799,3,FALSE)</f>
        <v>$074B2</v>
      </c>
      <c r="H425" s="2" t="str">
        <f>VLOOKUP(A425,'4B0907557P M592 List'!$A$5:$D$1316,2,FALSE)</f>
        <v>1x1</v>
      </c>
      <c r="I425" s="2" t="str">
        <f>VLOOKUP(A425,'4B0907557P M592 List'!$A$5:$D$1316,4,FALSE)</f>
        <v>Zeitkonstante mlroh-Tiefpaß bei Diagnose HFM/HLM</v>
      </c>
      <c r="J425" s="2" t="str">
        <f>VLOOKUP(A425,'4B0907557P M592 List'!$A$5:$D$1316,3,FALSE)</f>
        <v>$07048</v>
      </c>
      <c r="L425" s="2" t="str">
        <f>VLOOKUP(A425,'4B0907557P M592 List'!$A$5:$D$1316,2,FALSE)</f>
        <v>1x1</v>
      </c>
      <c r="M425" s="2" t="str">
        <f>VLOOKUP(A425,'4B0907557P M592 List'!$A$5:$D$1316,4,FALSE)</f>
        <v>Zeitkonstante mlroh-Tiefpaß bei Diagnose HFM/HLM</v>
      </c>
      <c r="N425" s="2" t="str">
        <f>VLOOKUP(A425,'4B0907557P M592 List'!$A$5:$D$1316,3,FALSE)</f>
        <v>$07048</v>
      </c>
      <c r="P425" s="2" t="str">
        <f>VLOOKUP(A425,'06A906018R M383 List'!$A$6:$D$1294,2,FALSE)</f>
        <v>1x1</v>
      </c>
      <c r="Q425" s="2" t="str">
        <f>VLOOKUP(A425,'06A906018R M383 List'!$A$6:$D$1294,4,FALSE)</f>
        <v>Zeitkonstante mlroh-Tiefpaß bei Diagnose HFM/HLM</v>
      </c>
      <c r="R425" s="2" t="str">
        <f>VLOOKUP(A425,'06A906018R M383 List'!$A$6:$D$1294,3,FALSE)</f>
        <v>$069BE</v>
      </c>
      <c r="T425" s="2" t="str">
        <f>VLOOKUP(A425,'06A906018CG M383 List'!$A$6:$D$1395,2,FALSE)</f>
        <v>1x1</v>
      </c>
      <c r="U425" s="2" t="str">
        <f>VLOOKUP(A425,'06A906018CG M383 List'!$A$6:$D$1395,4,FALSE)</f>
        <v>Zeitkonstante mlroh-Tiefpaß bei Diagnose HFM/HLM</v>
      </c>
      <c r="V425" s="2" t="str">
        <f>VLOOKUP(A425,'06A906018CG M383 List'!$A$6:$D$1395,3,FALSE)</f>
        <v>$069DA</v>
      </c>
    </row>
    <row r="426" spans="1:22">
      <c r="P426" s="2"/>
      <c r="Q426" s="2"/>
      <c r="R426" s="2"/>
    </row>
    <row r="427" spans="1:22">
      <c r="A427" s="12" t="s">
        <v>1650</v>
      </c>
      <c r="B427" s="15" t="s">
        <v>9910</v>
      </c>
      <c r="P427" s="2"/>
      <c r="Q427" s="2"/>
      <c r="R427" s="2"/>
    </row>
    <row r="428" spans="1:22">
      <c r="A428" s="22" t="s">
        <v>8573</v>
      </c>
      <c r="B428" s="23" t="str">
        <f>VLOOKUP(A428,'4B0907557B M382 List'!$A$5:$E$1799,5,FALSE) &amp; "      - OXYGEN SENSOR HEATER DIAGNOSIS ACTIVATION 1=0N / 0=OFF"</f>
        <v>Codeword heater diagnostics behind Kat ( CDHSH = 0 = &gt; no diagnosis)      - OXYGEN SENSOR HEATER DIAGNOSIS ACTIVATION 1=0N / 0=OFF</v>
      </c>
      <c r="C428" s="22"/>
      <c r="D428" s="22" t="str">
        <f>VLOOKUP(A428,'4B0907557B M382 List'!$A$5:$B$1799,2,FALSE)</f>
        <v>1x1</v>
      </c>
      <c r="E428" s="2" t="str">
        <f>VLOOKUP(A428,'4B0907557B M382 List'!$A$5:$D$1799,4,FALSE)</f>
        <v>Codewort Heizerdiagnose hinter Kat (CDHSH = 0  =&gt; keine Diagnose)</v>
      </c>
      <c r="F428" s="2" t="str">
        <f>VLOOKUP(A428,'4B0907557B M382 List'!$A$5:$D$1799,3,FALSE)</f>
        <v>$07CD1</v>
      </c>
      <c r="H428" s="2" t="str">
        <f>VLOOKUP(A428,'4B0907557P M592 List'!$A$5:$D$1316,2,FALSE)</f>
        <v>1x1</v>
      </c>
      <c r="I428" s="2" t="str">
        <f>VLOOKUP(A428,'4B0907557P M592 List'!$A$5:$D$1316,4,FALSE)</f>
        <v>Codewort Heizerdiagnose hinter Kat (CDHSH = 0  =&gt; keine Diagnose)</v>
      </c>
      <c r="J428" s="2" t="str">
        <f>VLOOKUP(A428,'4B0907557P M592 List'!$A$5:$D$1316,3,FALSE)</f>
        <v>$07867</v>
      </c>
      <c r="L428" s="2" t="str">
        <f>VLOOKUP(A428,'4B0907557P M592 List'!$A$5:$D$1316,2,FALSE)</f>
        <v>1x1</v>
      </c>
      <c r="M428" s="2" t="str">
        <f>VLOOKUP(A428,'4B0907557P M592 List'!$A$5:$D$1316,4,FALSE)</f>
        <v>Codewort Heizerdiagnose hinter Kat (CDHSH = 0  =&gt; keine Diagnose)</v>
      </c>
      <c r="N428" s="2" t="str">
        <f>VLOOKUP(A428,'4B0907557P M592 List'!$A$5:$D$1316,3,FALSE)</f>
        <v>$07867</v>
      </c>
      <c r="P428" s="2" t="str">
        <f>VLOOKUP(A428,'06A906018R M383 List'!$A$6:$D$1294,2,FALSE)</f>
        <v>1x1</v>
      </c>
      <c r="Q428" s="2" t="str">
        <f>VLOOKUP(A428,'06A906018R M383 List'!$A$6:$D$1294,4,FALSE)</f>
        <v>Codewort Heizerdiagnose hinter Kat (CDHSH = 0  =&gt; keine Diagnose)</v>
      </c>
      <c r="R428" s="2" t="str">
        <f>VLOOKUP(A428,'06A906018R M383 List'!$A$6:$D$1294,3,FALSE)</f>
        <v>$0720B</v>
      </c>
      <c r="T428" s="2" t="str">
        <f>VLOOKUP(A428,'06A906018CG M383 List'!$A$6:$D$1395,2,FALSE)</f>
        <v>1x1</v>
      </c>
      <c r="U428" s="2" t="str">
        <f>VLOOKUP(A428,'06A906018CG M383 List'!$A$6:$D$1395,4,FALSE)</f>
        <v>Codewort Heizerdiagnose hinter Kat (CDHSH = 0  =&gt; keine Diagnose)</v>
      </c>
      <c r="V428" s="2" t="str">
        <f>VLOOKUP(A428,'06A906018CG M383 List'!$A$6:$D$1395,3,FALSE)</f>
        <v>$07275</v>
      </c>
    </row>
    <row r="429" spans="1:22">
      <c r="A429" s="12" t="s">
        <v>8576</v>
      </c>
      <c r="B429" s="16" t="str">
        <f>VLOOKUP(A429,'4B0907557B M382 List'!$A$5:$E$1799,5,FALSE) &amp; "      - OXYGEN SENSOR HEATER DIAGNOSIS ACTIVATION 1=0N / 0=OFF"</f>
        <v>Codeword heater diagnostics before Kat in ( CDHSV = 0 = &gt; no diagnosis)      - OXYGEN SENSOR HEATER DIAGNOSIS ACTIVATION 1=0N / 0=OFF</v>
      </c>
      <c r="C429" s="12"/>
      <c r="D429" s="12" t="str">
        <f>VLOOKUP(A429,'4B0907557B M382 List'!$A$5:$B$1799,2,FALSE)</f>
        <v>1x1</v>
      </c>
      <c r="E429" s="2" t="str">
        <f>VLOOKUP(A429,'4B0907557B M382 List'!$A$5:$D$1799,4,FALSE)</f>
        <v>Codewort Heizerdiagnose vor Kat im (CDHSV = 0  =&gt; keine Diagnose)</v>
      </c>
      <c r="F429" s="2" t="str">
        <f>VLOOKUP(A429,'4B0907557B M382 List'!$A$5:$D$1799,3,FALSE)</f>
        <v>$07CD0</v>
      </c>
      <c r="H429" s="2" t="str">
        <f>VLOOKUP(A429,'4B0907557P M592 List'!$A$5:$D$1316,2,FALSE)</f>
        <v>1x1</v>
      </c>
      <c r="I429" s="2" t="str">
        <f>VLOOKUP(A429,'4B0907557P M592 List'!$A$5:$D$1316,4,FALSE)</f>
        <v>Codewort Heizerdiagnose vor Kat im (CDHSV = 0  =&gt; keine Diagnose)</v>
      </c>
      <c r="J429" s="2" t="str">
        <f>VLOOKUP(A429,'4B0907557P M592 List'!$A$5:$D$1316,3,FALSE)</f>
        <v>$07866</v>
      </c>
      <c r="L429" s="2" t="str">
        <f>VLOOKUP(A429,'4B0907557P M592 List'!$A$5:$D$1316,2,FALSE)</f>
        <v>1x1</v>
      </c>
      <c r="M429" s="2" t="str">
        <f>VLOOKUP(A429,'4B0907557P M592 List'!$A$5:$D$1316,4,FALSE)</f>
        <v>Codewort Heizerdiagnose vor Kat im (CDHSV = 0  =&gt; keine Diagnose)</v>
      </c>
      <c r="N429" s="2" t="str">
        <f>VLOOKUP(A429,'4B0907557P M592 List'!$A$5:$D$1316,3,FALSE)</f>
        <v>$07866</v>
      </c>
      <c r="P429" s="2" t="str">
        <f>VLOOKUP(A429,'06A906018R M383 List'!$A$6:$D$1294,2,FALSE)</f>
        <v>1x1</v>
      </c>
      <c r="Q429" s="2" t="str">
        <f>VLOOKUP(A429,'06A906018R M383 List'!$A$6:$D$1294,4,FALSE)</f>
        <v>Codewort Heizerdiagnose vor Kat im (CDHSV = 0  =&gt; keine Diagnose)</v>
      </c>
      <c r="R429" s="2" t="str">
        <f>VLOOKUP(A429,'06A906018R M383 List'!$A$6:$D$1294,3,FALSE)</f>
        <v>$0720A</v>
      </c>
      <c r="T429" s="2" t="str">
        <f>VLOOKUP(A429,'06A906018CG M383 List'!$A$6:$D$1395,2,FALSE)</f>
        <v>1x1</v>
      </c>
      <c r="U429" s="2" t="str">
        <f>VLOOKUP(A429,'06A906018CG M383 List'!$A$6:$D$1395,4,FALSE)</f>
        <v>Codewort Heizerdiagnose vor Kat im (CDHSV = 0  =&gt; keine Diagnose)</v>
      </c>
      <c r="V429" s="2" t="str">
        <f>VLOOKUP(A429,'06A906018CG M383 List'!$A$6:$D$1395,3,FALSE)</f>
        <v>$07274</v>
      </c>
    </row>
    <row r="430" spans="1:22">
      <c r="A430" s="2" t="s">
        <v>8672</v>
      </c>
      <c r="B430" s="2" t="str">
        <f>VLOOKUP(A430,'4B0907557B M382 List'!$A$5:$E$1799,5,FALSE)</f>
        <v>Codeword tester : Lambda probe heating behind catalytic converter</v>
      </c>
      <c r="D430" s="2" t="str">
        <f>VLOOKUP(A430,'4B0907557B M382 List'!$A$5:$B$1799,2,FALSE)</f>
        <v>1x1</v>
      </c>
      <c r="E430" s="2" t="str">
        <f>VLOOKUP(A430,'4B0907557B M382 List'!$A$5:$D$1799,4,FALSE)</f>
        <v>Codewort Tester: Lambdasonden-Heizung hinter Katalysator</v>
      </c>
      <c r="F430" s="2" t="str">
        <f>VLOOKUP(A430,'4B0907557B M382 List'!$A$5:$D$1799,3,FALSE)</f>
        <v>$0783E</v>
      </c>
      <c r="H430" s="2" t="e">
        <f>VLOOKUP(A430,'4B0907557P M592 List'!$A$5:$D$1316,2,FALSE)</f>
        <v>#N/A</v>
      </c>
      <c r="I430" s="2" t="e">
        <f>VLOOKUP(A430,'4B0907557P M592 List'!$A$5:$D$1316,4,FALSE)</f>
        <v>#N/A</v>
      </c>
      <c r="J430" s="2" t="e">
        <f>VLOOKUP(A430,'4B0907557P M592 List'!$A$5:$D$1316,3,FALSE)</f>
        <v>#N/A</v>
      </c>
      <c r="L430" s="2" t="e">
        <f>VLOOKUP(A430,'4B0907557P M592 List'!$A$5:$D$1316,2,FALSE)</f>
        <v>#N/A</v>
      </c>
      <c r="M430" s="2" t="e">
        <f>VLOOKUP(A430,'4B0907557P M592 List'!$A$5:$D$1316,4,FALSE)</f>
        <v>#N/A</v>
      </c>
      <c r="N430" s="2" t="e">
        <f>VLOOKUP(A430,'4B0907557P M592 List'!$A$5:$D$1316,3,FALSE)</f>
        <v>#N/A</v>
      </c>
      <c r="P430" s="2" t="str">
        <f>VLOOKUP(A430,'06A906018R M383 List'!$A$6:$D$1294,2,FALSE)</f>
        <v>1x1</v>
      </c>
      <c r="Q430" s="2" t="str">
        <f>VLOOKUP(A430,'06A906018R M383 List'!$A$6:$D$1294,4,FALSE)</f>
        <v>Codewort Tester: Lambdasonden-Heizung hinter Katalysator</v>
      </c>
      <c r="R430" s="2" t="str">
        <f>VLOOKUP(A430,'06A906018R M383 List'!$A$6:$D$1294,3,FALSE)</f>
        <v>$06D56</v>
      </c>
      <c r="T430" s="2" t="e">
        <f>VLOOKUP(A430,'06A906018CG M383 List'!$A$6:$D$1395,2,FALSE)</f>
        <v>#N/A</v>
      </c>
      <c r="U430" s="2" t="e">
        <f>VLOOKUP(A430,'06A906018CG M383 List'!$A$6:$D$1395,4,FALSE)</f>
        <v>#N/A</v>
      </c>
      <c r="V430" s="2" t="e">
        <f>VLOOKUP(A430,'06A906018CG M383 List'!$A$6:$D$1395,3,FALSE)</f>
        <v>#N/A</v>
      </c>
    </row>
    <row r="431" spans="1:22">
      <c r="A431" s="2" t="s">
        <v>8675</v>
      </c>
      <c r="B431" s="2" t="str">
        <f>VLOOKUP(A431,'4B0907557B M382 List'!$A$5:$E$1799,5,FALSE)</f>
        <v>Codeword tester : Lambda probe heating behind cat , Bank 2</v>
      </c>
      <c r="D431" s="2" t="str">
        <f>VLOOKUP(A431,'4B0907557B M382 List'!$A$5:$B$1799,2,FALSE)</f>
        <v>1x1</v>
      </c>
      <c r="E431" s="2" t="str">
        <f>VLOOKUP(A431,'4B0907557B M382 List'!$A$5:$D$1799,4,FALSE)</f>
        <v>Codewort Tester: Lambdasonden-Heizung hinter Kat., Bank 2</v>
      </c>
      <c r="F431" s="2" t="str">
        <f>VLOOKUP(A431,'4B0907557B M382 List'!$A$5:$D$1799,3,FALSE)</f>
        <v>$07842</v>
      </c>
      <c r="H431" s="2" t="e">
        <f>VLOOKUP(A431,'4B0907557P M592 List'!$A$5:$D$1316,2,FALSE)</f>
        <v>#N/A</v>
      </c>
      <c r="I431" s="2" t="e">
        <f>VLOOKUP(A431,'4B0907557P M592 List'!$A$5:$D$1316,4,FALSE)</f>
        <v>#N/A</v>
      </c>
      <c r="J431" s="2" t="e">
        <f>VLOOKUP(A431,'4B0907557P M592 List'!$A$5:$D$1316,3,FALSE)</f>
        <v>#N/A</v>
      </c>
      <c r="L431" s="2" t="e">
        <f>VLOOKUP(A431,'4B0907557P M592 List'!$A$5:$D$1316,2,FALSE)</f>
        <v>#N/A</v>
      </c>
      <c r="M431" s="2" t="e">
        <f>VLOOKUP(A431,'4B0907557P M592 List'!$A$5:$D$1316,4,FALSE)</f>
        <v>#N/A</v>
      </c>
      <c r="N431" s="2" t="e">
        <f>VLOOKUP(A431,'4B0907557P M592 List'!$A$5:$D$1316,3,FALSE)</f>
        <v>#N/A</v>
      </c>
      <c r="P431" s="2" t="str">
        <f>VLOOKUP(A431,'06A906018R M383 List'!$A$6:$D$1294,2,FALSE)</f>
        <v>1x1</v>
      </c>
      <c r="Q431" s="2" t="str">
        <f>VLOOKUP(A431,'06A906018R M383 List'!$A$6:$D$1294,4,FALSE)</f>
        <v>Codewort Tester: Lambdasonden-Heizung hinter Kat., Bank 2</v>
      </c>
      <c r="R431" s="2" t="str">
        <f>VLOOKUP(A431,'06A906018R M383 List'!$A$6:$D$1294,3,FALSE)</f>
        <v>$06D5A</v>
      </c>
      <c r="T431" s="2" t="e">
        <f>VLOOKUP(A431,'06A906018CG M383 List'!$A$6:$D$1395,2,FALSE)</f>
        <v>#N/A</v>
      </c>
      <c r="U431" s="2" t="e">
        <f>VLOOKUP(A431,'06A906018CG M383 List'!$A$6:$D$1395,4,FALSE)</f>
        <v>#N/A</v>
      </c>
      <c r="V431" s="2" t="e">
        <f>VLOOKUP(A431,'06A906018CG M383 List'!$A$6:$D$1395,3,FALSE)</f>
        <v>#N/A</v>
      </c>
    </row>
    <row r="432" spans="1:22">
      <c r="A432" s="2" t="s">
        <v>8678</v>
      </c>
      <c r="B432" s="2" t="str">
        <f>VLOOKUP(A432,'4B0907557B M382 List'!$A$5:$E$1799,5,FALSE)</f>
        <v>Codeword tester : Lambda probe heating in front of catalytic converter</v>
      </c>
      <c r="D432" s="2" t="str">
        <f>VLOOKUP(A432,'4B0907557B M382 List'!$A$5:$B$1799,2,FALSE)</f>
        <v>1x1</v>
      </c>
      <c r="E432" s="2" t="str">
        <f>VLOOKUP(A432,'4B0907557B M382 List'!$A$5:$D$1799,4,FALSE)</f>
        <v>Codewort Tester: Lambdasonden-Heizung vor Katalysator</v>
      </c>
      <c r="F432" s="2" t="str">
        <f>VLOOKUP(A432,'4B0907557B M382 List'!$A$5:$D$1799,3,FALSE)</f>
        <v>$0783C</v>
      </c>
      <c r="H432" s="2" t="e">
        <f>VLOOKUP(A432,'4B0907557P M592 List'!$A$5:$D$1316,2,FALSE)</f>
        <v>#N/A</v>
      </c>
      <c r="I432" s="2" t="e">
        <f>VLOOKUP(A432,'4B0907557P M592 List'!$A$5:$D$1316,4,FALSE)</f>
        <v>#N/A</v>
      </c>
      <c r="J432" s="2" t="e">
        <f>VLOOKUP(A432,'4B0907557P M592 List'!$A$5:$D$1316,3,FALSE)</f>
        <v>#N/A</v>
      </c>
      <c r="L432" s="2" t="e">
        <f>VLOOKUP(A432,'4B0907557P M592 List'!$A$5:$D$1316,2,FALSE)</f>
        <v>#N/A</v>
      </c>
      <c r="M432" s="2" t="e">
        <f>VLOOKUP(A432,'4B0907557P M592 List'!$A$5:$D$1316,4,FALSE)</f>
        <v>#N/A</v>
      </c>
      <c r="N432" s="2" t="e">
        <f>VLOOKUP(A432,'4B0907557P M592 List'!$A$5:$D$1316,3,FALSE)</f>
        <v>#N/A</v>
      </c>
      <c r="P432" s="2" t="str">
        <f>VLOOKUP(A432,'06A906018R M383 List'!$A$6:$D$1294,2,FALSE)</f>
        <v>1x1</v>
      </c>
      <c r="Q432" s="2" t="str">
        <f>VLOOKUP(A432,'06A906018R M383 List'!$A$6:$D$1294,4,FALSE)</f>
        <v>Codewort Tester: Lambdasonden-Heizung vor Katalysator</v>
      </c>
      <c r="R432" s="2" t="str">
        <f>VLOOKUP(A432,'06A906018R M383 List'!$A$6:$D$1294,3,FALSE)</f>
        <v>$06D54</v>
      </c>
      <c r="T432" s="2" t="e">
        <f>VLOOKUP(A432,'06A906018CG M383 List'!$A$6:$D$1395,2,FALSE)</f>
        <v>#N/A</v>
      </c>
      <c r="U432" s="2" t="e">
        <f>VLOOKUP(A432,'06A906018CG M383 List'!$A$6:$D$1395,4,FALSE)</f>
        <v>#N/A</v>
      </c>
      <c r="V432" s="2" t="e">
        <f>VLOOKUP(A432,'06A906018CG M383 List'!$A$6:$D$1395,3,FALSE)</f>
        <v>#N/A</v>
      </c>
    </row>
    <row r="433" spans="1:22">
      <c r="A433" s="2" t="s">
        <v>8681</v>
      </c>
      <c r="B433" s="2" t="str">
        <f>VLOOKUP(A433,'4B0907557B M382 List'!$A$5:$E$1799,5,FALSE)</f>
        <v>Codeword tester : Lambda probe heating in front of cat , Bank 2</v>
      </c>
      <c r="D433" s="2" t="str">
        <f>VLOOKUP(A433,'4B0907557B M382 List'!$A$5:$B$1799,2,FALSE)</f>
        <v>1x1</v>
      </c>
      <c r="E433" s="2" t="str">
        <f>VLOOKUP(A433,'4B0907557B M382 List'!$A$5:$D$1799,4,FALSE)</f>
        <v>Codewort Tester: Lambdasonden-Heizung vor Kat., Bank 2</v>
      </c>
      <c r="F433" s="2" t="str">
        <f>VLOOKUP(A433,'4B0907557B M382 List'!$A$5:$D$1799,3,FALSE)</f>
        <v>$07840</v>
      </c>
      <c r="H433" s="2" t="e">
        <f>VLOOKUP(A433,'4B0907557P M592 List'!$A$5:$D$1316,2,FALSE)</f>
        <v>#N/A</v>
      </c>
      <c r="I433" s="2" t="e">
        <f>VLOOKUP(A433,'4B0907557P M592 List'!$A$5:$D$1316,4,FALSE)</f>
        <v>#N/A</v>
      </c>
      <c r="J433" s="2" t="e">
        <f>VLOOKUP(A433,'4B0907557P M592 List'!$A$5:$D$1316,3,FALSE)</f>
        <v>#N/A</v>
      </c>
      <c r="L433" s="2" t="e">
        <f>VLOOKUP(A433,'4B0907557P M592 List'!$A$5:$D$1316,2,FALSE)</f>
        <v>#N/A</v>
      </c>
      <c r="M433" s="2" t="e">
        <f>VLOOKUP(A433,'4B0907557P M592 List'!$A$5:$D$1316,4,FALSE)</f>
        <v>#N/A</v>
      </c>
      <c r="N433" s="2" t="e">
        <f>VLOOKUP(A433,'4B0907557P M592 List'!$A$5:$D$1316,3,FALSE)</f>
        <v>#N/A</v>
      </c>
      <c r="P433" s="2" t="str">
        <f>VLOOKUP(A433,'06A906018R M383 List'!$A$6:$D$1294,2,FALSE)</f>
        <v>1x1</v>
      </c>
      <c r="Q433" s="2" t="str">
        <f>VLOOKUP(A433,'06A906018R M383 List'!$A$6:$D$1294,4,FALSE)</f>
        <v>Codewort Tester: Lambdasonden-Heizung vor Kat., Bank 2</v>
      </c>
      <c r="R433" s="2" t="str">
        <f>VLOOKUP(A433,'06A906018R M383 List'!$A$6:$D$1294,3,FALSE)</f>
        <v>$06D58</v>
      </c>
      <c r="T433" s="2" t="e">
        <f>VLOOKUP(A433,'06A906018CG M383 List'!$A$6:$D$1395,2,FALSE)</f>
        <v>#N/A</v>
      </c>
      <c r="U433" s="2" t="e">
        <f>VLOOKUP(A433,'06A906018CG M383 List'!$A$6:$D$1395,4,FALSE)</f>
        <v>#N/A</v>
      </c>
      <c r="V433" s="2" t="e">
        <f>VLOOKUP(A433,'06A906018CG M383 List'!$A$6:$D$1395,3,FALSE)</f>
        <v>#N/A</v>
      </c>
    </row>
    <row r="434" spans="1:22">
      <c r="A434" s="2" t="s">
        <v>9731</v>
      </c>
      <c r="B434" s="2" t="str">
        <f>VLOOKUP(A434,'4B0907557B M382 List'!$A$5:$E$1799,5,FALSE)</f>
        <v>Debounce Error: lambda probe heating behind catalytic converter</v>
      </c>
      <c r="D434" s="2" t="str">
        <f>VLOOKUP(A434,'4B0907557B M382 List'!$A$5:$B$1799,2,FALSE)</f>
        <v>1x1</v>
      </c>
      <c r="E434" s="2" t="str">
        <f>VLOOKUP(A434,'4B0907557B M382 List'!$A$5:$D$1799,4,FALSE)</f>
        <v>Entprellung Fehler: Lambdasonden-Heizung hinter Katalysator</v>
      </c>
      <c r="F434" s="2" t="str">
        <f>VLOOKUP(A434,'4B0907557B M382 List'!$A$5:$D$1799,3,FALSE)</f>
        <v>$07A11</v>
      </c>
      <c r="H434" s="2" t="e">
        <f>VLOOKUP(A434,'4B0907557P M592 List'!$A$5:$D$1316,2,FALSE)</f>
        <v>#N/A</v>
      </c>
      <c r="I434" s="2" t="e">
        <f>VLOOKUP(A434,'4B0907557P M592 List'!$A$5:$D$1316,4,FALSE)</f>
        <v>#N/A</v>
      </c>
      <c r="J434" s="2" t="e">
        <f>VLOOKUP(A434,'4B0907557P M592 List'!$A$5:$D$1316,3,FALSE)</f>
        <v>#N/A</v>
      </c>
      <c r="L434" s="2" t="e">
        <f>VLOOKUP(A434,'4B0907557P M592 List'!$A$5:$D$1316,2,FALSE)</f>
        <v>#N/A</v>
      </c>
      <c r="M434" s="2" t="e">
        <f>VLOOKUP(A434,'4B0907557P M592 List'!$A$5:$D$1316,4,FALSE)</f>
        <v>#N/A</v>
      </c>
      <c r="N434" s="2" t="e">
        <f>VLOOKUP(A434,'4B0907557P M592 List'!$A$5:$D$1316,3,FALSE)</f>
        <v>#N/A</v>
      </c>
      <c r="P434" s="2" t="str">
        <f>VLOOKUP(A434,'06A906018R M383 List'!$A$6:$D$1294,2,FALSE)</f>
        <v>1x1</v>
      </c>
      <c r="Q434" s="2" t="str">
        <f>VLOOKUP(A434,'06A906018R M383 List'!$A$6:$D$1294,4,FALSE)</f>
        <v>Entprellung Fehler: Lambdasonden-Heizung hinter Katalysator</v>
      </c>
      <c r="R434" s="2" t="str">
        <f>VLOOKUP(A434,'06A906018R M383 List'!$A$6:$D$1294,3,FALSE)</f>
        <v>$06F37</v>
      </c>
      <c r="T434" s="2" t="str">
        <f>VLOOKUP(A434,'06A906018CG M383 List'!$A$6:$D$1395,2,FALSE)</f>
        <v>1x1</v>
      </c>
      <c r="U434" s="2" t="str">
        <f>VLOOKUP(A434,'06A906018CG M383 List'!$A$6:$D$1395,4,FALSE)</f>
        <v>Entprellung Fehler: Lambdasonden-Heizung hinter Katalysator</v>
      </c>
      <c r="V434" s="2" t="str">
        <f>VLOOKUP(A434,'06A906018CG M383 List'!$A$6:$D$1395,3,FALSE)</f>
        <v>$06F91</v>
      </c>
    </row>
    <row r="435" spans="1:22">
      <c r="A435" s="2" t="s">
        <v>9734</v>
      </c>
      <c r="B435" s="2" t="str">
        <f>VLOOKUP(A435,'4B0907557B M382 List'!$A$5:$E$1799,5,FALSE)</f>
        <v>Debounce Error: lambda probe heating behind catalytic converter , bank 2</v>
      </c>
      <c r="D435" s="2" t="str">
        <f>VLOOKUP(A435,'4B0907557B M382 List'!$A$5:$B$1799,2,FALSE)</f>
        <v>1x1</v>
      </c>
      <c r="E435" s="2" t="str">
        <f>VLOOKUP(A435,'4B0907557B M382 List'!$A$5:$D$1799,4,FALSE)</f>
        <v>Entprellung Fehler: Lambdasonden-Heizung hinter Katalysator, Bank 2</v>
      </c>
      <c r="F435" s="2" t="str">
        <f>VLOOKUP(A435,'4B0907557B M382 List'!$A$5:$D$1799,3,FALSE)</f>
        <v>$07A13</v>
      </c>
      <c r="H435" s="2" t="e">
        <f>VLOOKUP(A435,'4B0907557P M592 List'!$A$5:$D$1316,2,FALSE)</f>
        <v>#N/A</v>
      </c>
      <c r="I435" s="2" t="e">
        <f>VLOOKUP(A435,'4B0907557P M592 List'!$A$5:$D$1316,4,FALSE)</f>
        <v>#N/A</v>
      </c>
      <c r="J435" s="2" t="e">
        <f>VLOOKUP(A435,'4B0907557P M592 List'!$A$5:$D$1316,3,FALSE)</f>
        <v>#N/A</v>
      </c>
      <c r="L435" s="2" t="e">
        <f>VLOOKUP(A435,'4B0907557P M592 List'!$A$5:$D$1316,2,FALSE)</f>
        <v>#N/A</v>
      </c>
      <c r="M435" s="2" t="e">
        <f>VLOOKUP(A435,'4B0907557P M592 List'!$A$5:$D$1316,4,FALSE)</f>
        <v>#N/A</v>
      </c>
      <c r="N435" s="2" t="e">
        <f>VLOOKUP(A435,'4B0907557P M592 List'!$A$5:$D$1316,3,FALSE)</f>
        <v>#N/A</v>
      </c>
      <c r="P435" s="2" t="str">
        <f>VLOOKUP(A435,'06A906018R M383 List'!$A$6:$D$1294,2,FALSE)</f>
        <v>1x1</v>
      </c>
      <c r="Q435" s="2" t="str">
        <f>VLOOKUP(A435,'06A906018R M383 List'!$A$6:$D$1294,4,FALSE)</f>
        <v>Entprellung Fehler: Lambdasonden-Heizung hinter Katalysator, Bank 2</v>
      </c>
      <c r="R435" s="2" t="str">
        <f>VLOOKUP(A435,'06A906018R M383 List'!$A$6:$D$1294,3,FALSE)</f>
        <v>$06F39</v>
      </c>
      <c r="T435" s="2" t="str">
        <f>VLOOKUP(A435,'06A906018CG M383 List'!$A$6:$D$1395,2,FALSE)</f>
        <v>1x1</v>
      </c>
      <c r="U435" s="2" t="str">
        <f>VLOOKUP(A435,'06A906018CG M383 List'!$A$6:$D$1395,4,FALSE)</f>
        <v>Entprellung Fehler: Lambdasonden-Heizung hinter Katalysator, Bank 2</v>
      </c>
      <c r="V435" s="2" t="str">
        <f>VLOOKUP(A435,'06A906018CG M383 List'!$A$6:$D$1395,3,FALSE)</f>
        <v>$06F93</v>
      </c>
    </row>
    <row r="436" spans="1:22">
      <c r="A436" s="2" t="s">
        <v>9737</v>
      </c>
      <c r="B436" s="2" t="str">
        <f>VLOOKUP(A436,'4B0907557B M382 List'!$A$5:$E$1799,5,FALSE)</f>
        <v>Debouncing error : Lambda probe heating in front of catalytic converter</v>
      </c>
      <c r="D436" s="2" t="str">
        <f>VLOOKUP(A436,'4B0907557B M382 List'!$A$5:$B$1799,2,FALSE)</f>
        <v>1x1</v>
      </c>
      <c r="E436" s="2" t="str">
        <f>VLOOKUP(A436,'4B0907557B M382 List'!$A$5:$D$1799,4,FALSE)</f>
        <v>Entprellung Fehler: Lambdasonden-Heizung vor Katalysator</v>
      </c>
      <c r="F436" s="2" t="str">
        <f>VLOOKUP(A436,'4B0907557B M382 List'!$A$5:$D$1799,3,FALSE)</f>
        <v>$07A10</v>
      </c>
      <c r="H436" s="2" t="e">
        <f>VLOOKUP(A436,'4B0907557P M592 List'!$A$5:$D$1316,2,FALSE)</f>
        <v>#N/A</v>
      </c>
      <c r="I436" s="2" t="e">
        <f>VLOOKUP(A436,'4B0907557P M592 List'!$A$5:$D$1316,4,FALSE)</f>
        <v>#N/A</v>
      </c>
      <c r="J436" s="2" t="e">
        <f>VLOOKUP(A436,'4B0907557P M592 List'!$A$5:$D$1316,3,FALSE)</f>
        <v>#N/A</v>
      </c>
      <c r="L436" s="2" t="e">
        <f>VLOOKUP(A436,'4B0907557P M592 List'!$A$5:$D$1316,2,FALSE)</f>
        <v>#N/A</v>
      </c>
      <c r="M436" s="2" t="e">
        <f>VLOOKUP(A436,'4B0907557P M592 List'!$A$5:$D$1316,4,FALSE)</f>
        <v>#N/A</v>
      </c>
      <c r="N436" s="2" t="e">
        <f>VLOOKUP(A436,'4B0907557P M592 List'!$A$5:$D$1316,3,FALSE)</f>
        <v>#N/A</v>
      </c>
      <c r="P436" s="2" t="str">
        <f>VLOOKUP(A436,'06A906018R M383 List'!$A$6:$D$1294,2,FALSE)</f>
        <v>1x1</v>
      </c>
      <c r="Q436" s="2" t="str">
        <f>VLOOKUP(A436,'06A906018R M383 List'!$A$6:$D$1294,4,FALSE)</f>
        <v>Entprellung Fehler: Lambdasonden-Heizung vor Katalysator</v>
      </c>
      <c r="R436" s="2" t="str">
        <f>VLOOKUP(A436,'06A906018R M383 List'!$A$6:$D$1294,3,FALSE)</f>
        <v>$06F36</v>
      </c>
      <c r="T436" s="2" t="str">
        <f>VLOOKUP(A436,'06A906018CG M383 List'!$A$6:$D$1395,2,FALSE)</f>
        <v>1x1</v>
      </c>
      <c r="U436" s="2" t="str">
        <f>VLOOKUP(A436,'06A906018CG M383 List'!$A$6:$D$1395,4,FALSE)</f>
        <v>Entprellung Fehler: Lambdasonden-Heizung vor Katalysator</v>
      </c>
      <c r="V436" s="2" t="str">
        <f>VLOOKUP(A436,'06A906018CG M383 List'!$A$6:$D$1395,3,FALSE)</f>
        <v>$06F90</v>
      </c>
    </row>
    <row r="437" spans="1:22">
      <c r="A437" s="2" t="s">
        <v>9740</v>
      </c>
      <c r="B437" s="2" t="str">
        <f>VLOOKUP(A437,'4B0907557B M382 List'!$A$5:$E$1799,5,FALSE)</f>
        <v>Debouncing error : Lambda probe heating in front of catalytic converter , bank 2</v>
      </c>
      <c r="D437" s="2" t="str">
        <f>VLOOKUP(A437,'4B0907557B M382 List'!$A$5:$B$1799,2,FALSE)</f>
        <v>1x1</v>
      </c>
      <c r="E437" s="2" t="str">
        <f>VLOOKUP(A437,'4B0907557B M382 List'!$A$5:$D$1799,4,FALSE)</f>
        <v>Entprellung Fehler: Lambdasonden-Heizung vor Katalysator, Bank 2</v>
      </c>
      <c r="F437" s="2" t="str">
        <f>VLOOKUP(A437,'4B0907557B M382 List'!$A$5:$D$1799,3,FALSE)</f>
        <v>$07A12</v>
      </c>
      <c r="H437" s="2" t="e">
        <f>VLOOKUP(A437,'4B0907557P M592 List'!$A$5:$D$1316,2,FALSE)</f>
        <v>#N/A</v>
      </c>
      <c r="I437" s="2" t="e">
        <f>VLOOKUP(A437,'4B0907557P M592 List'!$A$5:$D$1316,4,FALSE)</f>
        <v>#N/A</v>
      </c>
      <c r="J437" s="2" t="e">
        <f>VLOOKUP(A437,'4B0907557P M592 List'!$A$5:$D$1316,3,FALSE)</f>
        <v>#N/A</v>
      </c>
      <c r="L437" s="2" t="e">
        <f>VLOOKUP(A437,'4B0907557P M592 List'!$A$5:$D$1316,2,FALSE)</f>
        <v>#N/A</v>
      </c>
      <c r="M437" s="2" t="e">
        <f>VLOOKUP(A437,'4B0907557P M592 List'!$A$5:$D$1316,4,FALSE)</f>
        <v>#N/A</v>
      </c>
      <c r="N437" s="2" t="e">
        <f>VLOOKUP(A437,'4B0907557P M592 List'!$A$5:$D$1316,3,FALSE)</f>
        <v>#N/A</v>
      </c>
      <c r="P437" s="2" t="str">
        <f>VLOOKUP(A437,'06A906018R M383 List'!$A$6:$D$1294,2,FALSE)</f>
        <v>1x1</v>
      </c>
      <c r="Q437" s="2" t="str">
        <f>VLOOKUP(A437,'06A906018R M383 List'!$A$6:$D$1294,4,FALSE)</f>
        <v>Entprellung Fehler: Lambdasonden-Heizung vor Katalysator, Bank 2</v>
      </c>
      <c r="R437" s="2" t="str">
        <f>VLOOKUP(A437,'06A906018R M383 List'!$A$6:$D$1294,3,FALSE)</f>
        <v>$06F38</v>
      </c>
      <c r="T437" s="2" t="str">
        <f>VLOOKUP(A437,'06A906018CG M383 List'!$A$6:$D$1395,2,FALSE)</f>
        <v>1x1</v>
      </c>
      <c r="U437" s="2" t="str">
        <f>VLOOKUP(A437,'06A906018CG M383 List'!$A$6:$D$1395,4,FALSE)</f>
        <v>Entprellung Fehler: Lambdasonden-Heizung vor Katalysator, Bank 2</v>
      </c>
      <c r="V437" s="2" t="str">
        <f>VLOOKUP(A437,'06A906018CG M383 List'!$A$6:$D$1395,3,FALSE)</f>
        <v>$06F92</v>
      </c>
    </row>
    <row r="438" spans="1:22">
      <c r="A438" s="2" t="s">
        <v>7075</v>
      </c>
      <c r="B438" s="2" t="str">
        <f>VLOOKUP(A438,'4B0907557B M382 List'!$A$5:$E$1799,5,FALSE)</f>
        <v>Extension factor for the second probe standby time behind Kat</v>
      </c>
      <c r="D438" s="2" t="str">
        <f>VLOOKUP(A438,'4B0907557B M382 List'!$A$5:$B$1799,2,FALSE)</f>
        <v>1x1</v>
      </c>
      <c r="E438" s="2" t="str">
        <f>VLOOKUP(A438,'4B0907557B M382 List'!$A$5:$D$1799,4,FALSE)</f>
        <v>Verlängerungsfaktor für die zweite Sondenbereitschaftszeit hinter Kat</v>
      </c>
      <c r="F438" s="2" t="str">
        <f>VLOOKUP(A438,'4B0907557B M382 List'!$A$5:$D$1799,3,FALSE)</f>
        <v>$07CDA</v>
      </c>
      <c r="H438" s="2" t="str">
        <f>VLOOKUP(A438,'4B0907557P M592 List'!$A$5:$D$1316,2,FALSE)</f>
        <v>1x1</v>
      </c>
      <c r="I438" s="2" t="str">
        <f>VLOOKUP(A438,'4B0907557P M592 List'!$A$5:$D$1316,4,FALSE)</f>
        <v>Verlängerungsfaktor für die zweite Sondenbereitschaftszeit hinter Kat</v>
      </c>
      <c r="J438" s="2" t="str">
        <f>VLOOKUP(A438,'4B0907557P M592 List'!$A$5:$D$1316,3,FALSE)</f>
        <v>$07871</v>
      </c>
      <c r="L438" s="2" t="str">
        <f>VLOOKUP(A438,'4B0907557P M592 List'!$A$5:$D$1316,2,FALSE)</f>
        <v>1x1</v>
      </c>
      <c r="M438" s="2" t="str">
        <f>VLOOKUP(A438,'4B0907557P M592 List'!$A$5:$D$1316,4,FALSE)</f>
        <v>Verlängerungsfaktor für die zweite Sondenbereitschaftszeit hinter Kat</v>
      </c>
      <c r="N438" s="2" t="str">
        <f>VLOOKUP(A438,'4B0907557P M592 List'!$A$5:$D$1316,3,FALSE)</f>
        <v>$07871</v>
      </c>
      <c r="P438" s="2" t="str">
        <f>VLOOKUP(A438,'06A906018R M383 List'!$A$6:$D$1294,2,FALSE)</f>
        <v>1x1</v>
      </c>
      <c r="Q438" s="2" t="str">
        <f>VLOOKUP(A438,'06A906018R M383 List'!$A$6:$D$1294,4,FALSE)</f>
        <v>Verlängerungsfaktor für die zweite Sondenbereitschaftszeit hinter Kat</v>
      </c>
      <c r="R438" s="2" t="str">
        <f>VLOOKUP(A438,'06A906018R M383 List'!$A$6:$D$1294,3,FALSE)</f>
        <v>$07214</v>
      </c>
      <c r="T438" s="2" t="str">
        <f>VLOOKUP(A438,'06A906018CG M383 List'!$A$6:$D$1395,2,FALSE)</f>
        <v>1x1</v>
      </c>
      <c r="U438" s="2" t="str">
        <f>VLOOKUP(A438,'06A906018CG M383 List'!$A$6:$D$1395,4,FALSE)</f>
        <v>Verlängerungsfaktor für die zweite Sondenbereitschaftszeit hinter Kat</v>
      </c>
      <c r="V438" s="2" t="str">
        <f>VLOOKUP(A438,'06A906018CG M383 List'!$A$6:$D$1395,3,FALSE)</f>
        <v>$0727E</v>
      </c>
    </row>
    <row r="439" spans="1:22">
      <c r="A439" s="2" t="s">
        <v>7078</v>
      </c>
      <c r="B439" s="2" t="str">
        <f>VLOOKUP(A439,'4B0907557B M382 List'!$A$5:$E$1799,5,FALSE)</f>
        <v>Extension factor for the second probe willing ago Kat</v>
      </c>
      <c r="D439" s="2" t="str">
        <f>VLOOKUP(A439,'4B0907557B M382 List'!$A$5:$B$1799,2,FALSE)</f>
        <v>1x1</v>
      </c>
      <c r="E439" s="2" t="str">
        <f>VLOOKUP(A439,'4B0907557B M382 List'!$A$5:$D$1799,4,FALSE)</f>
        <v>Verlängerungsfaktor für die zweite Sondenbereitschaftszeit vor Kat</v>
      </c>
      <c r="F439" s="2" t="str">
        <f>VLOOKUP(A439,'4B0907557B M382 List'!$A$5:$D$1799,3,FALSE)</f>
        <v>$07CD8</v>
      </c>
      <c r="H439" s="2" t="str">
        <f>VLOOKUP(A439,'4B0907557P M592 List'!$A$5:$D$1316,2,FALSE)</f>
        <v>1x1</v>
      </c>
      <c r="I439" s="2" t="str">
        <f>VLOOKUP(A439,'4B0907557P M592 List'!$A$5:$D$1316,4,FALSE)</f>
        <v>Verlängerungsfaktor für die zweite Sondenbereitschaftszeit vor Kat</v>
      </c>
      <c r="J439" s="2" t="str">
        <f>VLOOKUP(A439,'4B0907557P M592 List'!$A$5:$D$1316,3,FALSE)</f>
        <v>$0786E</v>
      </c>
      <c r="L439" s="2" t="str">
        <f>VLOOKUP(A439,'4B0907557P M592 List'!$A$5:$D$1316,2,FALSE)</f>
        <v>1x1</v>
      </c>
      <c r="M439" s="2" t="str">
        <f>VLOOKUP(A439,'4B0907557P M592 List'!$A$5:$D$1316,4,FALSE)</f>
        <v>Verlängerungsfaktor für die zweite Sondenbereitschaftszeit vor Kat</v>
      </c>
      <c r="N439" s="2" t="str">
        <f>VLOOKUP(A439,'4B0907557P M592 List'!$A$5:$D$1316,3,FALSE)</f>
        <v>$0786E</v>
      </c>
      <c r="P439" s="2" t="str">
        <f>VLOOKUP(A439,'06A906018R M383 List'!$A$6:$D$1294,2,FALSE)</f>
        <v>1x1</v>
      </c>
      <c r="Q439" s="2" t="str">
        <f>VLOOKUP(A439,'06A906018R M383 List'!$A$6:$D$1294,4,FALSE)</f>
        <v>Verlängerungsfaktor für die zweite Sondenbereitschaftszeit vor Kat</v>
      </c>
      <c r="R439" s="2" t="str">
        <f>VLOOKUP(A439,'06A906018R M383 List'!$A$6:$D$1294,3,FALSE)</f>
        <v>$07212</v>
      </c>
      <c r="T439" s="2" t="str">
        <f>VLOOKUP(A439,'06A906018CG M383 List'!$A$6:$D$1395,2,FALSE)</f>
        <v>1x1</v>
      </c>
      <c r="U439" s="2" t="str">
        <f>VLOOKUP(A439,'06A906018CG M383 List'!$A$6:$D$1395,4,FALSE)</f>
        <v>Verlängerungsfaktor für die zweite Sondenbereitschaftszeit vor Kat</v>
      </c>
      <c r="V439" s="2" t="str">
        <f>VLOOKUP(A439,'06A906018CG M383 List'!$A$6:$D$1395,3,FALSE)</f>
        <v>$0727C</v>
      </c>
    </row>
    <row r="440" spans="1:22">
      <c r="A440" s="2" t="s">
        <v>7274</v>
      </c>
      <c r="B440" s="2" t="str">
        <f>VLOOKUP(A440,'4B0907557B M382 List'!$A$5:$E$1799,5,FALSE)</f>
        <v>Debouncing healing : Lambda probe heating behind catalytic converter</v>
      </c>
      <c r="D440" s="2" t="str">
        <f>VLOOKUP(A440,'4B0907557B M382 List'!$A$5:$B$1799,2,FALSE)</f>
        <v>1x1</v>
      </c>
      <c r="E440" s="2" t="str">
        <f>VLOOKUP(A440,'4B0907557B M382 List'!$A$5:$D$1799,4,FALSE)</f>
        <v>Entprellung Heilung: Lambdasonden-Heizung hinter Katalysator</v>
      </c>
      <c r="F440" s="2" t="str">
        <f>VLOOKUP(A440,'4B0907557B M382 List'!$A$5:$D$1799,3,FALSE)</f>
        <v>$07A58</v>
      </c>
      <c r="H440" s="2" t="e">
        <f>VLOOKUP(A440,'4B0907557P M592 List'!$A$5:$D$1316,2,FALSE)</f>
        <v>#N/A</v>
      </c>
      <c r="I440" s="2" t="e">
        <f>VLOOKUP(A440,'4B0907557P M592 List'!$A$5:$D$1316,4,FALSE)</f>
        <v>#N/A</v>
      </c>
      <c r="J440" s="2" t="e">
        <f>VLOOKUP(A440,'4B0907557P M592 List'!$A$5:$D$1316,3,FALSE)</f>
        <v>#N/A</v>
      </c>
      <c r="L440" s="2" t="e">
        <f>VLOOKUP(A440,'4B0907557P M592 List'!$A$5:$D$1316,2,FALSE)</f>
        <v>#N/A</v>
      </c>
      <c r="M440" s="2" t="e">
        <f>VLOOKUP(A440,'4B0907557P M592 List'!$A$5:$D$1316,4,FALSE)</f>
        <v>#N/A</v>
      </c>
      <c r="N440" s="2" t="e">
        <f>VLOOKUP(A440,'4B0907557P M592 List'!$A$5:$D$1316,3,FALSE)</f>
        <v>#N/A</v>
      </c>
      <c r="P440" s="2" t="str">
        <f>VLOOKUP(A440,'06A906018R M383 List'!$A$6:$D$1294,2,FALSE)</f>
        <v>1x1</v>
      </c>
      <c r="Q440" s="2" t="str">
        <f>VLOOKUP(A440,'06A906018R M383 List'!$A$6:$D$1294,4,FALSE)</f>
        <v>Entprellung Heilung: Lambdasonden-Heizung hinter Katalysator</v>
      </c>
      <c r="R440" s="2" t="str">
        <f>VLOOKUP(A440,'06A906018R M383 List'!$A$6:$D$1294,3,FALSE)</f>
        <v>$06F7E</v>
      </c>
      <c r="T440" s="2" t="str">
        <f>VLOOKUP(A440,'06A906018CG M383 List'!$A$6:$D$1395,2,FALSE)</f>
        <v>1x1</v>
      </c>
      <c r="U440" s="2" t="str">
        <f>VLOOKUP(A440,'06A906018CG M383 List'!$A$6:$D$1395,4,FALSE)</f>
        <v>Entprellung Heilung: Lambdasonden-Heizung hinter Katalysator</v>
      </c>
      <c r="V440" s="2" t="str">
        <f>VLOOKUP(A440,'06A906018CG M383 List'!$A$6:$D$1395,3,FALSE)</f>
        <v>$06FD8</v>
      </c>
    </row>
    <row r="441" spans="1:22">
      <c r="A441" s="2" t="s">
        <v>7277</v>
      </c>
      <c r="B441" s="2" t="str">
        <f>VLOOKUP(A441,'4B0907557B M382 List'!$A$5:$E$1799,5,FALSE)</f>
        <v>Debouncing healing : Lambda probe heating behind catalytic converter , bank 2</v>
      </c>
      <c r="D441" s="2" t="str">
        <f>VLOOKUP(A441,'4B0907557B M382 List'!$A$5:$B$1799,2,FALSE)</f>
        <v>1x1</v>
      </c>
      <c r="E441" s="2" t="str">
        <f>VLOOKUP(A441,'4B0907557B M382 List'!$A$5:$D$1799,4,FALSE)</f>
        <v>Entprellung Heilung: Lambdasonden-Heizung hinter Katalysator, Bank 2</v>
      </c>
      <c r="F441" s="2" t="str">
        <f>VLOOKUP(A441,'4B0907557B M382 List'!$A$5:$D$1799,3,FALSE)</f>
        <v>$07A5A</v>
      </c>
      <c r="H441" s="2" t="e">
        <f>VLOOKUP(A441,'4B0907557P M592 List'!$A$5:$D$1316,2,FALSE)</f>
        <v>#N/A</v>
      </c>
      <c r="I441" s="2" t="e">
        <f>VLOOKUP(A441,'4B0907557P M592 List'!$A$5:$D$1316,4,FALSE)</f>
        <v>#N/A</v>
      </c>
      <c r="J441" s="2" t="e">
        <f>VLOOKUP(A441,'4B0907557P M592 List'!$A$5:$D$1316,3,FALSE)</f>
        <v>#N/A</v>
      </c>
      <c r="L441" s="2" t="e">
        <f>VLOOKUP(A441,'4B0907557P M592 List'!$A$5:$D$1316,2,FALSE)</f>
        <v>#N/A</v>
      </c>
      <c r="M441" s="2" t="e">
        <f>VLOOKUP(A441,'4B0907557P M592 List'!$A$5:$D$1316,4,FALSE)</f>
        <v>#N/A</v>
      </c>
      <c r="N441" s="2" t="e">
        <f>VLOOKUP(A441,'4B0907557P M592 List'!$A$5:$D$1316,3,FALSE)</f>
        <v>#N/A</v>
      </c>
      <c r="P441" s="2" t="str">
        <f>VLOOKUP(A441,'06A906018R M383 List'!$A$6:$D$1294,2,FALSE)</f>
        <v>1x1</v>
      </c>
      <c r="Q441" s="2" t="str">
        <f>VLOOKUP(A441,'06A906018R M383 List'!$A$6:$D$1294,4,FALSE)</f>
        <v>Entprellung Heilung: Lambdasonden-Heizung hinter Katalysator, Bank 2</v>
      </c>
      <c r="R441" s="2" t="str">
        <f>VLOOKUP(A441,'06A906018R M383 List'!$A$6:$D$1294,3,FALSE)</f>
        <v>$06F80</v>
      </c>
      <c r="T441" s="2" t="str">
        <f>VLOOKUP(A441,'06A906018CG M383 List'!$A$6:$D$1395,2,FALSE)</f>
        <v>1x1</v>
      </c>
      <c r="U441" s="2" t="str">
        <f>VLOOKUP(A441,'06A906018CG M383 List'!$A$6:$D$1395,4,FALSE)</f>
        <v>Entprellung Heilung: Lambdasonden-Heizung hinter Katalysator, Bank 2</v>
      </c>
      <c r="V441" s="2" t="str">
        <f>VLOOKUP(A441,'06A906018CG M383 List'!$A$6:$D$1395,3,FALSE)</f>
        <v>$06FDA</v>
      </c>
    </row>
    <row r="442" spans="1:22">
      <c r="A442" s="2" t="s">
        <v>7280</v>
      </c>
      <c r="B442" s="2" t="str">
        <f>VLOOKUP(A442,'4B0907557B M382 List'!$A$5:$E$1799,5,FALSE)</f>
        <v>Debouncing healing : Lambda probe heating in front of catalytic converter</v>
      </c>
      <c r="D442" s="2" t="str">
        <f>VLOOKUP(A442,'4B0907557B M382 List'!$A$5:$B$1799,2,FALSE)</f>
        <v>1x1</v>
      </c>
      <c r="E442" s="2" t="str">
        <f>VLOOKUP(A442,'4B0907557B M382 List'!$A$5:$D$1799,4,FALSE)</f>
        <v>Entprellung Heilung: Lambdasonden-Heizung vor Katalysator</v>
      </c>
      <c r="F442" s="2" t="str">
        <f>VLOOKUP(A442,'4B0907557B M382 List'!$A$5:$D$1799,3,FALSE)</f>
        <v>$07A57</v>
      </c>
      <c r="H442" s="2" t="e">
        <f>VLOOKUP(A442,'4B0907557P M592 List'!$A$5:$D$1316,2,FALSE)</f>
        <v>#N/A</v>
      </c>
      <c r="I442" s="2" t="e">
        <f>VLOOKUP(A442,'4B0907557P M592 List'!$A$5:$D$1316,4,FALSE)</f>
        <v>#N/A</v>
      </c>
      <c r="J442" s="2" t="e">
        <f>VLOOKUP(A442,'4B0907557P M592 List'!$A$5:$D$1316,3,FALSE)</f>
        <v>#N/A</v>
      </c>
      <c r="L442" s="2" t="e">
        <f>VLOOKUP(A442,'4B0907557P M592 List'!$A$5:$D$1316,2,FALSE)</f>
        <v>#N/A</v>
      </c>
      <c r="M442" s="2" t="e">
        <f>VLOOKUP(A442,'4B0907557P M592 List'!$A$5:$D$1316,4,FALSE)</f>
        <v>#N/A</v>
      </c>
      <c r="N442" s="2" t="e">
        <f>VLOOKUP(A442,'4B0907557P M592 List'!$A$5:$D$1316,3,FALSE)</f>
        <v>#N/A</v>
      </c>
      <c r="P442" s="2" t="str">
        <f>VLOOKUP(A442,'06A906018R M383 List'!$A$6:$D$1294,2,FALSE)</f>
        <v>1x1</v>
      </c>
      <c r="Q442" s="2" t="str">
        <f>VLOOKUP(A442,'06A906018R M383 List'!$A$6:$D$1294,4,FALSE)</f>
        <v>Entprellung Heilung: Lambdasonden-Heizung vor Katalysator</v>
      </c>
      <c r="R442" s="2" t="str">
        <f>VLOOKUP(A442,'06A906018R M383 List'!$A$6:$D$1294,3,FALSE)</f>
        <v>$06F7D</v>
      </c>
      <c r="T442" s="2" t="str">
        <f>VLOOKUP(A442,'06A906018CG M383 List'!$A$6:$D$1395,2,FALSE)</f>
        <v>1x1</v>
      </c>
      <c r="U442" s="2" t="str">
        <f>VLOOKUP(A442,'06A906018CG M383 List'!$A$6:$D$1395,4,FALSE)</f>
        <v>Entprellung Heilung: Lambdasonden-Heizung vor Katalysator</v>
      </c>
      <c r="V442" s="2" t="str">
        <f>VLOOKUP(A442,'06A906018CG M383 List'!$A$6:$D$1395,3,FALSE)</f>
        <v>$06FD7</v>
      </c>
    </row>
    <row r="443" spans="1:22">
      <c r="A443" s="2" t="s">
        <v>7283</v>
      </c>
      <c r="B443" s="2" t="str">
        <f>VLOOKUP(A443,'4B0907557B M382 List'!$A$5:$E$1799,5,FALSE)</f>
        <v>Debouncing healing : Lambda probe heating in front of catalytic converter , bank 2</v>
      </c>
      <c r="D443" s="2" t="str">
        <f>VLOOKUP(A443,'4B0907557B M382 List'!$A$5:$B$1799,2,FALSE)</f>
        <v>1x1</v>
      </c>
      <c r="E443" s="2" t="str">
        <f>VLOOKUP(A443,'4B0907557B M382 List'!$A$5:$D$1799,4,FALSE)</f>
        <v>Entprellung Heilung: Lambdasonden-Heizung vor Katalysator, bank 2</v>
      </c>
      <c r="F443" s="2" t="str">
        <f>VLOOKUP(A443,'4B0907557B M382 List'!$A$5:$D$1799,3,FALSE)</f>
        <v>$07A59</v>
      </c>
      <c r="H443" s="2" t="e">
        <f>VLOOKUP(A443,'4B0907557P M592 List'!$A$5:$D$1316,2,FALSE)</f>
        <v>#N/A</v>
      </c>
      <c r="I443" s="2" t="e">
        <f>VLOOKUP(A443,'4B0907557P M592 List'!$A$5:$D$1316,4,FALSE)</f>
        <v>#N/A</v>
      </c>
      <c r="J443" s="2" t="e">
        <f>VLOOKUP(A443,'4B0907557P M592 List'!$A$5:$D$1316,3,FALSE)</f>
        <v>#N/A</v>
      </c>
      <c r="L443" s="2" t="e">
        <f>VLOOKUP(A443,'4B0907557P M592 List'!$A$5:$D$1316,2,FALSE)</f>
        <v>#N/A</v>
      </c>
      <c r="M443" s="2" t="e">
        <f>VLOOKUP(A443,'4B0907557P M592 List'!$A$5:$D$1316,4,FALSE)</f>
        <v>#N/A</v>
      </c>
      <c r="N443" s="2" t="e">
        <f>VLOOKUP(A443,'4B0907557P M592 List'!$A$5:$D$1316,3,FALSE)</f>
        <v>#N/A</v>
      </c>
      <c r="P443" s="2" t="str">
        <f>VLOOKUP(A443,'06A906018R M383 List'!$A$6:$D$1294,2,FALSE)</f>
        <v>1x1</v>
      </c>
      <c r="Q443" s="2" t="str">
        <f>VLOOKUP(A443,'06A906018R M383 List'!$A$6:$D$1294,4,FALSE)</f>
        <v>Entprellung Heilung: Lambdasonden-Heizung vor Katalysator, bank 2</v>
      </c>
      <c r="R443" s="2" t="str">
        <f>VLOOKUP(A443,'06A906018R M383 List'!$A$6:$D$1294,3,FALSE)</f>
        <v>$06F7F</v>
      </c>
      <c r="T443" s="2" t="str">
        <f>VLOOKUP(A443,'06A906018CG M383 List'!$A$6:$D$1395,2,FALSE)</f>
        <v>1x1</v>
      </c>
      <c r="U443" s="2" t="str">
        <f>VLOOKUP(A443,'06A906018CG M383 List'!$A$6:$D$1395,4,FALSE)</f>
        <v>Entprellung Heilung: Lambdasonden-Heizung vor Katalysator, bank 2</v>
      </c>
      <c r="V443" s="2" t="str">
        <f>VLOOKUP(A443,'06A906018CG M383 List'!$A$6:$D$1395,3,FALSE)</f>
        <v>$06FD9</v>
      </c>
    </row>
    <row r="444" spans="1:22">
      <c r="A444" s="2" t="s">
        <v>8043</v>
      </c>
      <c r="B444" s="2" t="str">
        <f>VLOOKUP(A444,'4B0907557B M382 List'!$A$5:$E$1799,5,FALSE)</f>
        <v>Error - &gt; Lamp : Lambda probe heating behind catalytic converter</v>
      </c>
      <c r="D444" s="2" t="str">
        <f>VLOOKUP(A444,'4B0907557B M382 List'!$A$5:$B$1799,2,FALSE)</f>
        <v>1x1</v>
      </c>
      <c r="E444" s="2" t="str">
        <f>VLOOKUP(A444,'4B0907557B M382 List'!$A$5:$D$1799,4,FALSE)</f>
        <v>Fehler -&gt; Lampe: Lambdasonden-Heizung hinter Katalysator</v>
      </c>
      <c r="F444" s="2" t="str">
        <f>VLOOKUP(A444,'4B0907557B M382 List'!$A$5:$D$1799,3,FALSE)</f>
        <v>$07A9F</v>
      </c>
      <c r="H444" s="2" t="e">
        <f>VLOOKUP(A444,'4B0907557P M592 List'!$A$5:$D$1316,2,FALSE)</f>
        <v>#N/A</v>
      </c>
      <c r="I444" s="2" t="e">
        <f>VLOOKUP(A444,'4B0907557P M592 List'!$A$5:$D$1316,4,FALSE)</f>
        <v>#N/A</v>
      </c>
      <c r="J444" s="2" t="e">
        <f>VLOOKUP(A444,'4B0907557P M592 List'!$A$5:$D$1316,3,FALSE)</f>
        <v>#N/A</v>
      </c>
      <c r="L444" s="2" t="e">
        <f>VLOOKUP(A444,'4B0907557P M592 List'!$A$5:$D$1316,2,FALSE)</f>
        <v>#N/A</v>
      </c>
      <c r="M444" s="2" t="e">
        <f>VLOOKUP(A444,'4B0907557P M592 List'!$A$5:$D$1316,4,FALSE)</f>
        <v>#N/A</v>
      </c>
      <c r="N444" s="2" t="e">
        <f>VLOOKUP(A444,'4B0907557P M592 List'!$A$5:$D$1316,3,FALSE)</f>
        <v>#N/A</v>
      </c>
      <c r="P444" s="2" t="str">
        <f>VLOOKUP(A444,'06A906018R M383 List'!$A$6:$D$1294,2,FALSE)</f>
        <v>1x1</v>
      </c>
      <c r="Q444" s="2" t="str">
        <f>VLOOKUP(A444,'06A906018R M383 List'!$A$6:$D$1294,4,FALSE)</f>
        <v>Fehler -&gt; Lampe: Lambdasonden-Heizung hinter Katalysator</v>
      </c>
      <c r="R444" s="2" t="str">
        <f>VLOOKUP(A444,'06A906018R M383 List'!$A$6:$D$1294,3,FALSE)</f>
        <v>$06FC5</v>
      </c>
      <c r="T444" s="2" t="str">
        <f>VLOOKUP(A444,'06A906018CG M383 List'!$A$6:$D$1395,2,FALSE)</f>
        <v>1x1</v>
      </c>
      <c r="U444" s="2" t="str">
        <f>VLOOKUP(A444,'06A906018CG M383 List'!$A$6:$D$1395,4,FALSE)</f>
        <v>Fehler -&gt; Lampe: Lambdasonden-Heizung hinter Katalysator</v>
      </c>
      <c r="V444" s="2" t="str">
        <f>VLOOKUP(A444,'06A906018CG M383 List'!$A$6:$D$1395,3,FALSE)</f>
        <v>$0701F</v>
      </c>
    </row>
    <row r="445" spans="1:22">
      <c r="A445" s="2" t="s">
        <v>8046</v>
      </c>
      <c r="B445" s="2" t="str">
        <f>VLOOKUP(A445,'4B0907557B M382 List'!$A$5:$E$1799,5,FALSE)</f>
        <v>Error - &gt; Lamp : Lambda probe heating behind catalytic converter , bank 2</v>
      </c>
      <c r="D445" s="2" t="str">
        <f>VLOOKUP(A445,'4B0907557B M382 List'!$A$5:$B$1799,2,FALSE)</f>
        <v>1x1</v>
      </c>
      <c r="E445" s="2" t="str">
        <f>VLOOKUP(A445,'4B0907557B M382 List'!$A$5:$D$1799,4,FALSE)</f>
        <v>Fehler -&gt; Lampe: Lambdasonden-Heizung hinter Katalysator, Bank 2</v>
      </c>
      <c r="F445" s="2" t="str">
        <f>VLOOKUP(A445,'4B0907557B M382 List'!$A$5:$D$1799,3,FALSE)</f>
        <v>$07AA1</v>
      </c>
      <c r="H445" s="2" t="e">
        <f>VLOOKUP(A445,'4B0907557P M592 List'!$A$5:$D$1316,2,FALSE)</f>
        <v>#N/A</v>
      </c>
      <c r="I445" s="2" t="e">
        <f>VLOOKUP(A445,'4B0907557P M592 List'!$A$5:$D$1316,4,FALSE)</f>
        <v>#N/A</v>
      </c>
      <c r="J445" s="2" t="e">
        <f>VLOOKUP(A445,'4B0907557P M592 List'!$A$5:$D$1316,3,FALSE)</f>
        <v>#N/A</v>
      </c>
      <c r="L445" s="2" t="e">
        <f>VLOOKUP(A445,'4B0907557P M592 List'!$A$5:$D$1316,2,FALSE)</f>
        <v>#N/A</v>
      </c>
      <c r="M445" s="2" t="e">
        <f>VLOOKUP(A445,'4B0907557P M592 List'!$A$5:$D$1316,4,FALSE)</f>
        <v>#N/A</v>
      </c>
      <c r="N445" s="2" t="e">
        <f>VLOOKUP(A445,'4B0907557P M592 List'!$A$5:$D$1316,3,FALSE)</f>
        <v>#N/A</v>
      </c>
      <c r="P445" s="2" t="str">
        <f>VLOOKUP(A445,'06A906018R M383 List'!$A$6:$D$1294,2,FALSE)</f>
        <v>1x1</v>
      </c>
      <c r="Q445" s="2" t="str">
        <f>VLOOKUP(A445,'06A906018R M383 List'!$A$6:$D$1294,4,FALSE)</f>
        <v>Fehler -&gt; Lampe: Lambdasonden-Heizung hinter Katalysator, Bank 2</v>
      </c>
      <c r="R445" s="2" t="str">
        <f>VLOOKUP(A445,'06A906018R M383 List'!$A$6:$D$1294,3,FALSE)</f>
        <v>$06FC7</v>
      </c>
      <c r="T445" s="2" t="str">
        <f>VLOOKUP(A445,'06A906018CG M383 List'!$A$6:$D$1395,2,FALSE)</f>
        <v>1x1</v>
      </c>
      <c r="U445" s="2" t="str">
        <f>VLOOKUP(A445,'06A906018CG M383 List'!$A$6:$D$1395,4,FALSE)</f>
        <v>Fehler -&gt; Lampe: Lambdasonden-Heizung hinter Katalysator, Bank 2</v>
      </c>
      <c r="V445" s="2" t="str">
        <f>VLOOKUP(A445,'06A906018CG M383 List'!$A$6:$D$1395,3,FALSE)</f>
        <v>$07021</v>
      </c>
    </row>
    <row r="446" spans="1:22">
      <c r="A446" s="2" t="s">
        <v>8049</v>
      </c>
      <c r="B446" s="2" t="str">
        <f>VLOOKUP(A446,'4B0907557B M382 List'!$A$5:$E$1799,5,FALSE)</f>
        <v>Error - &gt; Lamp : Lambda probe heating in front of catalytic converter</v>
      </c>
      <c r="D446" s="2" t="str">
        <f>VLOOKUP(A446,'4B0907557B M382 List'!$A$5:$B$1799,2,FALSE)</f>
        <v>1x1</v>
      </c>
      <c r="E446" s="2" t="str">
        <f>VLOOKUP(A446,'4B0907557B M382 List'!$A$5:$D$1799,4,FALSE)</f>
        <v>Fehler -&gt; Lampe: Lambdasonden-Heizung vor Katalysator</v>
      </c>
      <c r="F446" s="2" t="str">
        <f>VLOOKUP(A446,'4B0907557B M382 List'!$A$5:$D$1799,3,FALSE)</f>
        <v>$07A9E</v>
      </c>
      <c r="H446" s="2" t="e">
        <f>VLOOKUP(A446,'4B0907557P M592 List'!$A$5:$D$1316,2,FALSE)</f>
        <v>#N/A</v>
      </c>
      <c r="I446" s="2" t="e">
        <f>VLOOKUP(A446,'4B0907557P M592 List'!$A$5:$D$1316,4,FALSE)</f>
        <v>#N/A</v>
      </c>
      <c r="J446" s="2" t="e">
        <f>VLOOKUP(A446,'4B0907557P M592 List'!$A$5:$D$1316,3,FALSE)</f>
        <v>#N/A</v>
      </c>
      <c r="L446" s="2" t="e">
        <f>VLOOKUP(A446,'4B0907557P M592 List'!$A$5:$D$1316,2,FALSE)</f>
        <v>#N/A</v>
      </c>
      <c r="M446" s="2" t="e">
        <f>VLOOKUP(A446,'4B0907557P M592 List'!$A$5:$D$1316,4,FALSE)</f>
        <v>#N/A</v>
      </c>
      <c r="N446" s="2" t="e">
        <f>VLOOKUP(A446,'4B0907557P M592 List'!$A$5:$D$1316,3,FALSE)</f>
        <v>#N/A</v>
      </c>
      <c r="P446" s="2" t="str">
        <f>VLOOKUP(A446,'06A906018R M383 List'!$A$6:$D$1294,2,FALSE)</f>
        <v>1x1</v>
      </c>
      <c r="Q446" s="2" t="str">
        <f>VLOOKUP(A446,'06A906018R M383 List'!$A$6:$D$1294,4,FALSE)</f>
        <v>Fehler -&gt; Lampe: Lambdasonden-Heizung vor Katalysator</v>
      </c>
      <c r="R446" s="2" t="str">
        <f>VLOOKUP(A446,'06A906018R M383 List'!$A$6:$D$1294,3,FALSE)</f>
        <v>$06FC4</v>
      </c>
      <c r="T446" s="2" t="str">
        <f>VLOOKUP(A446,'06A906018CG M383 List'!$A$6:$D$1395,2,FALSE)</f>
        <v>1x1</v>
      </c>
      <c r="U446" s="2" t="str">
        <f>VLOOKUP(A446,'06A906018CG M383 List'!$A$6:$D$1395,4,FALSE)</f>
        <v>Fehler -&gt; Lampe: Lambdasonden-Heizung vor Katalysator</v>
      </c>
      <c r="V446" s="2" t="str">
        <f>VLOOKUP(A446,'06A906018CG M383 List'!$A$6:$D$1395,3,FALSE)</f>
        <v>$0701E</v>
      </c>
    </row>
    <row r="447" spans="1:22">
      <c r="A447" s="2" t="s">
        <v>8052</v>
      </c>
      <c r="B447" s="2" t="str">
        <f>VLOOKUP(A447,'4B0907557B M382 List'!$A$5:$E$1799,5,FALSE)</f>
        <v>Error - &gt; Lamp : Lambda probe heating in front of catalytic converter , bank 2</v>
      </c>
      <c r="D447" s="2" t="str">
        <f>VLOOKUP(A447,'4B0907557B M382 List'!$A$5:$B$1799,2,FALSE)</f>
        <v>1x1</v>
      </c>
      <c r="E447" s="2" t="str">
        <f>VLOOKUP(A447,'4B0907557B M382 List'!$A$5:$D$1799,4,FALSE)</f>
        <v>Fehler -&gt; Lampe: Lambdasonden-Heizung vor Katalysator, Bank 2</v>
      </c>
      <c r="F447" s="2" t="str">
        <f>VLOOKUP(A447,'4B0907557B M382 List'!$A$5:$D$1799,3,FALSE)</f>
        <v>$07AA0</v>
      </c>
      <c r="H447" s="2" t="e">
        <f>VLOOKUP(A447,'4B0907557P M592 List'!$A$5:$D$1316,2,FALSE)</f>
        <v>#N/A</v>
      </c>
      <c r="I447" s="2" t="e">
        <f>VLOOKUP(A447,'4B0907557P M592 List'!$A$5:$D$1316,4,FALSE)</f>
        <v>#N/A</v>
      </c>
      <c r="J447" s="2" t="e">
        <f>VLOOKUP(A447,'4B0907557P M592 List'!$A$5:$D$1316,3,FALSE)</f>
        <v>#N/A</v>
      </c>
      <c r="L447" s="2" t="e">
        <f>VLOOKUP(A447,'4B0907557P M592 List'!$A$5:$D$1316,2,FALSE)</f>
        <v>#N/A</v>
      </c>
      <c r="M447" s="2" t="e">
        <f>VLOOKUP(A447,'4B0907557P M592 List'!$A$5:$D$1316,4,FALSE)</f>
        <v>#N/A</v>
      </c>
      <c r="N447" s="2" t="e">
        <f>VLOOKUP(A447,'4B0907557P M592 List'!$A$5:$D$1316,3,FALSE)</f>
        <v>#N/A</v>
      </c>
      <c r="P447" s="2" t="str">
        <f>VLOOKUP(A447,'06A906018R M383 List'!$A$6:$D$1294,2,FALSE)</f>
        <v>1x1</v>
      </c>
      <c r="Q447" s="2" t="str">
        <f>VLOOKUP(A447,'06A906018R M383 List'!$A$6:$D$1294,4,FALSE)</f>
        <v>Fehler -&gt; Lampe: Lambdasonden-Heizung vor Katalysator, Bank 2</v>
      </c>
      <c r="R447" s="2" t="str">
        <f>VLOOKUP(A447,'06A906018R M383 List'!$A$6:$D$1294,3,FALSE)</f>
        <v>$06FC6</v>
      </c>
      <c r="T447" s="2" t="str">
        <f>VLOOKUP(A447,'06A906018CG M383 List'!$A$6:$D$1395,2,FALSE)</f>
        <v>1x1</v>
      </c>
      <c r="U447" s="2" t="str">
        <f>VLOOKUP(A447,'06A906018CG M383 List'!$A$6:$D$1395,4,FALSE)</f>
        <v>Fehler -&gt; Lampe: Lambdasonden-Heizung vor Katalysator, Bank 2</v>
      </c>
      <c r="V447" s="2" t="str">
        <f>VLOOKUP(A447,'06A906018CG M383 List'!$A$6:$D$1395,3,FALSE)</f>
        <v>$07020</v>
      </c>
    </row>
    <row r="448" spans="1:22">
      <c r="A448" s="2" t="s">
        <v>5845</v>
      </c>
      <c r="B448" s="2" t="str">
        <f>VLOOKUP(A448,'4B0907557B M382 List'!$A$5:$E$1799,5,FALSE)</f>
        <v>upper diagnostic threshold sensor heater resistance behind Kat</v>
      </c>
      <c r="D448" s="2" t="str">
        <f>VLOOKUP(A448,'4B0907557B M382 List'!$A$5:$B$1799,2,FALSE)</f>
        <v>1x1</v>
      </c>
      <c r="E448" s="2" t="str">
        <f>VLOOKUP(A448,'4B0907557B M382 List'!$A$5:$D$1799,4,FALSE)</f>
        <v>obere Diagnoseschwelle Sondenheizungswiderstand hinter Kat</v>
      </c>
      <c r="F448" s="2" t="str">
        <f>VLOOKUP(A448,'4B0907557B M382 List'!$A$5:$D$1799,3,FALSE)</f>
        <v>$07CD6</v>
      </c>
      <c r="H448" s="2" t="str">
        <f>VLOOKUP(A448,'4B0907557P M592 List'!$A$5:$D$1316,2,FALSE)</f>
        <v>1x1</v>
      </c>
      <c r="I448" s="2" t="str">
        <f>VLOOKUP(A448,'4B0907557P M592 List'!$A$5:$D$1316,4,FALSE)</f>
        <v>obere Diagnoseschwelle Sondenheizungswiderstand hinter Kat</v>
      </c>
      <c r="J448" s="2" t="str">
        <f>VLOOKUP(A448,'4B0907557P M592 List'!$A$5:$D$1316,3,FALSE)</f>
        <v>$0786C</v>
      </c>
      <c r="L448" s="2" t="str">
        <f>VLOOKUP(A448,'4B0907557P M592 List'!$A$5:$D$1316,2,FALSE)</f>
        <v>1x1</v>
      </c>
      <c r="M448" s="2" t="str">
        <f>VLOOKUP(A448,'4B0907557P M592 List'!$A$5:$D$1316,4,FALSE)</f>
        <v>obere Diagnoseschwelle Sondenheizungswiderstand hinter Kat</v>
      </c>
      <c r="N448" s="2" t="str">
        <f>VLOOKUP(A448,'4B0907557P M592 List'!$A$5:$D$1316,3,FALSE)</f>
        <v>$0786C</v>
      </c>
      <c r="P448" s="2" t="str">
        <f>VLOOKUP(A448,'06A906018R M383 List'!$A$6:$D$1294,2,FALSE)</f>
        <v>1x1</v>
      </c>
      <c r="Q448" s="2" t="str">
        <f>VLOOKUP(A448,'06A906018R M383 List'!$A$6:$D$1294,4,FALSE)</f>
        <v>obere Diagnoseschwelle Sondenheizungswiderstand hinter Kat</v>
      </c>
      <c r="R448" s="2" t="str">
        <f>VLOOKUP(A448,'06A906018R M383 List'!$A$6:$D$1294,3,FALSE)</f>
        <v>$07210</v>
      </c>
      <c r="T448" s="2" t="str">
        <f>VLOOKUP(A448,'06A906018CG M383 List'!$A$6:$D$1395,2,FALSE)</f>
        <v>1x1</v>
      </c>
      <c r="U448" s="2" t="str">
        <f>VLOOKUP(A448,'06A906018CG M383 List'!$A$6:$D$1395,4,FALSE)</f>
        <v>obere Diagnoseschwelle Sondenheizungswiderstand hinter Kat</v>
      </c>
      <c r="V448" s="2" t="str">
        <f>VLOOKUP(A448,'06A906018CG M383 List'!$A$6:$D$1395,3,FALSE)</f>
        <v>$0727A</v>
      </c>
    </row>
    <row r="449" spans="1:22">
      <c r="A449" s="2" t="s">
        <v>5848</v>
      </c>
      <c r="B449" s="2" t="str">
        <f>VLOOKUP(A449,'4B0907557B M382 List'!$A$5:$E$1799,5,FALSE)</f>
        <v>upper diagnostic threshold sensor heater resistance before Kat</v>
      </c>
      <c r="D449" s="2" t="str">
        <f>VLOOKUP(A449,'4B0907557B M382 List'!$A$5:$B$1799,2,FALSE)</f>
        <v>1x1</v>
      </c>
      <c r="E449" s="2" t="str">
        <f>VLOOKUP(A449,'4B0907557B M382 List'!$A$5:$D$1799,4,FALSE)</f>
        <v>obere Diagnoseschwelle Sondenheizungswiderstand vor Kat</v>
      </c>
      <c r="F449" s="2" t="str">
        <f>VLOOKUP(A449,'4B0907557B M382 List'!$A$5:$D$1799,3,FALSE)</f>
        <v>$07CD4</v>
      </c>
      <c r="H449" s="2" t="str">
        <f>VLOOKUP(A449,'4B0907557P M592 List'!$A$5:$D$1316,2,FALSE)</f>
        <v>1x1</v>
      </c>
      <c r="I449" s="2" t="str">
        <f>VLOOKUP(A449,'4B0907557P M592 List'!$A$5:$D$1316,4,FALSE)</f>
        <v>obere Diagnoseschwelle Sondenheizungswiderstand vor Kat</v>
      </c>
      <c r="J449" s="2" t="str">
        <f>VLOOKUP(A449,'4B0907557P M592 List'!$A$5:$D$1316,3,FALSE)</f>
        <v>$0786A</v>
      </c>
      <c r="L449" s="2" t="str">
        <f>VLOOKUP(A449,'4B0907557P M592 List'!$A$5:$D$1316,2,FALSE)</f>
        <v>1x1</v>
      </c>
      <c r="M449" s="2" t="str">
        <f>VLOOKUP(A449,'4B0907557P M592 List'!$A$5:$D$1316,4,FALSE)</f>
        <v>obere Diagnoseschwelle Sondenheizungswiderstand vor Kat</v>
      </c>
      <c r="N449" s="2" t="str">
        <f>VLOOKUP(A449,'4B0907557P M592 List'!$A$5:$D$1316,3,FALSE)</f>
        <v>$0786A</v>
      </c>
      <c r="P449" s="2" t="str">
        <f>VLOOKUP(A449,'06A906018R M383 List'!$A$6:$D$1294,2,FALSE)</f>
        <v>1x1</v>
      </c>
      <c r="Q449" s="2" t="str">
        <f>VLOOKUP(A449,'06A906018R M383 List'!$A$6:$D$1294,4,FALSE)</f>
        <v>obere Diagnoseschwelle Sondenheizungswiderstand vor Kat</v>
      </c>
      <c r="R449" s="2" t="str">
        <f>VLOOKUP(A449,'06A906018R M383 List'!$A$6:$D$1294,3,FALSE)</f>
        <v>$0720E</v>
      </c>
      <c r="T449" s="2" t="str">
        <f>VLOOKUP(A449,'06A906018CG M383 List'!$A$6:$D$1395,2,FALSE)</f>
        <v>1x1</v>
      </c>
      <c r="U449" s="2" t="str">
        <f>VLOOKUP(A449,'06A906018CG M383 List'!$A$6:$D$1395,4,FALSE)</f>
        <v>obere Diagnoseschwelle Sondenheizungswiderstand vor Kat</v>
      </c>
      <c r="V449" s="2" t="str">
        <f>VLOOKUP(A449,'06A906018CG M383 List'!$A$6:$D$1395,3,FALSE)</f>
        <v>$07278</v>
      </c>
    </row>
    <row r="450" spans="1:22">
      <c r="A450" s="2" t="s">
        <v>5851</v>
      </c>
      <c r="B450" s="2" t="str">
        <f>VLOOKUP(A450,'4B0907557B M382 List'!$A$5:$E$1799,5,FALSE)</f>
        <v>lower diagnostic threshold sensor heater resistance behind Kat</v>
      </c>
      <c r="D450" s="2" t="str">
        <f>VLOOKUP(A450,'4B0907557B M382 List'!$A$5:$B$1799,2,FALSE)</f>
        <v>1x1</v>
      </c>
      <c r="E450" s="2" t="str">
        <f>VLOOKUP(A450,'4B0907557B M382 List'!$A$5:$D$1799,4,FALSE)</f>
        <v>untere Diagnoseschwelle Sondenheizungswiderstand hinter Kat</v>
      </c>
      <c r="F450" s="2" t="str">
        <f>VLOOKUP(A450,'4B0907557B M382 List'!$A$5:$D$1799,3,FALSE)</f>
        <v>$07CD7</v>
      </c>
      <c r="H450" s="2" t="str">
        <f>VLOOKUP(A450,'4B0907557P M592 List'!$A$5:$D$1316,2,FALSE)</f>
        <v>1x1</v>
      </c>
      <c r="I450" s="2" t="str">
        <f>VLOOKUP(A450,'4B0907557P M592 List'!$A$5:$D$1316,4,FALSE)</f>
        <v>untere Diagnoseschwelle Sondenheizungswiderstand hinter Kat</v>
      </c>
      <c r="J450" s="2" t="str">
        <f>VLOOKUP(A450,'4B0907557P M592 List'!$A$5:$D$1316,3,FALSE)</f>
        <v>$0786D</v>
      </c>
      <c r="L450" s="2" t="str">
        <f>VLOOKUP(A450,'4B0907557P M592 List'!$A$5:$D$1316,2,FALSE)</f>
        <v>1x1</v>
      </c>
      <c r="M450" s="2" t="str">
        <f>VLOOKUP(A450,'4B0907557P M592 List'!$A$5:$D$1316,4,FALSE)</f>
        <v>untere Diagnoseschwelle Sondenheizungswiderstand hinter Kat</v>
      </c>
      <c r="N450" s="2" t="str">
        <f>VLOOKUP(A450,'4B0907557P M592 List'!$A$5:$D$1316,3,FALSE)</f>
        <v>$0786D</v>
      </c>
      <c r="P450" s="2" t="str">
        <f>VLOOKUP(A450,'06A906018R M383 List'!$A$6:$D$1294,2,FALSE)</f>
        <v>1x1</v>
      </c>
      <c r="Q450" s="2" t="str">
        <f>VLOOKUP(A450,'06A906018R M383 List'!$A$6:$D$1294,4,FALSE)</f>
        <v>untere Diagnoseschwelle Sondenheizungswiderstand hinter Kat</v>
      </c>
      <c r="R450" s="2" t="str">
        <f>VLOOKUP(A450,'06A906018R M383 List'!$A$6:$D$1294,3,FALSE)</f>
        <v>$07211</v>
      </c>
      <c r="T450" s="2" t="str">
        <f>VLOOKUP(A450,'06A906018CG M383 List'!$A$6:$D$1395,2,FALSE)</f>
        <v>1x1</v>
      </c>
      <c r="U450" s="2" t="str">
        <f>VLOOKUP(A450,'06A906018CG M383 List'!$A$6:$D$1395,4,FALSE)</f>
        <v>untere Diagnoseschwelle Sondenheizungswiderstand hinter Kat</v>
      </c>
      <c r="V450" s="2" t="str">
        <f>VLOOKUP(A450,'06A906018CG M383 List'!$A$6:$D$1395,3,FALSE)</f>
        <v>$0727B</v>
      </c>
    </row>
    <row r="451" spans="1:22">
      <c r="A451" s="2" t="s">
        <v>5854</v>
      </c>
      <c r="B451" s="2" t="str">
        <f>VLOOKUP(A451,'4B0907557B M382 List'!$A$5:$E$1799,5,FALSE)</f>
        <v>lower diagnostic threshold sensor heater resistance before Kat</v>
      </c>
      <c r="D451" s="2" t="str">
        <f>VLOOKUP(A451,'4B0907557B M382 List'!$A$5:$B$1799,2,FALSE)</f>
        <v>1x1</v>
      </c>
      <c r="E451" s="2" t="str">
        <f>VLOOKUP(A451,'4B0907557B M382 List'!$A$5:$D$1799,4,FALSE)</f>
        <v>untere Diagnoseschwelle Sondenheizungswiderstand vor Kat</v>
      </c>
      <c r="F451" s="2" t="str">
        <f>VLOOKUP(A451,'4B0907557B M382 List'!$A$5:$D$1799,3,FALSE)</f>
        <v>$07CD5</v>
      </c>
      <c r="H451" s="2" t="str">
        <f>VLOOKUP(A451,'4B0907557P M592 List'!$A$5:$D$1316,2,FALSE)</f>
        <v>1x1</v>
      </c>
      <c r="I451" s="2" t="str">
        <f>VLOOKUP(A451,'4B0907557P M592 List'!$A$5:$D$1316,4,FALSE)</f>
        <v>untere Diagnoseschwelle Sondenheizungswiderstand vor Kat</v>
      </c>
      <c r="J451" s="2" t="str">
        <f>VLOOKUP(A451,'4B0907557P M592 List'!$A$5:$D$1316,3,FALSE)</f>
        <v>$0786B</v>
      </c>
      <c r="L451" s="2" t="str">
        <f>VLOOKUP(A451,'4B0907557P M592 List'!$A$5:$D$1316,2,FALSE)</f>
        <v>1x1</v>
      </c>
      <c r="M451" s="2" t="str">
        <f>VLOOKUP(A451,'4B0907557P M592 List'!$A$5:$D$1316,4,FALSE)</f>
        <v>untere Diagnoseschwelle Sondenheizungswiderstand vor Kat</v>
      </c>
      <c r="N451" s="2" t="str">
        <f>VLOOKUP(A451,'4B0907557P M592 List'!$A$5:$D$1316,3,FALSE)</f>
        <v>$0786B</v>
      </c>
      <c r="P451" s="2" t="str">
        <f>VLOOKUP(A451,'06A906018R M383 List'!$A$6:$D$1294,2,FALSE)</f>
        <v>1x1</v>
      </c>
      <c r="Q451" s="2" t="str">
        <f>VLOOKUP(A451,'06A906018R M383 List'!$A$6:$D$1294,4,FALSE)</f>
        <v>untere Diagnoseschwelle Sondenheizungswiderstand vor Kat</v>
      </c>
      <c r="R451" s="2" t="str">
        <f>VLOOKUP(A451,'06A906018R M383 List'!$A$6:$D$1294,3,FALSE)</f>
        <v>$0720F</v>
      </c>
      <c r="T451" s="2" t="str">
        <f>VLOOKUP(A451,'06A906018CG M383 List'!$A$6:$D$1395,2,FALSE)</f>
        <v>1x1</v>
      </c>
      <c r="U451" s="2" t="str">
        <f>VLOOKUP(A451,'06A906018CG M383 List'!$A$6:$D$1395,4,FALSE)</f>
        <v>untere Diagnoseschwelle Sondenheizungswiderstand vor Kat</v>
      </c>
      <c r="V451" s="2" t="str">
        <f>VLOOKUP(A451,'06A906018CG M383 List'!$A$6:$D$1395,3,FALSE)</f>
        <v>$07279</v>
      </c>
    </row>
    <row r="452" spans="1:22">
      <c r="A452" s="2" t="s">
        <v>6234</v>
      </c>
      <c r="B452" s="2" t="str">
        <f>VLOOKUP(A452,'4B0907557B M382 List'!$A$5:$E$1799,5,FALSE)</f>
        <v>Time for heater diagnostics Bank 1 /2 " behind Kat</v>
      </c>
      <c r="D452" s="2" t="str">
        <f>VLOOKUP(A452,'4B0907557B M382 List'!$A$5:$B$1799,2,FALSE)</f>
        <v>1x1</v>
      </c>
      <c r="E452" s="2" t="str">
        <f>VLOOKUP(A452,'4B0907557B M382 List'!$A$5:$D$1799,4,FALSE)</f>
        <v>Zeit für Heizerdiagnose Bank1/2" hinter Kat</v>
      </c>
      <c r="F452" s="2" t="str">
        <f>VLOOKUP(A452,'4B0907557B M382 List'!$A$5:$D$1799,3,FALSE)</f>
        <v>$07CDE</v>
      </c>
      <c r="H452" s="2" t="str">
        <f>VLOOKUP(A452,'4B0907557P M592 List'!$A$5:$D$1316,2,FALSE)</f>
        <v>1x1</v>
      </c>
      <c r="I452" s="2" t="str">
        <f>VLOOKUP(A452,'4B0907557P M592 List'!$A$5:$D$1316,4,FALSE)</f>
        <v>Zeit für Heizerdiagnose Bank1/2" hinter Kat</v>
      </c>
      <c r="J452" s="2" t="str">
        <f>VLOOKUP(A452,'4B0907557P M592 List'!$A$5:$D$1316,3,FALSE)</f>
        <v>$07874</v>
      </c>
      <c r="L452" s="2" t="str">
        <f>VLOOKUP(A452,'4B0907557P M592 List'!$A$5:$D$1316,2,FALSE)</f>
        <v>1x1</v>
      </c>
      <c r="M452" s="2" t="str">
        <f>VLOOKUP(A452,'4B0907557P M592 List'!$A$5:$D$1316,4,FALSE)</f>
        <v>Zeit für Heizerdiagnose Bank1/2" hinter Kat</v>
      </c>
      <c r="N452" s="2" t="str">
        <f>VLOOKUP(A452,'4B0907557P M592 List'!$A$5:$D$1316,3,FALSE)</f>
        <v>$07874</v>
      </c>
      <c r="P452" s="2" t="str">
        <f>VLOOKUP(A452,'06A906018R M383 List'!$A$6:$D$1294,2,FALSE)</f>
        <v>1x1</v>
      </c>
      <c r="Q452" s="2" t="str">
        <f>VLOOKUP(A452,'06A906018R M383 List'!$A$6:$D$1294,4,FALSE)</f>
        <v>Zeit für Heizerdiagnose Bank1/2" hinter Kat</v>
      </c>
      <c r="R452" s="2" t="str">
        <f>VLOOKUP(A452,'06A906018R M383 List'!$A$6:$D$1294,3,FALSE)</f>
        <v>$07218</v>
      </c>
      <c r="T452" s="2" t="str">
        <f>VLOOKUP(A452,'06A906018CG M383 List'!$A$6:$D$1395,2,FALSE)</f>
        <v>1x1</v>
      </c>
      <c r="U452" s="2" t="str">
        <f>VLOOKUP(A452,'06A906018CG M383 List'!$A$6:$D$1395,4,FALSE)</f>
        <v>Zeit für Heizerdiagnose Bank1/2" hinter Kat</v>
      </c>
      <c r="V452" s="2" t="str">
        <f>VLOOKUP(A452,'06A906018CG M383 List'!$A$6:$D$1395,3,FALSE)</f>
        <v>$07282</v>
      </c>
    </row>
    <row r="453" spans="1:22">
      <c r="A453" s="2" t="s">
        <v>6237</v>
      </c>
      <c r="B453" s="2" t="str">
        <f>VLOOKUP(A453,'4B0907557B M382 List'!$A$5:$E$1799,5,FALSE)</f>
        <v>Time for heater diagnostics Bank 1 /2 "in front of Kat</v>
      </c>
      <c r="D453" s="2" t="str">
        <f>VLOOKUP(A453,'4B0907557B M382 List'!$A$5:$B$1799,2,FALSE)</f>
        <v>1x1</v>
      </c>
      <c r="E453" s="2" t="str">
        <f>VLOOKUP(A453,'4B0907557B M382 List'!$A$5:$D$1799,4,FALSE)</f>
        <v>Zeit für Heizerdiagnose  Bank1/2" vor Kat</v>
      </c>
      <c r="F453" s="2" t="str">
        <f>VLOOKUP(A453,'4B0907557B M382 List'!$A$5:$D$1799,3,FALSE)</f>
        <v>$07CDC</v>
      </c>
      <c r="H453" s="2" t="str">
        <f>VLOOKUP(A453,'4B0907557P M592 List'!$A$5:$D$1316,2,FALSE)</f>
        <v>1x1</v>
      </c>
      <c r="I453" s="2" t="str">
        <f>VLOOKUP(A453,'4B0907557P M592 List'!$A$5:$D$1316,4,FALSE)</f>
        <v>Zeit für Heizerdiagnose  Bank1/2" vor Kat</v>
      </c>
      <c r="J453" s="2" t="str">
        <f>VLOOKUP(A453,'4B0907557P M592 List'!$A$5:$D$1316,3,FALSE)</f>
        <v>$07872</v>
      </c>
      <c r="L453" s="2" t="str">
        <f>VLOOKUP(A453,'4B0907557P M592 List'!$A$5:$D$1316,2,FALSE)</f>
        <v>1x1</v>
      </c>
      <c r="M453" s="2" t="str">
        <f>VLOOKUP(A453,'4B0907557P M592 List'!$A$5:$D$1316,4,FALSE)</f>
        <v>Zeit für Heizerdiagnose  Bank1/2" vor Kat</v>
      </c>
      <c r="N453" s="2" t="str">
        <f>VLOOKUP(A453,'4B0907557P M592 List'!$A$5:$D$1316,3,FALSE)</f>
        <v>$07872</v>
      </c>
      <c r="P453" s="2" t="str">
        <f>VLOOKUP(A453,'06A906018R M383 List'!$A$6:$D$1294,2,FALSE)</f>
        <v>1x1</v>
      </c>
      <c r="Q453" s="2" t="str">
        <f>VLOOKUP(A453,'06A906018R M383 List'!$A$6:$D$1294,4,FALSE)</f>
        <v>Zeit für Heizerdiagnose  Bank1/2" vor Kat</v>
      </c>
      <c r="R453" s="2" t="str">
        <f>VLOOKUP(A453,'06A906018R M383 List'!$A$6:$D$1294,3,FALSE)</f>
        <v>$07216</v>
      </c>
      <c r="T453" s="2" t="str">
        <f>VLOOKUP(A453,'06A906018CG M383 List'!$A$6:$D$1395,2,FALSE)</f>
        <v>1x1</v>
      </c>
      <c r="U453" s="2" t="str">
        <f>VLOOKUP(A453,'06A906018CG M383 List'!$A$6:$D$1395,4,FALSE)</f>
        <v>Zeit für Heizerdiagnose  Bank1/2" vor Kat</v>
      </c>
      <c r="V453" s="2" t="str">
        <f>VLOOKUP(A453,'06A906018CG M383 List'!$A$6:$D$1395,3,FALSE)</f>
        <v>$07280</v>
      </c>
    </row>
    <row r="454" spans="1:22">
      <c r="A454" s="2" t="s">
        <v>6703</v>
      </c>
      <c r="B454" s="2" t="str">
        <f>VLOOKUP(A454,'4B0907557B M382 List'!$A$5:$E$1799,5,FALSE)</f>
        <v>Error sum time : Lambda probe heating behind catalytic converter</v>
      </c>
      <c r="D454" s="2" t="str">
        <f>VLOOKUP(A454,'4B0907557B M382 List'!$A$5:$B$1799,2,FALSE)</f>
        <v>1x1</v>
      </c>
      <c r="E454" s="2" t="str">
        <f>VLOOKUP(A454,'4B0907557B M382 List'!$A$5:$D$1799,4,FALSE)</f>
        <v>Fehlersummenzeit: Lambdasonden-Heizung hinter Katalysator</v>
      </c>
      <c r="F454" s="2" t="str">
        <f>VLOOKUP(A454,'4B0907557B M382 List'!$A$5:$D$1799,3,FALSE)</f>
        <v>$07AE6</v>
      </c>
      <c r="H454" s="2" t="e">
        <f>VLOOKUP(A454,'4B0907557P M592 List'!$A$5:$D$1316,2,FALSE)</f>
        <v>#N/A</v>
      </c>
      <c r="I454" s="2" t="e">
        <f>VLOOKUP(A454,'4B0907557P M592 List'!$A$5:$D$1316,4,FALSE)</f>
        <v>#N/A</v>
      </c>
      <c r="J454" s="2" t="e">
        <f>VLOOKUP(A454,'4B0907557P M592 List'!$A$5:$D$1316,3,FALSE)</f>
        <v>#N/A</v>
      </c>
      <c r="L454" s="2" t="e">
        <f>VLOOKUP(A454,'4B0907557P M592 List'!$A$5:$D$1316,2,FALSE)</f>
        <v>#N/A</v>
      </c>
      <c r="M454" s="2" t="e">
        <f>VLOOKUP(A454,'4B0907557P M592 List'!$A$5:$D$1316,4,FALSE)</f>
        <v>#N/A</v>
      </c>
      <c r="N454" s="2" t="e">
        <f>VLOOKUP(A454,'4B0907557P M592 List'!$A$5:$D$1316,3,FALSE)</f>
        <v>#N/A</v>
      </c>
      <c r="P454" s="2" t="str">
        <f>VLOOKUP(A454,'06A906018R M383 List'!$A$6:$D$1294,2,FALSE)</f>
        <v>1x1</v>
      </c>
      <c r="Q454" s="2" t="str">
        <f>VLOOKUP(A454,'06A906018R M383 List'!$A$6:$D$1294,4,FALSE)</f>
        <v>Fehlersummenzeit: Lambdasonden-Heizung hinter Katalysator</v>
      </c>
      <c r="R454" s="2" t="str">
        <f>VLOOKUP(A454,'06A906018R M383 List'!$A$6:$D$1294,3,FALSE)</f>
        <v>$0700C</v>
      </c>
      <c r="T454" s="2" t="str">
        <f>VLOOKUP(A454,'06A906018CG M383 List'!$A$6:$D$1395,2,FALSE)</f>
        <v>1x1</v>
      </c>
      <c r="U454" s="2" t="str">
        <f>VLOOKUP(A454,'06A906018CG M383 List'!$A$6:$D$1395,4,FALSE)</f>
        <v>Fehlersummenzeit: Lambdasonden-Heizung hinter Katalysator</v>
      </c>
      <c r="V454" s="2" t="str">
        <f>VLOOKUP(A454,'06A906018CG M383 List'!$A$6:$D$1395,3,FALSE)</f>
        <v>$07066</v>
      </c>
    </row>
    <row r="455" spans="1:22">
      <c r="A455" s="2" t="s">
        <v>6706</v>
      </c>
      <c r="B455" s="2" t="str">
        <f>VLOOKUP(A455,'4B0907557B M382 List'!$A$5:$E$1799,5,FALSE)</f>
        <v>Error sum time : Lambda probe heating behind catalytic converter , bank 2</v>
      </c>
      <c r="D455" s="2" t="str">
        <f>VLOOKUP(A455,'4B0907557B M382 List'!$A$5:$B$1799,2,FALSE)</f>
        <v>1x1</v>
      </c>
      <c r="E455" s="2" t="str">
        <f>VLOOKUP(A455,'4B0907557B M382 List'!$A$5:$D$1799,4,FALSE)</f>
        <v>Fehlersummenzeit: Lambdasonden-Heizung hinter Katalysator, Bank 2</v>
      </c>
      <c r="F455" s="2" t="str">
        <f>VLOOKUP(A455,'4B0907557B M382 List'!$A$5:$D$1799,3,FALSE)</f>
        <v>$07AE8</v>
      </c>
      <c r="H455" s="2" t="e">
        <f>VLOOKUP(A455,'4B0907557P M592 List'!$A$5:$D$1316,2,FALSE)</f>
        <v>#N/A</v>
      </c>
      <c r="I455" s="2" t="e">
        <f>VLOOKUP(A455,'4B0907557P M592 List'!$A$5:$D$1316,4,FALSE)</f>
        <v>#N/A</v>
      </c>
      <c r="J455" s="2" t="e">
        <f>VLOOKUP(A455,'4B0907557P M592 List'!$A$5:$D$1316,3,FALSE)</f>
        <v>#N/A</v>
      </c>
      <c r="L455" s="2" t="e">
        <f>VLOOKUP(A455,'4B0907557P M592 List'!$A$5:$D$1316,2,FALSE)</f>
        <v>#N/A</v>
      </c>
      <c r="M455" s="2" t="e">
        <f>VLOOKUP(A455,'4B0907557P M592 List'!$A$5:$D$1316,4,FALSE)</f>
        <v>#N/A</v>
      </c>
      <c r="N455" s="2" t="e">
        <f>VLOOKUP(A455,'4B0907557P M592 List'!$A$5:$D$1316,3,FALSE)</f>
        <v>#N/A</v>
      </c>
      <c r="P455" s="2" t="str">
        <f>VLOOKUP(A455,'06A906018R M383 List'!$A$6:$D$1294,2,FALSE)</f>
        <v>1x1</v>
      </c>
      <c r="Q455" s="2" t="str">
        <f>VLOOKUP(A455,'06A906018R M383 List'!$A$6:$D$1294,4,FALSE)</f>
        <v>Fehlersummenzeit: Lambdasonden-Heizung hinter Katalysator, Bank 2</v>
      </c>
      <c r="R455" s="2" t="str">
        <f>VLOOKUP(A455,'06A906018R M383 List'!$A$6:$D$1294,3,FALSE)</f>
        <v>$0700E</v>
      </c>
      <c r="T455" s="2" t="str">
        <f>VLOOKUP(A455,'06A906018CG M383 List'!$A$6:$D$1395,2,FALSE)</f>
        <v>1x1</v>
      </c>
      <c r="U455" s="2" t="str">
        <f>VLOOKUP(A455,'06A906018CG M383 List'!$A$6:$D$1395,4,FALSE)</f>
        <v>Fehlersummenzeit: Lambdasonden-Heizung hinter Katalysator, Bank 2</v>
      </c>
      <c r="V455" s="2" t="str">
        <f>VLOOKUP(A455,'06A906018CG M383 List'!$A$6:$D$1395,3,FALSE)</f>
        <v>$07068</v>
      </c>
    </row>
    <row r="456" spans="1:22">
      <c r="A456" s="2" t="s">
        <v>6709</v>
      </c>
      <c r="B456" s="2" t="str">
        <f>VLOOKUP(A456,'4B0907557B M382 List'!$A$5:$E$1799,5,FALSE)</f>
        <v>Error sum time : Lambda probe heating in front of catalytic converter</v>
      </c>
      <c r="D456" s="2" t="str">
        <f>VLOOKUP(A456,'4B0907557B M382 List'!$A$5:$B$1799,2,FALSE)</f>
        <v>1x1</v>
      </c>
      <c r="E456" s="2" t="str">
        <f>VLOOKUP(A456,'4B0907557B M382 List'!$A$5:$D$1799,4,FALSE)</f>
        <v>Fehlersummenzeit: Lambdasonden-Heizung vor Katalysator</v>
      </c>
      <c r="F456" s="2" t="str">
        <f>VLOOKUP(A456,'4B0907557B M382 List'!$A$5:$D$1799,3,FALSE)</f>
        <v>$07AE5</v>
      </c>
      <c r="H456" s="2" t="e">
        <f>VLOOKUP(A456,'4B0907557P M592 List'!$A$5:$D$1316,2,FALSE)</f>
        <v>#N/A</v>
      </c>
      <c r="I456" s="2" t="e">
        <f>VLOOKUP(A456,'4B0907557P M592 List'!$A$5:$D$1316,4,FALSE)</f>
        <v>#N/A</v>
      </c>
      <c r="J456" s="2" t="e">
        <f>VLOOKUP(A456,'4B0907557P M592 List'!$A$5:$D$1316,3,FALSE)</f>
        <v>#N/A</v>
      </c>
      <c r="L456" s="2" t="e">
        <f>VLOOKUP(A456,'4B0907557P M592 List'!$A$5:$D$1316,2,FALSE)</f>
        <v>#N/A</v>
      </c>
      <c r="M456" s="2" t="e">
        <f>VLOOKUP(A456,'4B0907557P M592 List'!$A$5:$D$1316,4,FALSE)</f>
        <v>#N/A</v>
      </c>
      <c r="N456" s="2" t="e">
        <f>VLOOKUP(A456,'4B0907557P M592 List'!$A$5:$D$1316,3,FALSE)</f>
        <v>#N/A</v>
      </c>
      <c r="P456" s="2" t="str">
        <f>VLOOKUP(A456,'06A906018R M383 List'!$A$6:$D$1294,2,FALSE)</f>
        <v>1x1</v>
      </c>
      <c r="Q456" s="2" t="str">
        <f>VLOOKUP(A456,'06A906018R M383 List'!$A$6:$D$1294,4,FALSE)</f>
        <v>Fehlersummenzeit: Lambdasonden-Heizung vor Katalysator</v>
      </c>
      <c r="R456" s="2" t="str">
        <f>VLOOKUP(A456,'06A906018R M383 List'!$A$6:$D$1294,3,FALSE)</f>
        <v>$0700B</v>
      </c>
      <c r="T456" s="2" t="str">
        <f>VLOOKUP(A456,'06A906018CG M383 List'!$A$6:$D$1395,2,FALSE)</f>
        <v>1x1</v>
      </c>
      <c r="U456" s="2" t="str">
        <f>VLOOKUP(A456,'06A906018CG M383 List'!$A$6:$D$1395,4,FALSE)</f>
        <v>Fehlersummenzeit: Lambdasonden-Heizung vor Katalysator</v>
      </c>
      <c r="V456" s="2" t="str">
        <f>VLOOKUP(A456,'06A906018CG M383 List'!$A$6:$D$1395,3,FALSE)</f>
        <v>$07065</v>
      </c>
    </row>
    <row r="457" spans="1:22">
      <c r="A457" s="2" t="s">
        <v>6712</v>
      </c>
      <c r="B457" s="2" t="str">
        <f>VLOOKUP(A457,'4B0907557B M382 List'!$A$5:$E$1799,5,FALSE)</f>
        <v>Error sum time : Lambda probe heating in front of catalytic converter , bank 2</v>
      </c>
      <c r="D457" s="2" t="str">
        <f>VLOOKUP(A457,'4B0907557B M382 List'!$A$5:$B$1799,2,FALSE)</f>
        <v>1x1</v>
      </c>
      <c r="E457" s="2" t="str">
        <f>VLOOKUP(A457,'4B0907557B M382 List'!$A$5:$D$1799,4,FALSE)</f>
        <v>Fehlersummenzeit: Lambdasonden-Heizung vor Katalysator, Bank 2</v>
      </c>
      <c r="F457" s="2" t="str">
        <f>VLOOKUP(A457,'4B0907557B M382 List'!$A$5:$D$1799,3,FALSE)</f>
        <v>$07AE7</v>
      </c>
      <c r="H457" s="2" t="e">
        <f>VLOOKUP(A457,'4B0907557P M592 List'!$A$5:$D$1316,2,FALSE)</f>
        <v>#N/A</v>
      </c>
      <c r="I457" s="2" t="e">
        <f>VLOOKUP(A457,'4B0907557P M592 List'!$A$5:$D$1316,4,FALSE)</f>
        <v>#N/A</v>
      </c>
      <c r="J457" s="2" t="e">
        <f>VLOOKUP(A457,'4B0907557P M592 List'!$A$5:$D$1316,3,FALSE)</f>
        <v>#N/A</v>
      </c>
      <c r="L457" s="2" t="e">
        <f>VLOOKUP(A457,'4B0907557P M592 List'!$A$5:$D$1316,2,FALSE)</f>
        <v>#N/A</v>
      </c>
      <c r="M457" s="2" t="e">
        <f>VLOOKUP(A457,'4B0907557P M592 List'!$A$5:$D$1316,4,FALSE)</f>
        <v>#N/A</v>
      </c>
      <c r="N457" s="2" t="e">
        <f>VLOOKUP(A457,'4B0907557P M592 List'!$A$5:$D$1316,3,FALSE)</f>
        <v>#N/A</v>
      </c>
      <c r="P457" s="2" t="str">
        <f>VLOOKUP(A457,'06A906018R M383 List'!$A$6:$D$1294,2,FALSE)</f>
        <v>1x1</v>
      </c>
      <c r="Q457" s="2" t="str">
        <f>VLOOKUP(A457,'06A906018R M383 List'!$A$6:$D$1294,4,FALSE)</f>
        <v>Fehlersummenzeit: Lambdasonden-Heizung vor Katalysator, Bank 2</v>
      </c>
      <c r="R457" s="2" t="str">
        <f>VLOOKUP(A457,'06A906018R M383 List'!$A$6:$D$1294,3,FALSE)</f>
        <v>$0700D</v>
      </c>
      <c r="T457" s="2" t="str">
        <f>VLOOKUP(A457,'06A906018CG M383 List'!$A$6:$D$1395,2,FALSE)</f>
        <v>1x1</v>
      </c>
      <c r="U457" s="2" t="str">
        <f>VLOOKUP(A457,'06A906018CG M383 List'!$A$6:$D$1395,4,FALSE)</f>
        <v>Fehlersummenzeit: Lambdasonden-Heizung vor Katalysator, Bank 2</v>
      </c>
      <c r="V457" s="2" t="str">
        <f>VLOOKUP(A457,'06A906018CG M383 List'!$A$6:$D$1395,3,FALSE)</f>
        <v>$07067</v>
      </c>
    </row>
    <row r="458" spans="1:22">
      <c r="A458" s="2" t="s">
        <v>6910</v>
      </c>
      <c r="B458" s="2" t="str">
        <f>VLOOKUP(A458,'4B0907557B M382 List'!$A$5:$E$1799,5,FALSE)</f>
        <v>Delay time for self-diagnosis Lambda probe heater</v>
      </c>
      <c r="D458" s="2" t="str">
        <f>VLOOKUP(A458,'4B0907557B M382 List'!$A$5:$B$1799,2,FALSE)</f>
        <v>1x1</v>
      </c>
      <c r="E458" s="2" t="str">
        <f>VLOOKUP(A458,'4B0907557B M382 List'!$A$5:$D$1799,4,FALSE)</f>
        <v>Verzögerungszeit für Eigendiagnose Heizung Lambda Sonde</v>
      </c>
      <c r="F458" s="2" t="str">
        <f>VLOOKUP(A458,'4B0907557B M382 List'!$A$5:$D$1799,3,FALSE)</f>
        <v>$07CD2</v>
      </c>
      <c r="H458" s="2" t="str">
        <f>VLOOKUP(A458,'4B0907557P M592 List'!$A$5:$D$1316,2,FALSE)</f>
        <v>1x1</v>
      </c>
      <c r="I458" s="2" t="str">
        <f>VLOOKUP(A458,'4B0907557P M592 List'!$A$5:$D$1316,4,FALSE)</f>
        <v>Verzögerungszeit für Eigendiagnose Heizung Lambda Sonde</v>
      </c>
      <c r="J458" s="2" t="str">
        <f>VLOOKUP(A458,'4B0907557P M592 List'!$A$5:$D$1316,3,FALSE)</f>
        <v>$07868</v>
      </c>
      <c r="L458" s="2" t="str">
        <f>VLOOKUP(A458,'4B0907557P M592 List'!$A$5:$D$1316,2,FALSE)</f>
        <v>1x1</v>
      </c>
      <c r="M458" s="2" t="str">
        <f>VLOOKUP(A458,'4B0907557P M592 List'!$A$5:$D$1316,4,FALSE)</f>
        <v>Verzögerungszeit für Eigendiagnose Heizung Lambda Sonde</v>
      </c>
      <c r="N458" s="2" t="str">
        <f>VLOOKUP(A458,'4B0907557P M592 List'!$A$5:$D$1316,3,FALSE)</f>
        <v>$07868</v>
      </c>
      <c r="P458" s="2" t="str">
        <f>VLOOKUP(A458,'06A906018R M383 List'!$A$6:$D$1294,2,FALSE)</f>
        <v>1x1</v>
      </c>
      <c r="Q458" s="2" t="str">
        <f>VLOOKUP(A458,'06A906018R M383 List'!$A$6:$D$1294,4,FALSE)</f>
        <v>Verzögerungszeit für Eigendiagnose Heizung Lambda Sonde</v>
      </c>
      <c r="R458" s="2" t="str">
        <f>VLOOKUP(A458,'06A906018R M383 List'!$A$6:$D$1294,3,FALSE)</f>
        <v>$0720C</v>
      </c>
      <c r="T458" s="2" t="str">
        <f>VLOOKUP(A458,'06A906018CG M383 List'!$A$6:$D$1395,2,FALSE)</f>
        <v>1x1</v>
      </c>
      <c r="U458" s="2" t="str">
        <f>VLOOKUP(A458,'06A906018CG M383 List'!$A$6:$D$1395,4,FALSE)</f>
        <v>Verzögerungszeit für Eigendiagnose Heizung Lambda Sonde</v>
      </c>
      <c r="V458" s="2" t="str">
        <f>VLOOKUP(A458,'06A906018CG M383 List'!$A$6:$D$1395,3,FALSE)</f>
        <v>$07276</v>
      </c>
    </row>
    <row r="459" spans="1:22">
      <c r="P459" s="2"/>
      <c r="Q459" s="2"/>
      <c r="R459" s="2"/>
    </row>
    <row r="460" spans="1:22">
      <c r="A460" s="2" t="s">
        <v>1651</v>
      </c>
      <c r="B460" s="15" t="s">
        <v>9915</v>
      </c>
      <c r="P460" s="2"/>
      <c r="Q460" s="2"/>
      <c r="R460" s="2"/>
    </row>
    <row r="461" spans="1:22">
      <c r="A461" s="2" t="s">
        <v>5873</v>
      </c>
      <c r="B461" s="2" t="str">
        <f>VLOOKUP(A461,'4B0907557B M382 List'!$A$5:$E$1799,5,FALSE)</f>
        <v>Threshold for Readiness Education EGR diagnostic</v>
      </c>
      <c r="D461" s="2" t="str">
        <f>VLOOKUP(A461,'4B0907557B M382 List'!$A$5:$B$1799,2,FALSE)</f>
        <v>1x1</v>
      </c>
      <c r="E461" s="2" t="str">
        <f>VLOOKUP(A461,'4B0907557B M382 List'!$A$5:$D$1799,4,FALSE)</f>
        <v>Schwelle für Readiness-Bildung Abgasrückführungs-Diagnose</v>
      </c>
      <c r="F461" s="2" t="str">
        <f>VLOOKUP(A461,'4B0907557B M382 List'!$A$5:$D$1799,3,FALSE)</f>
        <v>$07CE0</v>
      </c>
      <c r="H461" s="2" t="str">
        <f>VLOOKUP(A461,'4B0907557P M592 List'!$A$5:$D$1316,2,FALSE)</f>
        <v>1x1</v>
      </c>
      <c r="I461" s="2" t="str">
        <f>VLOOKUP(A461,'4B0907557P M592 List'!$A$5:$D$1316,4,FALSE)</f>
        <v>Schwelle für Readiness-Bildung Abgasrückführungs-Diagnose</v>
      </c>
      <c r="J461" s="2" t="str">
        <f>VLOOKUP(A461,'4B0907557P M592 List'!$A$5:$D$1316,3,FALSE)</f>
        <v>$07876</v>
      </c>
      <c r="L461" s="2" t="str">
        <f>VLOOKUP(A461,'4B0907557P M592 List'!$A$5:$D$1316,2,FALSE)</f>
        <v>1x1</v>
      </c>
      <c r="M461" s="2" t="str">
        <f>VLOOKUP(A461,'4B0907557P M592 List'!$A$5:$D$1316,4,FALSE)</f>
        <v>Schwelle für Readiness-Bildung Abgasrückführungs-Diagnose</v>
      </c>
      <c r="N461" s="2" t="str">
        <f>VLOOKUP(A461,'4B0907557P M592 List'!$A$5:$D$1316,3,FALSE)</f>
        <v>$07876</v>
      </c>
      <c r="P461" s="2" t="str">
        <f>VLOOKUP(A461,'06A906018R M383 List'!$A$6:$D$1294,2,FALSE)</f>
        <v>1x1</v>
      </c>
      <c r="Q461" s="2" t="str">
        <f>VLOOKUP(A461,'06A906018R M383 List'!$A$6:$D$1294,4,FALSE)</f>
        <v>Schwelle für Readiness-Bildung Abgasrückführungs-Diagnose</v>
      </c>
      <c r="R461" s="2" t="str">
        <f>VLOOKUP(A461,'06A906018R M383 List'!$A$6:$D$1294,3,FALSE)</f>
        <v>$0721A</v>
      </c>
      <c r="T461" s="2" t="str">
        <f>VLOOKUP(A461,'06A906018CG M383 List'!$A$6:$D$1395,2,FALSE)</f>
        <v>1x1</v>
      </c>
      <c r="U461" s="2" t="str">
        <f>VLOOKUP(A461,'06A906018CG M383 List'!$A$6:$D$1395,4,FALSE)</f>
        <v>Schwelle für Readiness-Bildung Abgasrückführungs-Diagnose</v>
      </c>
      <c r="V461" s="2" t="str">
        <f>VLOOKUP(A461,'06A906018CG M383 List'!$A$6:$D$1395,3,FALSE)</f>
        <v>$07284</v>
      </c>
    </row>
    <row r="462" spans="1:22">
      <c r="A462" s="2" t="s">
        <v>5876</v>
      </c>
      <c r="B462" s="2" t="str">
        <f>VLOOKUP(A462,'4B0907557B M382 List'!$A$5:$E$1799,5,FALSE)</f>
        <v>Threshold for Readiness Education Sensor Heater diagnosis</v>
      </c>
      <c r="D462" s="2" t="str">
        <f>VLOOKUP(A462,'4B0907557B M382 List'!$A$5:$B$1799,2,FALSE)</f>
        <v>1x1</v>
      </c>
      <c r="E462" s="2" t="str">
        <f>VLOOKUP(A462,'4B0907557B M382 List'!$A$5:$D$1799,4,FALSE)</f>
        <v>Schwelle für Readiness-Bildung Sondenheizungs-Diagnose</v>
      </c>
      <c r="F462" s="2" t="str">
        <f>VLOOKUP(A462,'4B0907557B M382 List'!$A$5:$D$1799,3,FALSE)</f>
        <v>$07CE1</v>
      </c>
      <c r="H462" s="2" t="str">
        <f>VLOOKUP(A462,'4B0907557P M592 List'!$A$5:$D$1316,2,FALSE)</f>
        <v>1x1</v>
      </c>
      <c r="I462" s="2" t="str">
        <f>VLOOKUP(A462,'4B0907557P M592 List'!$A$5:$D$1316,4,FALSE)</f>
        <v>Schwelle für Readiness-Bildung Sondenheizungs-Diagnose</v>
      </c>
      <c r="J462" s="2" t="str">
        <f>VLOOKUP(A462,'4B0907557P M592 List'!$A$5:$D$1316,3,FALSE)</f>
        <v>$07877</v>
      </c>
      <c r="L462" s="2" t="str">
        <f>VLOOKUP(A462,'4B0907557P M592 List'!$A$5:$D$1316,2,FALSE)</f>
        <v>1x1</v>
      </c>
      <c r="M462" s="2" t="str">
        <f>VLOOKUP(A462,'4B0907557P M592 List'!$A$5:$D$1316,4,FALSE)</f>
        <v>Schwelle für Readiness-Bildung Sondenheizungs-Diagnose</v>
      </c>
      <c r="N462" s="2" t="str">
        <f>VLOOKUP(A462,'4B0907557P M592 List'!$A$5:$D$1316,3,FALSE)</f>
        <v>$07877</v>
      </c>
      <c r="P462" s="2" t="str">
        <f>VLOOKUP(A462,'06A906018R M383 List'!$A$6:$D$1294,2,FALSE)</f>
        <v>1x1</v>
      </c>
      <c r="Q462" s="2" t="str">
        <f>VLOOKUP(A462,'06A906018R M383 List'!$A$6:$D$1294,4,FALSE)</f>
        <v>Schwelle für Readiness-Bildung Sondenheizungs-Diagnose</v>
      </c>
      <c r="R462" s="2" t="str">
        <f>VLOOKUP(A462,'06A906018R M383 List'!$A$6:$D$1294,3,FALSE)</f>
        <v>$0721B</v>
      </c>
      <c r="T462" s="2" t="str">
        <f>VLOOKUP(A462,'06A906018CG M383 List'!$A$6:$D$1395,2,FALSE)</f>
        <v>1x1</v>
      </c>
      <c r="U462" s="2" t="str">
        <f>VLOOKUP(A462,'06A906018CG M383 List'!$A$6:$D$1395,4,FALSE)</f>
        <v>Schwelle für Readiness-Bildung Sondenheizungs-Diagnose</v>
      </c>
      <c r="V462" s="2" t="str">
        <f>VLOOKUP(A462,'06A906018CG M383 List'!$A$6:$D$1395,3,FALSE)</f>
        <v>$07285</v>
      </c>
    </row>
    <row r="463" spans="1:22">
      <c r="A463" s="2" t="s">
        <v>5879</v>
      </c>
      <c r="B463" s="2" t="str">
        <f>VLOOKUP(A463,'4B0907557B M382 List'!$A$5:$E$1799,5,FALSE)</f>
        <v>Threshold for Readiness formation catalyst diagnostic</v>
      </c>
      <c r="D463" s="2" t="str">
        <f>VLOOKUP(A463,'4B0907557B M382 List'!$A$5:$B$1799,2,FALSE)</f>
        <v>1x1</v>
      </c>
      <c r="E463" s="2" t="str">
        <f>VLOOKUP(A463,'4B0907557B M382 List'!$A$5:$D$1799,4,FALSE)</f>
        <v>Schwelle für Readiness-Bildung Katalysator-Diagnose</v>
      </c>
      <c r="F463" s="2" t="str">
        <f>VLOOKUP(A463,'4B0907557B M382 List'!$A$5:$D$1799,3,FALSE)</f>
        <v>$07CE5</v>
      </c>
      <c r="H463" s="2" t="str">
        <f>VLOOKUP(A463,'4B0907557P M592 List'!$A$5:$D$1316,2,FALSE)</f>
        <v>1x1</v>
      </c>
      <c r="I463" s="2" t="str">
        <f>VLOOKUP(A463,'4B0907557P M592 List'!$A$5:$D$1316,4,FALSE)</f>
        <v>Schwelle für Readiness-Bildung Katalysator-Diagnose</v>
      </c>
      <c r="J463" s="2" t="str">
        <f>VLOOKUP(A463,'4B0907557P M592 List'!$A$5:$D$1316,3,FALSE)</f>
        <v>$0787B</v>
      </c>
      <c r="L463" s="2" t="str">
        <f>VLOOKUP(A463,'4B0907557P M592 List'!$A$5:$D$1316,2,FALSE)</f>
        <v>1x1</v>
      </c>
      <c r="M463" s="2" t="str">
        <f>VLOOKUP(A463,'4B0907557P M592 List'!$A$5:$D$1316,4,FALSE)</f>
        <v>Schwelle für Readiness-Bildung Katalysator-Diagnose</v>
      </c>
      <c r="N463" s="2" t="str">
        <f>VLOOKUP(A463,'4B0907557P M592 List'!$A$5:$D$1316,3,FALSE)</f>
        <v>$0787B</v>
      </c>
      <c r="P463" s="2" t="str">
        <f>VLOOKUP(A463,'06A906018R M383 List'!$A$6:$D$1294,2,FALSE)</f>
        <v>1x1</v>
      </c>
      <c r="Q463" s="2" t="str">
        <f>VLOOKUP(A463,'06A906018R M383 List'!$A$6:$D$1294,4,FALSE)</f>
        <v>Schwelle für Readiness-Bildung Katalysator-Diagnose</v>
      </c>
      <c r="R463" s="2" t="str">
        <f>VLOOKUP(A463,'06A906018R M383 List'!$A$6:$D$1294,3,FALSE)</f>
        <v>$0721F</v>
      </c>
      <c r="T463" s="2" t="str">
        <f>VLOOKUP(A463,'06A906018CG M383 List'!$A$6:$D$1395,2,FALSE)</f>
        <v>1x1</v>
      </c>
      <c r="U463" s="2" t="str">
        <f>VLOOKUP(A463,'06A906018CG M383 List'!$A$6:$D$1395,4,FALSE)</f>
        <v>Schwelle für Readiness-Bildung Katalysator-Diagnose</v>
      </c>
      <c r="V463" s="2" t="str">
        <f>VLOOKUP(A463,'06A906018CG M383 List'!$A$6:$D$1395,3,FALSE)</f>
        <v>$07289</v>
      </c>
    </row>
    <row r="464" spans="1:22">
      <c r="A464" s="2" t="s">
        <v>5882</v>
      </c>
      <c r="B464" s="2" t="str">
        <f>VLOOKUP(A464,'4B0907557B M382 List'!$A$5:$E$1799,5,FALSE)</f>
        <v>Threshold for Readiness Education lambda sensor diagnosis</v>
      </c>
      <c r="D464" s="2" t="str">
        <f>VLOOKUP(A464,'4B0907557B M382 List'!$A$5:$B$1799,2,FALSE)</f>
        <v>1x1</v>
      </c>
      <c r="E464" s="2" t="str">
        <f>VLOOKUP(A464,'4B0907557B M382 List'!$A$5:$D$1799,4,FALSE)</f>
        <v>Schwelle für Readiness-Bildung Lambdasonden-Diagnose</v>
      </c>
      <c r="F464" s="2" t="str">
        <f>VLOOKUP(A464,'4B0907557B M382 List'!$A$5:$D$1799,3,FALSE)</f>
        <v>$07CE2</v>
      </c>
      <c r="H464" s="2" t="str">
        <f>VLOOKUP(A464,'4B0907557P M592 List'!$A$5:$D$1316,2,FALSE)</f>
        <v>1x1</v>
      </c>
      <c r="I464" s="2" t="str">
        <f>VLOOKUP(A464,'4B0907557P M592 List'!$A$5:$D$1316,4,FALSE)</f>
        <v>Schwelle für Readiness-Bildung Lambdasonden-Diagnose</v>
      </c>
      <c r="J464" s="2" t="str">
        <f>VLOOKUP(A464,'4B0907557P M592 List'!$A$5:$D$1316,3,FALSE)</f>
        <v>$07878</v>
      </c>
      <c r="L464" s="2" t="str">
        <f>VLOOKUP(A464,'4B0907557P M592 List'!$A$5:$D$1316,2,FALSE)</f>
        <v>1x1</v>
      </c>
      <c r="M464" s="2" t="str">
        <f>VLOOKUP(A464,'4B0907557P M592 List'!$A$5:$D$1316,4,FALSE)</f>
        <v>Schwelle für Readiness-Bildung Lambdasonden-Diagnose</v>
      </c>
      <c r="N464" s="2" t="str">
        <f>VLOOKUP(A464,'4B0907557P M592 List'!$A$5:$D$1316,3,FALSE)</f>
        <v>$07878</v>
      </c>
      <c r="P464" s="2" t="str">
        <f>VLOOKUP(A464,'06A906018R M383 List'!$A$6:$D$1294,2,FALSE)</f>
        <v>1x1</v>
      </c>
      <c r="Q464" s="2" t="str">
        <f>VLOOKUP(A464,'06A906018R M383 List'!$A$6:$D$1294,4,FALSE)</f>
        <v>Schwelle für Readiness-Bildung Lambdasonden-Diagnose</v>
      </c>
      <c r="R464" s="2" t="str">
        <f>VLOOKUP(A464,'06A906018R M383 List'!$A$6:$D$1294,3,FALSE)</f>
        <v>$0721C</v>
      </c>
      <c r="T464" s="2" t="str">
        <f>VLOOKUP(A464,'06A906018CG M383 List'!$A$6:$D$1395,2,FALSE)</f>
        <v>1x1</v>
      </c>
      <c r="U464" s="2" t="str">
        <f>VLOOKUP(A464,'06A906018CG M383 List'!$A$6:$D$1395,4,FALSE)</f>
        <v>Schwelle für Readiness-Bildung Lambdasonden-Diagnose</v>
      </c>
      <c r="V464" s="2" t="str">
        <f>VLOOKUP(A464,'06A906018CG M383 List'!$A$6:$D$1395,3,FALSE)</f>
        <v>$07286</v>
      </c>
    </row>
    <row r="465" spans="1:22">
      <c r="A465" s="2" t="s">
        <v>5885</v>
      </c>
      <c r="B465" s="2" t="str">
        <f>VLOOKUP(A465,'4B0907557B M382 List'!$A$5:$E$1799,5,FALSE)</f>
        <v>Threshold for Readiness Education secondary air diagnosis</v>
      </c>
      <c r="D465" s="2" t="str">
        <f>VLOOKUP(A465,'4B0907557B M382 List'!$A$5:$B$1799,2,FALSE)</f>
        <v>1x1</v>
      </c>
      <c r="E465" s="2" t="str">
        <f>VLOOKUP(A465,'4B0907557B M382 List'!$A$5:$D$1799,4,FALSE)</f>
        <v>Schwelle für Readiness-Bildung Sekundärluft-Diagnose</v>
      </c>
      <c r="F465" s="2" t="str">
        <f>VLOOKUP(A465,'4B0907557B M382 List'!$A$5:$D$1799,3,FALSE)</f>
        <v>$07CE3</v>
      </c>
      <c r="H465" s="2" t="str">
        <f>VLOOKUP(A465,'4B0907557P M592 List'!$A$5:$D$1316,2,FALSE)</f>
        <v>1x1</v>
      </c>
      <c r="I465" s="2" t="str">
        <f>VLOOKUP(A465,'4B0907557P M592 List'!$A$5:$D$1316,4,FALSE)</f>
        <v>Schwelle für Readiness-Bildung Sekundärluft-Diagnose</v>
      </c>
      <c r="J465" s="2" t="str">
        <f>VLOOKUP(A465,'4B0907557P M592 List'!$A$5:$D$1316,3,FALSE)</f>
        <v>$07879</v>
      </c>
      <c r="L465" s="2" t="str">
        <f>VLOOKUP(A465,'4B0907557P M592 List'!$A$5:$D$1316,2,FALSE)</f>
        <v>1x1</v>
      </c>
      <c r="M465" s="2" t="str">
        <f>VLOOKUP(A465,'4B0907557P M592 List'!$A$5:$D$1316,4,FALSE)</f>
        <v>Schwelle für Readiness-Bildung Sekundärluft-Diagnose</v>
      </c>
      <c r="N465" s="2" t="str">
        <f>VLOOKUP(A465,'4B0907557P M592 List'!$A$5:$D$1316,3,FALSE)</f>
        <v>$07879</v>
      </c>
      <c r="P465" s="2" t="str">
        <f>VLOOKUP(A465,'06A906018R M383 List'!$A$6:$D$1294,2,FALSE)</f>
        <v>1x1</v>
      </c>
      <c r="Q465" s="2" t="str">
        <f>VLOOKUP(A465,'06A906018R M383 List'!$A$6:$D$1294,4,FALSE)</f>
        <v>Schwelle für Readiness-Bildung Sekundärluft-Diagnose</v>
      </c>
      <c r="R465" s="2" t="str">
        <f>VLOOKUP(A465,'06A906018R M383 List'!$A$6:$D$1294,3,FALSE)</f>
        <v>$0721D</v>
      </c>
      <c r="T465" s="2" t="str">
        <f>VLOOKUP(A465,'06A906018CG M383 List'!$A$6:$D$1395,2,FALSE)</f>
        <v>1x1</v>
      </c>
      <c r="U465" s="2" t="str">
        <f>VLOOKUP(A465,'06A906018CG M383 List'!$A$6:$D$1395,4,FALSE)</f>
        <v>Schwelle für Readiness-Bildung Sekundärluft-Diagnose</v>
      </c>
      <c r="V465" s="2" t="str">
        <f>VLOOKUP(A465,'06A906018CG M383 List'!$A$6:$D$1395,3,FALSE)</f>
        <v>$07287</v>
      </c>
    </row>
    <row r="466" spans="1:22">
      <c r="A466" s="2" t="s">
        <v>5888</v>
      </c>
      <c r="B466" s="2" t="str">
        <f>VLOOKUP(A466,'4B0907557B M382 List'!$A$5:$E$1799,5,FALSE)</f>
        <v>Threshold for Readiness Education tank-venting diagnosis</v>
      </c>
      <c r="D466" s="2" t="str">
        <f>VLOOKUP(A466,'4B0907557B M382 List'!$A$5:$B$1799,2,FALSE)</f>
        <v>1x1</v>
      </c>
      <c r="E466" s="2" t="str">
        <f>VLOOKUP(A466,'4B0907557B M382 List'!$A$5:$D$1799,4,FALSE)</f>
        <v>Schwelle für Readiness-Bildung Tankentlüftungs-Diagnose</v>
      </c>
      <c r="F466" s="2" t="str">
        <f>VLOOKUP(A466,'4B0907557B M382 List'!$A$5:$D$1799,3,FALSE)</f>
        <v>$07CE4</v>
      </c>
      <c r="H466" s="2" t="str">
        <f>VLOOKUP(A466,'4B0907557P M592 List'!$A$5:$D$1316,2,FALSE)</f>
        <v>1x1</v>
      </c>
      <c r="I466" s="2" t="str">
        <f>VLOOKUP(A466,'4B0907557P M592 List'!$A$5:$D$1316,4,FALSE)</f>
        <v>Schwelle für Readiness-Bildung Tankentlüftungs-Diagnose</v>
      </c>
      <c r="J466" s="2" t="str">
        <f>VLOOKUP(A466,'4B0907557P M592 List'!$A$5:$D$1316,3,FALSE)</f>
        <v>$0787A</v>
      </c>
      <c r="L466" s="2" t="str">
        <f>VLOOKUP(A466,'4B0907557P M592 List'!$A$5:$D$1316,2,FALSE)</f>
        <v>1x1</v>
      </c>
      <c r="M466" s="2" t="str">
        <f>VLOOKUP(A466,'4B0907557P M592 List'!$A$5:$D$1316,4,FALSE)</f>
        <v>Schwelle für Readiness-Bildung Tankentlüftungs-Diagnose</v>
      </c>
      <c r="N466" s="2" t="str">
        <f>VLOOKUP(A466,'4B0907557P M592 List'!$A$5:$D$1316,3,FALSE)</f>
        <v>$0787A</v>
      </c>
      <c r="P466" s="2" t="str">
        <f>VLOOKUP(A466,'06A906018R M383 List'!$A$6:$D$1294,2,FALSE)</f>
        <v>1x1</v>
      </c>
      <c r="Q466" s="2" t="str">
        <f>VLOOKUP(A466,'06A906018R M383 List'!$A$6:$D$1294,4,FALSE)</f>
        <v>Schwelle für Readiness-Bildung Tankentlüftungs-Diagnose</v>
      </c>
      <c r="R466" s="2" t="str">
        <f>VLOOKUP(A466,'06A906018R M383 List'!$A$6:$D$1294,3,FALSE)</f>
        <v>$0721E</v>
      </c>
      <c r="T466" s="2" t="str">
        <f>VLOOKUP(A466,'06A906018CG M383 List'!$A$6:$D$1395,2,FALSE)</f>
        <v>1x1</v>
      </c>
      <c r="U466" s="2" t="str">
        <f>VLOOKUP(A466,'06A906018CG M383 List'!$A$6:$D$1395,4,FALSE)</f>
        <v>Schwelle für Readiness-Bildung Tankentlüftungs-Diagnose</v>
      </c>
      <c r="V466" s="2" t="str">
        <f>VLOOKUP(A466,'06A906018CG M383 List'!$A$6:$D$1395,3,FALSE)</f>
        <v>$07288</v>
      </c>
    </row>
    <row r="467" spans="1:22">
      <c r="P467" s="2"/>
      <c r="Q467" s="2"/>
      <c r="R467" s="2"/>
    </row>
    <row r="468" spans="1:22">
      <c r="A468" s="2" t="s">
        <v>1652</v>
      </c>
      <c r="B468" s="15" t="s">
        <v>9917</v>
      </c>
      <c r="P468" s="2"/>
      <c r="Q468" s="2"/>
      <c r="R468" s="2"/>
    </row>
    <row r="469" spans="1:22">
      <c r="A469" s="2" t="s">
        <v>8687</v>
      </c>
      <c r="B469" s="2" t="str">
        <f>VLOOKUP(A469,'4B0907557B M382 List'!$A$5:$E$1799,5,FALSE)</f>
        <v>Codeword tester : knock control stop cylinder 1</v>
      </c>
      <c r="D469" s="2" t="str">
        <f>VLOOKUP(A469,'4B0907557B M382 List'!$A$5:$B$1799,2,FALSE)</f>
        <v>1x1</v>
      </c>
      <c r="E469" s="2" t="str">
        <f>VLOOKUP(A469,'4B0907557B M382 List'!$A$5:$D$1799,4,FALSE)</f>
        <v>Codewort Tester: Klopfregelanschlag Zylinder 1</v>
      </c>
      <c r="F469" s="2" t="str">
        <f>VLOOKUP(A469,'4B0907557B M382 List'!$A$5:$D$1799,3,FALSE)</f>
        <v>$07844</v>
      </c>
      <c r="H469" s="2" t="str">
        <f>VLOOKUP(A469,'4B0907557P M592 List'!$A$5:$D$1316,2,FALSE)</f>
        <v>1x1</v>
      </c>
      <c r="I469" s="2" t="str">
        <f>VLOOKUP(A469,'4B0907557P M592 List'!$A$5:$D$1316,4,FALSE)</f>
        <v>Codewort Tester: Klopfregelanschlag Zylinder 1</v>
      </c>
      <c r="J469" s="2" t="str">
        <f>VLOOKUP(A469,'4B0907557P M592 List'!$A$5:$D$1316,3,FALSE)</f>
        <v>$073DA</v>
      </c>
      <c r="L469" s="2" t="str">
        <f>VLOOKUP(A469,'4B0907557P M592 List'!$A$5:$D$1316,2,FALSE)</f>
        <v>1x1</v>
      </c>
      <c r="M469" s="2" t="str">
        <f>VLOOKUP(A469,'4B0907557P M592 List'!$A$5:$D$1316,4,FALSE)</f>
        <v>Codewort Tester: Klopfregelanschlag Zylinder 1</v>
      </c>
      <c r="N469" s="2" t="str">
        <f>VLOOKUP(A469,'4B0907557P M592 List'!$A$5:$D$1316,3,FALSE)</f>
        <v>$073DA</v>
      </c>
      <c r="P469" s="2" t="str">
        <f>VLOOKUP(A469,'06A906018R M383 List'!$A$6:$D$1294,2,FALSE)</f>
        <v>1x1</v>
      </c>
      <c r="Q469" s="2" t="str">
        <f>VLOOKUP(A469,'06A906018R M383 List'!$A$6:$D$1294,4,FALSE)</f>
        <v>Codewort Tester: Klopfregelanschlag Zylinder 1</v>
      </c>
      <c r="R469" s="2" t="str">
        <f>VLOOKUP(A469,'06A906018R M383 List'!$A$6:$D$1294,3,FALSE)</f>
        <v>$06D5C</v>
      </c>
      <c r="T469" s="2" t="e">
        <f>VLOOKUP(A469,'06A906018CG M383 List'!$A$6:$D$1395,2,FALSE)</f>
        <v>#N/A</v>
      </c>
      <c r="U469" s="2" t="e">
        <f>VLOOKUP(A469,'06A906018CG M383 List'!$A$6:$D$1395,4,FALSE)</f>
        <v>#N/A</v>
      </c>
      <c r="V469" s="2" t="e">
        <f>VLOOKUP(A469,'06A906018CG M383 List'!$A$6:$D$1395,3,FALSE)</f>
        <v>#N/A</v>
      </c>
    </row>
    <row r="470" spans="1:22">
      <c r="A470" s="2" t="s">
        <v>8690</v>
      </c>
      <c r="B470" s="2" t="str">
        <f>VLOOKUP(A470,'4B0907557B M382 List'!$A$5:$E$1799,5,FALSE)</f>
        <v>Codeword tester : knock control stop cylinder 2</v>
      </c>
      <c r="D470" s="2" t="str">
        <f>VLOOKUP(A470,'4B0907557B M382 List'!$A$5:$B$1799,2,FALSE)</f>
        <v>1x1</v>
      </c>
      <c r="E470" s="2" t="str">
        <f>VLOOKUP(A470,'4B0907557B M382 List'!$A$5:$D$1799,4,FALSE)</f>
        <v>Codewort Tester: Klopfregelanschlag Zylinder 2</v>
      </c>
      <c r="F470" s="2" t="str">
        <f>VLOOKUP(A470,'4B0907557B M382 List'!$A$5:$D$1799,3,FALSE)</f>
        <v>$07846</v>
      </c>
      <c r="H470" s="2" t="str">
        <f>VLOOKUP(A470,'4B0907557P M592 List'!$A$5:$D$1316,2,FALSE)</f>
        <v>1x1</v>
      </c>
      <c r="I470" s="2" t="str">
        <f>VLOOKUP(A470,'4B0907557P M592 List'!$A$5:$D$1316,4,FALSE)</f>
        <v>Codewort Tester: Klopfregelanschlag Zylinder 2</v>
      </c>
      <c r="J470" s="2" t="str">
        <f>VLOOKUP(A470,'4B0907557P M592 List'!$A$5:$D$1316,3,FALSE)</f>
        <v>$073DC</v>
      </c>
      <c r="L470" s="2" t="str">
        <f>VLOOKUP(A470,'4B0907557P M592 List'!$A$5:$D$1316,2,FALSE)</f>
        <v>1x1</v>
      </c>
      <c r="M470" s="2" t="str">
        <f>VLOOKUP(A470,'4B0907557P M592 List'!$A$5:$D$1316,4,FALSE)</f>
        <v>Codewort Tester: Klopfregelanschlag Zylinder 2</v>
      </c>
      <c r="N470" s="2" t="str">
        <f>VLOOKUP(A470,'4B0907557P M592 List'!$A$5:$D$1316,3,FALSE)</f>
        <v>$073DC</v>
      </c>
      <c r="P470" s="2" t="str">
        <f>VLOOKUP(A470,'06A906018R M383 List'!$A$6:$D$1294,2,FALSE)</f>
        <v>1x1</v>
      </c>
      <c r="Q470" s="2" t="str">
        <f>VLOOKUP(A470,'06A906018R M383 List'!$A$6:$D$1294,4,FALSE)</f>
        <v>Codewort Tester: Klopfregelanschlag Zylinder 2</v>
      </c>
      <c r="R470" s="2" t="str">
        <f>VLOOKUP(A470,'06A906018R M383 List'!$A$6:$D$1294,3,FALSE)</f>
        <v>$06D5E</v>
      </c>
      <c r="T470" s="2" t="e">
        <f>VLOOKUP(A470,'06A906018CG M383 List'!$A$6:$D$1395,2,FALSE)</f>
        <v>#N/A</v>
      </c>
      <c r="U470" s="2" t="e">
        <f>VLOOKUP(A470,'06A906018CG M383 List'!$A$6:$D$1395,4,FALSE)</f>
        <v>#N/A</v>
      </c>
      <c r="V470" s="2" t="e">
        <f>VLOOKUP(A470,'06A906018CG M383 List'!$A$6:$D$1395,3,FALSE)</f>
        <v>#N/A</v>
      </c>
    </row>
    <row r="471" spans="1:22">
      <c r="A471" s="2" t="s">
        <v>8693</v>
      </c>
      <c r="B471" s="2" t="str">
        <f>VLOOKUP(A471,'4B0907557B M382 List'!$A$5:$E$1799,5,FALSE)</f>
        <v>Codeword tester : knock control stop cylinder 3</v>
      </c>
      <c r="D471" s="2" t="str">
        <f>VLOOKUP(A471,'4B0907557B M382 List'!$A$5:$B$1799,2,FALSE)</f>
        <v>1x1</v>
      </c>
      <c r="E471" s="2" t="str">
        <f>VLOOKUP(A471,'4B0907557B M382 List'!$A$5:$D$1799,4,FALSE)</f>
        <v>Codewort Tester: Klopfregelanschlag Zylinder 3</v>
      </c>
      <c r="F471" s="2" t="str">
        <f>VLOOKUP(A471,'4B0907557B M382 List'!$A$5:$D$1799,3,FALSE)</f>
        <v>$07848</v>
      </c>
      <c r="H471" s="2" t="str">
        <f>VLOOKUP(A471,'4B0907557P M592 List'!$A$5:$D$1316,2,FALSE)</f>
        <v>1x1</v>
      </c>
      <c r="I471" s="2" t="str">
        <f>VLOOKUP(A471,'4B0907557P M592 List'!$A$5:$D$1316,4,FALSE)</f>
        <v>Codewort Tester: Klopfregelanschlag Zylinder 3</v>
      </c>
      <c r="J471" s="2" t="str">
        <f>VLOOKUP(A471,'4B0907557P M592 List'!$A$5:$D$1316,3,FALSE)</f>
        <v>$073DE</v>
      </c>
      <c r="L471" s="2" t="str">
        <f>VLOOKUP(A471,'4B0907557P M592 List'!$A$5:$D$1316,2,FALSE)</f>
        <v>1x1</v>
      </c>
      <c r="M471" s="2" t="str">
        <f>VLOOKUP(A471,'4B0907557P M592 List'!$A$5:$D$1316,4,FALSE)</f>
        <v>Codewort Tester: Klopfregelanschlag Zylinder 3</v>
      </c>
      <c r="N471" s="2" t="str">
        <f>VLOOKUP(A471,'4B0907557P M592 List'!$A$5:$D$1316,3,FALSE)</f>
        <v>$073DE</v>
      </c>
      <c r="P471" s="2" t="str">
        <f>VLOOKUP(A471,'06A906018R M383 List'!$A$6:$D$1294,2,FALSE)</f>
        <v>1x1</v>
      </c>
      <c r="Q471" s="2" t="str">
        <f>VLOOKUP(A471,'06A906018R M383 List'!$A$6:$D$1294,4,FALSE)</f>
        <v>Codewort Tester: Klopfregelanschlag Zylinder 3</v>
      </c>
      <c r="R471" s="2" t="str">
        <f>VLOOKUP(A471,'06A906018R M383 List'!$A$6:$D$1294,3,FALSE)</f>
        <v>$06D60</v>
      </c>
      <c r="T471" s="2" t="e">
        <f>VLOOKUP(A471,'06A906018CG M383 List'!$A$6:$D$1395,2,FALSE)</f>
        <v>#N/A</v>
      </c>
      <c r="U471" s="2" t="e">
        <f>VLOOKUP(A471,'06A906018CG M383 List'!$A$6:$D$1395,4,FALSE)</f>
        <v>#N/A</v>
      </c>
      <c r="V471" s="2" t="e">
        <f>VLOOKUP(A471,'06A906018CG M383 List'!$A$6:$D$1395,3,FALSE)</f>
        <v>#N/A</v>
      </c>
    </row>
    <row r="472" spans="1:22">
      <c r="A472" s="2" t="s">
        <v>8696</v>
      </c>
      <c r="B472" s="2" t="str">
        <f>VLOOKUP(A472,'4B0907557B M382 List'!$A$5:$E$1799,5,FALSE)</f>
        <v>Codeword tester : knock control stop cylinder 4</v>
      </c>
      <c r="D472" s="2" t="str">
        <f>VLOOKUP(A472,'4B0907557B M382 List'!$A$5:$B$1799,2,FALSE)</f>
        <v>1x1</v>
      </c>
      <c r="E472" s="2" t="str">
        <f>VLOOKUP(A472,'4B0907557B M382 List'!$A$5:$D$1799,4,FALSE)</f>
        <v>Codewort Tester: Klopfregelanschlag Zylinder 4</v>
      </c>
      <c r="F472" s="2" t="str">
        <f>VLOOKUP(A472,'4B0907557B M382 List'!$A$5:$D$1799,3,FALSE)</f>
        <v>$0784A</v>
      </c>
      <c r="H472" s="2" t="str">
        <f>VLOOKUP(A472,'4B0907557P M592 List'!$A$5:$D$1316,2,FALSE)</f>
        <v>1x1</v>
      </c>
      <c r="I472" s="2" t="str">
        <f>VLOOKUP(A472,'4B0907557P M592 List'!$A$5:$D$1316,4,FALSE)</f>
        <v>Codewort Tester: Klopfregelanschlag Zylinder 4</v>
      </c>
      <c r="J472" s="2" t="str">
        <f>VLOOKUP(A472,'4B0907557P M592 List'!$A$5:$D$1316,3,FALSE)</f>
        <v>$073E0</v>
      </c>
      <c r="L472" s="2" t="str">
        <f>VLOOKUP(A472,'4B0907557P M592 List'!$A$5:$D$1316,2,FALSE)</f>
        <v>1x1</v>
      </c>
      <c r="M472" s="2" t="str">
        <f>VLOOKUP(A472,'4B0907557P M592 List'!$A$5:$D$1316,4,FALSE)</f>
        <v>Codewort Tester: Klopfregelanschlag Zylinder 4</v>
      </c>
      <c r="N472" s="2" t="str">
        <f>VLOOKUP(A472,'4B0907557P M592 List'!$A$5:$D$1316,3,FALSE)</f>
        <v>$073E0</v>
      </c>
      <c r="P472" s="2" t="str">
        <f>VLOOKUP(A472,'06A906018R M383 List'!$A$6:$D$1294,2,FALSE)</f>
        <v>1x1</v>
      </c>
      <c r="Q472" s="2" t="str">
        <f>VLOOKUP(A472,'06A906018R M383 List'!$A$6:$D$1294,4,FALSE)</f>
        <v>Codewort Tester: Klopfregelanschlag Zylinder 4</v>
      </c>
      <c r="R472" s="2" t="str">
        <f>VLOOKUP(A472,'06A906018R M383 List'!$A$6:$D$1294,3,FALSE)</f>
        <v>$06D62</v>
      </c>
      <c r="T472" s="2" t="e">
        <f>VLOOKUP(A472,'06A906018CG M383 List'!$A$6:$D$1395,2,FALSE)</f>
        <v>#N/A</v>
      </c>
      <c r="U472" s="2" t="e">
        <f>VLOOKUP(A472,'06A906018CG M383 List'!$A$6:$D$1395,4,FALSE)</f>
        <v>#N/A</v>
      </c>
      <c r="V472" s="2" t="e">
        <f>VLOOKUP(A472,'06A906018CG M383 List'!$A$6:$D$1395,3,FALSE)</f>
        <v>#N/A</v>
      </c>
    </row>
    <row r="473" spans="1:22">
      <c r="A473" s="2" t="s">
        <v>9000</v>
      </c>
      <c r="B473" s="2" t="str">
        <f>VLOOKUP(A473,'4B0907557B M382 List'!$A$5:$E$1799,5,FALSE)</f>
        <v>Maximum number of late adjustments for knock control stop</v>
      </c>
      <c r="D473" s="2" t="str">
        <f>VLOOKUP(A473,'4B0907557B M382 List'!$A$5:$B$1799,2,FALSE)</f>
        <v>1x1</v>
      </c>
      <c r="E473" s="2" t="str">
        <f>VLOOKUP(A473,'4B0907557B M382 List'!$A$5:$D$1799,4,FALSE)</f>
        <v>Maximale Anzahl Spätverstellungen für Klopfregelanschlag</v>
      </c>
      <c r="F473" s="2" t="str">
        <f>VLOOKUP(A473,'4B0907557B M382 List'!$A$5:$D$1799,3,FALSE)</f>
        <v>$0748D</v>
      </c>
      <c r="H473" s="2" t="str">
        <f>VLOOKUP(A473,'4B0907557P M592 List'!$A$5:$D$1316,2,FALSE)</f>
        <v>1x1</v>
      </c>
      <c r="I473" s="2" t="str">
        <f>VLOOKUP(A473,'4B0907557P M592 List'!$A$5:$D$1316,4,FALSE)</f>
        <v>Maximale Anzahl Spätverstellungen für Klopfregelanschlag</v>
      </c>
      <c r="J473" s="2" t="str">
        <f>VLOOKUP(A473,'4B0907557P M592 List'!$A$5:$D$1316,3,FALSE)</f>
        <v>$07023</v>
      </c>
      <c r="L473" s="2" t="str">
        <f>VLOOKUP(A473,'4B0907557P M592 List'!$A$5:$D$1316,2,FALSE)</f>
        <v>1x1</v>
      </c>
      <c r="M473" s="2" t="str">
        <f>VLOOKUP(A473,'4B0907557P M592 List'!$A$5:$D$1316,4,FALSE)</f>
        <v>Maximale Anzahl Spätverstellungen für Klopfregelanschlag</v>
      </c>
      <c r="N473" s="2" t="str">
        <f>VLOOKUP(A473,'4B0907557P M592 List'!$A$5:$D$1316,3,FALSE)</f>
        <v>$07023</v>
      </c>
      <c r="P473" s="2" t="str">
        <f>VLOOKUP(A473,'06A906018R M383 List'!$A$6:$D$1294,2,FALSE)</f>
        <v>1x1</v>
      </c>
      <c r="Q473" s="2" t="str">
        <f>VLOOKUP(A473,'06A906018R M383 List'!$A$6:$D$1294,4,FALSE)</f>
        <v>Maximale Anzahl Spätverstellungen für Klopfregelanschlag</v>
      </c>
      <c r="R473" s="2" t="str">
        <f>VLOOKUP(A473,'06A906018R M383 List'!$A$6:$D$1294,3,FALSE)</f>
        <v>$06999</v>
      </c>
      <c r="T473" s="2" t="str">
        <f>VLOOKUP(A473,'06A906018CG M383 List'!$A$6:$D$1395,2,FALSE)</f>
        <v>1x1</v>
      </c>
      <c r="U473" s="2" t="str">
        <f>VLOOKUP(A473,'06A906018CG M383 List'!$A$6:$D$1395,4,FALSE)</f>
        <v>Maximale Anzahl Spätverstellungen für Klopfregelanschlag</v>
      </c>
      <c r="V473" s="2" t="str">
        <f>VLOOKUP(A473,'06A906018CG M383 List'!$A$6:$D$1395,3,FALSE)</f>
        <v>$069B5</v>
      </c>
    </row>
    <row r="474" spans="1:22">
      <c r="A474" s="2" t="s">
        <v>9003</v>
      </c>
      <c r="B474" s="2" t="str">
        <f>VLOOKUP(A474,'4B0907557B M382 List'!$A$5:$E$1799,5,FALSE)</f>
        <v>Ignition counter for knock control stop</v>
      </c>
      <c r="D474" s="2" t="str">
        <f>VLOOKUP(A474,'4B0907557B M382 List'!$A$5:$B$1799,2,FALSE)</f>
        <v>1x1</v>
      </c>
      <c r="E474" s="2" t="str">
        <f>VLOOKUP(A474,'4B0907557B M382 List'!$A$5:$D$1799,4,FALSE)</f>
        <v>Zündungzähler für Klopfregelanschlag</v>
      </c>
      <c r="F474" s="2" t="str">
        <f>VLOOKUP(A474,'4B0907557B M382 List'!$A$5:$D$1799,3,FALSE)</f>
        <v>$0748E</v>
      </c>
      <c r="H474" s="2" t="str">
        <f>VLOOKUP(A474,'4B0907557P M592 List'!$A$5:$D$1316,2,FALSE)</f>
        <v>1x1</v>
      </c>
      <c r="I474" s="2" t="str">
        <f>VLOOKUP(A474,'4B0907557P M592 List'!$A$5:$D$1316,4,FALSE)</f>
        <v>Zündungzähler für Klopfregelanschlag</v>
      </c>
      <c r="J474" s="2" t="str">
        <f>VLOOKUP(A474,'4B0907557P M592 List'!$A$5:$D$1316,3,FALSE)</f>
        <v>$07024</v>
      </c>
      <c r="L474" s="2" t="str">
        <f>VLOOKUP(A474,'4B0907557P M592 List'!$A$5:$D$1316,2,FALSE)</f>
        <v>1x1</v>
      </c>
      <c r="M474" s="2" t="str">
        <f>VLOOKUP(A474,'4B0907557P M592 List'!$A$5:$D$1316,4,FALSE)</f>
        <v>Zündungzähler für Klopfregelanschlag</v>
      </c>
      <c r="N474" s="2" t="str">
        <f>VLOOKUP(A474,'4B0907557P M592 List'!$A$5:$D$1316,3,FALSE)</f>
        <v>$07024</v>
      </c>
      <c r="P474" s="2" t="str">
        <f>VLOOKUP(A474,'06A906018R M383 List'!$A$6:$D$1294,2,FALSE)</f>
        <v>1x1</v>
      </c>
      <c r="Q474" s="2" t="str">
        <f>VLOOKUP(A474,'06A906018R M383 List'!$A$6:$D$1294,4,FALSE)</f>
        <v>Zündungzähler für Klopfregelanschlag</v>
      </c>
      <c r="R474" s="2" t="str">
        <f>VLOOKUP(A474,'06A906018R M383 List'!$A$6:$D$1294,3,FALSE)</f>
        <v>$0699A</v>
      </c>
      <c r="T474" s="2" t="str">
        <f>VLOOKUP(A474,'06A906018CG M383 List'!$A$6:$D$1395,2,FALSE)</f>
        <v>1x1</v>
      </c>
      <c r="U474" s="2" t="str">
        <f>VLOOKUP(A474,'06A906018CG M383 List'!$A$6:$D$1395,4,FALSE)</f>
        <v>Zündungzähler für Klopfregelanschlag</v>
      </c>
      <c r="V474" s="2" t="str">
        <f>VLOOKUP(A474,'06A906018CG M383 List'!$A$6:$D$1395,3,FALSE)</f>
        <v>$069B6</v>
      </c>
    </row>
    <row r="475" spans="1:22">
      <c r="A475" s="2" t="s">
        <v>9746</v>
      </c>
      <c r="B475" s="2" t="str">
        <f>VLOOKUP(A475,'4B0907557B M382 List'!$A$5:$E$1799,5,FALSE)</f>
        <v>Debounce Error: knock control stop Cyl. 1</v>
      </c>
      <c r="D475" s="2" t="str">
        <f>VLOOKUP(A475,'4B0907557B M382 List'!$A$5:$B$1799,2,FALSE)</f>
        <v>1x1</v>
      </c>
      <c r="E475" s="2" t="str">
        <f>VLOOKUP(A475,'4B0907557B M382 List'!$A$5:$D$1799,4,FALSE)</f>
        <v>Entprellung Fehler: Klopfregelanschlag Zyl. 1</v>
      </c>
      <c r="F475" s="2" t="str">
        <f>VLOOKUP(A475,'4B0907557B M382 List'!$A$5:$D$1799,3,FALSE)</f>
        <v>$07A14</v>
      </c>
      <c r="H475" s="2" t="str">
        <f>VLOOKUP(A475,'4B0907557P M592 List'!$A$5:$D$1316,2,FALSE)</f>
        <v>1x1</v>
      </c>
      <c r="I475" s="2" t="str">
        <f>VLOOKUP(A475,'4B0907557P M592 List'!$A$5:$D$1316,4,FALSE)</f>
        <v>Entprellung Fehler: Klopfregelanschlag Zyl. 1</v>
      </c>
      <c r="J475" s="2" t="str">
        <f>VLOOKUP(A475,'4B0907557P M592 List'!$A$5:$D$1316,3,FALSE)</f>
        <v>$075AA</v>
      </c>
      <c r="L475" s="2" t="str">
        <f>VLOOKUP(A475,'4B0907557P M592 List'!$A$5:$D$1316,2,FALSE)</f>
        <v>1x1</v>
      </c>
      <c r="M475" s="2" t="str">
        <f>VLOOKUP(A475,'4B0907557P M592 List'!$A$5:$D$1316,4,FALSE)</f>
        <v>Entprellung Fehler: Klopfregelanschlag Zyl. 1</v>
      </c>
      <c r="N475" s="2" t="str">
        <f>VLOOKUP(A475,'4B0907557P M592 List'!$A$5:$D$1316,3,FALSE)</f>
        <v>$075AA</v>
      </c>
      <c r="P475" s="2" t="str">
        <f>VLOOKUP(A475,'06A906018R M383 List'!$A$6:$D$1294,2,FALSE)</f>
        <v>1x1</v>
      </c>
      <c r="Q475" s="2" t="str">
        <f>VLOOKUP(A475,'06A906018R M383 List'!$A$6:$D$1294,4,FALSE)</f>
        <v>Entprellung Fehler: Klopfregelanschlag Zyl. 1</v>
      </c>
      <c r="R475" s="2" t="str">
        <f>VLOOKUP(A475,'06A906018R M383 List'!$A$6:$D$1294,3,FALSE)</f>
        <v>$06F3A</v>
      </c>
      <c r="T475" s="2" t="str">
        <f>VLOOKUP(A475,'06A906018CG M383 List'!$A$6:$D$1395,2,FALSE)</f>
        <v>1x1</v>
      </c>
      <c r="U475" s="2" t="str">
        <f>VLOOKUP(A475,'06A906018CG M383 List'!$A$6:$D$1395,4,FALSE)</f>
        <v>Entprellung Fehler: Klopfregelanschlag Zyl. 1</v>
      </c>
      <c r="V475" s="2" t="str">
        <f>VLOOKUP(A475,'06A906018CG M383 List'!$A$6:$D$1395,3,FALSE)</f>
        <v>$06F94</v>
      </c>
    </row>
    <row r="476" spans="1:22">
      <c r="A476" s="2" t="s">
        <v>9749</v>
      </c>
      <c r="B476" s="2" t="str">
        <f>VLOOKUP(A476,'4B0907557B M382 List'!$A$5:$E$1799,5,FALSE)</f>
        <v>Debounce Error: knock control stop Cyl. 2</v>
      </c>
      <c r="D476" s="2" t="str">
        <f>VLOOKUP(A476,'4B0907557B M382 List'!$A$5:$B$1799,2,FALSE)</f>
        <v>1x1</v>
      </c>
      <c r="E476" s="2" t="str">
        <f>VLOOKUP(A476,'4B0907557B M382 List'!$A$5:$D$1799,4,FALSE)</f>
        <v>Entprellung Fehler: Klopfregelanschlag Zyl. 2</v>
      </c>
      <c r="F476" s="2" t="str">
        <f>VLOOKUP(A476,'4B0907557B M382 List'!$A$5:$D$1799,3,FALSE)</f>
        <v>$07A15</v>
      </c>
      <c r="H476" s="2" t="str">
        <f>VLOOKUP(A476,'4B0907557P M592 List'!$A$5:$D$1316,2,FALSE)</f>
        <v>1x1</v>
      </c>
      <c r="I476" s="2" t="str">
        <f>VLOOKUP(A476,'4B0907557P M592 List'!$A$5:$D$1316,4,FALSE)</f>
        <v>Entprellung Fehler: Klopfregelanschlag Zyl. 2</v>
      </c>
      <c r="J476" s="2" t="str">
        <f>VLOOKUP(A476,'4B0907557P M592 List'!$A$5:$D$1316,3,FALSE)</f>
        <v>$075AB</v>
      </c>
      <c r="L476" s="2" t="str">
        <f>VLOOKUP(A476,'4B0907557P M592 List'!$A$5:$D$1316,2,FALSE)</f>
        <v>1x1</v>
      </c>
      <c r="M476" s="2" t="str">
        <f>VLOOKUP(A476,'4B0907557P M592 List'!$A$5:$D$1316,4,FALSE)</f>
        <v>Entprellung Fehler: Klopfregelanschlag Zyl. 2</v>
      </c>
      <c r="N476" s="2" t="str">
        <f>VLOOKUP(A476,'4B0907557P M592 List'!$A$5:$D$1316,3,FALSE)</f>
        <v>$075AB</v>
      </c>
      <c r="P476" s="2" t="str">
        <f>VLOOKUP(A476,'06A906018R M383 List'!$A$6:$D$1294,2,FALSE)</f>
        <v>1x1</v>
      </c>
      <c r="Q476" s="2" t="str">
        <f>VLOOKUP(A476,'06A906018R M383 List'!$A$6:$D$1294,4,FALSE)</f>
        <v>Entprellung Fehler: Klopfregelanschlag Zyl. 2</v>
      </c>
      <c r="R476" s="2" t="str">
        <f>VLOOKUP(A476,'06A906018R M383 List'!$A$6:$D$1294,3,FALSE)</f>
        <v>$06F3B</v>
      </c>
      <c r="T476" s="2" t="str">
        <f>VLOOKUP(A476,'06A906018CG M383 List'!$A$6:$D$1395,2,FALSE)</f>
        <v>1x1</v>
      </c>
      <c r="U476" s="2" t="str">
        <f>VLOOKUP(A476,'06A906018CG M383 List'!$A$6:$D$1395,4,FALSE)</f>
        <v>Entprellung Fehler: Klopfregelanschlag Zyl. 2</v>
      </c>
      <c r="V476" s="2" t="str">
        <f>VLOOKUP(A476,'06A906018CG M383 List'!$A$6:$D$1395,3,FALSE)</f>
        <v>$06F95</v>
      </c>
    </row>
    <row r="477" spans="1:22">
      <c r="A477" s="2" t="s">
        <v>9752</v>
      </c>
      <c r="B477" s="2" t="str">
        <f>VLOOKUP(A477,'4B0907557B M382 List'!$A$5:$E$1799,5,FALSE)</f>
        <v>Debounce Error: knock control stop Cyl. 3</v>
      </c>
      <c r="D477" s="2" t="str">
        <f>VLOOKUP(A477,'4B0907557B M382 List'!$A$5:$B$1799,2,FALSE)</f>
        <v>1x1</v>
      </c>
      <c r="E477" s="2" t="str">
        <f>VLOOKUP(A477,'4B0907557B M382 List'!$A$5:$D$1799,4,FALSE)</f>
        <v>Entprellung Fehler: Klopfregelanschlag Zyl. 3</v>
      </c>
      <c r="F477" s="2" t="str">
        <f>VLOOKUP(A477,'4B0907557B M382 List'!$A$5:$D$1799,3,FALSE)</f>
        <v>$07A16</v>
      </c>
      <c r="H477" s="2" t="str">
        <f>VLOOKUP(A477,'4B0907557P M592 List'!$A$5:$D$1316,2,FALSE)</f>
        <v>1x1</v>
      </c>
      <c r="I477" s="2" t="str">
        <f>VLOOKUP(A477,'4B0907557P M592 List'!$A$5:$D$1316,4,FALSE)</f>
        <v>Entprellung Fehler: Klopfregelanschlag Zyl. 3</v>
      </c>
      <c r="J477" s="2" t="str">
        <f>VLOOKUP(A477,'4B0907557P M592 List'!$A$5:$D$1316,3,FALSE)</f>
        <v>$075AC</v>
      </c>
      <c r="L477" s="2" t="str">
        <f>VLOOKUP(A477,'4B0907557P M592 List'!$A$5:$D$1316,2,FALSE)</f>
        <v>1x1</v>
      </c>
      <c r="M477" s="2" t="str">
        <f>VLOOKUP(A477,'4B0907557P M592 List'!$A$5:$D$1316,4,FALSE)</f>
        <v>Entprellung Fehler: Klopfregelanschlag Zyl. 3</v>
      </c>
      <c r="N477" s="2" t="str">
        <f>VLOOKUP(A477,'4B0907557P M592 List'!$A$5:$D$1316,3,FALSE)</f>
        <v>$075AC</v>
      </c>
      <c r="P477" s="2" t="str">
        <f>VLOOKUP(A477,'06A906018R M383 List'!$A$6:$D$1294,2,FALSE)</f>
        <v>1x1</v>
      </c>
      <c r="Q477" s="2" t="str">
        <f>VLOOKUP(A477,'06A906018R M383 List'!$A$6:$D$1294,4,FALSE)</f>
        <v>Entprellung Fehler: Klopfregelanschlag Zyl. 3</v>
      </c>
      <c r="R477" s="2" t="str">
        <f>VLOOKUP(A477,'06A906018R M383 List'!$A$6:$D$1294,3,FALSE)</f>
        <v>$06F3C</v>
      </c>
      <c r="T477" s="2" t="str">
        <f>VLOOKUP(A477,'06A906018CG M383 List'!$A$6:$D$1395,2,FALSE)</f>
        <v>1x1</v>
      </c>
      <c r="U477" s="2" t="str">
        <f>VLOOKUP(A477,'06A906018CG M383 List'!$A$6:$D$1395,4,FALSE)</f>
        <v>Entprellung Fehler: Klopfregelanschlag Zyl. 3</v>
      </c>
      <c r="V477" s="2" t="str">
        <f>VLOOKUP(A477,'06A906018CG M383 List'!$A$6:$D$1395,3,FALSE)</f>
        <v>$06F96</v>
      </c>
    </row>
    <row r="478" spans="1:22">
      <c r="A478" s="2" t="s">
        <v>9755</v>
      </c>
      <c r="B478" s="2" t="str">
        <f>VLOOKUP(A478,'4B0907557B M382 List'!$A$5:$E$1799,5,FALSE)</f>
        <v>Debounce Error: knock control stop Cyl. 4</v>
      </c>
      <c r="D478" s="2" t="str">
        <f>VLOOKUP(A478,'4B0907557B M382 List'!$A$5:$B$1799,2,FALSE)</f>
        <v>1x1</v>
      </c>
      <c r="E478" s="2" t="str">
        <f>VLOOKUP(A478,'4B0907557B M382 List'!$A$5:$D$1799,4,FALSE)</f>
        <v>Entprellung Fehler: Klopfregelanschlag Zyl. 4</v>
      </c>
      <c r="F478" s="2" t="str">
        <f>VLOOKUP(A478,'4B0907557B M382 List'!$A$5:$D$1799,3,FALSE)</f>
        <v>$07A17</v>
      </c>
      <c r="H478" s="2" t="str">
        <f>VLOOKUP(A478,'4B0907557P M592 List'!$A$5:$D$1316,2,FALSE)</f>
        <v>1x1</v>
      </c>
      <c r="I478" s="2" t="str">
        <f>VLOOKUP(A478,'4B0907557P M592 List'!$A$5:$D$1316,4,FALSE)</f>
        <v>Entprellung Fehler: Klopfregelanschlag Zyl. 4</v>
      </c>
      <c r="J478" s="2" t="str">
        <f>VLOOKUP(A478,'4B0907557P M592 List'!$A$5:$D$1316,3,FALSE)</f>
        <v>$075AD</v>
      </c>
      <c r="L478" s="2" t="str">
        <f>VLOOKUP(A478,'4B0907557P M592 List'!$A$5:$D$1316,2,FALSE)</f>
        <v>1x1</v>
      </c>
      <c r="M478" s="2" t="str">
        <f>VLOOKUP(A478,'4B0907557P M592 List'!$A$5:$D$1316,4,FALSE)</f>
        <v>Entprellung Fehler: Klopfregelanschlag Zyl. 4</v>
      </c>
      <c r="N478" s="2" t="str">
        <f>VLOOKUP(A478,'4B0907557P M592 List'!$A$5:$D$1316,3,FALSE)</f>
        <v>$075AD</v>
      </c>
      <c r="P478" s="2" t="str">
        <f>VLOOKUP(A478,'06A906018R M383 List'!$A$6:$D$1294,2,FALSE)</f>
        <v>1x1</v>
      </c>
      <c r="Q478" s="2" t="str">
        <f>VLOOKUP(A478,'06A906018R M383 List'!$A$6:$D$1294,4,FALSE)</f>
        <v>Entprellung Fehler: Klopfregelanschlag Zyl. 4</v>
      </c>
      <c r="R478" s="2" t="str">
        <f>VLOOKUP(A478,'06A906018R M383 List'!$A$6:$D$1294,3,FALSE)</f>
        <v>$06F3D</v>
      </c>
      <c r="T478" s="2" t="str">
        <f>VLOOKUP(A478,'06A906018CG M383 List'!$A$6:$D$1395,2,FALSE)</f>
        <v>1x1</v>
      </c>
      <c r="U478" s="2" t="str">
        <f>VLOOKUP(A478,'06A906018CG M383 List'!$A$6:$D$1395,4,FALSE)</f>
        <v>Entprellung Fehler: Klopfregelanschlag Zyl. 4</v>
      </c>
      <c r="V478" s="2" t="str">
        <f>VLOOKUP(A478,'06A906018CG M383 List'!$A$6:$D$1395,3,FALSE)</f>
        <v>$06F97</v>
      </c>
    </row>
    <row r="479" spans="1:22">
      <c r="A479" s="2" t="s">
        <v>7289</v>
      </c>
      <c r="B479" s="2" t="str">
        <f>VLOOKUP(A479,'4B0907557B M382 List'!$A$5:$E$1799,5,FALSE)</f>
        <v>Debouncing Healing: knock control stop Cyl. 1</v>
      </c>
      <c r="D479" s="2" t="str">
        <f>VLOOKUP(A479,'4B0907557B M382 List'!$A$5:$B$1799,2,FALSE)</f>
        <v>1x1</v>
      </c>
      <c r="E479" s="2" t="str">
        <f>VLOOKUP(A479,'4B0907557B M382 List'!$A$5:$D$1799,4,FALSE)</f>
        <v>Entprellung Heilung: Klopfregelanschlag Zyl. 1</v>
      </c>
      <c r="F479" s="2" t="str">
        <f>VLOOKUP(A479,'4B0907557B M382 List'!$A$5:$D$1799,3,FALSE)</f>
        <v>$07A5B</v>
      </c>
      <c r="H479" s="2" t="str">
        <f>VLOOKUP(A479,'4B0907557P M592 List'!$A$5:$D$1316,2,FALSE)</f>
        <v>1x1</v>
      </c>
      <c r="I479" s="2" t="str">
        <f>VLOOKUP(A479,'4B0907557P M592 List'!$A$5:$D$1316,4,FALSE)</f>
        <v>Entprellung Heilung: Klopfregelanschlag Zyl. 1</v>
      </c>
      <c r="J479" s="2" t="str">
        <f>VLOOKUP(A479,'4B0907557P M592 List'!$A$5:$D$1316,3,FALSE)</f>
        <v>$075F1</v>
      </c>
      <c r="L479" s="2" t="str">
        <f>VLOOKUP(A479,'4B0907557P M592 List'!$A$5:$D$1316,2,FALSE)</f>
        <v>1x1</v>
      </c>
      <c r="M479" s="2" t="str">
        <f>VLOOKUP(A479,'4B0907557P M592 List'!$A$5:$D$1316,4,FALSE)</f>
        <v>Entprellung Heilung: Klopfregelanschlag Zyl. 1</v>
      </c>
      <c r="N479" s="2" t="str">
        <f>VLOOKUP(A479,'4B0907557P M592 List'!$A$5:$D$1316,3,FALSE)</f>
        <v>$075F1</v>
      </c>
      <c r="P479" s="2" t="str">
        <f>VLOOKUP(A479,'06A906018R M383 List'!$A$6:$D$1294,2,FALSE)</f>
        <v>1x1</v>
      </c>
      <c r="Q479" s="2" t="str">
        <f>VLOOKUP(A479,'06A906018R M383 List'!$A$6:$D$1294,4,FALSE)</f>
        <v>Entprellung Heilung: Klopfregelanschlag Zyl. 1</v>
      </c>
      <c r="R479" s="2" t="str">
        <f>VLOOKUP(A479,'06A906018R M383 List'!$A$6:$D$1294,3,FALSE)</f>
        <v>$06F81</v>
      </c>
      <c r="T479" s="2" t="str">
        <f>VLOOKUP(A479,'06A906018CG M383 List'!$A$6:$D$1395,2,FALSE)</f>
        <v>1x1</v>
      </c>
      <c r="U479" s="2" t="str">
        <f>VLOOKUP(A479,'06A906018CG M383 List'!$A$6:$D$1395,4,FALSE)</f>
        <v>Entprellung Heilung: Klopfregelanschlag Zyl. 1</v>
      </c>
      <c r="V479" s="2" t="str">
        <f>VLOOKUP(A479,'06A906018CG M383 List'!$A$6:$D$1395,3,FALSE)</f>
        <v>$06FDB</v>
      </c>
    </row>
    <row r="480" spans="1:22">
      <c r="A480" s="2" t="s">
        <v>7292</v>
      </c>
      <c r="B480" s="2" t="str">
        <f>VLOOKUP(A480,'4B0907557B M382 List'!$A$5:$E$1799,5,FALSE)</f>
        <v>Debouncing Healing: knock control stop Cyl. 2</v>
      </c>
      <c r="D480" s="2" t="str">
        <f>VLOOKUP(A480,'4B0907557B M382 List'!$A$5:$B$1799,2,FALSE)</f>
        <v>1x1</v>
      </c>
      <c r="E480" s="2" t="str">
        <f>VLOOKUP(A480,'4B0907557B M382 List'!$A$5:$D$1799,4,FALSE)</f>
        <v>Entprellung Heilung: Klopfregelanschlag Zyl. 2</v>
      </c>
      <c r="F480" s="2" t="str">
        <f>VLOOKUP(A480,'4B0907557B M382 List'!$A$5:$D$1799,3,FALSE)</f>
        <v>$07A5C</v>
      </c>
      <c r="H480" s="2" t="str">
        <f>VLOOKUP(A480,'4B0907557P M592 List'!$A$5:$D$1316,2,FALSE)</f>
        <v>1x1</v>
      </c>
      <c r="I480" s="2" t="str">
        <f>VLOOKUP(A480,'4B0907557P M592 List'!$A$5:$D$1316,4,FALSE)</f>
        <v>Entprellung Heilung: Klopfregelanschlag Zyl. 2</v>
      </c>
      <c r="J480" s="2" t="str">
        <f>VLOOKUP(A480,'4B0907557P M592 List'!$A$5:$D$1316,3,FALSE)</f>
        <v>$075F2</v>
      </c>
      <c r="L480" s="2" t="str">
        <f>VLOOKUP(A480,'4B0907557P M592 List'!$A$5:$D$1316,2,FALSE)</f>
        <v>1x1</v>
      </c>
      <c r="M480" s="2" t="str">
        <f>VLOOKUP(A480,'4B0907557P M592 List'!$A$5:$D$1316,4,FALSE)</f>
        <v>Entprellung Heilung: Klopfregelanschlag Zyl. 2</v>
      </c>
      <c r="N480" s="2" t="str">
        <f>VLOOKUP(A480,'4B0907557P M592 List'!$A$5:$D$1316,3,FALSE)</f>
        <v>$075F2</v>
      </c>
      <c r="P480" s="2" t="str">
        <f>VLOOKUP(A480,'06A906018R M383 List'!$A$6:$D$1294,2,FALSE)</f>
        <v>1x1</v>
      </c>
      <c r="Q480" s="2" t="str">
        <f>VLOOKUP(A480,'06A906018R M383 List'!$A$6:$D$1294,4,FALSE)</f>
        <v>Entprellung Heilung: Klopfregelanschlag Zyl. 2</v>
      </c>
      <c r="R480" s="2" t="str">
        <f>VLOOKUP(A480,'06A906018R M383 List'!$A$6:$D$1294,3,FALSE)</f>
        <v>$06F82</v>
      </c>
      <c r="T480" s="2" t="str">
        <f>VLOOKUP(A480,'06A906018CG M383 List'!$A$6:$D$1395,2,FALSE)</f>
        <v>1x1</v>
      </c>
      <c r="U480" s="2" t="str">
        <f>VLOOKUP(A480,'06A906018CG M383 List'!$A$6:$D$1395,4,FALSE)</f>
        <v>Entprellung Heilung: Klopfregelanschlag Zyl. 2</v>
      </c>
      <c r="V480" s="2" t="str">
        <f>VLOOKUP(A480,'06A906018CG M383 List'!$A$6:$D$1395,3,FALSE)</f>
        <v>$06FDC</v>
      </c>
    </row>
    <row r="481" spans="1:22">
      <c r="A481" s="2" t="s">
        <v>7295</v>
      </c>
      <c r="B481" s="2" t="str">
        <f>VLOOKUP(A481,'4B0907557B M382 List'!$A$5:$E$1799,5,FALSE)</f>
        <v>Debouncing Healing: knock control stop Cyl. 3</v>
      </c>
      <c r="D481" s="2" t="str">
        <f>VLOOKUP(A481,'4B0907557B M382 List'!$A$5:$B$1799,2,FALSE)</f>
        <v>1x1</v>
      </c>
      <c r="E481" s="2" t="str">
        <f>VLOOKUP(A481,'4B0907557B M382 List'!$A$5:$D$1799,4,FALSE)</f>
        <v>Entprellung Heilung: Klopfregelanschlag Zyl. 3</v>
      </c>
      <c r="F481" s="2" t="str">
        <f>VLOOKUP(A481,'4B0907557B M382 List'!$A$5:$D$1799,3,FALSE)</f>
        <v>$07A5D</v>
      </c>
      <c r="H481" s="2" t="str">
        <f>VLOOKUP(A481,'4B0907557P M592 List'!$A$5:$D$1316,2,FALSE)</f>
        <v>1x1</v>
      </c>
      <c r="I481" s="2" t="str">
        <f>VLOOKUP(A481,'4B0907557P M592 List'!$A$5:$D$1316,4,FALSE)</f>
        <v>Entprellung Heilung: Klopfregelanschlag Zyl. 3</v>
      </c>
      <c r="J481" s="2" t="str">
        <f>VLOOKUP(A481,'4B0907557P M592 List'!$A$5:$D$1316,3,FALSE)</f>
        <v>$075F3</v>
      </c>
      <c r="L481" s="2" t="str">
        <f>VLOOKUP(A481,'4B0907557P M592 List'!$A$5:$D$1316,2,FALSE)</f>
        <v>1x1</v>
      </c>
      <c r="M481" s="2" t="str">
        <f>VLOOKUP(A481,'4B0907557P M592 List'!$A$5:$D$1316,4,FALSE)</f>
        <v>Entprellung Heilung: Klopfregelanschlag Zyl. 3</v>
      </c>
      <c r="N481" s="2" t="str">
        <f>VLOOKUP(A481,'4B0907557P M592 List'!$A$5:$D$1316,3,FALSE)</f>
        <v>$075F3</v>
      </c>
      <c r="P481" s="2" t="str">
        <f>VLOOKUP(A481,'06A906018R M383 List'!$A$6:$D$1294,2,FALSE)</f>
        <v>1x1</v>
      </c>
      <c r="Q481" s="2" t="str">
        <f>VLOOKUP(A481,'06A906018R M383 List'!$A$6:$D$1294,4,FALSE)</f>
        <v>Entprellung Heilung: Klopfregelanschlag Zyl. 3</v>
      </c>
      <c r="R481" s="2" t="str">
        <f>VLOOKUP(A481,'06A906018R M383 List'!$A$6:$D$1294,3,FALSE)</f>
        <v>$06F83</v>
      </c>
      <c r="T481" s="2" t="str">
        <f>VLOOKUP(A481,'06A906018CG M383 List'!$A$6:$D$1395,2,FALSE)</f>
        <v>1x1</v>
      </c>
      <c r="U481" s="2" t="str">
        <f>VLOOKUP(A481,'06A906018CG M383 List'!$A$6:$D$1395,4,FALSE)</f>
        <v>Entprellung Heilung: Klopfregelanschlag Zyl. 3</v>
      </c>
      <c r="V481" s="2" t="str">
        <f>VLOOKUP(A481,'06A906018CG M383 List'!$A$6:$D$1395,3,FALSE)</f>
        <v>$06FDD</v>
      </c>
    </row>
    <row r="482" spans="1:22">
      <c r="A482" s="2" t="s">
        <v>7298</v>
      </c>
      <c r="B482" s="2" t="str">
        <f>VLOOKUP(A482,'4B0907557B M382 List'!$A$5:$E$1799,5,FALSE)</f>
        <v>Debouncing Healing: knock control stop Cyl. 4</v>
      </c>
      <c r="D482" s="2" t="str">
        <f>VLOOKUP(A482,'4B0907557B M382 List'!$A$5:$B$1799,2,FALSE)</f>
        <v>1x1</v>
      </c>
      <c r="E482" s="2" t="str">
        <f>VLOOKUP(A482,'4B0907557B M382 List'!$A$5:$D$1799,4,FALSE)</f>
        <v>Entprellung Heilung: Klopfregelanschlag Zyl. 4</v>
      </c>
      <c r="F482" s="2" t="str">
        <f>VLOOKUP(A482,'4B0907557B M382 List'!$A$5:$D$1799,3,FALSE)</f>
        <v>$07A5E</v>
      </c>
      <c r="H482" s="2" t="str">
        <f>VLOOKUP(A482,'4B0907557P M592 List'!$A$5:$D$1316,2,FALSE)</f>
        <v>1x1</v>
      </c>
      <c r="I482" s="2" t="str">
        <f>VLOOKUP(A482,'4B0907557P M592 List'!$A$5:$D$1316,4,FALSE)</f>
        <v>Entprellung Heilung: Klopfregelanschlag Zyl. 4</v>
      </c>
      <c r="J482" s="2" t="str">
        <f>VLOOKUP(A482,'4B0907557P M592 List'!$A$5:$D$1316,3,FALSE)</f>
        <v>$075F4</v>
      </c>
      <c r="L482" s="2" t="str">
        <f>VLOOKUP(A482,'4B0907557P M592 List'!$A$5:$D$1316,2,FALSE)</f>
        <v>1x1</v>
      </c>
      <c r="M482" s="2" t="str">
        <f>VLOOKUP(A482,'4B0907557P M592 List'!$A$5:$D$1316,4,FALSE)</f>
        <v>Entprellung Heilung: Klopfregelanschlag Zyl. 4</v>
      </c>
      <c r="N482" s="2" t="str">
        <f>VLOOKUP(A482,'4B0907557P M592 List'!$A$5:$D$1316,3,FALSE)</f>
        <v>$075F4</v>
      </c>
      <c r="P482" s="2" t="str">
        <f>VLOOKUP(A482,'06A906018R M383 List'!$A$6:$D$1294,2,FALSE)</f>
        <v>1x1</v>
      </c>
      <c r="Q482" s="2" t="str">
        <f>VLOOKUP(A482,'06A906018R M383 List'!$A$6:$D$1294,4,FALSE)</f>
        <v>Entprellung Heilung: Klopfregelanschlag Zyl. 4</v>
      </c>
      <c r="R482" s="2" t="str">
        <f>VLOOKUP(A482,'06A906018R M383 List'!$A$6:$D$1294,3,FALSE)</f>
        <v>$06F84</v>
      </c>
      <c r="T482" s="2" t="str">
        <f>VLOOKUP(A482,'06A906018CG M383 List'!$A$6:$D$1395,2,FALSE)</f>
        <v>1x1</v>
      </c>
      <c r="U482" s="2" t="str">
        <f>VLOOKUP(A482,'06A906018CG M383 List'!$A$6:$D$1395,4,FALSE)</f>
        <v>Entprellung Heilung: Klopfregelanschlag Zyl. 4</v>
      </c>
      <c r="V482" s="2" t="str">
        <f>VLOOKUP(A482,'06A906018CG M383 List'!$A$6:$D$1395,3,FALSE)</f>
        <v>$06FDE</v>
      </c>
    </row>
    <row r="483" spans="1:22">
      <c r="A483" s="2" t="s">
        <v>7926</v>
      </c>
      <c r="B483" s="2" t="str">
        <f>VLOOKUP(A483,'4B0907557B M382 List'!$A$5:$E$1799,5,FALSE)</f>
        <v>Retard per knock event</v>
      </c>
      <c r="D483" s="2" t="str">
        <f>VLOOKUP(A483,'4B0907557B M382 List'!$A$5:$B$1799,2,FALSE)</f>
        <v>10x1</v>
      </c>
      <c r="E483" s="2" t="str">
        <f>VLOOKUP(A483,'4B0907557B M382 List'!$A$5:$D$1799,4,FALSE)</f>
        <v>Spätverstellung pro Klopfereignis</v>
      </c>
      <c r="F483" s="2" t="str">
        <f>VLOOKUP(A483,'4B0907557B M382 List'!$A$5:$D$1799,3,FALSE)</f>
        <v>$0997A</v>
      </c>
      <c r="H483" s="2" t="e">
        <f>VLOOKUP(A483,'4B0907557P M592 List'!$A$5:$D$1316,2,FALSE)</f>
        <v>#N/A</v>
      </c>
      <c r="I483" s="2" t="e">
        <f>VLOOKUP(A483,'4B0907557P M592 List'!$A$5:$D$1316,4,FALSE)</f>
        <v>#N/A</v>
      </c>
      <c r="J483" s="2" t="e">
        <f>VLOOKUP(A483,'4B0907557P M592 List'!$A$5:$D$1316,3,FALSE)</f>
        <v>#N/A</v>
      </c>
      <c r="L483" s="2" t="e">
        <f>VLOOKUP(A483,'4B0907557P M592 List'!$A$5:$D$1316,2,FALSE)</f>
        <v>#N/A</v>
      </c>
      <c r="M483" s="2" t="e">
        <f>VLOOKUP(A483,'4B0907557P M592 List'!$A$5:$D$1316,4,FALSE)</f>
        <v>#N/A</v>
      </c>
      <c r="N483" s="2" t="e">
        <f>VLOOKUP(A483,'4B0907557P M592 List'!$A$5:$D$1316,3,FALSE)</f>
        <v>#N/A</v>
      </c>
      <c r="P483" s="2" t="str">
        <f>VLOOKUP(A483,'06A906018R M383 List'!$A$6:$D$1294,2,FALSE)</f>
        <v>10x1</v>
      </c>
      <c r="Q483" s="2" t="str">
        <f>VLOOKUP(A483,'06A906018R M383 List'!$A$6:$D$1294,4,FALSE)</f>
        <v>Spätverstellung pro Klopfereignis</v>
      </c>
      <c r="R483" s="2" t="str">
        <f>VLOOKUP(A483,'06A906018R M383 List'!$A$6:$D$1294,3,FALSE)</f>
        <v>$08E6B</v>
      </c>
      <c r="T483" s="2" t="str">
        <f>VLOOKUP(A483,'06A906018CG M383 List'!$A$6:$D$1395,2,FALSE)</f>
        <v>10x1</v>
      </c>
      <c r="U483" s="2" t="str">
        <f>VLOOKUP(A483,'06A906018CG M383 List'!$A$6:$D$1395,4,FALSE)</f>
        <v>Spätverstellung pro Klopfereignis</v>
      </c>
      <c r="V483" s="2" t="str">
        <f>VLOOKUP(A483,'06A906018CG M383 List'!$A$6:$D$1395,3,FALSE)</f>
        <v>$08ED5</v>
      </c>
    </row>
    <row r="484" spans="1:22">
      <c r="A484" s="2" t="s">
        <v>7941</v>
      </c>
      <c r="B484" s="2" t="str">
        <f>VLOOKUP(A484,'4B0907557B M382 List'!$A$5:$E$1799,5,FALSE)</f>
        <v>maximum retardation</v>
      </c>
      <c r="D484" s="2" t="str">
        <f>VLOOKUP(A484,'4B0907557B M382 List'!$A$5:$B$1799,2,FALSE)</f>
        <v>10x1</v>
      </c>
      <c r="E484" s="2" t="str">
        <f>VLOOKUP(A484,'4B0907557B M382 List'!$A$5:$D$1799,4,FALSE)</f>
        <v>maximale Spätverstellung</v>
      </c>
      <c r="F484" s="2" t="str">
        <f>VLOOKUP(A484,'4B0907557B M382 List'!$A$5:$D$1799,3,FALSE)</f>
        <v>$0998E</v>
      </c>
      <c r="H484" s="2" t="e">
        <f>VLOOKUP(A484,'4B0907557P M592 List'!$A$5:$D$1316,2,FALSE)</f>
        <v>#N/A</v>
      </c>
      <c r="I484" s="2" t="e">
        <f>VLOOKUP(A484,'4B0907557P M592 List'!$A$5:$D$1316,4,FALSE)</f>
        <v>#N/A</v>
      </c>
      <c r="J484" s="2" t="e">
        <f>VLOOKUP(A484,'4B0907557P M592 List'!$A$5:$D$1316,3,FALSE)</f>
        <v>#N/A</v>
      </c>
      <c r="L484" s="2" t="e">
        <f>VLOOKUP(A484,'4B0907557P M592 List'!$A$5:$D$1316,2,FALSE)</f>
        <v>#N/A</v>
      </c>
      <c r="M484" s="2" t="e">
        <f>VLOOKUP(A484,'4B0907557P M592 List'!$A$5:$D$1316,4,FALSE)</f>
        <v>#N/A</v>
      </c>
      <c r="N484" s="2" t="e">
        <f>VLOOKUP(A484,'4B0907557P M592 List'!$A$5:$D$1316,3,FALSE)</f>
        <v>#N/A</v>
      </c>
      <c r="P484" s="2" t="str">
        <f>VLOOKUP(A484,'06A906018R M383 List'!$A$6:$D$1294,2,FALSE)</f>
        <v>10x1</v>
      </c>
      <c r="Q484" s="2" t="str">
        <f>VLOOKUP(A484,'06A906018R M383 List'!$A$6:$D$1294,4,FALSE)</f>
        <v>maximale Spätverstellung</v>
      </c>
      <c r="R484" s="2" t="str">
        <f>VLOOKUP(A484,'06A906018R M383 List'!$A$6:$D$1294,3,FALSE)</f>
        <v>$08E7F</v>
      </c>
      <c r="T484" s="2" t="str">
        <f>VLOOKUP(A484,'06A906018CG M383 List'!$A$6:$D$1395,2,FALSE)</f>
        <v>10x1</v>
      </c>
      <c r="U484" s="2" t="str">
        <f>VLOOKUP(A484,'06A906018CG M383 List'!$A$6:$D$1395,4,FALSE)</f>
        <v>maximale Spätverstellung</v>
      </c>
      <c r="V484" s="2" t="str">
        <f>VLOOKUP(A484,'06A906018CG M383 List'!$A$6:$D$1395,3,FALSE)</f>
        <v>$08EE9</v>
      </c>
    </row>
    <row r="485" spans="1:22">
      <c r="A485" s="2" t="s">
        <v>8061</v>
      </c>
      <c r="B485" s="2" t="str">
        <f>VLOOKUP(A485,'4B0907557B M382 List'!$A$5:$E$1799,5,FALSE)</f>
        <v>Error - &gt; Lamp : knock control stop Cyl. 1</v>
      </c>
      <c r="D485" s="2" t="str">
        <f>VLOOKUP(A485,'4B0907557B M382 List'!$A$5:$B$1799,2,FALSE)</f>
        <v>1x1</v>
      </c>
      <c r="E485" s="2" t="str">
        <f>VLOOKUP(A485,'4B0907557B M382 List'!$A$5:$D$1799,4,FALSE)</f>
        <v>Fehler -&gt; Lampe: Klopfregelanschlag Zyl. 1</v>
      </c>
      <c r="F485" s="2" t="str">
        <f>VLOOKUP(A485,'4B0907557B M382 List'!$A$5:$D$1799,3,FALSE)</f>
        <v>$07AA2</v>
      </c>
      <c r="H485" s="2" t="str">
        <f>VLOOKUP(A485,'4B0907557P M592 List'!$A$5:$D$1316,2,FALSE)</f>
        <v>1x1</v>
      </c>
      <c r="I485" s="2" t="str">
        <f>VLOOKUP(A485,'4B0907557P M592 List'!$A$5:$D$1316,4,FALSE)</f>
        <v>Fehler -&gt; Lampe: Klopfregelanschlag Zyl. 1</v>
      </c>
      <c r="J485" s="2" t="str">
        <f>VLOOKUP(A485,'4B0907557P M592 List'!$A$5:$D$1316,3,FALSE)</f>
        <v>$07638</v>
      </c>
      <c r="L485" s="2" t="str">
        <f>VLOOKUP(A485,'4B0907557P M592 List'!$A$5:$D$1316,2,FALSE)</f>
        <v>1x1</v>
      </c>
      <c r="M485" s="2" t="str">
        <f>VLOOKUP(A485,'4B0907557P M592 List'!$A$5:$D$1316,4,FALSE)</f>
        <v>Fehler -&gt; Lampe: Klopfregelanschlag Zyl. 1</v>
      </c>
      <c r="N485" s="2" t="str">
        <f>VLOOKUP(A485,'4B0907557P M592 List'!$A$5:$D$1316,3,FALSE)</f>
        <v>$07638</v>
      </c>
      <c r="P485" s="2" t="str">
        <f>VLOOKUP(A485,'06A906018R M383 List'!$A$6:$D$1294,2,FALSE)</f>
        <v>1x1</v>
      </c>
      <c r="Q485" s="2" t="str">
        <f>VLOOKUP(A485,'06A906018R M383 List'!$A$6:$D$1294,4,FALSE)</f>
        <v>Fehler -&gt; Lampe: Klopfregelanschlag Zyl. 1</v>
      </c>
      <c r="R485" s="2" t="str">
        <f>VLOOKUP(A485,'06A906018R M383 List'!$A$6:$D$1294,3,FALSE)</f>
        <v>$06FC8</v>
      </c>
      <c r="T485" s="2" t="str">
        <f>VLOOKUP(A485,'06A906018CG M383 List'!$A$6:$D$1395,2,FALSE)</f>
        <v>1x1</v>
      </c>
      <c r="U485" s="2" t="str">
        <f>VLOOKUP(A485,'06A906018CG M383 List'!$A$6:$D$1395,4,FALSE)</f>
        <v>Fehler -&gt; Lampe: Klopfregelanschlag Zyl. 1</v>
      </c>
      <c r="V485" s="2" t="str">
        <f>VLOOKUP(A485,'06A906018CG M383 List'!$A$6:$D$1395,3,FALSE)</f>
        <v>$07022</v>
      </c>
    </row>
    <row r="486" spans="1:22">
      <c r="A486" s="2" t="s">
        <v>8064</v>
      </c>
      <c r="B486" s="2" t="str">
        <f>VLOOKUP(A486,'4B0907557B M382 List'!$A$5:$E$1799,5,FALSE)</f>
        <v>Error - &gt; Lamp : knock control stop Cyl. 2</v>
      </c>
      <c r="D486" s="2" t="str">
        <f>VLOOKUP(A486,'4B0907557B M382 List'!$A$5:$B$1799,2,FALSE)</f>
        <v>1x1</v>
      </c>
      <c r="E486" s="2" t="str">
        <f>VLOOKUP(A486,'4B0907557B M382 List'!$A$5:$D$1799,4,FALSE)</f>
        <v>Fehler -&gt; Lampe: Klopfregelanschlag Zyl. 2</v>
      </c>
      <c r="F486" s="2" t="str">
        <f>VLOOKUP(A486,'4B0907557B M382 List'!$A$5:$D$1799,3,FALSE)</f>
        <v>$07AA3</v>
      </c>
      <c r="H486" s="2" t="str">
        <f>VLOOKUP(A486,'4B0907557P M592 List'!$A$5:$D$1316,2,FALSE)</f>
        <v>1x1</v>
      </c>
      <c r="I486" s="2" t="str">
        <f>VLOOKUP(A486,'4B0907557P M592 List'!$A$5:$D$1316,4,FALSE)</f>
        <v>Fehler -&gt; Lampe: Klopfregelanschlag Zyl. 2</v>
      </c>
      <c r="J486" s="2" t="str">
        <f>VLOOKUP(A486,'4B0907557P M592 List'!$A$5:$D$1316,3,FALSE)</f>
        <v>$07639</v>
      </c>
      <c r="L486" s="2" t="str">
        <f>VLOOKUP(A486,'4B0907557P M592 List'!$A$5:$D$1316,2,FALSE)</f>
        <v>1x1</v>
      </c>
      <c r="M486" s="2" t="str">
        <f>VLOOKUP(A486,'4B0907557P M592 List'!$A$5:$D$1316,4,FALSE)</f>
        <v>Fehler -&gt; Lampe: Klopfregelanschlag Zyl. 2</v>
      </c>
      <c r="N486" s="2" t="str">
        <f>VLOOKUP(A486,'4B0907557P M592 List'!$A$5:$D$1316,3,FALSE)</f>
        <v>$07639</v>
      </c>
      <c r="P486" s="2" t="str">
        <f>VLOOKUP(A486,'06A906018R M383 List'!$A$6:$D$1294,2,FALSE)</f>
        <v>1x1</v>
      </c>
      <c r="Q486" s="2" t="str">
        <f>VLOOKUP(A486,'06A906018R M383 List'!$A$6:$D$1294,4,FALSE)</f>
        <v>Fehler -&gt; Lampe: Klopfregelanschlag Zyl. 2</v>
      </c>
      <c r="R486" s="2" t="str">
        <f>VLOOKUP(A486,'06A906018R M383 List'!$A$6:$D$1294,3,FALSE)</f>
        <v>$06FC9</v>
      </c>
      <c r="T486" s="2" t="str">
        <f>VLOOKUP(A486,'06A906018CG M383 List'!$A$6:$D$1395,2,FALSE)</f>
        <v>1x1</v>
      </c>
      <c r="U486" s="2" t="str">
        <f>VLOOKUP(A486,'06A906018CG M383 List'!$A$6:$D$1395,4,FALSE)</f>
        <v>Fehler -&gt; Lampe: Klopfregelanschlag Zyl. 2</v>
      </c>
      <c r="V486" s="2" t="str">
        <f>VLOOKUP(A486,'06A906018CG M383 List'!$A$6:$D$1395,3,FALSE)</f>
        <v>$07023</v>
      </c>
    </row>
    <row r="487" spans="1:22">
      <c r="A487" s="2" t="s">
        <v>8067</v>
      </c>
      <c r="B487" s="2" t="str">
        <f>VLOOKUP(A487,'4B0907557B M382 List'!$A$5:$E$1799,5,FALSE)</f>
        <v>Error - &gt; Lamp : knock control stop Cyl. 3</v>
      </c>
      <c r="D487" s="2" t="str">
        <f>VLOOKUP(A487,'4B0907557B M382 List'!$A$5:$B$1799,2,FALSE)</f>
        <v>1x1</v>
      </c>
      <c r="E487" s="2" t="str">
        <f>VLOOKUP(A487,'4B0907557B M382 List'!$A$5:$D$1799,4,FALSE)</f>
        <v>Fehler -&gt; Lampe: Klopfregelanschlag Zyl. 3</v>
      </c>
      <c r="F487" s="2" t="str">
        <f>VLOOKUP(A487,'4B0907557B M382 List'!$A$5:$D$1799,3,FALSE)</f>
        <v>$07AA4</v>
      </c>
      <c r="H487" s="2" t="str">
        <f>VLOOKUP(A487,'4B0907557P M592 List'!$A$5:$D$1316,2,FALSE)</f>
        <v>1x1</v>
      </c>
      <c r="I487" s="2" t="str">
        <f>VLOOKUP(A487,'4B0907557P M592 List'!$A$5:$D$1316,4,FALSE)</f>
        <v>Fehler -&gt; Lampe: Klopfregelanschlag Zyl. 3</v>
      </c>
      <c r="J487" s="2" t="str">
        <f>VLOOKUP(A487,'4B0907557P M592 List'!$A$5:$D$1316,3,FALSE)</f>
        <v>$0763A</v>
      </c>
      <c r="L487" s="2" t="str">
        <f>VLOOKUP(A487,'4B0907557P M592 List'!$A$5:$D$1316,2,FALSE)</f>
        <v>1x1</v>
      </c>
      <c r="M487" s="2" t="str">
        <f>VLOOKUP(A487,'4B0907557P M592 List'!$A$5:$D$1316,4,FALSE)</f>
        <v>Fehler -&gt; Lampe: Klopfregelanschlag Zyl. 3</v>
      </c>
      <c r="N487" s="2" t="str">
        <f>VLOOKUP(A487,'4B0907557P M592 List'!$A$5:$D$1316,3,FALSE)</f>
        <v>$0763A</v>
      </c>
      <c r="P487" s="2" t="str">
        <f>VLOOKUP(A487,'06A906018R M383 List'!$A$6:$D$1294,2,FALSE)</f>
        <v>1x1</v>
      </c>
      <c r="Q487" s="2" t="str">
        <f>VLOOKUP(A487,'06A906018R M383 List'!$A$6:$D$1294,4,FALSE)</f>
        <v>Fehler -&gt; Lampe: Klopfregelanschlag Zyl. 3</v>
      </c>
      <c r="R487" s="2" t="str">
        <f>VLOOKUP(A487,'06A906018R M383 List'!$A$6:$D$1294,3,FALSE)</f>
        <v>$06FCA</v>
      </c>
      <c r="T487" s="2" t="str">
        <f>VLOOKUP(A487,'06A906018CG M383 List'!$A$6:$D$1395,2,FALSE)</f>
        <v>1x1</v>
      </c>
      <c r="U487" s="2" t="str">
        <f>VLOOKUP(A487,'06A906018CG M383 List'!$A$6:$D$1395,4,FALSE)</f>
        <v>Fehler -&gt; Lampe: Klopfregelanschlag Zyl. 3</v>
      </c>
      <c r="V487" s="2" t="str">
        <f>VLOOKUP(A487,'06A906018CG M383 List'!$A$6:$D$1395,3,FALSE)</f>
        <v>$07024</v>
      </c>
    </row>
    <row r="488" spans="1:22">
      <c r="A488" s="2" t="s">
        <v>8070</v>
      </c>
      <c r="B488" s="2" t="str">
        <f>VLOOKUP(A488,'4B0907557B M382 List'!$A$5:$E$1799,5,FALSE)</f>
        <v>Error - &gt; Lamp : knock control stop Cyl. 4</v>
      </c>
      <c r="D488" s="2" t="str">
        <f>VLOOKUP(A488,'4B0907557B M382 List'!$A$5:$B$1799,2,FALSE)</f>
        <v>1x1</v>
      </c>
      <c r="E488" s="2" t="str">
        <f>VLOOKUP(A488,'4B0907557B M382 List'!$A$5:$D$1799,4,FALSE)</f>
        <v>Fehler -&gt; Lampe: Klopfregelanschlag Zyl. 4</v>
      </c>
      <c r="F488" s="2" t="str">
        <f>VLOOKUP(A488,'4B0907557B M382 List'!$A$5:$D$1799,3,FALSE)</f>
        <v>$07AA5</v>
      </c>
      <c r="H488" s="2" t="str">
        <f>VLOOKUP(A488,'4B0907557P M592 List'!$A$5:$D$1316,2,FALSE)</f>
        <v>1x1</v>
      </c>
      <c r="I488" s="2" t="str">
        <f>VLOOKUP(A488,'4B0907557P M592 List'!$A$5:$D$1316,4,FALSE)</f>
        <v>Fehler -&gt; Lampe: Klopfregelanschlag Zyl. 4</v>
      </c>
      <c r="J488" s="2" t="str">
        <f>VLOOKUP(A488,'4B0907557P M592 List'!$A$5:$D$1316,3,FALSE)</f>
        <v>$0763B</v>
      </c>
      <c r="L488" s="2" t="str">
        <f>VLOOKUP(A488,'4B0907557P M592 List'!$A$5:$D$1316,2,FALSE)</f>
        <v>1x1</v>
      </c>
      <c r="M488" s="2" t="str">
        <f>VLOOKUP(A488,'4B0907557P M592 List'!$A$5:$D$1316,4,FALSE)</f>
        <v>Fehler -&gt; Lampe: Klopfregelanschlag Zyl. 4</v>
      </c>
      <c r="N488" s="2" t="str">
        <f>VLOOKUP(A488,'4B0907557P M592 List'!$A$5:$D$1316,3,FALSE)</f>
        <v>$0763B</v>
      </c>
      <c r="P488" s="2" t="str">
        <f>VLOOKUP(A488,'06A906018R M383 List'!$A$6:$D$1294,2,FALSE)</f>
        <v>1x1</v>
      </c>
      <c r="Q488" s="2" t="str">
        <f>VLOOKUP(A488,'06A906018R M383 List'!$A$6:$D$1294,4,FALSE)</f>
        <v>Fehler -&gt; Lampe: Klopfregelanschlag Zyl. 4</v>
      </c>
      <c r="R488" s="2" t="str">
        <f>VLOOKUP(A488,'06A906018R M383 List'!$A$6:$D$1294,3,FALSE)</f>
        <v>$06FCB</v>
      </c>
      <c r="T488" s="2" t="str">
        <f>VLOOKUP(A488,'06A906018CG M383 List'!$A$6:$D$1395,2,FALSE)</f>
        <v>1x1</v>
      </c>
      <c r="U488" s="2" t="str">
        <f>VLOOKUP(A488,'06A906018CG M383 List'!$A$6:$D$1395,4,FALSE)</f>
        <v>Fehler -&gt; Lampe: Klopfregelanschlag Zyl. 4</v>
      </c>
      <c r="V488" s="2" t="str">
        <f>VLOOKUP(A488,'06A906018CG M383 List'!$A$6:$D$1395,3,FALSE)</f>
        <v>$07025</v>
      </c>
    </row>
    <row r="489" spans="1:22">
      <c r="A489" s="2" t="s">
        <v>8330</v>
      </c>
      <c r="B489" s="2" t="str">
        <f>VLOOKUP(A489,'4B0907557B M382 List'!$A$5:$E$1799,5,FALSE)</f>
        <v>Speed ​​threshold for diagnosis knock control stop</v>
      </c>
      <c r="D489" s="2" t="str">
        <f>VLOOKUP(A489,'4B0907557B M382 List'!$A$5:$B$1799,2,FALSE)</f>
        <v>1x1</v>
      </c>
      <c r="E489" s="2" t="str">
        <f>VLOOKUP(A489,'4B0907557B M382 List'!$A$5:$D$1799,4,FALSE)</f>
        <v>Drehzahlschwelle für Diagnose Klopfregelanschlag</v>
      </c>
      <c r="F489" s="2" t="str">
        <f>VLOOKUP(A489,'4B0907557B M382 List'!$A$5:$D$1799,3,FALSE)</f>
        <v>$07490</v>
      </c>
      <c r="H489" s="2" t="str">
        <f>VLOOKUP(A489,'4B0907557P M592 List'!$A$5:$D$1316,2,FALSE)</f>
        <v>1x1</v>
      </c>
      <c r="I489" s="2" t="str">
        <f>VLOOKUP(A489,'4B0907557P M592 List'!$A$5:$D$1316,4,FALSE)</f>
        <v>Drehzahlschwelle für Diagnose Klopfregelanschlag</v>
      </c>
      <c r="J489" s="2" t="str">
        <f>VLOOKUP(A489,'4B0907557P M592 List'!$A$5:$D$1316,3,FALSE)</f>
        <v>$07026</v>
      </c>
      <c r="L489" s="2" t="str">
        <f>VLOOKUP(A489,'4B0907557P M592 List'!$A$5:$D$1316,2,FALSE)</f>
        <v>1x1</v>
      </c>
      <c r="M489" s="2" t="str">
        <f>VLOOKUP(A489,'4B0907557P M592 List'!$A$5:$D$1316,4,FALSE)</f>
        <v>Drehzahlschwelle für Diagnose Klopfregelanschlag</v>
      </c>
      <c r="N489" s="2" t="str">
        <f>VLOOKUP(A489,'4B0907557P M592 List'!$A$5:$D$1316,3,FALSE)</f>
        <v>$07026</v>
      </c>
      <c r="P489" s="2" t="str">
        <f>VLOOKUP(A489,'06A906018R M383 List'!$A$6:$D$1294,2,FALSE)</f>
        <v>1x1</v>
      </c>
      <c r="Q489" s="2" t="str">
        <f>VLOOKUP(A489,'06A906018R M383 List'!$A$6:$D$1294,4,FALSE)</f>
        <v>Drehzahlschwelle für Diagnose Klopfregelanschlag</v>
      </c>
      <c r="R489" s="2" t="str">
        <f>VLOOKUP(A489,'06A906018R M383 List'!$A$6:$D$1294,3,FALSE)</f>
        <v>$0699C</v>
      </c>
      <c r="T489" s="2" t="str">
        <f>VLOOKUP(A489,'06A906018CG M383 List'!$A$6:$D$1395,2,FALSE)</f>
        <v>1x1</v>
      </c>
      <c r="U489" s="2" t="str">
        <f>VLOOKUP(A489,'06A906018CG M383 List'!$A$6:$D$1395,4,FALSE)</f>
        <v>Drehzahlschwelle für Diagnose Klopfregelanschlag</v>
      </c>
      <c r="V489" s="2" t="str">
        <f>VLOOKUP(A489,'06A906018CG M383 List'!$A$6:$D$1395,3,FALSE)</f>
        <v>$069B8</v>
      </c>
    </row>
    <row r="490" spans="1:22">
      <c r="A490" s="2" t="s">
        <v>6718</v>
      </c>
      <c r="B490" s="2" t="str">
        <f>VLOOKUP(A490,'4B0907557B M382 List'!$A$5:$E$1799,5,FALSE)</f>
        <v>Error sum time: knock control stop Cyl. 1</v>
      </c>
      <c r="D490" s="2" t="str">
        <f>VLOOKUP(A490,'4B0907557B M382 List'!$A$5:$B$1799,2,FALSE)</f>
        <v>1x1</v>
      </c>
      <c r="E490" s="2" t="str">
        <f>VLOOKUP(A490,'4B0907557B M382 List'!$A$5:$D$1799,4,FALSE)</f>
        <v>Fehlersummenzeit: Klopfregelanschlag Zyl. 1</v>
      </c>
      <c r="F490" s="2" t="str">
        <f>VLOOKUP(A490,'4B0907557B M382 List'!$A$5:$D$1799,3,FALSE)</f>
        <v>$07AE9</v>
      </c>
      <c r="H490" s="2" t="str">
        <f>VLOOKUP(A490,'4B0907557P M592 List'!$A$5:$D$1316,2,FALSE)</f>
        <v>1x1</v>
      </c>
      <c r="I490" s="2" t="str">
        <f>VLOOKUP(A490,'4B0907557P M592 List'!$A$5:$D$1316,4,FALSE)</f>
        <v>Fehlersummenzeit: Klopfregelanschlag Zyl. 1</v>
      </c>
      <c r="J490" s="2" t="str">
        <f>VLOOKUP(A490,'4B0907557P M592 List'!$A$5:$D$1316,3,FALSE)</f>
        <v>$0767F</v>
      </c>
      <c r="L490" s="2" t="str">
        <f>VLOOKUP(A490,'4B0907557P M592 List'!$A$5:$D$1316,2,FALSE)</f>
        <v>1x1</v>
      </c>
      <c r="M490" s="2" t="str">
        <f>VLOOKUP(A490,'4B0907557P M592 List'!$A$5:$D$1316,4,FALSE)</f>
        <v>Fehlersummenzeit: Klopfregelanschlag Zyl. 1</v>
      </c>
      <c r="N490" s="2" t="str">
        <f>VLOOKUP(A490,'4B0907557P M592 List'!$A$5:$D$1316,3,FALSE)</f>
        <v>$0767F</v>
      </c>
      <c r="P490" s="2" t="str">
        <f>VLOOKUP(A490,'06A906018R M383 List'!$A$6:$D$1294,2,FALSE)</f>
        <v>1x1</v>
      </c>
      <c r="Q490" s="2" t="str">
        <f>VLOOKUP(A490,'06A906018R M383 List'!$A$6:$D$1294,4,FALSE)</f>
        <v>Fehlersummenzeit: Klopfregelanschlag Zyl. 1</v>
      </c>
      <c r="R490" s="2" t="str">
        <f>VLOOKUP(A490,'06A906018R M383 List'!$A$6:$D$1294,3,FALSE)</f>
        <v>$0700F</v>
      </c>
      <c r="T490" s="2" t="str">
        <f>VLOOKUP(A490,'06A906018CG M383 List'!$A$6:$D$1395,2,FALSE)</f>
        <v>1x1</v>
      </c>
      <c r="U490" s="2" t="str">
        <f>VLOOKUP(A490,'06A906018CG M383 List'!$A$6:$D$1395,4,FALSE)</f>
        <v>Fehlersummenzeit: Klopfregelanschlag Zyl. 1</v>
      </c>
      <c r="V490" s="2" t="str">
        <f>VLOOKUP(A490,'06A906018CG M383 List'!$A$6:$D$1395,3,FALSE)</f>
        <v>$07069</v>
      </c>
    </row>
    <row r="491" spans="1:22">
      <c r="A491" s="2" t="s">
        <v>6721</v>
      </c>
      <c r="B491" s="2" t="str">
        <f>VLOOKUP(A491,'4B0907557B M382 List'!$A$5:$E$1799,5,FALSE)</f>
        <v>Error sum time: knock control stop Cyl. 2</v>
      </c>
      <c r="D491" s="2" t="str">
        <f>VLOOKUP(A491,'4B0907557B M382 List'!$A$5:$B$1799,2,FALSE)</f>
        <v>1x1</v>
      </c>
      <c r="E491" s="2" t="str">
        <f>VLOOKUP(A491,'4B0907557B M382 List'!$A$5:$D$1799,4,FALSE)</f>
        <v>Fehlersummenzeit: Klopfregelanschlag Zyl. 2</v>
      </c>
      <c r="F491" s="2" t="str">
        <f>VLOOKUP(A491,'4B0907557B M382 List'!$A$5:$D$1799,3,FALSE)</f>
        <v>$07AEA</v>
      </c>
      <c r="H491" s="2" t="str">
        <f>VLOOKUP(A491,'4B0907557P M592 List'!$A$5:$D$1316,2,FALSE)</f>
        <v>1x1</v>
      </c>
      <c r="I491" s="2" t="str">
        <f>VLOOKUP(A491,'4B0907557P M592 List'!$A$5:$D$1316,4,FALSE)</f>
        <v>Fehlersummenzeit: Klopfregelanschlag Zyl. 2</v>
      </c>
      <c r="J491" s="2" t="str">
        <f>VLOOKUP(A491,'4B0907557P M592 List'!$A$5:$D$1316,3,FALSE)</f>
        <v>$07680</v>
      </c>
      <c r="L491" s="2" t="str">
        <f>VLOOKUP(A491,'4B0907557P M592 List'!$A$5:$D$1316,2,FALSE)</f>
        <v>1x1</v>
      </c>
      <c r="M491" s="2" t="str">
        <f>VLOOKUP(A491,'4B0907557P M592 List'!$A$5:$D$1316,4,FALSE)</f>
        <v>Fehlersummenzeit: Klopfregelanschlag Zyl. 2</v>
      </c>
      <c r="N491" s="2" t="str">
        <f>VLOOKUP(A491,'4B0907557P M592 List'!$A$5:$D$1316,3,FALSE)</f>
        <v>$07680</v>
      </c>
      <c r="P491" s="2" t="str">
        <f>VLOOKUP(A491,'06A906018R M383 List'!$A$6:$D$1294,2,FALSE)</f>
        <v>1x1</v>
      </c>
      <c r="Q491" s="2" t="str">
        <f>VLOOKUP(A491,'06A906018R M383 List'!$A$6:$D$1294,4,FALSE)</f>
        <v>Fehlersummenzeit: Klopfregelanschlag Zyl. 2</v>
      </c>
      <c r="R491" s="2" t="str">
        <f>VLOOKUP(A491,'06A906018R M383 List'!$A$6:$D$1294,3,FALSE)</f>
        <v>$07010</v>
      </c>
      <c r="T491" s="2" t="str">
        <f>VLOOKUP(A491,'06A906018CG M383 List'!$A$6:$D$1395,2,FALSE)</f>
        <v>1x1</v>
      </c>
      <c r="U491" s="2" t="str">
        <f>VLOOKUP(A491,'06A906018CG M383 List'!$A$6:$D$1395,4,FALSE)</f>
        <v>Fehlersummenzeit: Klopfregelanschlag Zyl. 2</v>
      </c>
      <c r="V491" s="2" t="str">
        <f>VLOOKUP(A491,'06A906018CG M383 List'!$A$6:$D$1395,3,FALSE)</f>
        <v>$0706A</v>
      </c>
    </row>
    <row r="492" spans="1:22">
      <c r="A492" s="2" t="s">
        <v>6724</v>
      </c>
      <c r="B492" s="2" t="str">
        <f>VLOOKUP(A492,'4B0907557B M382 List'!$A$5:$E$1799,5,FALSE)</f>
        <v>Error sum time: knock control stop Cyl. 3</v>
      </c>
      <c r="D492" s="2" t="str">
        <f>VLOOKUP(A492,'4B0907557B M382 List'!$A$5:$B$1799,2,FALSE)</f>
        <v>1x1</v>
      </c>
      <c r="E492" s="2" t="str">
        <f>VLOOKUP(A492,'4B0907557B M382 List'!$A$5:$D$1799,4,FALSE)</f>
        <v>Fehlersummenzeit: Klopfregelanschlag Zyl. 3</v>
      </c>
      <c r="F492" s="2" t="str">
        <f>VLOOKUP(A492,'4B0907557B M382 List'!$A$5:$D$1799,3,FALSE)</f>
        <v>$07AEB</v>
      </c>
      <c r="H492" s="2" t="str">
        <f>VLOOKUP(A492,'4B0907557P M592 List'!$A$5:$D$1316,2,FALSE)</f>
        <v>1x1</v>
      </c>
      <c r="I492" s="2" t="str">
        <f>VLOOKUP(A492,'4B0907557P M592 List'!$A$5:$D$1316,4,FALSE)</f>
        <v>Fehlersummenzeit: Klopfregelanschlag Zyl. 3</v>
      </c>
      <c r="J492" s="2" t="str">
        <f>VLOOKUP(A492,'4B0907557P M592 List'!$A$5:$D$1316,3,FALSE)</f>
        <v>$07681</v>
      </c>
      <c r="L492" s="2" t="str">
        <f>VLOOKUP(A492,'4B0907557P M592 List'!$A$5:$D$1316,2,FALSE)</f>
        <v>1x1</v>
      </c>
      <c r="M492" s="2" t="str">
        <f>VLOOKUP(A492,'4B0907557P M592 List'!$A$5:$D$1316,4,FALSE)</f>
        <v>Fehlersummenzeit: Klopfregelanschlag Zyl. 3</v>
      </c>
      <c r="N492" s="2" t="str">
        <f>VLOOKUP(A492,'4B0907557P M592 List'!$A$5:$D$1316,3,FALSE)</f>
        <v>$07681</v>
      </c>
      <c r="P492" s="2" t="str">
        <f>VLOOKUP(A492,'06A906018R M383 List'!$A$6:$D$1294,2,FALSE)</f>
        <v>1x1</v>
      </c>
      <c r="Q492" s="2" t="str">
        <f>VLOOKUP(A492,'06A906018R M383 List'!$A$6:$D$1294,4,FALSE)</f>
        <v>Fehlersummenzeit: Klopfregelanschlag Zyl. 3</v>
      </c>
      <c r="R492" s="2" t="str">
        <f>VLOOKUP(A492,'06A906018R M383 List'!$A$6:$D$1294,3,FALSE)</f>
        <v>$07011</v>
      </c>
      <c r="T492" s="2" t="str">
        <f>VLOOKUP(A492,'06A906018CG M383 List'!$A$6:$D$1395,2,FALSE)</f>
        <v>1x1</v>
      </c>
      <c r="U492" s="2" t="str">
        <f>VLOOKUP(A492,'06A906018CG M383 List'!$A$6:$D$1395,4,FALSE)</f>
        <v>Fehlersummenzeit: Klopfregelanschlag Zyl. 3</v>
      </c>
      <c r="V492" s="2" t="str">
        <f>VLOOKUP(A492,'06A906018CG M383 List'!$A$6:$D$1395,3,FALSE)</f>
        <v>$0706B</v>
      </c>
    </row>
    <row r="493" spans="1:22">
      <c r="A493" s="2" t="s">
        <v>6727</v>
      </c>
      <c r="B493" s="2" t="str">
        <f>VLOOKUP(A493,'4B0907557B M382 List'!$A$5:$E$1799,5,FALSE)</f>
        <v>Error sum time: knock control stop Cyl. 4</v>
      </c>
      <c r="D493" s="2" t="str">
        <f>VLOOKUP(A493,'4B0907557B M382 List'!$A$5:$B$1799,2,FALSE)</f>
        <v>1x1</v>
      </c>
      <c r="E493" s="2" t="str">
        <f>VLOOKUP(A493,'4B0907557B M382 List'!$A$5:$D$1799,4,FALSE)</f>
        <v>Fehlersummenzeit: Klopfregelanschlag Zyl. 4</v>
      </c>
      <c r="F493" s="2" t="str">
        <f>VLOOKUP(A493,'4B0907557B M382 List'!$A$5:$D$1799,3,FALSE)</f>
        <v>$07AEC</v>
      </c>
      <c r="H493" s="2" t="str">
        <f>VLOOKUP(A493,'4B0907557P M592 List'!$A$5:$D$1316,2,FALSE)</f>
        <v>1x1</v>
      </c>
      <c r="I493" s="2" t="str">
        <f>VLOOKUP(A493,'4B0907557P M592 List'!$A$5:$D$1316,4,FALSE)</f>
        <v>Fehlersummenzeit: Klopfregelanschlag Zyl. 4</v>
      </c>
      <c r="J493" s="2" t="str">
        <f>VLOOKUP(A493,'4B0907557P M592 List'!$A$5:$D$1316,3,FALSE)</f>
        <v>$07682</v>
      </c>
      <c r="L493" s="2" t="str">
        <f>VLOOKUP(A493,'4B0907557P M592 List'!$A$5:$D$1316,2,FALSE)</f>
        <v>1x1</v>
      </c>
      <c r="M493" s="2" t="str">
        <f>VLOOKUP(A493,'4B0907557P M592 List'!$A$5:$D$1316,4,FALSE)</f>
        <v>Fehlersummenzeit: Klopfregelanschlag Zyl. 4</v>
      </c>
      <c r="N493" s="2" t="str">
        <f>VLOOKUP(A493,'4B0907557P M592 List'!$A$5:$D$1316,3,FALSE)</f>
        <v>$07682</v>
      </c>
      <c r="P493" s="2" t="str">
        <f>VLOOKUP(A493,'06A906018R M383 List'!$A$6:$D$1294,2,FALSE)</f>
        <v>1x1</v>
      </c>
      <c r="Q493" s="2" t="str">
        <f>VLOOKUP(A493,'06A906018R M383 List'!$A$6:$D$1294,4,FALSE)</f>
        <v>Fehlersummenzeit: Klopfregelanschlag Zyl. 4</v>
      </c>
      <c r="R493" s="2" t="str">
        <f>VLOOKUP(A493,'06A906018R M383 List'!$A$6:$D$1294,3,FALSE)</f>
        <v>$07012</v>
      </c>
      <c r="T493" s="2" t="str">
        <f>VLOOKUP(A493,'06A906018CG M383 List'!$A$6:$D$1395,2,FALSE)</f>
        <v>1x1</v>
      </c>
      <c r="U493" s="2" t="str">
        <f>VLOOKUP(A493,'06A906018CG M383 List'!$A$6:$D$1395,4,FALSE)</f>
        <v>Fehlersummenzeit: Klopfregelanschlag Zyl. 4</v>
      </c>
      <c r="V493" s="2" t="str">
        <f>VLOOKUP(A493,'06A906018CG M383 List'!$A$6:$D$1395,3,FALSE)</f>
        <v>$0706C</v>
      </c>
    </row>
    <row r="494" spans="1:22">
      <c r="P494" s="2"/>
      <c r="Q494" s="2"/>
      <c r="R494" s="2"/>
    </row>
    <row r="495" spans="1:22">
      <c r="A495" s="2" t="s">
        <v>1653</v>
      </c>
      <c r="B495" s="15" t="s">
        <v>9916</v>
      </c>
      <c r="P495" s="2"/>
      <c r="Q495" s="2"/>
      <c r="R495" s="2"/>
    </row>
    <row r="496" spans="1:22">
      <c r="A496" s="2" t="s">
        <v>8702</v>
      </c>
      <c r="B496" s="2" t="str">
        <f>VLOOKUP(A496,'4B0907557B M382 List'!$A$5:$E$1799,5,FALSE)</f>
        <v>Codeword tester : Knock sensor 1</v>
      </c>
      <c r="D496" s="2" t="str">
        <f>VLOOKUP(A496,'4B0907557B M382 List'!$A$5:$B$1799,2,FALSE)</f>
        <v>1x1</v>
      </c>
      <c r="E496" s="2" t="str">
        <f>VLOOKUP(A496,'4B0907557B M382 List'!$A$5:$D$1799,4,FALSE)</f>
        <v>Codewort Tester: Klopfsensor 1</v>
      </c>
      <c r="F496" s="2" t="str">
        <f>VLOOKUP(A496,'4B0907557B M382 List'!$A$5:$D$1799,3,FALSE)</f>
        <v>$0788A</v>
      </c>
      <c r="H496" s="2" t="str">
        <f>VLOOKUP(A496,'4B0907557P M592 List'!$A$5:$D$1316,2,FALSE)</f>
        <v>1x1</v>
      </c>
      <c r="I496" s="2" t="str">
        <f>VLOOKUP(A496,'4B0907557P M592 List'!$A$5:$D$1316,4,FALSE)</f>
        <v>Codewort Tester: Klopfsensor 1</v>
      </c>
      <c r="J496" s="2" t="str">
        <f>VLOOKUP(A496,'4B0907557P M592 List'!$A$5:$D$1316,3,FALSE)</f>
        <v>$07420</v>
      </c>
      <c r="L496" s="2" t="str">
        <f>VLOOKUP(A496,'4B0907557P M592 List'!$A$5:$D$1316,2,FALSE)</f>
        <v>1x1</v>
      </c>
      <c r="M496" s="2" t="str">
        <f>VLOOKUP(A496,'4B0907557P M592 List'!$A$5:$D$1316,4,FALSE)</f>
        <v>Codewort Tester: Klopfsensor 1</v>
      </c>
      <c r="N496" s="2" t="str">
        <f>VLOOKUP(A496,'4B0907557P M592 List'!$A$5:$D$1316,3,FALSE)</f>
        <v>$07420</v>
      </c>
      <c r="P496" s="2" t="e">
        <f>VLOOKUP(A496,'06A906018R M383 List'!$A$6:$D$1294,2,FALSE)</f>
        <v>#N/A</v>
      </c>
      <c r="Q496" s="2" t="e">
        <f>VLOOKUP(A496,'06A906018R M383 List'!$A$6:$D$1294,4,FALSE)</f>
        <v>#N/A</v>
      </c>
      <c r="R496" s="2" t="e">
        <f>VLOOKUP(A496,'06A906018R M383 List'!$A$6:$D$1294,3,FALSE)</f>
        <v>#N/A</v>
      </c>
      <c r="T496" s="2" t="e">
        <f>VLOOKUP(A496,'06A906018CG M383 List'!$A$6:$D$1395,2,FALSE)</f>
        <v>#N/A</v>
      </c>
      <c r="U496" s="2" t="e">
        <f>VLOOKUP(A496,'06A906018CG M383 List'!$A$6:$D$1395,4,FALSE)</f>
        <v>#N/A</v>
      </c>
      <c r="V496" s="2" t="e">
        <f>VLOOKUP(A496,'06A906018CG M383 List'!$A$6:$D$1395,3,FALSE)</f>
        <v>#N/A</v>
      </c>
    </row>
    <row r="497" spans="1:22">
      <c r="A497" s="2" t="s">
        <v>8705</v>
      </c>
      <c r="B497" s="2" t="str">
        <f>VLOOKUP(A497,'4B0907557B M382 List'!$A$5:$E$1799,5,FALSE)</f>
        <v>Codeword tester : Knock sensor 2</v>
      </c>
      <c r="D497" s="2" t="str">
        <f>VLOOKUP(A497,'4B0907557B M382 List'!$A$5:$B$1799,2,FALSE)</f>
        <v>1x1</v>
      </c>
      <c r="E497" s="2" t="str">
        <f>VLOOKUP(A497,'4B0907557B M382 List'!$A$5:$D$1799,4,FALSE)</f>
        <v>Codewort Tester: Klopfsensor 2</v>
      </c>
      <c r="F497" s="2" t="str">
        <f>VLOOKUP(A497,'4B0907557B M382 List'!$A$5:$D$1799,3,FALSE)</f>
        <v>$0788C</v>
      </c>
      <c r="H497" s="2" t="str">
        <f>VLOOKUP(A497,'4B0907557P M592 List'!$A$5:$D$1316,2,FALSE)</f>
        <v>1x1</v>
      </c>
      <c r="I497" s="2" t="str">
        <f>VLOOKUP(A497,'4B0907557P M592 List'!$A$5:$D$1316,4,FALSE)</f>
        <v>Codewort Tester: Klopfsensor 2</v>
      </c>
      <c r="J497" s="2" t="str">
        <f>VLOOKUP(A497,'4B0907557P M592 List'!$A$5:$D$1316,3,FALSE)</f>
        <v>$07422</v>
      </c>
      <c r="L497" s="2" t="str">
        <f>VLOOKUP(A497,'4B0907557P M592 List'!$A$5:$D$1316,2,FALSE)</f>
        <v>1x1</v>
      </c>
      <c r="M497" s="2" t="str">
        <f>VLOOKUP(A497,'4B0907557P M592 List'!$A$5:$D$1316,4,FALSE)</f>
        <v>Codewort Tester: Klopfsensor 2</v>
      </c>
      <c r="N497" s="2" t="str">
        <f>VLOOKUP(A497,'4B0907557P M592 List'!$A$5:$D$1316,3,FALSE)</f>
        <v>$07422</v>
      </c>
      <c r="P497" s="2" t="e">
        <f>VLOOKUP(A497,'06A906018R M383 List'!$A$6:$D$1294,2,FALSE)</f>
        <v>#N/A</v>
      </c>
      <c r="Q497" s="2" t="e">
        <f>VLOOKUP(A497,'06A906018R M383 List'!$A$6:$D$1294,4,FALSE)</f>
        <v>#N/A</v>
      </c>
      <c r="R497" s="2" t="e">
        <f>VLOOKUP(A497,'06A906018R M383 List'!$A$6:$D$1294,3,FALSE)</f>
        <v>#N/A</v>
      </c>
      <c r="T497" s="2" t="e">
        <f>VLOOKUP(A497,'06A906018CG M383 List'!$A$6:$D$1395,2,FALSE)</f>
        <v>#N/A</v>
      </c>
      <c r="U497" s="2" t="e">
        <f>VLOOKUP(A497,'06A906018CG M383 List'!$A$6:$D$1395,4,FALSE)</f>
        <v>#N/A</v>
      </c>
      <c r="V497" s="2" t="e">
        <f>VLOOKUP(A497,'06A906018CG M383 List'!$A$6:$D$1395,3,FALSE)</f>
        <v>#N/A</v>
      </c>
    </row>
    <row r="498" spans="1:22">
      <c r="A498" s="2" t="s">
        <v>9422</v>
      </c>
      <c r="B498" s="2" t="str">
        <f>VLOOKUP(A498,'4B0907557B M382 List'!$A$5:$E$1799,5,FALSE)</f>
        <v>Only for system with &gt; = 2 KS: Delta Sicherheitszündwinkel failure 1 KS</v>
      </c>
      <c r="D498" s="2" t="str">
        <f>VLOOKUP(A498,'4B0907557B M382 List'!$A$5:$B$1799,2,FALSE)</f>
        <v>10x1</v>
      </c>
      <c r="E498" s="2" t="str">
        <f>VLOOKUP(A498,'4B0907557B M382 List'!$A$5:$D$1799,4,FALSE)</f>
        <v>Nur für System mit &gt;= 2 KS: Delta-Sicherheitszündwinkel bei Ausfall 1 KS</v>
      </c>
      <c r="F498" s="2" t="str">
        <f>VLOOKUP(A498,'4B0907557B M382 List'!$A$5:$D$1799,3,FALSE)</f>
        <v>$098EC</v>
      </c>
      <c r="H498" s="2" t="e">
        <f>VLOOKUP(A498,'4B0907557P M592 List'!$A$5:$D$1316,2,FALSE)</f>
        <v>#N/A</v>
      </c>
      <c r="I498" s="2" t="e">
        <f>VLOOKUP(A498,'4B0907557P M592 List'!$A$5:$D$1316,4,FALSE)</f>
        <v>#N/A</v>
      </c>
      <c r="J498" s="2" t="e">
        <f>VLOOKUP(A498,'4B0907557P M592 List'!$A$5:$D$1316,3,FALSE)</f>
        <v>#N/A</v>
      </c>
      <c r="L498" s="2" t="e">
        <f>VLOOKUP(A498,'4B0907557P M592 List'!$A$5:$D$1316,2,FALSE)</f>
        <v>#N/A</v>
      </c>
      <c r="M498" s="2" t="e">
        <f>VLOOKUP(A498,'4B0907557P M592 List'!$A$5:$D$1316,4,FALSE)</f>
        <v>#N/A</v>
      </c>
      <c r="N498" s="2" t="e">
        <f>VLOOKUP(A498,'4B0907557P M592 List'!$A$5:$D$1316,3,FALSE)</f>
        <v>#N/A</v>
      </c>
      <c r="P498" s="2" t="str">
        <f>VLOOKUP(A498,'06A906018R M383 List'!$A$6:$D$1294,2,FALSE)</f>
        <v>10x1</v>
      </c>
      <c r="Q498" s="2" t="str">
        <f>VLOOKUP(A498,'06A906018R M383 List'!$A$6:$D$1294,4,FALSE)</f>
        <v>Nur für System mit &gt;= 2 KS: Delta-Sicherheitszündwinkel bei Ausfall 1 KS</v>
      </c>
      <c r="R498" s="2" t="str">
        <f>VLOOKUP(A498,'06A906018R M383 List'!$A$6:$D$1294,3,FALSE)</f>
        <v>$08DDD</v>
      </c>
      <c r="T498" s="2" t="str">
        <f>VLOOKUP(A498,'06A906018CG M383 List'!$A$6:$D$1395,2,FALSE)</f>
        <v>10x1</v>
      </c>
      <c r="U498" s="2" t="str">
        <f>VLOOKUP(A498,'06A906018CG M383 List'!$A$6:$D$1395,4,FALSE)</f>
        <v>Nur für System mit &gt;= 2 KS: Delta-Sicherheitszündwinkel bei Ausfall 1 KS</v>
      </c>
      <c r="V498" s="2" t="str">
        <f>VLOOKUP(A498,'06A906018CG M383 List'!$A$6:$D$1395,3,FALSE)</f>
        <v>$08E47</v>
      </c>
    </row>
    <row r="499" spans="1:22">
      <c r="A499" s="2" t="s">
        <v>9761</v>
      </c>
      <c r="B499" s="2" t="str">
        <f>VLOOKUP(A499,'4B0907557B M382 List'!$A$5:$E$1799,5,FALSE)</f>
        <v>Debounce Error: Knock sensor 1</v>
      </c>
      <c r="D499" s="2" t="str">
        <f>VLOOKUP(A499,'4B0907557B M382 List'!$A$5:$B$1799,2,FALSE)</f>
        <v>1x1</v>
      </c>
      <c r="E499" s="2" t="str">
        <f>VLOOKUP(A499,'4B0907557B M382 List'!$A$5:$D$1799,4,FALSE)</f>
        <v>Entprellung Fehler: Klopfsensor 1</v>
      </c>
      <c r="F499" s="2" t="str">
        <f>VLOOKUP(A499,'4B0907557B M382 List'!$A$5:$D$1799,3,FALSE)</f>
        <v>$07A37</v>
      </c>
      <c r="H499" s="2" t="str">
        <f>VLOOKUP(A499,'4B0907557P M592 List'!$A$5:$D$1316,2,FALSE)</f>
        <v>1x1</v>
      </c>
      <c r="I499" s="2" t="str">
        <f>VLOOKUP(A499,'4B0907557P M592 List'!$A$5:$D$1316,4,FALSE)</f>
        <v>Entprellung Fehler: Klopfsensor 1</v>
      </c>
      <c r="J499" s="2" t="str">
        <f>VLOOKUP(A499,'4B0907557P M592 List'!$A$5:$D$1316,3,FALSE)</f>
        <v>$075CD</v>
      </c>
      <c r="L499" s="2" t="str">
        <f>VLOOKUP(A499,'4B0907557P M592 List'!$A$5:$D$1316,2,FALSE)</f>
        <v>1x1</v>
      </c>
      <c r="M499" s="2" t="str">
        <f>VLOOKUP(A499,'4B0907557P M592 List'!$A$5:$D$1316,4,FALSE)</f>
        <v>Entprellung Fehler: Klopfsensor 1</v>
      </c>
      <c r="N499" s="2" t="str">
        <f>VLOOKUP(A499,'4B0907557P M592 List'!$A$5:$D$1316,3,FALSE)</f>
        <v>$075CD</v>
      </c>
      <c r="P499" s="2" t="str">
        <f>VLOOKUP(A499,'06A906018R M383 List'!$A$6:$D$1294,2,FALSE)</f>
        <v>1x1</v>
      </c>
      <c r="Q499" s="2" t="str">
        <f>VLOOKUP(A499,'06A906018R M383 List'!$A$6:$D$1294,4,FALSE)</f>
        <v>Entprellung Fehler: Klopfsensor 1</v>
      </c>
      <c r="R499" s="2" t="str">
        <f>VLOOKUP(A499,'06A906018R M383 List'!$A$6:$D$1294,3,FALSE)</f>
        <v>$06F5D</v>
      </c>
      <c r="T499" s="2" t="str">
        <f>VLOOKUP(A499,'06A906018CG M383 List'!$A$6:$D$1395,2,FALSE)</f>
        <v>1x1</v>
      </c>
      <c r="U499" s="2" t="str">
        <f>VLOOKUP(A499,'06A906018CG M383 List'!$A$6:$D$1395,4,FALSE)</f>
        <v>Entprellung Fehler: Klopfsensor 1</v>
      </c>
      <c r="V499" s="2" t="str">
        <f>VLOOKUP(A499,'06A906018CG M383 List'!$A$6:$D$1395,3,FALSE)</f>
        <v>$06FB7</v>
      </c>
    </row>
    <row r="500" spans="1:22">
      <c r="A500" s="2" t="s">
        <v>9764</v>
      </c>
      <c r="B500" s="2" t="str">
        <f>VLOOKUP(A500,'4B0907557B M382 List'!$A$5:$E$1799,5,FALSE)</f>
        <v>Debounce Error: Knock sensor 2</v>
      </c>
      <c r="D500" s="2" t="str">
        <f>VLOOKUP(A500,'4B0907557B M382 List'!$A$5:$B$1799,2,FALSE)</f>
        <v>1x1</v>
      </c>
      <c r="E500" s="2" t="str">
        <f>VLOOKUP(A500,'4B0907557B M382 List'!$A$5:$D$1799,4,FALSE)</f>
        <v>Entprellung Fehler: Klopfsensor 2</v>
      </c>
      <c r="F500" s="2" t="str">
        <f>VLOOKUP(A500,'4B0907557B M382 List'!$A$5:$D$1799,3,FALSE)</f>
        <v>$07A38</v>
      </c>
      <c r="H500" s="2" t="str">
        <f>VLOOKUP(A500,'4B0907557P M592 List'!$A$5:$D$1316,2,FALSE)</f>
        <v>1x1</v>
      </c>
      <c r="I500" s="2" t="str">
        <f>VLOOKUP(A500,'4B0907557P M592 List'!$A$5:$D$1316,4,FALSE)</f>
        <v>Entprellung Fehler: Klopfsensor 2</v>
      </c>
      <c r="J500" s="2" t="str">
        <f>VLOOKUP(A500,'4B0907557P M592 List'!$A$5:$D$1316,3,FALSE)</f>
        <v>$075CE</v>
      </c>
      <c r="L500" s="2" t="str">
        <f>VLOOKUP(A500,'4B0907557P M592 List'!$A$5:$D$1316,2,FALSE)</f>
        <v>1x1</v>
      </c>
      <c r="M500" s="2" t="str">
        <f>VLOOKUP(A500,'4B0907557P M592 List'!$A$5:$D$1316,4,FALSE)</f>
        <v>Entprellung Fehler: Klopfsensor 2</v>
      </c>
      <c r="N500" s="2" t="str">
        <f>VLOOKUP(A500,'4B0907557P M592 List'!$A$5:$D$1316,3,FALSE)</f>
        <v>$075CE</v>
      </c>
      <c r="P500" s="2" t="str">
        <f>VLOOKUP(A500,'06A906018R M383 List'!$A$6:$D$1294,2,FALSE)</f>
        <v>1x1</v>
      </c>
      <c r="Q500" s="2" t="str">
        <f>VLOOKUP(A500,'06A906018R M383 List'!$A$6:$D$1294,4,FALSE)</f>
        <v>Entprellung Fehler: Klopfsensor 2</v>
      </c>
      <c r="R500" s="2" t="str">
        <f>VLOOKUP(A500,'06A906018R M383 List'!$A$6:$D$1294,3,FALSE)</f>
        <v>$06F5E</v>
      </c>
      <c r="T500" s="2" t="str">
        <f>VLOOKUP(A500,'06A906018CG M383 List'!$A$6:$D$1395,2,FALSE)</f>
        <v>1x1</v>
      </c>
      <c r="U500" s="2" t="str">
        <f>VLOOKUP(A500,'06A906018CG M383 List'!$A$6:$D$1395,4,FALSE)</f>
        <v>Entprellung Fehler: Klopfsensor 2</v>
      </c>
      <c r="V500" s="2" t="str">
        <f>VLOOKUP(A500,'06A906018CG M383 List'!$A$6:$D$1395,3,FALSE)</f>
        <v>$06FB8</v>
      </c>
    </row>
    <row r="501" spans="1:22">
      <c r="A501" s="2" t="s">
        <v>7304</v>
      </c>
      <c r="B501" s="2" t="str">
        <f>VLOOKUP(A501,'4B0907557B M382 List'!$A$5:$E$1799,5,FALSE)</f>
        <v>Debouncing Healing: Knock sensor 1</v>
      </c>
      <c r="D501" s="2" t="str">
        <f>VLOOKUP(A501,'4B0907557B M382 List'!$A$5:$B$1799,2,FALSE)</f>
        <v>1x1</v>
      </c>
      <c r="E501" s="2" t="str">
        <f>VLOOKUP(A501,'4B0907557B M382 List'!$A$5:$D$1799,4,FALSE)</f>
        <v>Entprellung Heilung: Klopfsensor 1</v>
      </c>
      <c r="F501" s="2" t="str">
        <f>VLOOKUP(A501,'4B0907557B M382 List'!$A$5:$D$1799,3,FALSE)</f>
        <v>$07A7E</v>
      </c>
      <c r="H501" s="2" t="str">
        <f>VLOOKUP(A501,'4B0907557P M592 List'!$A$5:$D$1316,2,FALSE)</f>
        <v>1x1</v>
      </c>
      <c r="I501" s="2" t="str">
        <f>VLOOKUP(A501,'4B0907557P M592 List'!$A$5:$D$1316,4,FALSE)</f>
        <v>Entprellung Heilung: Klopfsensor 1</v>
      </c>
      <c r="J501" s="2" t="str">
        <f>VLOOKUP(A501,'4B0907557P M592 List'!$A$5:$D$1316,3,FALSE)</f>
        <v>$07614</v>
      </c>
      <c r="L501" s="2" t="str">
        <f>VLOOKUP(A501,'4B0907557P M592 List'!$A$5:$D$1316,2,FALSE)</f>
        <v>1x1</v>
      </c>
      <c r="M501" s="2" t="str">
        <f>VLOOKUP(A501,'4B0907557P M592 List'!$A$5:$D$1316,4,FALSE)</f>
        <v>Entprellung Heilung: Klopfsensor 1</v>
      </c>
      <c r="N501" s="2" t="str">
        <f>VLOOKUP(A501,'4B0907557P M592 List'!$A$5:$D$1316,3,FALSE)</f>
        <v>$07614</v>
      </c>
      <c r="P501" s="2" t="str">
        <f>VLOOKUP(A501,'06A906018R M383 List'!$A$6:$D$1294,2,FALSE)</f>
        <v>1x1</v>
      </c>
      <c r="Q501" s="2" t="str">
        <f>VLOOKUP(A501,'06A906018R M383 List'!$A$6:$D$1294,4,FALSE)</f>
        <v>Entprellung Heilung: Klopfsensor 1</v>
      </c>
      <c r="R501" s="2" t="str">
        <f>VLOOKUP(A501,'06A906018R M383 List'!$A$6:$D$1294,3,FALSE)</f>
        <v>$06FA4</v>
      </c>
      <c r="T501" s="2" t="str">
        <f>VLOOKUP(A501,'06A906018CG M383 List'!$A$6:$D$1395,2,FALSE)</f>
        <v>1x1</v>
      </c>
      <c r="U501" s="2" t="str">
        <f>VLOOKUP(A501,'06A906018CG M383 List'!$A$6:$D$1395,4,FALSE)</f>
        <v>Entprellung Heilung: Klopfsensor 1</v>
      </c>
      <c r="V501" s="2" t="str">
        <f>VLOOKUP(A501,'06A906018CG M383 List'!$A$6:$D$1395,3,FALSE)</f>
        <v>$06FFE</v>
      </c>
    </row>
    <row r="502" spans="1:22">
      <c r="A502" s="2" t="s">
        <v>7307</v>
      </c>
      <c r="B502" s="2" t="str">
        <f>VLOOKUP(A502,'4B0907557B M382 List'!$A$5:$E$1799,5,FALSE)</f>
        <v>Debouncing Healing: Knock sensor 2</v>
      </c>
      <c r="D502" s="2" t="str">
        <f>VLOOKUP(A502,'4B0907557B M382 List'!$A$5:$B$1799,2,FALSE)</f>
        <v>1x1</v>
      </c>
      <c r="E502" s="2" t="str">
        <f>VLOOKUP(A502,'4B0907557B M382 List'!$A$5:$D$1799,4,FALSE)</f>
        <v>Entprellung Heilung: Klopfsensor 2</v>
      </c>
      <c r="F502" s="2" t="str">
        <f>VLOOKUP(A502,'4B0907557B M382 List'!$A$5:$D$1799,3,FALSE)</f>
        <v>$07A7F</v>
      </c>
      <c r="H502" s="2" t="str">
        <f>VLOOKUP(A502,'4B0907557P M592 List'!$A$5:$D$1316,2,FALSE)</f>
        <v>1x1</v>
      </c>
      <c r="I502" s="2" t="str">
        <f>VLOOKUP(A502,'4B0907557P M592 List'!$A$5:$D$1316,4,FALSE)</f>
        <v>Entprellung Heilung: Klopfsensor 2</v>
      </c>
      <c r="J502" s="2" t="str">
        <f>VLOOKUP(A502,'4B0907557P M592 List'!$A$5:$D$1316,3,FALSE)</f>
        <v>$07615</v>
      </c>
      <c r="L502" s="2" t="str">
        <f>VLOOKUP(A502,'4B0907557P M592 List'!$A$5:$D$1316,2,FALSE)</f>
        <v>1x1</v>
      </c>
      <c r="M502" s="2" t="str">
        <f>VLOOKUP(A502,'4B0907557P M592 List'!$A$5:$D$1316,4,FALSE)</f>
        <v>Entprellung Heilung: Klopfsensor 2</v>
      </c>
      <c r="N502" s="2" t="str">
        <f>VLOOKUP(A502,'4B0907557P M592 List'!$A$5:$D$1316,3,FALSE)</f>
        <v>$07615</v>
      </c>
      <c r="P502" s="2" t="str">
        <f>VLOOKUP(A502,'06A906018R M383 List'!$A$6:$D$1294,2,FALSE)</f>
        <v>1x1</v>
      </c>
      <c r="Q502" s="2" t="str">
        <f>VLOOKUP(A502,'06A906018R M383 List'!$A$6:$D$1294,4,FALSE)</f>
        <v>Entprellung Heilung: Klopfsensor 2</v>
      </c>
      <c r="R502" s="2" t="str">
        <f>VLOOKUP(A502,'06A906018R M383 List'!$A$6:$D$1294,3,FALSE)</f>
        <v>$06FA5</v>
      </c>
      <c r="T502" s="2" t="str">
        <f>VLOOKUP(A502,'06A906018CG M383 List'!$A$6:$D$1395,2,FALSE)</f>
        <v>1x1</v>
      </c>
      <c r="U502" s="2" t="str">
        <f>VLOOKUP(A502,'06A906018CG M383 List'!$A$6:$D$1395,4,FALSE)</f>
        <v>Entprellung Heilung: Klopfsensor 2</v>
      </c>
      <c r="V502" s="2" t="str">
        <f>VLOOKUP(A502,'06A906018CG M383 List'!$A$6:$D$1395,3,FALSE)</f>
        <v>$06FFF</v>
      </c>
    </row>
    <row r="503" spans="1:22">
      <c r="A503" s="2" t="s">
        <v>7920</v>
      </c>
      <c r="B503" s="2" t="str">
        <f>VLOOKUP(A503,'4B0907557B M382 List'!$A$5:$E$1799,5,FALSE)</f>
        <v>Error rate knock sensors</v>
      </c>
      <c r="D503" s="2" t="str">
        <f>VLOOKUP(A503,'4B0907557B M382 List'!$A$5:$B$1799,2,FALSE)</f>
        <v>1x1</v>
      </c>
      <c r="E503" s="2" t="str">
        <f>VLOOKUP(A503,'4B0907557B M382 List'!$A$5:$D$1799,4,FALSE)</f>
        <v>Fehlerhäufigkeit Klopfsensoren</v>
      </c>
      <c r="F503" s="2" t="str">
        <f>VLOOKUP(A503,'4B0907557B M382 List'!$A$5:$D$1799,3,FALSE)</f>
        <v>$07569</v>
      </c>
      <c r="H503" s="2" t="str">
        <f>VLOOKUP(A503,'4B0907557P M592 List'!$A$5:$D$1316,2,FALSE)</f>
        <v>1x1</v>
      </c>
      <c r="I503" s="2" t="str">
        <f>VLOOKUP(A503,'4B0907557P M592 List'!$A$5:$D$1316,4,FALSE)</f>
        <v>Fehlerhäufigkeit Klopfsensoren</v>
      </c>
      <c r="J503" s="2" t="str">
        <f>VLOOKUP(A503,'4B0907557P M592 List'!$A$5:$D$1316,3,FALSE)</f>
        <v>$070FF</v>
      </c>
      <c r="L503" s="2" t="str">
        <f>VLOOKUP(A503,'4B0907557P M592 List'!$A$5:$D$1316,2,FALSE)</f>
        <v>1x1</v>
      </c>
      <c r="M503" s="2" t="str">
        <f>VLOOKUP(A503,'4B0907557P M592 List'!$A$5:$D$1316,4,FALSE)</f>
        <v>Fehlerhäufigkeit Klopfsensoren</v>
      </c>
      <c r="N503" s="2" t="str">
        <f>VLOOKUP(A503,'4B0907557P M592 List'!$A$5:$D$1316,3,FALSE)</f>
        <v>$070FF</v>
      </c>
      <c r="P503" s="2" t="str">
        <f>VLOOKUP(A503,'06A906018R M383 List'!$A$6:$D$1294,2,FALSE)</f>
        <v>1x1</v>
      </c>
      <c r="Q503" s="2" t="str">
        <f>VLOOKUP(A503,'06A906018R M383 List'!$A$6:$D$1294,4,FALSE)</f>
        <v>Fehlerhäufigkeit Klopfsensoren</v>
      </c>
      <c r="R503" s="2" t="str">
        <f>VLOOKUP(A503,'06A906018R M383 List'!$A$6:$D$1294,3,FALSE)</f>
        <v>$06A7F</v>
      </c>
      <c r="T503" s="2" t="str">
        <f>VLOOKUP(A503,'06A906018CG M383 List'!$A$6:$D$1395,2,FALSE)</f>
        <v>1x1</v>
      </c>
      <c r="U503" s="2" t="str">
        <f>VLOOKUP(A503,'06A906018CG M383 List'!$A$6:$D$1395,4,FALSE)</f>
        <v>Fehlerhäufigkeit Klopfsensoren</v>
      </c>
      <c r="V503" s="2" t="str">
        <f>VLOOKUP(A503,'06A906018CG M383 List'!$A$6:$D$1395,3,FALSE)</f>
        <v>$06A9D</v>
      </c>
    </row>
    <row r="504" spans="1:22">
      <c r="A504" s="2" t="s">
        <v>8076</v>
      </c>
      <c r="B504" s="2" t="str">
        <f>VLOOKUP(A504,'4B0907557B M382 List'!$A$5:$E$1799,5,FALSE)</f>
        <v>Error - &gt; Lamp : Knock sensor 1</v>
      </c>
      <c r="D504" s="2" t="str">
        <f>VLOOKUP(A504,'4B0907557B M382 List'!$A$5:$B$1799,2,FALSE)</f>
        <v>1x1</v>
      </c>
      <c r="E504" s="2" t="str">
        <f>VLOOKUP(A504,'4B0907557B M382 List'!$A$5:$D$1799,4,FALSE)</f>
        <v>Fehler -&gt; Lampe: Klopfsensor 1</v>
      </c>
      <c r="F504" s="2" t="str">
        <f>VLOOKUP(A504,'4B0907557B M382 List'!$A$5:$D$1799,3,FALSE)</f>
        <v>$07AC5</v>
      </c>
      <c r="H504" s="2" t="str">
        <f>VLOOKUP(A504,'4B0907557P M592 List'!$A$5:$D$1316,2,FALSE)</f>
        <v>1x1</v>
      </c>
      <c r="I504" s="2" t="str">
        <f>VLOOKUP(A504,'4B0907557P M592 List'!$A$5:$D$1316,4,FALSE)</f>
        <v>Fehler -&gt; Lampe: Klopfsensor 1</v>
      </c>
      <c r="J504" s="2" t="str">
        <f>VLOOKUP(A504,'4B0907557P M592 List'!$A$5:$D$1316,3,FALSE)</f>
        <v>$0765B</v>
      </c>
      <c r="L504" s="2" t="str">
        <f>VLOOKUP(A504,'4B0907557P M592 List'!$A$5:$D$1316,2,FALSE)</f>
        <v>1x1</v>
      </c>
      <c r="M504" s="2" t="str">
        <f>VLOOKUP(A504,'4B0907557P M592 List'!$A$5:$D$1316,4,FALSE)</f>
        <v>Fehler -&gt; Lampe: Klopfsensor 1</v>
      </c>
      <c r="N504" s="2" t="str">
        <f>VLOOKUP(A504,'4B0907557P M592 List'!$A$5:$D$1316,3,FALSE)</f>
        <v>$0765B</v>
      </c>
      <c r="P504" s="2" t="str">
        <f>VLOOKUP(A504,'06A906018R M383 List'!$A$6:$D$1294,2,FALSE)</f>
        <v>1x1</v>
      </c>
      <c r="Q504" s="2" t="str">
        <f>VLOOKUP(A504,'06A906018R M383 List'!$A$6:$D$1294,4,FALSE)</f>
        <v>Fehler -&gt; Lampe: Klopfsensor 1</v>
      </c>
      <c r="R504" s="2" t="str">
        <f>VLOOKUP(A504,'06A906018R M383 List'!$A$6:$D$1294,3,FALSE)</f>
        <v>$06FEB</v>
      </c>
      <c r="T504" s="2" t="str">
        <f>VLOOKUP(A504,'06A906018CG M383 List'!$A$6:$D$1395,2,FALSE)</f>
        <v>1x1</v>
      </c>
      <c r="U504" s="2" t="str">
        <f>VLOOKUP(A504,'06A906018CG M383 List'!$A$6:$D$1395,4,FALSE)</f>
        <v>Fehler -&gt; Lampe: Klopfsensor 1</v>
      </c>
      <c r="V504" s="2" t="str">
        <f>VLOOKUP(A504,'06A906018CG M383 List'!$A$6:$D$1395,3,FALSE)</f>
        <v>$07045</v>
      </c>
    </row>
    <row r="505" spans="1:22">
      <c r="A505" s="2" t="s">
        <v>8079</v>
      </c>
      <c r="B505" s="2" t="str">
        <f>VLOOKUP(A505,'4B0907557B M382 List'!$A$5:$E$1799,5,FALSE)</f>
        <v>Error - &gt; Lamp : Knock sensor 2</v>
      </c>
      <c r="D505" s="2" t="str">
        <f>VLOOKUP(A505,'4B0907557B M382 List'!$A$5:$B$1799,2,FALSE)</f>
        <v>1x1</v>
      </c>
      <c r="E505" s="2" t="str">
        <f>VLOOKUP(A505,'4B0907557B M382 List'!$A$5:$D$1799,4,FALSE)</f>
        <v>Fehler -&gt; Lampe: Klopfsensor 2</v>
      </c>
      <c r="F505" s="2" t="str">
        <f>VLOOKUP(A505,'4B0907557B M382 List'!$A$5:$D$1799,3,FALSE)</f>
        <v>$07AC6</v>
      </c>
      <c r="H505" s="2" t="str">
        <f>VLOOKUP(A505,'4B0907557P M592 List'!$A$5:$D$1316,2,FALSE)</f>
        <v>1x1</v>
      </c>
      <c r="I505" s="2" t="str">
        <f>VLOOKUP(A505,'4B0907557P M592 List'!$A$5:$D$1316,4,FALSE)</f>
        <v>Fehler -&gt; Lampe: Klopfsensor 2</v>
      </c>
      <c r="J505" s="2" t="str">
        <f>VLOOKUP(A505,'4B0907557P M592 List'!$A$5:$D$1316,3,FALSE)</f>
        <v>$0765C</v>
      </c>
      <c r="L505" s="2" t="str">
        <f>VLOOKUP(A505,'4B0907557P M592 List'!$A$5:$D$1316,2,FALSE)</f>
        <v>1x1</v>
      </c>
      <c r="M505" s="2" t="str">
        <f>VLOOKUP(A505,'4B0907557P M592 List'!$A$5:$D$1316,4,FALSE)</f>
        <v>Fehler -&gt; Lampe: Klopfsensor 2</v>
      </c>
      <c r="N505" s="2" t="str">
        <f>VLOOKUP(A505,'4B0907557P M592 List'!$A$5:$D$1316,3,FALSE)</f>
        <v>$0765C</v>
      </c>
      <c r="P505" s="2" t="str">
        <f>VLOOKUP(A505,'06A906018R M383 List'!$A$6:$D$1294,2,FALSE)</f>
        <v>1x1</v>
      </c>
      <c r="Q505" s="2" t="str">
        <f>VLOOKUP(A505,'06A906018R M383 List'!$A$6:$D$1294,4,FALSE)</f>
        <v>Fehler -&gt; Lampe: Klopfsensor 2</v>
      </c>
      <c r="R505" s="2" t="str">
        <f>VLOOKUP(A505,'06A906018R M383 List'!$A$6:$D$1294,3,FALSE)</f>
        <v>$06FEC</v>
      </c>
      <c r="T505" s="2" t="str">
        <f>VLOOKUP(A505,'06A906018CG M383 List'!$A$6:$D$1395,2,FALSE)</f>
        <v>1x1</v>
      </c>
      <c r="U505" s="2" t="str">
        <f>VLOOKUP(A505,'06A906018CG M383 List'!$A$6:$D$1395,4,FALSE)</f>
        <v>Fehler -&gt; Lampe: Klopfsensor 2</v>
      </c>
      <c r="V505" s="2" t="str">
        <f>VLOOKUP(A505,'06A906018CG M383 List'!$A$6:$D$1395,3,FALSE)</f>
        <v>$07046</v>
      </c>
    </row>
    <row r="506" spans="1:22">
      <c r="A506" s="2" t="s">
        <v>8333</v>
      </c>
      <c r="B506" s="2" t="str">
        <f>VLOOKUP(A506,'4B0907557B M382 List'!$A$5:$E$1799,5,FALSE)</f>
        <v>Speed ​​threshold for Dia KS</v>
      </c>
      <c r="D506" s="2" t="str">
        <f>VLOOKUP(A506,'4B0907557B M382 List'!$A$5:$B$1799,2,FALSE)</f>
        <v>1x1</v>
      </c>
      <c r="E506" s="2" t="str">
        <f>VLOOKUP(A506,'4B0907557B M382 List'!$A$5:$D$1799,4,FALSE)</f>
        <v>Drehzahlschwelle für Dia KS</v>
      </c>
      <c r="F506" s="2" t="str">
        <f>VLOOKUP(A506,'4B0907557B M382 List'!$A$5:$D$1799,3,FALSE)</f>
        <v>$0756A</v>
      </c>
      <c r="H506" s="2" t="str">
        <f>VLOOKUP(A506,'4B0907557P M592 List'!$A$5:$D$1316,2,FALSE)</f>
        <v>1x1</v>
      </c>
      <c r="I506" s="2" t="str">
        <f>VLOOKUP(A506,'4B0907557P M592 List'!$A$5:$D$1316,4,FALSE)</f>
        <v>Drehzahlschwelle für Dia KS</v>
      </c>
      <c r="J506" s="2" t="str">
        <f>VLOOKUP(A506,'4B0907557P M592 List'!$A$5:$D$1316,3,FALSE)</f>
        <v>$07100</v>
      </c>
      <c r="L506" s="2" t="str">
        <f>VLOOKUP(A506,'4B0907557P M592 List'!$A$5:$D$1316,2,FALSE)</f>
        <v>1x1</v>
      </c>
      <c r="M506" s="2" t="str">
        <f>VLOOKUP(A506,'4B0907557P M592 List'!$A$5:$D$1316,4,FALSE)</f>
        <v>Drehzahlschwelle für Dia KS</v>
      </c>
      <c r="N506" s="2" t="str">
        <f>VLOOKUP(A506,'4B0907557P M592 List'!$A$5:$D$1316,3,FALSE)</f>
        <v>$07100</v>
      </c>
      <c r="P506" s="2" t="str">
        <f>VLOOKUP(A506,'06A906018R M383 List'!$A$6:$D$1294,2,FALSE)</f>
        <v>1x1</v>
      </c>
      <c r="Q506" s="2" t="str">
        <f>VLOOKUP(A506,'06A906018R M383 List'!$A$6:$D$1294,4,FALSE)</f>
        <v>Drehzahlschwelle für Dia KS</v>
      </c>
      <c r="R506" s="2" t="str">
        <f>VLOOKUP(A506,'06A906018R M383 List'!$A$6:$D$1294,3,FALSE)</f>
        <v>$06A80</v>
      </c>
      <c r="T506" s="2" t="str">
        <f>VLOOKUP(A506,'06A906018CG M383 List'!$A$6:$D$1395,2,FALSE)</f>
        <v>1x1</v>
      </c>
      <c r="U506" s="2" t="str">
        <f>VLOOKUP(A506,'06A906018CG M383 List'!$A$6:$D$1395,4,FALSE)</f>
        <v>Drehzahlschwelle für Dia KS</v>
      </c>
      <c r="V506" s="2" t="str">
        <f>VLOOKUP(A506,'06A906018CG M383 List'!$A$6:$D$1395,3,FALSE)</f>
        <v>$06A9E</v>
      </c>
    </row>
    <row r="507" spans="1:22">
      <c r="A507" s="2" t="s">
        <v>6466</v>
      </c>
      <c r="B507" s="2" t="str">
        <f>VLOOKUP(A507,'4B0907557B M382 List'!$A$5:$E$1799,5,FALSE)</f>
        <v>Motor temperature threshold for knock control is active</v>
      </c>
      <c r="D507" s="2" t="str">
        <f>VLOOKUP(A507,'4B0907557B M382 List'!$A$5:$B$1799,2,FALSE)</f>
        <v>1x1</v>
      </c>
      <c r="E507" s="2" t="str">
        <f>VLOOKUP(A507,'4B0907557B M382 List'!$A$5:$D$1799,4,FALSE)</f>
        <v>Motortemperaturschwelle für Klopfregelung aktiv</v>
      </c>
      <c r="F507" s="2" t="str">
        <f>VLOOKUP(A507,'4B0907557B M382 List'!$A$5:$D$1799,3,FALSE)</f>
        <v>$075B1</v>
      </c>
      <c r="H507" s="2" t="str">
        <f>VLOOKUP(A507,'4B0907557P M592 List'!$A$5:$D$1316,2,FALSE)</f>
        <v>1x1</v>
      </c>
      <c r="I507" s="2" t="str">
        <f>VLOOKUP(A507,'4B0907557P M592 List'!$A$5:$D$1316,4,FALSE)</f>
        <v>Motortemperaturschwelle für Klopfregelung aktiv</v>
      </c>
      <c r="J507" s="2" t="str">
        <f>VLOOKUP(A507,'4B0907557P M592 List'!$A$5:$D$1316,3,FALSE)</f>
        <v>$07147</v>
      </c>
      <c r="L507" s="2" t="str">
        <f>VLOOKUP(A507,'4B0907557P M592 List'!$A$5:$D$1316,2,FALSE)</f>
        <v>1x1</v>
      </c>
      <c r="M507" s="2" t="str">
        <f>VLOOKUP(A507,'4B0907557P M592 List'!$A$5:$D$1316,4,FALSE)</f>
        <v>Motortemperaturschwelle für Klopfregelung aktiv</v>
      </c>
      <c r="N507" s="2" t="str">
        <f>VLOOKUP(A507,'4B0907557P M592 List'!$A$5:$D$1316,3,FALSE)</f>
        <v>$07147</v>
      </c>
      <c r="P507" s="2" t="str">
        <f>VLOOKUP(A507,'06A906018R M383 List'!$A$6:$D$1294,2,FALSE)</f>
        <v>1x1</v>
      </c>
      <c r="Q507" s="2" t="str">
        <f>VLOOKUP(A507,'06A906018R M383 List'!$A$6:$D$1294,4,FALSE)</f>
        <v>Motortemperaturschwelle für Klopfregelung aktiv</v>
      </c>
      <c r="R507" s="2" t="str">
        <f>VLOOKUP(A507,'06A906018R M383 List'!$A$6:$D$1294,3,FALSE)</f>
        <v>$06AC7</v>
      </c>
      <c r="T507" s="2" t="str">
        <f>VLOOKUP(A507,'06A906018CG M383 List'!$A$6:$D$1395,2,FALSE)</f>
        <v>1x1</v>
      </c>
      <c r="U507" s="2" t="str">
        <f>VLOOKUP(A507,'06A906018CG M383 List'!$A$6:$D$1395,4,FALSE)</f>
        <v>Motortemperaturschwelle für Klopfregelung aktiv</v>
      </c>
      <c r="V507" s="2" t="str">
        <f>VLOOKUP(A507,'06A906018CG M383 List'!$A$6:$D$1395,3,FALSE)</f>
        <v>$06AE5</v>
      </c>
    </row>
    <row r="508" spans="1:22">
      <c r="A508" s="2" t="s">
        <v>6733</v>
      </c>
      <c r="B508" s="2" t="str">
        <f>VLOOKUP(A508,'4B0907557B M382 List'!$A$5:$E$1799,5,FALSE)</f>
        <v>Error sum time: Knock sensor 1</v>
      </c>
      <c r="D508" s="2" t="str">
        <f>VLOOKUP(A508,'4B0907557B M382 List'!$A$5:$B$1799,2,FALSE)</f>
        <v>1x1</v>
      </c>
      <c r="E508" s="2" t="str">
        <f>VLOOKUP(A508,'4B0907557B M382 List'!$A$5:$D$1799,4,FALSE)</f>
        <v>Fehlersummenzeit: Klopfsensor 1</v>
      </c>
      <c r="F508" s="2" t="str">
        <f>VLOOKUP(A508,'4B0907557B M382 List'!$A$5:$D$1799,3,FALSE)</f>
        <v>$07B0C</v>
      </c>
      <c r="H508" s="2" t="str">
        <f>VLOOKUP(A508,'4B0907557P M592 List'!$A$5:$D$1316,2,FALSE)</f>
        <v>1x1</v>
      </c>
      <c r="I508" s="2" t="str">
        <f>VLOOKUP(A508,'4B0907557P M592 List'!$A$5:$D$1316,4,FALSE)</f>
        <v>Fehlersummenzeit: Klopfsensor 1</v>
      </c>
      <c r="J508" s="2" t="str">
        <f>VLOOKUP(A508,'4B0907557P M592 List'!$A$5:$D$1316,3,FALSE)</f>
        <v>$076A2</v>
      </c>
      <c r="L508" s="2" t="str">
        <f>VLOOKUP(A508,'4B0907557P M592 List'!$A$5:$D$1316,2,FALSE)</f>
        <v>1x1</v>
      </c>
      <c r="M508" s="2" t="str">
        <f>VLOOKUP(A508,'4B0907557P M592 List'!$A$5:$D$1316,4,FALSE)</f>
        <v>Fehlersummenzeit: Klopfsensor 1</v>
      </c>
      <c r="N508" s="2" t="str">
        <f>VLOOKUP(A508,'4B0907557P M592 List'!$A$5:$D$1316,3,FALSE)</f>
        <v>$076A2</v>
      </c>
      <c r="P508" s="2" t="str">
        <f>VLOOKUP(A508,'06A906018R M383 List'!$A$6:$D$1294,2,FALSE)</f>
        <v>1x1</v>
      </c>
      <c r="Q508" s="2" t="str">
        <f>VLOOKUP(A508,'06A906018R M383 List'!$A$6:$D$1294,4,FALSE)</f>
        <v>Fehlersummenzeit: Klopfsensor 1</v>
      </c>
      <c r="R508" s="2" t="str">
        <f>VLOOKUP(A508,'06A906018R M383 List'!$A$6:$D$1294,3,FALSE)</f>
        <v>$07032</v>
      </c>
      <c r="T508" s="2" t="str">
        <f>VLOOKUP(A508,'06A906018CG M383 List'!$A$6:$D$1395,2,FALSE)</f>
        <v>1x1</v>
      </c>
      <c r="U508" s="2" t="str">
        <f>VLOOKUP(A508,'06A906018CG M383 List'!$A$6:$D$1395,4,FALSE)</f>
        <v>Fehlersummenzeit: Klopfsensor 1</v>
      </c>
      <c r="V508" s="2" t="str">
        <f>VLOOKUP(A508,'06A906018CG M383 List'!$A$6:$D$1395,3,FALSE)</f>
        <v>$0708C</v>
      </c>
    </row>
    <row r="509" spans="1:22">
      <c r="A509" s="2" t="s">
        <v>6736</v>
      </c>
      <c r="B509" s="2" t="str">
        <f>VLOOKUP(A509,'4B0907557B M382 List'!$A$5:$E$1799,5,FALSE)</f>
        <v>Error sum time: Knock sensor 2</v>
      </c>
      <c r="D509" s="2" t="str">
        <f>VLOOKUP(A509,'4B0907557B M382 List'!$A$5:$B$1799,2,FALSE)</f>
        <v>1x1</v>
      </c>
      <c r="E509" s="2" t="str">
        <f>VLOOKUP(A509,'4B0907557B M382 List'!$A$5:$D$1799,4,FALSE)</f>
        <v>Fehlersummenzeit: Klopfsensor 2</v>
      </c>
      <c r="F509" s="2" t="str">
        <f>VLOOKUP(A509,'4B0907557B M382 List'!$A$5:$D$1799,3,FALSE)</f>
        <v>$07B0D</v>
      </c>
      <c r="H509" s="2" t="str">
        <f>VLOOKUP(A509,'4B0907557P M592 List'!$A$5:$D$1316,2,FALSE)</f>
        <v>1x1</v>
      </c>
      <c r="I509" s="2" t="str">
        <f>VLOOKUP(A509,'4B0907557P M592 List'!$A$5:$D$1316,4,FALSE)</f>
        <v>Fehlersummenzeit: Klopfsensor 2</v>
      </c>
      <c r="J509" s="2" t="str">
        <f>VLOOKUP(A509,'4B0907557P M592 List'!$A$5:$D$1316,3,FALSE)</f>
        <v>$076A3</v>
      </c>
      <c r="L509" s="2" t="str">
        <f>VLOOKUP(A509,'4B0907557P M592 List'!$A$5:$D$1316,2,FALSE)</f>
        <v>1x1</v>
      </c>
      <c r="M509" s="2" t="str">
        <f>VLOOKUP(A509,'4B0907557P M592 List'!$A$5:$D$1316,4,FALSE)</f>
        <v>Fehlersummenzeit: Klopfsensor 2</v>
      </c>
      <c r="N509" s="2" t="str">
        <f>VLOOKUP(A509,'4B0907557P M592 List'!$A$5:$D$1316,3,FALSE)</f>
        <v>$076A3</v>
      </c>
      <c r="P509" s="2" t="str">
        <f>VLOOKUP(A509,'06A906018R M383 List'!$A$6:$D$1294,2,FALSE)</f>
        <v>1x1</v>
      </c>
      <c r="Q509" s="2" t="str">
        <f>VLOOKUP(A509,'06A906018R M383 List'!$A$6:$D$1294,4,FALSE)</f>
        <v>Fehlersummenzeit: Klopfsensor 2</v>
      </c>
      <c r="R509" s="2" t="str">
        <f>VLOOKUP(A509,'06A906018R M383 List'!$A$6:$D$1294,3,FALSE)</f>
        <v>$07033</v>
      </c>
      <c r="T509" s="2" t="str">
        <f>VLOOKUP(A509,'06A906018CG M383 List'!$A$6:$D$1395,2,FALSE)</f>
        <v>1x1</v>
      </c>
      <c r="U509" s="2" t="str">
        <f>VLOOKUP(A509,'06A906018CG M383 List'!$A$6:$D$1395,4,FALSE)</f>
        <v>Fehlersummenzeit: Klopfsensor 2</v>
      </c>
      <c r="V509" s="2" t="str">
        <f>VLOOKUP(A509,'06A906018CG M383 List'!$A$6:$D$1395,3,FALSE)</f>
        <v>$0708D</v>
      </c>
    </row>
    <row r="510" spans="1:22">
      <c r="A510" s="2" t="s">
        <v>3868</v>
      </c>
      <c r="B510" s="2" t="str">
        <f>VLOOKUP(A510,'4B0907557B M382 List'!$A$5:$E$1799,5,FALSE)</f>
        <v>Upper reference voltage threshold DIA KS</v>
      </c>
      <c r="D510" s="2" t="str">
        <f>VLOOKUP(A510,'4B0907557B M382 List'!$A$5:$B$1799,2,FALSE)</f>
        <v>10x1</v>
      </c>
      <c r="E510" s="2" t="str">
        <f>VLOOKUP(A510,'4B0907557B M382 List'!$A$5:$D$1799,4,FALSE)</f>
        <v>Obere Referenzspannungsschwelle DIA KS</v>
      </c>
      <c r="F510" s="2" t="str">
        <f>VLOOKUP(A510,'4B0907557B M382 List'!$A$5:$D$1799,3,FALSE)</f>
        <v>$098F6</v>
      </c>
      <c r="H510" s="2" t="e">
        <f>VLOOKUP(A510,'4B0907557P M592 List'!$A$5:$D$1316,2,FALSE)</f>
        <v>#N/A</v>
      </c>
      <c r="I510" s="2" t="e">
        <f>VLOOKUP(A510,'4B0907557P M592 List'!$A$5:$D$1316,4,FALSE)</f>
        <v>#N/A</v>
      </c>
      <c r="J510" s="2" t="e">
        <f>VLOOKUP(A510,'4B0907557P M592 List'!$A$5:$D$1316,3,FALSE)</f>
        <v>#N/A</v>
      </c>
      <c r="L510" s="2" t="e">
        <f>VLOOKUP(A510,'4B0907557P M592 List'!$A$5:$D$1316,2,FALSE)</f>
        <v>#N/A</v>
      </c>
      <c r="M510" s="2" t="e">
        <f>VLOOKUP(A510,'4B0907557P M592 List'!$A$5:$D$1316,4,FALSE)</f>
        <v>#N/A</v>
      </c>
      <c r="N510" s="2" t="e">
        <f>VLOOKUP(A510,'4B0907557P M592 List'!$A$5:$D$1316,3,FALSE)</f>
        <v>#N/A</v>
      </c>
      <c r="P510" s="2" t="str">
        <f>VLOOKUP(A510,'06A906018R M383 List'!$A$6:$D$1294,2,FALSE)</f>
        <v>10x1</v>
      </c>
      <c r="Q510" s="2" t="str">
        <f>VLOOKUP(A510,'06A906018R M383 List'!$A$6:$D$1294,4,FALSE)</f>
        <v>Obere Referenzspannungsschwelle DIA KS</v>
      </c>
      <c r="R510" s="2" t="str">
        <f>VLOOKUP(A510,'06A906018R M383 List'!$A$6:$D$1294,3,FALSE)</f>
        <v>$08DE7</v>
      </c>
      <c r="T510" s="2" t="str">
        <f>VLOOKUP(A510,'06A906018CG M383 List'!$A$6:$D$1395,2,FALSE)</f>
        <v>10x1</v>
      </c>
      <c r="U510" s="2" t="str">
        <f>VLOOKUP(A510,'06A906018CG M383 List'!$A$6:$D$1395,4,FALSE)</f>
        <v>Obere Referenzspannungsschwelle DIA KS</v>
      </c>
      <c r="V510" s="2" t="str">
        <f>VLOOKUP(A510,'06A906018CG M383 List'!$A$6:$D$1395,3,FALSE)</f>
        <v>$08E51</v>
      </c>
    </row>
    <row r="511" spans="1:22">
      <c r="A511" s="2" t="s">
        <v>3871</v>
      </c>
      <c r="B511" s="2" t="str">
        <f>VLOOKUP(A511,'4B0907557B M382 List'!$A$5:$E$1799,5,FALSE)</f>
        <v>lower reference voltage threshold DIA KS</v>
      </c>
      <c r="D511" s="2" t="str">
        <f>VLOOKUP(A511,'4B0907557B M382 List'!$A$5:$B$1799,2,FALSE)</f>
        <v>10x1</v>
      </c>
      <c r="E511" s="2" t="str">
        <f>VLOOKUP(A511,'4B0907557B M382 List'!$A$5:$D$1799,4,FALSE)</f>
        <v>untere Referenzspannungsschwelle DIA KS</v>
      </c>
      <c r="F511" s="2" t="str">
        <f>VLOOKUP(A511,'4B0907557B M382 List'!$A$5:$D$1799,3,FALSE)</f>
        <v>$09900</v>
      </c>
      <c r="H511" s="2" t="e">
        <f>VLOOKUP(A511,'4B0907557P M592 List'!$A$5:$D$1316,2,FALSE)</f>
        <v>#N/A</v>
      </c>
      <c r="I511" s="2" t="e">
        <f>VLOOKUP(A511,'4B0907557P M592 List'!$A$5:$D$1316,4,FALSE)</f>
        <v>#N/A</v>
      </c>
      <c r="J511" s="2" t="e">
        <f>VLOOKUP(A511,'4B0907557P M592 List'!$A$5:$D$1316,3,FALSE)</f>
        <v>#N/A</v>
      </c>
      <c r="L511" s="2" t="e">
        <f>VLOOKUP(A511,'4B0907557P M592 List'!$A$5:$D$1316,2,FALSE)</f>
        <v>#N/A</v>
      </c>
      <c r="M511" s="2" t="e">
        <f>VLOOKUP(A511,'4B0907557P M592 List'!$A$5:$D$1316,4,FALSE)</f>
        <v>#N/A</v>
      </c>
      <c r="N511" s="2" t="e">
        <f>VLOOKUP(A511,'4B0907557P M592 List'!$A$5:$D$1316,3,FALSE)</f>
        <v>#N/A</v>
      </c>
      <c r="P511" s="2" t="str">
        <f>VLOOKUP(A511,'06A906018R M383 List'!$A$6:$D$1294,2,FALSE)</f>
        <v>10x1</v>
      </c>
      <c r="Q511" s="2" t="str">
        <f>VLOOKUP(A511,'06A906018R M383 List'!$A$6:$D$1294,4,FALSE)</f>
        <v>untere Referenzspannungsschwelle DIA KS</v>
      </c>
      <c r="R511" s="2" t="str">
        <f>VLOOKUP(A511,'06A906018R M383 List'!$A$6:$D$1294,3,FALSE)</f>
        <v>$08DF1</v>
      </c>
      <c r="T511" s="2" t="str">
        <f>VLOOKUP(A511,'06A906018CG M383 List'!$A$6:$D$1395,2,FALSE)</f>
        <v>10x1</v>
      </c>
      <c r="U511" s="2" t="str">
        <f>VLOOKUP(A511,'06A906018CG M383 List'!$A$6:$D$1395,4,FALSE)</f>
        <v>untere Referenzspannungsschwelle DIA KS</v>
      </c>
      <c r="V511" s="2" t="str">
        <f>VLOOKUP(A511,'06A906018CG M383 List'!$A$6:$D$1395,3,FALSE)</f>
        <v>$08E5B</v>
      </c>
    </row>
    <row r="512" spans="1:22">
      <c r="P512" s="2"/>
      <c r="Q512" s="2"/>
      <c r="R512" s="2"/>
    </row>
    <row r="513" spans="1:22">
      <c r="A513" s="2" t="s">
        <v>1654</v>
      </c>
      <c r="B513" s="15" t="s">
        <v>9937</v>
      </c>
      <c r="P513" s="2"/>
      <c r="Q513" s="2"/>
      <c r="R513" s="2"/>
    </row>
    <row r="514" spans="1:22">
      <c r="A514" s="2" t="s">
        <v>8699</v>
      </c>
      <c r="B514" s="2" t="str">
        <f>VLOOKUP(A514,'4B0907557B M382 List'!$A$5:$E$1799,5,FALSE)</f>
        <v>Codeword tester : Knock control test pulse</v>
      </c>
      <c r="D514" s="2" t="str">
        <f>VLOOKUP(A514,'4B0907557B M382 List'!$A$5:$B$1799,2,FALSE)</f>
        <v>1x1</v>
      </c>
      <c r="E514" s="2" t="str">
        <f>VLOOKUP(A514,'4B0907557B M382 List'!$A$5:$D$1799,4,FALSE)</f>
        <v>Codewort Tester: Klopfregelung Testimpuls</v>
      </c>
      <c r="F514" s="2" t="str">
        <f>VLOOKUP(A514,'4B0907557B M382 List'!$A$5:$D$1799,3,FALSE)</f>
        <v>$0784C</v>
      </c>
      <c r="H514" s="2" t="str">
        <f>VLOOKUP(A514,'4B0907557P M592 List'!$A$5:$D$1316,2,FALSE)</f>
        <v>1x1</v>
      </c>
      <c r="I514" s="2" t="str">
        <f>VLOOKUP(A514,'4B0907557P M592 List'!$A$5:$D$1316,4,FALSE)</f>
        <v>Codewort Tester: Klopfregelung Testimpuls</v>
      </c>
      <c r="J514" s="2" t="str">
        <f>VLOOKUP(A514,'4B0907557P M592 List'!$A$5:$D$1316,3,FALSE)</f>
        <v>$073E2</v>
      </c>
      <c r="L514" s="2" t="str">
        <f>VLOOKUP(A514,'4B0907557P M592 List'!$A$5:$D$1316,2,FALSE)</f>
        <v>1x1</v>
      </c>
      <c r="M514" s="2" t="str">
        <f>VLOOKUP(A514,'4B0907557P M592 List'!$A$5:$D$1316,4,FALSE)</f>
        <v>Codewort Tester: Klopfregelung Testimpuls</v>
      </c>
      <c r="N514" s="2" t="str">
        <f>VLOOKUP(A514,'4B0907557P M592 List'!$A$5:$D$1316,3,FALSE)</f>
        <v>$073E2</v>
      </c>
      <c r="P514" s="2" t="str">
        <f>VLOOKUP(A514,'06A906018R M383 List'!$A$6:$D$1294,2,FALSE)</f>
        <v>1x1</v>
      </c>
      <c r="Q514" s="2" t="str">
        <f>VLOOKUP(A514,'06A906018R M383 List'!$A$6:$D$1294,4,FALSE)</f>
        <v>Codewort Tester: Klopfregelung Testimpuls</v>
      </c>
      <c r="R514" s="2" t="str">
        <f>VLOOKUP(A514,'06A906018R M383 List'!$A$6:$D$1294,3,FALSE)</f>
        <v>$06D64</v>
      </c>
      <c r="T514" s="2" t="e">
        <f>VLOOKUP(A514,'06A906018CG M383 List'!$A$6:$D$1395,2,FALSE)</f>
        <v>#N/A</v>
      </c>
      <c r="U514" s="2" t="e">
        <f>VLOOKUP(A514,'06A906018CG M383 List'!$A$6:$D$1395,4,FALSE)</f>
        <v>#N/A</v>
      </c>
      <c r="V514" s="2" t="e">
        <f>VLOOKUP(A514,'06A906018CG M383 List'!$A$6:$D$1395,3,FALSE)</f>
        <v>#N/A</v>
      </c>
    </row>
    <row r="515" spans="1:22">
      <c r="A515" s="2" t="s">
        <v>9425</v>
      </c>
      <c r="B515" s="2" t="str">
        <f>VLOOKUP(A515,'4B0907557B M382 List'!$A$5:$E$1799,5,FALSE)</f>
        <v>Safety retard</v>
      </c>
      <c r="D515" s="2" t="str">
        <f>VLOOKUP(A515,'4B0907557B M382 List'!$A$5:$B$1799,2,FALSE)</f>
        <v>10x1</v>
      </c>
      <c r="E515" s="2" t="str">
        <f>VLOOKUP(A515,'4B0907557B M382 List'!$A$5:$D$1799,4,FALSE)</f>
        <v>Sicherheitsspätverstellung</v>
      </c>
      <c r="F515" s="2" t="str">
        <f>VLOOKUP(A515,'4B0907557B M382 List'!$A$5:$D$1799,3,FALSE)</f>
        <v>$09984</v>
      </c>
      <c r="H515" s="2" t="e">
        <f>VLOOKUP(A515,'4B0907557P M592 List'!$A$5:$D$1316,2,FALSE)</f>
        <v>#N/A</v>
      </c>
      <c r="I515" s="2" t="e">
        <f>VLOOKUP(A515,'4B0907557P M592 List'!$A$5:$D$1316,4,FALSE)</f>
        <v>#N/A</v>
      </c>
      <c r="J515" s="2" t="e">
        <f>VLOOKUP(A515,'4B0907557P M592 List'!$A$5:$D$1316,3,FALSE)</f>
        <v>#N/A</v>
      </c>
      <c r="L515" s="2" t="e">
        <f>VLOOKUP(A515,'4B0907557P M592 List'!$A$5:$D$1316,2,FALSE)</f>
        <v>#N/A</v>
      </c>
      <c r="M515" s="2" t="e">
        <f>VLOOKUP(A515,'4B0907557P M592 List'!$A$5:$D$1316,4,FALSE)</f>
        <v>#N/A</v>
      </c>
      <c r="N515" s="2" t="e">
        <f>VLOOKUP(A515,'4B0907557P M592 List'!$A$5:$D$1316,3,FALSE)</f>
        <v>#N/A</v>
      </c>
      <c r="P515" s="2" t="str">
        <f>VLOOKUP(A515,'06A906018R M383 List'!$A$6:$D$1294,2,FALSE)</f>
        <v>10x1</v>
      </c>
      <c r="Q515" s="2" t="str">
        <f>VLOOKUP(A515,'06A906018R M383 List'!$A$6:$D$1294,4,FALSE)</f>
        <v>Sicherheitsspätverstellung</v>
      </c>
      <c r="R515" s="2" t="str">
        <f>VLOOKUP(A515,'06A906018R M383 List'!$A$6:$D$1294,3,FALSE)</f>
        <v>$08E75</v>
      </c>
      <c r="T515" s="2" t="str">
        <f>VLOOKUP(A515,'06A906018CG M383 List'!$A$6:$D$1395,2,FALSE)</f>
        <v>10x1</v>
      </c>
      <c r="U515" s="2" t="str">
        <f>VLOOKUP(A515,'06A906018CG M383 List'!$A$6:$D$1395,4,FALSE)</f>
        <v>Sicherheitsspätverstellung</v>
      </c>
      <c r="V515" s="2" t="str">
        <f>VLOOKUP(A515,'06A906018CG M383 List'!$A$6:$D$1395,3,FALSE)</f>
        <v>$08EDF</v>
      </c>
    </row>
    <row r="516" spans="1:22">
      <c r="A516" s="2" t="s">
        <v>9758</v>
      </c>
      <c r="B516" s="2" t="str">
        <f>VLOOKUP(A516,'4B0907557B M382 List'!$A$5:$E$1799,5,FALSE)</f>
        <v>Debounce Error: Knock control test pulse</v>
      </c>
      <c r="D516" s="2" t="str">
        <f>VLOOKUP(A516,'4B0907557B M382 List'!$A$5:$B$1799,2,FALSE)</f>
        <v>1x1</v>
      </c>
      <c r="E516" s="2" t="str">
        <f>VLOOKUP(A516,'4B0907557B M382 List'!$A$5:$D$1799,4,FALSE)</f>
        <v>Entprellung Fehler: Klopfregelung Testimpuls</v>
      </c>
      <c r="F516" s="2" t="str">
        <f>VLOOKUP(A516,'4B0907557B M382 List'!$A$5:$D$1799,3,FALSE)</f>
        <v>$07A18</v>
      </c>
      <c r="H516" s="2" t="e">
        <f>VLOOKUP(A516,'4B0907557P M592 List'!$A$5:$D$1316,2,FALSE)</f>
        <v>#N/A</v>
      </c>
      <c r="I516" s="2" t="e">
        <f>VLOOKUP(A516,'4B0907557P M592 List'!$A$5:$D$1316,4,FALSE)</f>
        <v>#N/A</v>
      </c>
      <c r="J516" s="2" t="e">
        <f>VLOOKUP(A516,'4B0907557P M592 List'!$A$5:$D$1316,3,FALSE)</f>
        <v>#N/A</v>
      </c>
      <c r="L516" s="2" t="e">
        <f>VLOOKUP(A516,'4B0907557P M592 List'!$A$5:$D$1316,2,FALSE)</f>
        <v>#N/A</v>
      </c>
      <c r="M516" s="2" t="e">
        <f>VLOOKUP(A516,'4B0907557P M592 List'!$A$5:$D$1316,4,FALSE)</f>
        <v>#N/A</v>
      </c>
      <c r="N516" s="2" t="e">
        <f>VLOOKUP(A516,'4B0907557P M592 List'!$A$5:$D$1316,3,FALSE)</f>
        <v>#N/A</v>
      </c>
      <c r="P516" s="2" t="str">
        <f>VLOOKUP(A516,'06A906018R M383 List'!$A$6:$D$1294,2,FALSE)</f>
        <v>1x1</v>
      </c>
      <c r="Q516" s="2" t="str">
        <f>VLOOKUP(A516,'06A906018R M383 List'!$A$6:$D$1294,4,FALSE)</f>
        <v>Entprellung Fehler: Klopfregelung Testimpuls</v>
      </c>
      <c r="R516" s="2" t="str">
        <f>VLOOKUP(A516,'06A906018R M383 List'!$A$6:$D$1294,3,FALSE)</f>
        <v>$06F3E</v>
      </c>
      <c r="T516" s="2" t="str">
        <f>VLOOKUP(A516,'06A906018CG M383 List'!$A$6:$D$1395,2,FALSE)</f>
        <v>1x1</v>
      </c>
      <c r="U516" s="2" t="str">
        <f>VLOOKUP(A516,'06A906018CG M383 List'!$A$6:$D$1395,4,FALSE)</f>
        <v>Entprellung Fehler: Klopfregelung Testimpuls</v>
      </c>
      <c r="V516" s="2" t="str">
        <f>VLOOKUP(A516,'06A906018CG M383 List'!$A$6:$D$1395,3,FALSE)</f>
        <v>$06F98</v>
      </c>
    </row>
    <row r="517" spans="1:22">
      <c r="A517" s="2" t="s">
        <v>7301</v>
      </c>
      <c r="B517" s="2" t="str">
        <f>VLOOKUP(A517,'4B0907557B M382 List'!$A$5:$E$1799,5,FALSE)</f>
        <v>Debouncing healing : Test pulse</v>
      </c>
      <c r="D517" s="2" t="str">
        <f>VLOOKUP(A517,'4B0907557B M382 List'!$A$5:$B$1799,2,FALSE)</f>
        <v>1x1</v>
      </c>
      <c r="E517" s="2" t="str">
        <f>VLOOKUP(A517,'4B0907557B M382 List'!$A$5:$D$1799,4,FALSE)</f>
        <v>Entprellung Heilung: Testimpuls</v>
      </c>
      <c r="F517" s="2" t="str">
        <f>VLOOKUP(A517,'4B0907557B M382 List'!$A$5:$D$1799,3,FALSE)</f>
        <v>$07A5F</v>
      </c>
      <c r="H517" s="2" t="str">
        <f>VLOOKUP(A517,'4B0907557P M592 List'!$A$5:$D$1316,2,FALSE)</f>
        <v>1x1</v>
      </c>
      <c r="I517" s="2" t="str">
        <f>VLOOKUP(A517,'4B0907557P M592 List'!$A$5:$D$1316,4,FALSE)</f>
        <v>Entprellung Heilung: Testimpuls</v>
      </c>
      <c r="J517" s="2" t="str">
        <f>VLOOKUP(A517,'4B0907557P M592 List'!$A$5:$D$1316,3,FALSE)</f>
        <v>$075F5</v>
      </c>
      <c r="L517" s="2" t="str">
        <f>VLOOKUP(A517,'4B0907557P M592 List'!$A$5:$D$1316,2,FALSE)</f>
        <v>1x1</v>
      </c>
      <c r="M517" s="2" t="str">
        <f>VLOOKUP(A517,'4B0907557P M592 List'!$A$5:$D$1316,4,FALSE)</f>
        <v>Entprellung Heilung: Testimpuls</v>
      </c>
      <c r="N517" s="2" t="str">
        <f>VLOOKUP(A517,'4B0907557P M592 List'!$A$5:$D$1316,3,FALSE)</f>
        <v>$075F5</v>
      </c>
      <c r="P517" s="2" t="str">
        <f>VLOOKUP(A517,'06A906018R M383 List'!$A$6:$D$1294,2,FALSE)</f>
        <v>1x1</v>
      </c>
      <c r="Q517" s="2" t="str">
        <f>VLOOKUP(A517,'06A906018R M383 List'!$A$6:$D$1294,4,FALSE)</f>
        <v>Entprellung Heilung: Testimpuls</v>
      </c>
      <c r="R517" s="2" t="str">
        <f>VLOOKUP(A517,'06A906018R M383 List'!$A$6:$D$1294,3,FALSE)</f>
        <v>$06F85</v>
      </c>
      <c r="T517" s="2" t="str">
        <f>VLOOKUP(A517,'06A906018CG M383 List'!$A$6:$D$1395,2,FALSE)</f>
        <v>1x1</v>
      </c>
      <c r="U517" s="2" t="str">
        <f>VLOOKUP(A517,'06A906018CG M383 List'!$A$6:$D$1395,4,FALSE)</f>
        <v>Entprellung Heilung: Testimpuls</v>
      </c>
      <c r="V517" s="2" t="str">
        <f>VLOOKUP(A517,'06A906018CG M383 List'!$A$6:$D$1395,3,FALSE)</f>
        <v>$06FDF</v>
      </c>
    </row>
    <row r="518" spans="1:22">
      <c r="A518" s="2" t="s">
        <v>7923</v>
      </c>
      <c r="B518" s="2" t="str">
        <f>VLOOKUP(A518,'4B0907557B M382 List'!$A$5:$E$1799,5,FALSE)</f>
        <v>Error rate test pulse</v>
      </c>
      <c r="D518" s="2" t="str">
        <f>VLOOKUP(A518,'4B0907557B M382 List'!$A$5:$B$1799,2,FALSE)</f>
        <v>1x1</v>
      </c>
      <c r="E518" s="2" t="str">
        <f>VLOOKUP(A518,'4B0907557B M382 List'!$A$5:$D$1799,4,FALSE)</f>
        <v>Fehlerhäufigkeit Testimpuls</v>
      </c>
      <c r="F518" s="2" t="str">
        <f>VLOOKUP(A518,'4B0907557B M382 List'!$A$5:$D$1799,3,FALSE)</f>
        <v>$07493</v>
      </c>
      <c r="H518" s="2" t="str">
        <f>VLOOKUP(A518,'4B0907557P M592 List'!$A$5:$D$1316,2,FALSE)</f>
        <v>1x1</v>
      </c>
      <c r="I518" s="2" t="str">
        <f>VLOOKUP(A518,'4B0907557P M592 List'!$A$5:$D$1316,4,FALSE)</f>
        <v>Fehlerhäufigkeit Testimpuls</v>
      </c>
      <c r="J518" s="2" t="str">
        <f>VLOOKUP(A518,'4B0907557P M592 List'!$A$5:$D$1316,3,FALSE)</f>
        <v>$07029</v>
      </c>
      <c r="L518" s="2" t="str">
        <f>VLOOKUP(A518,'4B0907557P M592 List'!$A$5:$D$1316,2,FALSE)</f>
        <v>1x1</v>
      </c>
      <c r="M518" s="2" t="str">
        <f>VLOOKUP(A518,'4B0907557P M592 List'!$A$5:$D$1316,4,FALSE)</f>
        <v>Fehlerhäufigkeit Testimpuls</v>
      </c>
      <c r="N518" s="2" t="str">
        <f>VLOOKUP(A518,'4B0907557P M592 List'!$A$5:$D$1316,3,FALSE)</f>
        <v>$07029</v>
      </c>
      <c r="P518" s="2" t="str">
        <f>VLOOKUP(A518,'06A906018R M383 List'!$A$6:$D$1294,2,FALSE)</f>
        <v>1x1</v>
      </c>
      <c r="Q518" s="2" t="str">
        <f>VLOOKUP(A518,'06A906018R M383 List'!$A$6:$D$1294,4,FALSE)</f>
        <v>Fehlerhäufigkeit Testimpuls</v>
      </c>
      <c r="R518" s="2" t="str">
        <f>VLOOKUP(A518,'06A906018R M383 List'!$A$6:$D$1294,3,FALSE)</f>
        <v>$0699F</v>
      </c>
      <c r="T518" s="2" t="str">
        <f>VLOOKUP(A518,'06A906018CG M383 List'!$A$6:$D$1395,2,FALSE)</f>
        <v>1x1</v>
      </c>
      <c r="U518" s="2" t="str">
        <f>VLOOKUP(A518,'06A906018CG M383 List'!$A$6:$D$1395,4,FALSE)</f>
        <v>Fehlerhäufigkeit Testimpuls</v>
      </c>
      <c r="V518" s="2" t="str">
        <f>VLOOKUP(A518,'06A906018CG M383 List'!$A$6:$D$1395,3,FALSE)</f>
        <v>$069BB</v>
      </c>
    </row>
    <row r="519" spans="1:22">
      <c r="A519" s="2" t="s">
        <v>7944</v>
      </c>
      <c r="B519" s="2" t="str">
        <f>VLOOKUP(A519,'4B0907557B M382 List'!$A$5:$E$1799,5,FALSE)</f>
        <v>Max integral U - threshold for DIA KS - evaluation null test</v>
      </c>
      <c r="D519" s="2" t="str">
        <f>VLOOKUP(A519,'4B0907557B M382 List'!$A$5:$B$1799,2,FALSE)</f>
        <v>4x1</v>
      </c>
      <c r="E519" s="2" t="str">
        <f>VLOOKUP(A519,'4B0907557B M382 List'!$A$5:$D$1799,4,FALSE)</f>
        <v>Max. integrale U - Schwelle für DIA KS - Auswerteschaltung Nulltest</v>
      </c>
      <c r="F519" s="2" t="str">
        <f>VLOOKUP(A519,'4B0907557B M382 List'!$A$5:$D$1799,3,FALSE)</f>
        <v>$091AA</v>
      </c>
      <c r="H519" s="2" t="e">
        <f>VLOOKUP(A519,'4B0907557P M592 List'!$A$5:$D$1316,2,FALSE)</f>
        <v>#N/A</v>
      </c>
      <c r="I519" s="2" t="e">
        <f>VLOOKUP(A519,'4B0907557P M592 List'!$A$5:$D$1316,4,FALSE)</f>
        <v>#N/A</v>
      </c>
      <c r="J519" s="2" t="e">
        <f>VLOOKUP(A519,'4B0907557P M592 List'!$A$5:$D$1316,3,FALSE)</f>
        <v>#N/A</v>
      </c>
      <c r="L519" s="2" t="e">
        <f>VLOOKUP(A519,'4B0907557P M592 List'!$A$5:$D$1316,2,FALSE)</f>
        <v>#N/A</v>
      </c>
      <c r="M519" s="2" t="e">
        <f>VLOOKUP(A519,'4B0907557P M592 List'!$A$5:$D$1316,4,FALSE)</f>
        <v>#N/A</v>
      </c>
      <c r="N519" s="2" t="e">
        <f>VLOOKUP(A519,'4B0907557P M592 List'!$A$5:$D$1316,3,FALSE)</f>
        <v>#N/A</v>
      </c>
      <c r="P519" s="2" t="e">
        <f>VLOOKUP(A519,'06A906018R M383 List'!$A$6:$D$1294,2,FALSE)</f>
        <v>#N/A</v>
      </c>
      <c r="Q519" s="2" t="e">
        <f>VLOOKUP(A519,'06A906018R M383 List'!$A$6:$D$1294,4,FALSE)</f>
        <v>#N/A</v>
      </c>
      <c r="R519" s="2" t="e">
        <f>VLOOKUP(A519,'06A906018R M383 List'!$A$6:$D$1294,3,FALSE)</f>
        <v>#N/A</v>
      </c>
      <c r="T519" s="2" t="e">
        <f>VLOOKUP(A519,'06A906018CG M383 List'!$A$6:$D$1395,2,FALSE)</f>
        <v>#N/A</v>
      </c>
      <c r="U519" s="2" t="e">
        <f>VLOOKUP(A519,'06A906018CG M383 List'!$A$6:$D$1395,4,FALSE)</f>
        <v>#N/A</v>
      </c>
      <c r="V519" s="2" t="e">
        <f>VLOOKUP(A519,'06A906018CG M383 List'!$A$6:$D$1395,3,FALSE)</f>
        <v>#N/A</v>
      </c>
    </row>
    <row r="520" spans="1:22">
      <c r="A520" s="2" t="s">
        <v>8073</v>
      </c>
      <c r="B520" s="2" t="str">
        <f>VLOOKUP(A520,'4B0907557B M382 List'!$A$5:$E$1799,5,FALSE)</f>
        <v>Error - &gt; Lamp : Knock control test pulse</v>
      </c>
      <c r="D520" s="2" t="str">
        <f>VLOOKUP(A520,'4B0907557B M382 List'!$A$5:$B$1799,2,FALSE)</f>
        <v>1x1</v>
      </c>
      <c r="E520" s="2" t="str">
        <f>VLOOKUP(A520,'4B0907557B M382 List'!$A$5:$D$1799,4,FALSE)</f>
        <v>Fehler -&gt; Lampe: Klopfregelung Testimpuls</v>
      </c>
      <c r="F520" s="2" t="str">
        <f>VLOOKUP(A520,'4B0907557B M382 List'!$A$5:$D$1799,3,FALSE)</f>
        <v>$07AA6</v>
      </c>
      <c r="H520" s="2" t="str">
        <f>VLOOKUP(A520,'4B0907557P M592 List'!$A$5:$D$1316,2,FALSE)</f>
        <v>1x1</v>
      </c>
      <c r="I520" s="2" t="str">
        <f>VLOOKUP(A520,'4B0907557P M592 List'!$A$5:$D$1316,4,FALSE)</f>
        <v>Fehler -&gt; Lampe: Klopfregelung Testimpuls</v>
      </c>
      <c r="J520" s="2" t="str">
        <f>VLOOKUP(A520,'4B0907557P M592 List'!$A$5:$D$1316,3,FALSE)</f>
        <v>$0763C</v>
      </c>
      <c r="L520" s="2" t="str">
        <f>VLOOKUP(A520,'4B0907557P M592 List'!$A$5:$D$1316,2,FALSE)</f>
        <v>1x1</v>
      </c>
      <c r="M520" s="2" t="str">
        <f>VLOOKUP(A520,'4B0907557P M592 List'!$A$5:$D$1316,4,FALSE)</f>
        <v>Fehler -&gt; Lampe: Klopfregelung Testimpuls</v>
      </c>
      <c r="N520" s="2" t="str">
        <f>VLOOKUP(A520,'4B0907557P M592 List'!$A$5:$D$1316,3,FALSE)</f>
        <v>$0763C</v>
      </c>
      <c r="P520" s="2" t="str">
        <f>VLOOKUP(A520,'06A906018R M383 List'!$A$6:$D$1294,2,FALSE)</f>
        <v>1x1</v>
      </c>
      <c r="Q520" s="2" t="str">
        <f>VLOOKUP(A520,'06A906018R M383 List'!$A$6:$D$1294,4,FALSE)</f>
        <v>Fehler -&gt; Lampe: Klopfregelung Testimpuls</v>
      </c>
      <c r="R520" s="2" t="str">
        <f>VLOOKUP(A520,'06A906018R M383 List'!$A$6:$D$1294,3,FALSE)</f>
        <v>$06FCC</v>
      </c>
      <c r="T520" s="2" t="str">
        <f>VLOOKUP(A520,'06A906018CG M383 List'!$A$6:$D$1395,2,FALSE)</f>
        <v>1x1</v>
      </c>
      <c r="U520" s="2" t="str">
        <f>VLOOKUP(A520,'06A906018CG M383 List'!$A$6:$D$1395,4,FALSE)</f>
        <v>Fehler -&gt; Lampe: Klopfregelung Testimpuls</v>
      </c>
      <c r="V520" s="2" t="str">
        <f>VLOOKUP(A520,'06A906018CG M383 List'!$A$6:$D$1395,3,FALSE)</f>
        <v>$07026</v>
      </c>
    </row>
    <row r="521" spans="1:22">
      <c r="A521" s="2" t="s">
        <v>6466</v>
      </c>
      <c r="B521" s="2" t="str">
        <f>VLOOKUP(A521,'4B0907557B M382 List'!$A$5:$E$1799,5,FALSE)</f>
        <v>Motor temperature threshold for knock control is active</v>
      </c>
      <c r="D521" s="2" t="str">
        <f>VLOOKUP(A521,'4B0907557B M382 List'!$A$5:$B$1799,2,FALSE)</f>
        <v>1x1</v>
      </c>
      <c r="E521" s="2" t="str">
        <f>VLOOKUP(A521,'4B0907557B M382 List'!$A$5:$D$1799,4,FALSE)</f>
        <v>Motortemperaturschwelle für Klopfregelung aktiv</v>
      </c>
      <c r="F521" s="2" t="str">
        <f>VLOOKUP(A521,'4B0907557B M382 List'!$A$5:$D$1799,3,FALSE)</f>
        <v>$075B1</v>
      </c>
      <c r="H521" s="2" t="str">
        <f>VLOOKUP(A521,'4B0907557P M592 List'!$A$5:$D$1316,2,FALSE)</f>
        <v>1x1</v>
      </c>
      <c r="I521" s="2" t="str">
        <f>VLOOKUP(A521,'4B0907557P M592 List'!$A$5:$D$1316,4,FALSE)</f>
        <v>Motortemperaturschwelle für Klopfregelung aktiv</v>
      </c>
      <c r="J521" s="2" t="str">
        <f>VLOOKUP(A521,'4B0907557P M592 List'!$A$5:$D$1316,3,FALSE)</f>
        <v>$07147</v>
      </c>
      <c r="L521" s="2" t="str">
        <f>VLOOKUP(A521,'4B0907557P M592 List'!$A$5:$D$1316,2,FALSE)</f>
        <v>1x1</v>
      </c>
      <c r="M521" s="2" t="str">
        <f>VLOOKUP(A521,'4B0907557P M592 List'!$A$5:$D$1316,4,FALSE)</f>
        <v>Motortemperaturschwelle für Klopfregelung aktiv</v>
      </c>
      <c r="N521" s="2" t="str">
        <f>VLOOKUP(A521,'4B0907557P M592 List'!$A$5:$D$1316,3,FALSE)</f>
        <v>$07147</v>
      </c>
      <c r="P521" s="2" t="str">
        <f>VLOOKUP(A521,'06A906018R M383 List'!$A$6:$D$1294,2,FALSE)</f>
        <v>1x1</v>
      </c>
      <c r="Q521" s="2" t="str">
        <f>VLOOKUP(A521,'06A906018R M383 List'!$A$6:$D$1294,4,FALSE)</f>
        <v>Motortemperaturschwelle für Klopfregelung aktiv</v>
      </c>
      <c r="R521" s="2" t="str">
        <f>VLOOKUP(A521,'06A906018R M383 List'!$A$6:$D$1294,3,FALSE)</f>
        <v>$06AC7</v>
      </c>
      <c r="T521" s="2" t="str">
        <f>VLOOKUP(A521,'06A906018CG M383 List'!$A$6:$D$1395,2,FALSE)</f>
        <v>1x1</v>
      </c>
      <c r="U521" s="2" t="str">
        <f>VLOOKUP(A521,'06A906018CG M383 List'!$A$6:$D$1395,4,FALSE)</f>
        <v>Motortemperaturschwelle für Klopfregelung aktiv</v>
      </c>
      <c r="V521" s="2" t="str">
        <f>VLOOKUP(A521,'06A906018CG M383 List'!$A$6:$D$1395,3,FALSE)</f>
        <v>$06AE5</v>
      </c>
    </row>
    <row r="522" spans="1:22">
      <c r="A522" s="2" t="s">
        <v>6730</v>
      </c>
      <c r="B522" s="2" t="str">
        <f>VLOOKUP(A522,'4B0907557B M382 List'!$A$5:$E$1799,5,FALSE)</f>
        <v>Error sum time: Knock control test pulse</v>
      </c>
      <c r="D522" s="2" t="str">
        <f>VLOOKUP(A522,'4B0907557B M382 List'!$A$5:$B$1799,2,FALSE)</f>
        <v>1x1</v>
      </c>
      <c r="E522" s="2" t="str">
        <f>VLOOKUP(A522,'4B0907557B M382 List'!$A$5:$D$1799,4,FALSE)</f>
        <v>Fehlersummenzeit: Klopfregelung Testimpuls</v>
      </c>
      <c r="F522" s="2" t="str">
        <f>VLOOKUP(A522,'4B0907557B M382 List'!$A$5:$D$1799,3,FALSE)</f>
        <v>$07AED</v>
      </c>
      <c r="H522" s="2" t="str">
        <f>VLOOKUP(A522,'4B0907557P M592 List'!$A$5:$D$1316,2,FALSE)</f>
        <v>1x1</v>
      </c>
      <c r="I522" s="2" t="str">
        <f>VLOOKUP(A522,'4B0907557P M592 List'!$A$5:$D$1316,4,FALSE)</f>
        <v>Fehlersummenzeit: Klopfregelung Testimpuls</v>
      </c>
      <c r="J522" s="2" t="str">
        <f>VLOOKUP(A522,'4B0907557P M592 List'!$A$5:$D$1316,3,FALSE)</f>
        <v>$07683</v>
      </c>
      <c r="L522" s="2" t="str">
        <f>VLOOKUP(A522,'4B0907557P M592 List'!$A$5:$D$1316,2,FALSE)</f>
        <v>1x1</v>
      </c>
      <c r="M522" s="2" t="str">
        <f>VLOOKUP(A522,'4B0907557P M592 List'!$A$5:$D$1316,4,FALSE)</f>
        <v>Fehlersummenzeit: Klopfregelung Testimpuls</v>
      </c>
      <c r="N522" s="2" t="str">
        <f>VLOOKUP(A522,'4B0907557P M592 List'!$A$5:$D$1316,3,FALSE)</f>
        <v>$07683</v>
      </c>
      <c r="P522" s="2" t="str">
        <f>VLOOKUP(A522,'06A906018R M383 List'!$A$6:$D$1294,2,FALSE)</f>
        <v>1x1</v>
      </c>
      <c r="Q522" s="2" t="str">
        <f>VLOOKUP(A522,'06A906018R M383 List'!$A$6:$D$1294,4,FALSE)</f>
        <v>Fehlersummenzeit: Klopfregelung Testimpuls</v>
      </c>
      <c r="R522" s="2" t="str">
        <f>VLOOKUP(A522,'06A906018R M383 List'!$A$6:$D$1294,3,FALSE)</f>
        <v>$07013</v>
      </c>
      <c r="T522" s="2" t="str">
        <f>VLOOKUP(A522,'06A906018CG M383 List'!$A$6:$D$1395,2,FALSE)</f>
        <v>1x1</v>
      </c>
      <c r="U522" s="2" t="str">
        <f>VLOOKUP(A522,'06A906018CG M383 List'!$A$6:$D$1395,4,FALSE)</f>
        <v>Fehlersummenzeit: Klopfregelung Testimpuls</v>
      </c>
      <c r="V522" s="2" t="str">
        <f>VLOOKUP(A522,'06A906018CG M383 List'!$A$6:$D$1395,3,FALSE)</f>
        <v>$0706D</v>
      </c>
    </row>
    <row r="523" spans="1:22">
      <c r="A523" s="2" t="s">
        <v>3862</v>
      </c>
      <c r="B523" s="2" t="str">
        <f>VLOOKUP(A523,'4B0907557B M382 List'!$A$5:$E$1799,5,FALSE)</f>
        <v>Voltage threshold for DIA / KR basic offset amplifier</v>
      </c>
      <c r="D523" s="2" t="str">
        <f>VLOOKUP(A523,'4B0907557B M382 List'!$A$5:$B$1799,2,FALSE)</f>
        <v>1x1</v>
      </c>
      <c r="E523" s="2" t="str">
        <f>VLOOKUP(A523,'4B0907557B M382 List'!$A$5:$D$1799,4,FALSE)</f>
        <v>Spannungsschwelle für DIA/KR Grundoffset Verstärker</v>
      </c>
      <c r="F523" s="2" t="str">
        <f>VLOOKUP(A523,'4B0907557B M382 List'!$A$5:$D$1799,3,FALSE)</f>
        <v>$07492</v>
      </c>
      <c r="H523" s="2" t="str">
        <f>VLOOKUP(A523,'4B0907557P M592 List'!$A$5:$D$1316,2,FALSE)</f>
        <v>1x1</v>
      </c>
      <c r="I523" s="2" t="str">
        <f>VLOOKUP(A523,'4B0907557P M592 List'!$A$5:$D$1316,4,FALSE)</f>
        <v>Spannungsschwelle für DIA/KR Grundoffset Verstärker</v>
      </c>
      <c r="J523" s="2" t="str">
        <f>VLOOKUP(A523,'4B0907557P M592 List'!$A$5:$D$1316,3,FALSE)</f>
        <v>$07028</v>
      </c>
      <c r="L523" s="2" t="str">
        <f>VLOOKUP(A523,'4B0907557P M592 List'!$A$5:$D$1316,2,FALSE)</f>
        <v>1x1</v>
      </c>
      <c r="M523" s="2" t="str">
        <f>VLOOKUP(A523,'4B0907557P M592 List'!$A$5:$D$1316,4,FALSE)</f>
        <v>Spannungsschwelle für DIA/KR Grundoffset Verstärker</v>
      </c>
      <c r="N523" s="2" t="str">
        <f>VLOOKUP(A523,'4B0907557P M592 List'!$A$5:$D$1316,3,FALSE)</f>
        <v>$07028</v>
      </c>
      <c r="P523" s="2" t="str">
        <f>VLOOKUP(A523,'06A906018R M383 List'!$A$6:$D$1294,2,FALSE)</f>
        <v>1x1</v>
      </c>
      <c r="Q523" s="2" t="str">
        <f>VLOOKUP(A523,'06A906018R M383 List'!$A$6:$D$1294,4,FALSE)</f>
        <v>Spannungsschwelle für DIA/KR Grundoffset Verstärker</v>
      </c>
      <c r="R523" s="2" t="str">
        <f>VLOOKUP(A523,'06A906018R M383 List'!$A$6:$D$1294,3,FALSE)</f>
        <v>$0699E</v>
      </c>
      <c r="T523" s="2" t="str">
        <f>VLOOKUP(A523,'06A906018CG M383 List'!$A$6:$D$1395,2,FALSE)</f>
        <v>1x1</v>
      </c>
      <c r="U523" s="2" t="str">
        <f>VLOOKUP(A523,'06A906018CG M383 List'!$A$6:$D$1395,4,FALSE)</f>
        <v>Spannungsschwelle für DIA/KR Grundoffset Verstärker</v>
      </c>
      <c r="V523" s="2" t="str">
        <f>VLOOKUP(A523,'06A906018CG M383 List'!$A$6:$D$1395,3,FALSE)</f>
        <v>$069BA</v>
      </c>
    </row>
    <row r="524" spans="1:22">
      <c r="A524" s="2" t="s">
        <v>3865</v>
      </c>
      <c r="B524" s="2" t="str">
        <f>VLOOKUP(A524,'4B0907557B M382 List'!$A$5:$E$1799,5,FALSE)</f>
        <v>Integrator voltage threshold for slide KS - evaluation test pulse</v>
      </c>
      <c r="D524" s="2" t="str">
        <f>VLOOKUP(A524,'4B0907557B M382 List'!$A$5:$B$1799,2,FALSE)</f>
        <v>1x1</v>
      </c>
      <c r="E524" s="2" t="str">
        <f>VLOOKUP(A524,'4B0907557B M382 List'!$A$5:$D$1799,4,FALSE)</f>
        <v>Integratorspannungsschwelle für Dia KS - Auswerteschaltung Testimpuls</v>
      </c>
      <c r="F524" s="2" t="str">
        <f>VLOOKUP(A524,'4B0907557B M382 List'!$A$5:$D$1799,3,FALSE)</f>
        <v>$07491</v>
      </c>
      <c r="H524" s="2" t="str">
        <f>VLOOKUP(A524,'4B0907557P M592 List'!$A$5:$D$1316,2,FALSE)</f>
        <v>1x1</v>
      </c>
      <c r="I524" s="2" t="str">
        <f>VLOOKUP(A524,'4B0907557P M592 List'!$A$5:$D$1316,4,FALSE)</f>
        <v>Integratorspannungsschwelle für Dia KS - Auswerteschaltung Testimpuls</v>
      </c>
      <c r="J524" s="2" t="str">
        <f>VLOOKUP(A524,'4B0907557P M592 List'!$A$5:$D$1316,3,FALSE)</f>
        <v>$07027</v>
      </c>
      <c r="L524" s="2" t="str">
        <f>VLOOKUP(A524,'4B0907557P M592 List'!$A$5:$D$1316,2,FALSE)</f>
        <v>1x1</v>
      </c>
      <c r="M524" s="2" t="str">
        <f>VLOOKUP(A524,'4B0907557P M592 List'!$A$5:$D$1316,4,FALSE)</f>
        <v>Integratorspannungsschwelle für Dia KS - Auswerteschaltung Testimpuls</v>
      </c>
      <c r="N524" s="2" t="str">
        <f>VLOOKUP(A524,'4B0907557P M592 List'!$A$5:$D$1316,3,FALSE)</f>
        <v>$07027</v>
      </c>
      <c r="P524" s="2" t="str">
        <f>VLOOKUP(A524,'06A906018R M383 List'!$A$6:$D$1294,2,FALSE)</f>
        <v>1x1</v>
      </c>
      <c r="Q524" s="2" t="str">
        <f>VLOOKUP(A524,'06A906018R M383 List'!$A$6:$D$1294,4,FALSE)</f>
        <v>Integratorspannungsschwelle für Dia KS - Auswerteschaltung Testimpuls</v>
      </c>
      <c r="R524" s="2" t="str">
        <f>VLOOKUP(A524,'06A906018R M383 List'!$A$6:$D$1294,3,FALSE)</f>
        <v>$0699D</v>
      </c>
      <c r="T524" s="2" t="str">
        <f>VLOOKUP(A524,'06A906018CG M383 List'!$A$6:$D$1395,2,FALSE)</f>
        <v>1x1</v>
      </c>
      <c r="U524" s="2" t="str">
        <f>VLOOKUP(A524,'06A906018CG M383 List'!$A$6:$D$1395,4,FALSE)</f>
        <v>Integratorspannungsschwelle für Dia KS - Auswerteschaltung Testimpuls</v>
      </c>
      <c r="V524" s="2" t="str">
        <f>VLOOKUP(A524,'06A906018CG M383 List'!$A$6:$D$1395,3,FALSE)</f>
        <v>$069B9</v>
      </c>
    </row>
    <row r="525" spans="1:22">
      <c r="P525" s="2"/>
      <c r="Q525" s="2"/>
      <c r="R525" s="2"/>
    </row>
    <row r="526" spans="1:22">
      <c r="A526" s="17" t="s">
        <v>1655</v>
      </c>
      <c r="B526" s="15" t="s">
        <v>9911</v>
      </c>
      <c r="P526" s="2"/>
      <c r="Q526" s="2"/>
      <c r="R526" s="2"/>
    </row>
    <row r="527" spans="1:22">
      <c r="A527" s="2" t="s">
        <v>8579</v>
      </c>
      <c r="B527" s="2" t="str">
        <f>VLOOKUP(A527,'4B0907557B M382 List'!$A$5:$E$1799,5,FALSE)</f>
        <v>Codeword DKVS active / inactive , CD .. = 0 -&gt; no diagnosis</v>
      </c>
      <c r="D527" s="2" t="str">
        <f>VLOOKUP(A527,'4B0907557B M382 List'!$A$5:$B$1799,2,FALSE)</f>
        <v>1x1</v>
      </c>
      <c r="E527" s="2" t="str">
        <f>VLOOKUP(A527,'4B0907557B M382 List'!$A$5:$D$1799,4,FALSE)</f>
        <v>Codeword DKVS aktiv/inaktiv, CD..=0 -&gt; keine Diagnose</v>
      </c>
      <c r="F527" s="2" t="str">
        <f>VLOOKUP(A527,'4B0907557B M382 List'!$A$5:$D$1799,3,FALSE)</f>
        <v>$07CE6</v>
      </c>
      <c r="H527" s="2" t="str">
        <f>VLOOKUP(A527,'4B0907557P M592 List'!$A$5:$D$1316,2,FALSE)</f>
        <v>1x1</v>
      </c>
      <c r="I527" s="2" t="str">
        <f>VLOOKUP(A527,'4B0907557P M592 List'!$A$5:$D$1316,4,FALSE)</f>
        <v>Codeword DKVS aktiv/inaktiv, CD..=0 -&gt; keine Diagnose</v>
      </c>
      <c r="J527" s="2" t="str">
        <f>VLOOKUP(A527,'4B0907557P M592 List'!$A$5:$D$1316,3,FALSE)</f>
        <v>$0787C</v>
      </c>
      <c r="L527" s="2" t="str">
        <f>VLOOKUP(A527,'4B0907557P M592 List'!$A$5:$D$1316,2,FALSE)</f>
        <v>1x1</v>
      </c>
      <c r="M527" s="2" t="str">
        <f>VLOOKUP(A527,'4B0907557P M592 List'!$A$5:$D$1316,4,FALSE)</f>
        <v>Codeword DKVS aktiv/inaktiv, CD..=0 -&gt; keine Diagnose</v>
      </c>
      <c r="N527" s="2" t="str">
        <f>VLOOKUP(A527,'4B0907557P M592 List'!$A$5:$D$1316,3,FALSE)</f>
        <v>$0787C</v>
      </c>
      <c r="P527" s="2" t="str">
        <f>VLOOKUP(A527,'06A906018R M383 List'!$A$6:$D$1294,2,FALSE)</f>
        <v>1x1</v>
      </c>
      <c r="Q527" s="2" t="str">
        <f>VLOOKUP(A527,'06A906018R M383 List'!$A$6:$D$1294,4,FALSE)</f>
        <v>Codeword DKVS aktiv/inaktiv, CD..=0 -&gt; keine Diagnose</v>
      </c>
      <c r="R527" s="2" t="str">
        <f>VLOOKUP(A527,'06A906018R M383 List'!$A$6:$D$1294,3,FALSE)</f>
        <v>$07220</v>
      </c>
      <c r="T527" s="2" t="str">
        <f>VLOOKUP(A527,'06A906018CG M383 List'!$A$6:$D$1395,2,FALSE)</f>
        <v>1x1</v>
      </c>
      <c r="U527" s="2" t="str">
        <f>VLOOKUP(A527,'06A906018CG M383 List'!$A$6:$D$1395,4,FALSE)</f>
        <v>Codeword DKVS aktiv/inaktiv, CD..=0 -&gt; keine Diagnose</v>
      </c>
      <c r="V527" s="2" t="str">
        <f>VLOOKUP(A527,'06A906018CG M383 List'!$A$6:$D$1395,3,FALSE)</f>
        <v>$0728A</v>
      </c>
    </row>
    <row r="528" spans="1:22">
      <c r="A528" s="2" t="s">
        <v>8618</v>
      </c>
      <c r="B528" s="2" t="str">
        <f>VLOOKUP(A528,'4B0907557B M382 List'!$A$5:$E$1799,5,FALSE)</f>
        <v>Codeword tester : LR- adaptation ti - additive</v>
      </c>
      <c r="D528" s="2" t="str">
        <f>VLOOKUP(A528,'4B0907557B M382 List'!$A$5:$B$1799,2,FALSE)</f>
        <v>1x1</v>
      </c>
      <c r="E528" s="2" t="str">
        <f>VLOOKUP(A528,'4B0907557B M382 List'!$A$5:$D$1799,4,FALSE)</f>
        <v>Codewort Tester: LR-Adaption ti-additiv</v>
      </c>
      <c r="F528" s="2" t="str">
        <f>VLOOKUP(A528,'4B0907557B M382 List'!$A$5:$D$1799,3,FALSE)</f>
        <v>$07856</v>
      </c>
      <c r="H528" s="2" t="str">
        <f>VLOOKUP(A528,'4B0907557P M592 List'!$A$5:$D$1316,2,FALSE)</f>
        <v>1x1</v>
      </c>
      <c r="I528" s="2" t="str">
        <f>VLOOKUP(A528,'4B0907557P M592 List'!$A$5:$D$1316,4,FALSE)</f>
        <v>Codewort Tester: LR-Adaption ti-additiv</v>
      </c>
      <c r="J528" s="2" t="str">
        <f>VLOOKUP(A528,'4B0907557P M592 List'!$A$5:$D$1316,3,FALSE)</f>
        <v>$073EC</v>
      </c>
      <c r="L528" s="2" t="str">
        <f>VLOOKUP(A528,'4B0907557P M592 List'!$A$5:$D$1316,2,FALSE)</f>
        <v>1x1</v>
      </c>
      <c r="M528" s="2" t="str">
        <f>VLOOKUP(A528,'4B0907557P M592 List'!$A$5:$D$1316,4,FALSE)</f>
        <v>Codewort Tester: LR-Adaption ti-additiv</v>
      </c>
      <c r="N528" s="2" t="str">
        <f>VLOOKUP(A528,'4B0907557P M592 List'!$A$5:$D$1316,3,FALSE)</f>
        <v>$073EC</v>
      </c>
      <c r="P528" s="2" t="str">
        <f>VLOOKUP(A528,'06A906018R M383 List'!$A$6:$D$1294,2,FALSE)</f>
        <v>1x1</v>
      </c>
      <c r="Q528" s="2" t="str">
        <f>VLOOKUP(A528,'06A906018R M383 List'!$A$6:$D$1294,4,FALSE)</f>
        <v>Codewort Tester: LR-Adaption ti-additiv</v>
      </c>
      <c r="R528" s="2" t="str">
        <f>VLOOKUP(A528,'06A906018R M383 List'!$A$6:$D$1294,3,FALSE)</f>
        <v>$06D6E</v>
      </c>
      <c r="T528" s="2" t="e">
        <f>VLOOKUP(A528,'06A906018CG M383 List'!$A$6:$D$1395,2,FALSE)</f>
        <v>#N/A</v>
      </c>
      <c r="U528" s="2" t="e">
        <f>VLOOKUP(A528,'06A906018CG M383 List'!$A$6:$D$1395,4,FALSE)</f>
        <v>#N/A</v>
      </c>
      <c r="V528" s="2" t="e">
        <f>VLOOKUP(A528,'06A906018CG M383 List'!$A$6:$D$1395,3,FALSE)</f>
        <v>#N/A</v>
      </c>
    </row>
    <row r="529" spans="1:22">
      <c r="A529" s="2" t="s">
        <v>8621</v>
      </c>
      <c r="B529" s="2" t="str">
        <f>VLOOKUP(A529,'4B0907557B M382 List'!$A$5:$E$1799,5,FALSE)</f>
        <v>Codeword tester : LR- adaptation ti - additive ( Bank 2)</v>
      </c>
      <c r="D529" s="2" t="str">
        <f>VLOOKUP(A529,'4B0907557B M382 List'!$A$5:$B$1799,2,FALSE)</f>
        <v>1x1</v>
      </c>
      <c r="E529" s="2" t="str">
        <f>VLOOKUP(A529,'4B0907557B M382 List'!$A$5:$D$1799,4,FALSE)</f>
        <v>Codewort Tester: LR-Adaption ti-additiv (Bank 2)</v>
      </c>
      <c r="F529" s="2" t="str">
        <f>VLOOKUP(A529,'4B0907557B M382 List'!$A$5:$D$1799,3,FALSE)</f>
        <v>$07858</v>
      </c>
      <c r="H529" s="2" t="str">
        <f>VLOOKUP(A529,'4B0907557P M592 List'!$A$5:$D$1316,2,FALSE)</f>
        <v>1x1</v>
      </c>
      <c r="I529" s="2" t="str">
        <f>VLOOKUP(A529,'4B0907557P M592 List'!$A$5:$D$1316,4,FALSE)</f>
        <v>Codewort Tester: LR-Adaption ti-additiv (Bank 2)</v>
      </c>
      <c r="J529" s="2" t="str">
        <f>VLOOKUP(A529,'4B0907557P M592 List'!$A$5:$D$1316,3,FALSE)</f>
        <v>$073EE</v>
      </c>
      <c r="L529" s="2" t="str">
        <f>VLOOKUP(A529,'4B0907557P M592 List'!$A$5:$D$1316,2,FALSE)</f>
        <v>1x1</v>
      </c>
      <c r="M529" s="2" t="str">
        <f>VLOOKUP(A529,'4B0907557P M592 List'!$A$5:$D$1316,4,FALSE)</f>
        <v>Codewort Tester: LR-Adaption ti-additiv (Bank 2)</v>
      </c>
      <c r="N529" s="2" t="str">
        <f>VLOOKUP(A529,'4B0907557P M592 List'!$A$5:$D$1316,3,FALSE)</f>
        <v>$073EE</v>
      </c>
      <c r="P529" s="2" t="str">
        <f>VLOOKUP(A529,'06A906018R M383 List'!$A$6:$D$1294,2,FALSE)</f>
        <v>1x1</v>
      </c>
      <c r="Q529" s="2" t="str">
        <f>VLOOKUP(A529,'06A906018R M383 List'!$A$6:$D$1294,4,FALSE)</f>
        <v>Codewort Tester: LR-Adaption ti-additiv (Bank 2)</v>
      </c>
      <c r="R529" s="2" t="str">
        <f>VLOOKUP(A529,'06A906018R M383 List'!$A$6:$D$1294,3,FALSE)</f>
        <v>$06D70</v>
      </c>
      <c r="T529" s="2" t="e">
        <f>VLOOKUP(A529,'06A906018CG M383 List'!$A$6:$D$1395,2,FALSE)</f>
        <v>#N/A</v>
      </c>
      <c r="U529" s="2" t="e">
        <f>VLOOKUP(A529,'06A906018CG M383 List'!$A$6:$D$1395,4,FALSE)</f>
        <v>#N/A</v>
      </c>
      <c r="V529" s="2" t="e">
        <f>VLOOKUP(A529,'06A906018CG M383 List'!$A$6:$D$1395,3,FALSE)</f>
        <v>#N/A</v>
      </c>
    </row>
    <row r="530" spans="1:22">
      <c r="A530" s="2" t="s">
        <v>8657</v>
      </c>
      <c r="B530" s="2" t="str">
        <f>VLOOKUP(A530,'4B0907557B M382 List'!$A$5:$E$1799,5,FALSE)</f>
        <v>Codeword tester : LR -Adaption multiplicative</v>
      </c>
      <c r="D530" s="2" t="str">
        <f>VLOOKUP(A530,'4B0907557B M382 List'!$A$5:$B$1799,2,FALSE)</f>
        <v>1x1</v>
      </c>
      <c r="E530" s="2" t="str">
        <f>VLOOKUP(A530,'4B0907557B M382 List'!$A$5:$D$1799,4,FALSE)</f>
        <v>Codewort Tester: LR-Adaption multiplikativ</v>
      </c>
      <c r="F530" s="2" t="str">
        <f>VLOOKUP(A530,'4B0907557B M382 List'!$A$5:$D$1799,3,FALSE)</f>
        <v>$0784E</v>
      </c>
      <c r="H530" s="2" t="str">
        <f>VLOOKUP(A530,'4B0907557P M592 List'!$A$5:$D$1316,2,FALSE)</f>
        <v>1x1</v>
      </c>
      <c r="I530" s="2" t="str">
        <f>VLOOKUP(A530,'4B0907557P M592 List'!$A$5:$D$1316,4,FALSE)</f>
        <v>Codewort Tester: LR-Adaption multiplikativ</v>
      </c>
      <c r="J530" s="2" t="str">
        <f>VLOOKUP(A530,'4B0907557P M592 List'!$A$5:$D$1316,3,FALSE)</f>
        <v>$073E4</v>
      </c>
      <c r="L530" s="2" t="str">
        <f>VLOOKUP(A530,'4B0907557P M592 List'!$A$5:$D$1316,2,FALSE)</f>
        <v>1x1</v>
      </c>
      <c r="M530" s="2" t="str">
        <f>VLOOKUP(A530,'4B0907557P M592 List'!$A$5:$D$1316,4,FALSE)</f>
        <v>Codewort Tester: LR-Adaption multiplikativ</v>
      </c>
      <c r="N530" s="2" t="str">
        <f>VLOOKUP(A530,'4B0907557P M592 List'!$A$5:$D$1316,3,FALSE)</f>
        <v>$073E4</v>
      </c>
      <c r="P530" s="2" t="str">
        <f>VLOOKUP(A530,'06A906018R M383 List'!$A$6:$D$1294,2,FALSE)</f>
        <v>1x1</v>
      </c>
      <c r="Q530" s="2" t="str">
        <f>VLOOKUP(A530,'06A906018R M383 List'!$A$6:$D$1294,4,FALSE)</f>
        <v>Codewort Tester: LR-Adaption multiplikativ</v>
      </c>
      <c r="R530" s="2" t="str">
        <f>VLOOKUP(A530,'06A906018R M383 List'!$A$6:$D$1294,3,FALSE)</f>
        <v>$06D66</v>
      </c>
      <c r="T530" s="2" t="e">
        <f>VLOOKUP(A530,'06A906018CG M383 List'!$A$6:$D$1395,2,FALSE)</f>
        <v>#N/A</v>
      </c>
      <c r="U530" s="2" t="e">
        <f>VLOOKUP(A530,'06A906018CG M383 List'!$A$6:$D$1395,4,FALSE)</f>
        <v>#N/A</v>
      </c>
      <c r="V530" s="2" t="e">
        <f>VLOOKUP(A530,'06A906018CG M383 List'!$A$6:$D$1395,3,FALSE)</f>
        <v>#N/A</v>
      </c>
    </row>
    <row r="531" spans="1:22">
      <c r="A531" s="2" t="s">
        <v>8660</v>
      </c>
      <c r="B531" s="2" t="str">
        <f>VLOOKUP(A531,'4B0907557B M382 List'!$A$5:$E$1799,5,FALSE)</f>
        <v>Codeword tester : LR -Adaption multiplicative ( Bank 2)</v>
      </c>
      <c r="D531" s="2" t="str">
        <f>VLOOKUP(A531,'4B0907557B M382 List'!$A$5:$B$1799,2,FALSE)</f>
        <v>1x1</v>
      </c>
      <c r="E531" s="2" t="str">
        <f>VLOOKUP(A531,'4B0907557B M382 List'!$A$5:$D$1799,4,FALSE)</f>
        <v>Codewort Tester: LR-Adaption multiplikativ (Bank 2)</v>
      </c>
      <c r="F531" s="2" t="str">
        <f>VLOOKUP(A531,'4B0907557B M382 List'!$A$5:$D$1799,3,FALSE)</f>
        <v>$07850</v>
      </c>
      <c r="H531" s="2" t="str">
        <f>VLOOKUP(A531,'4B0907557P M592 List'!$A$5:$D$1316,2,FALSE)</f>
        <v>1x1</v>
      </c>
      <c r="I531" s="2" t="str">
        <f>VLOOKUP(A531,'4B0907557P M592 List'!$A$5:$D$1316,4,FALSE)</f>
        <v>Codewort Tester: LR-Adaption multiplikativ (Bank 2)</v>
      </c>
      <c r="J531" s="2" t="str">
        <f>VLOOKUP(A531,'4B0907557P M592 List'!$A$5:$D$1316,3,FALSE)</f>
        <v>$073E6</v>
      </c>
      <c r="L531" s="2" t="str">
        <f>VLOOKUP(A531,'4B0907557P M592 List'!$A$5:$D$1316,2,FALSE)</f>
        <v>1x1</v>
      </c>
      <c r="M531" s="2" t="str">
        <f>VLOOKUP(A531,'4B0907557P M592 List'!$A$5:$D$1316,4,FALSE)</f>
        <v>Codewort Tester: LR-Adaption multiplikativ (Bank 2)</v>
      </c>
      <c r="N531" s="2" t="str">
        <f>VLOOKUP(A531,'4B0907557P M592 List'!$A$5:$D$1316,3,FALSE)</f>
        <v>$073E6</v>
      </c>
      <c r="P531" s="2" t="str">
        <f>VLOOKUP(A531,'06A906018R M383 List'!$A$6:$D$1294,2,FALSE)</f>
        <v>1x1</v>
      </c>
      <c r="Q531" s="2" t="str">
        <f>VLOOKUP(A531,'06A906018R M383 List'!$A$6:$D$1294,4,FALSE)</f>
        <v>Codewort Tester: LR-Adaption multiplikativ (Bank 2)</v>
      </c>
      <c r="R531" s="2" t="str">
        <f>VLOOKUP(A531,'06A906018R M383 List'!$A$6:$D$1294,3,FALSE)</f>
        <v>$06D68</v>
      </c>
      <c r="T531" s="2" t="e">
        <f>VLOOKUP(A531,'06A906018CG M383 List'!$A$6:$D$1395,2,FALSE)</f>
        <v>#N/A</v>
      </c>
      <c r="U531" s="2" t="e">
        <f>VLOOKUP(A531,'06A906018CG M383 List'!$A$6:$D$1395,4,FALSE)</f>
        <v>#N/A</v>
      </c>
      <c r="V531" s="2" t="e">
        <f>VLOOKUP(A531,'06A906018CG M383 List'!$A$6:$D$1395,3,FALSE)</f>
        <v>#N/A</v>
      </c>
    </row>
    <row r="532" spans="1:22">
      <c r="A532" s="2" t="s">
        <v>8786</v>
      </c>
      <c r="B532" s="2" t="str">
        <f>VLOOKUP(A532,'4B0907557B M382 List'!$A$5:$E$1799,5,FALSE)</f>
        <v>Codeword tester : LR- adaptation QL- additive</v>
      </c>
      <c r="D532" s="2" t="str">
        <f>VLOOKUP(A532,'4B0907557B M382 List'!$A$5:$B$1799,2,FALSE)</f>
        <v>1x1</v>
      </c>
      <c r="E532" s="2" t="str">
        <f>VLOOKUP(A532,'4B0907557B M382 List'!$A$5:$D$1799,4,FALSE)</f>
        <v>Codewort Tester: LR-Adaption QL-additiv</v>
      </c>
      <c r="F532" s="2" t="str">
        <f>VLOOKUP(A532,'4B0907557B M382 List'!$A$5:$D$1799,3,FALSE)</f>
        <v>$07852</v>
      </c>
      <c r="H532" s="2" t="str">
        <f>VLOOKUP(A532,'4B0907557P M592 List'!$A$5:$D$1316,2,FALSE)</f>
        <v>1x1</v>
      </c>
      <c r="I532" s="2" t="str">
        <f>VLOOKUP(A532,'4B0907557P M592 List'!$A$5:$D$1316,4,FALSE)</f>
        <v>Codewort Tester: LR-Adaption QL-additiv</v>
      </c>
      <c r="J532" s="2" t="str">
        <f>VLOOKUP(A532,'4B0907557P M592 List'!$A$5:$D$1316,3,FALSE)</f>
        <v>$073E8</v>
      </c>
      <c r="L532" s="2" t="str">
        <f>VLOOKUP(A532,'4B0907557P M592 List'!$A$5:$D$1316,2,FALSE)</f>
        <v>1x1</v>
      </c>
      <c r="M532" s="2" t="str">
        <f>VLOOKUP(A532,'4B0907557P M592 List'!$A$5:$D$1316,4,FALSE)</f>
        <v>Codewort Tester: LR-Adaption QL-additiv</v>
      </c>
      <c r="N532" s="2" t="str">
        <f>VLOOKUP(A532,'4B0907557P M592 List'!$A$5:$D$1316,3,FALSE)</f>
        <v>$073E8</v>
      </c>
      <c r="P532" s="2" t="str">
        <f>VLOOKUP(A532,'06A906018R M383 List'!$A$6:$D$1294,2,FALSE)</f>
        <v>1x1</v>
      </c>
      <c r="Q532" s="2" t="str">
        <f>VLOOKUP(A532,'06A906018R M383 List'!$A$6:$D$1294,4,FALSE)</f>
        <v>Codewort Tester: LR-Adaption QL-additiv</v>
      </c>
      <c r="R532" s="2" t="str">
        <f>VLOOKUP(A532,'06A906018R M383 List'!$A$6:$D$1294,3,FALSE)</f>
        <v>$06D6A</v>
      </c>
      <c r="T532" s="2" t="e">
        <f>VLOOKUP(A532,'06A906018CG M383 List'!$A$6:$D$1395,2,FALSE)</f>
        <v>#N/A</v>
      </c>
      <c r="U532" s="2" t="e">
        <f>VLOOKUP(A532,'06A906018CG M383 List'!$A$6:$D$1395,4,FALSE)</f>
        <v>#N/A</v>
      </c>
      <c r="V532" s="2" t="e">
        <f>VLOOKUP(A532,'06A906018CG M383 List'!$A$6:$D$1395,3,FALSE)</f>
        <v>#N/A</v>
      </c>
    </row>
    <row r="533" spans="1:22">
      <c r="A533" s="2" t="s">
        <v>8789</v>
      </c>
      <c r="B533" s="2" t="str">
        <f>VLOOKUP(A533,'4B0907557B M382 List'!$A$5:$E$1799,5,FALSE)</f>
        <v>Codeword tester : LR- adaptation QL- additive ( Bank 2)</v>
      </c>
      <c r="D533" s="2" t="str">
        <f>VLOOKUP(A533,'4B0907557B M382 List'!$A$5:$B$1799,2,FALSE)</f>
        <v>1x1</v>
      </c>
      <c r="E533" s="2" t="str">
        <f>VLOOKUP(A533,'4B0907557B M382 List'!$A$5:$D$1799,4,FALSE)</f>
        <v>Codewort Tester: LR-Adaption QL-additiv (Bank 2)</v>
      </c>
      <c r="F533" s="2" t="str">
        <f>VLOOKUP(A533,'4B0907557B M382 List'!$A$5:$D$1799,3,FALSE)</f>
        <v>$07854</v>
      </c>
      <c r="H533" s="2" t="str">
        <f>VLOOKUP(A533,'4B0907557P M592 List'!$A$5:$D$1316,2,FALSE)</f>
        <v>1x1</v>
      </c>
      <c r="I533" s="2" t="str">
        <f>VLOOKUP(A533,'4B0907557P M592 List'!$A$5:$D$1316,4,FALSE)</f>
        <v>Codewort Tester: LR-Adaption QL-additiv (Bank 2)</v>
      </c>
      <c r="J533" s="2" t="str">
        <f>VLOOKUP(A533,'4B0907557P M592 List'!$A$5:$D$1316,3,FALSE)</f>
        <v>$073EA</v>
      </c>
      <c r="L533" s="2" t="str">
        <f>VLOOKUP(A533,'4B0907557P M592 List'!$A$5:$D$1316,2,FALSE)</f>
        <v>1x1</v>
      </c>
      <c r="M533" s="2" t="str">
        <f>VLOOKUP(A533,'4B0907557P M592 List'!$A$5:$D$1316,4,FALSE)</f>
        <v>Codewort Tester: LR-Adaption QL-additiv (Bank 2)</v>
      </c>
      <c r="N533" s="2" t="str">
        <f>VLOOKUP(A533,'4B0907557P M592 List'!$A$5:$D$1316,3,FALSE)</f>
        <v>$073EA</v>
      </c>
      <c r="P533" s="2" t="str">
        <f>VLOOKUP(A533,'06A906018R M383 List'!$A$6:$D$1294,2,FALSE)</f>
        <v>1x1</v>
      </c>
      <c r="Q533" s="2" t="str">
        <f>VLOOKUP(A533,'06A906018R M383 List'!$A$6:$D$1294,4,FALSE)</f>
        <v>Codewort Tester: LR-Adaption QL-additiv (Bank 2)</v>
      </c>
      <c r="R533" s="2" t="str">
        <f>VLOOKUP(A533,'06A906018R M383 List'!$A$6:$D$1294,3,FALSE)</f>
        <v>$06D6C</v>
      </c>
      <c r="T533" s="2" t="e">
        <f>VLOOKUP(A533,'06A906018CG M383 List'!$A$6:$D$1395,2,FALSE)</f>
        <v>#N/A</v>
      </c>
      <c r="U533" s="2" t="e">
        <f>VLOOKUP(A533,'06A906018CG M383 List'!$A$6:$D$1395,4,FALSE)</f>
        <v>#N/A</v>
      </c>
      <c r="V533" s="2" t="e">
        <f>VLOOKUP(A533,'06A906018CG M383 List'!$A$6:$D$1395,3,FALSE)</f>
        <v>#N/A</v>
      </c>
    </row>
    <row r="534" spans="1:22">
      <c r="A534" s="2" t="s">
        <v>9277</v>
      </c>
      <c r="B534" s="2" t="str">
        <f>VLOOKUP(A534,'4B0907557B M382 List'!$A$5:$E$1799,5,FALSE)</f>
        <v>dtv lower threshold for fault detection in the fuel supply system</v>
      </c>
      <c r="D534" s="2" t="str">
        <f>VLOOKUP(A534,'4B0907557B M382 List'!$A$5:$B$1799,2,FALSE)</f>
        <v>1x1</v>
      </c>
      <c r="E534" s="2" t="str">
        <f>VLOOKUP(A534,'4B0907557B M382 List'!$A$5:$D$1799,4,FALSE)</f>
        <v>untere dtv-Schwelle für Fehlererkennung im Kraftstoffversorgungssystem</v>
      </c>
      <c r="F534" s="2" t="str">
        <f>VLOOKUP(A534,'4B0907557B M382 List'!$A$5:$D$1799,3,FALSE)</f>
        <v>$07CF2</v>
      </c>
      <c r="H534" s="2" t="str">
        <f>VLOOKUP(A534,'4B0907557P M592 List'!$A$5:$D$1316,2,FALSE)</f>
        <v>1x1</v>
      </c>
      <c r="I534" s="2" t="str">
        <f>VLOOKUP(A534,'4B0907557P M592 List'!$A$5:$D$1316,4,FALSE)</f>
        <v>untere dtv-Schwelle für Fehlererkennung im Kraftstoffversorgungssystem</v>
      </c>
      <c r="J534" s="2" t="str">
        <f>VLOOKUP(A534,'4B0907557P M592 List'!$A$5:$D$1316,3,FALSE)</f>
        <v>$07888</v>
      </c>
      <c r="L534" s="2" t="str">
        <f>VLOOKUP(A534,'4B0907557P M592 List'!$A$5:$D$1316,2,FALSE)</f>
        <v>1x1</v>
      </c>
      <c r="M534" s="2" t="str">
        <f>VLOOKUP(A534,'4B0907557P M592 List'!$A$5:$D$1316,4,FALSE)</f>
        <v>untere dtv-Schwelle für Fehlererkennung im Kraftstoffversorgungssystem</v>
      </c>
      <c r="N534" s="2" t="str">
        <f>VLOOKUP(A534,'4B0907557P M592 List'!$A$5:$D$1316,3,FALSE)</f>
        <v>$07888</v>
      </c>
      <c r="P534" s="2" t="str">
        <f>VLOOKUP(A534,'06A906018R M383 List'!$A$6:$D$1294,2,FALSE)</f>
        <v>1x1</v>
      </c>
      <c r="Q534" s="2" t="str">
        <f>VLOOKUP(A534,'06A906018R M383 List'!$A$6:$D$1294,4,FALSE)</f>
        <v>untere dtv-Schwelle für Fehlererkennung im Kraftstoffversorgungssystem</v>
      </c>
      <c r="R534" s="2" t="str">
        <f>VLOOKUP(A534,'06A906018R M383 List'!$A$6:$D$1294,3,FALSE)</f>
        <v>$0722C</v>
      </c>
      <c r="T534" s="2" t="str">
        <f>VLOOKUP(A534,'06A906018CG M383 List'!$A$6:$D$1395,2,FALSE)</f>
        <v>1x1</v>
      </c>
      <c r="U534" s="2" t="str">
        <f>VLOOKUP(A534,'06A906018CG M383 List'!$A$6:$D$1395,4,FALSE)</f>
        <v>untere dtv-Schwelle für Fehlererkennung im Kraftstoffversorgungssystem</v>
      </c>
      <c r="V534" s="2" t="str">
        <f>VLOOKUP(A534,'06A906018CG M383 List'!$A$6:$D$1395,3,FALSE)</f>
        <v>$07296</v>
      </c>
    </row>
    <row r="535" spans="1:22">
      <c r="A535" s="2" t="s">
        <v>9280</v>
      </c>
      <c r="B535" s="2" t="str">
        <f>VLOOKUP(A535,'4B0907557B M382 List'!$A$5:$E$1799,5,FALSE)</f>
        <v>dtv upper threshold for fault detection in the fuel supply system</v>
      </c>
      <c r="D535" s="2" t="str">
        <f>VLOOKUP(A535,'4B0907557B M382 List'!$A$5:$B$1799,2,FALSE)</f>
        <v>1x1</v>
      </c>
      <c r="E535" s="2" t="str">
        <f>VLOOKUP(A535,'4B0907557B M382 List'!$A$5:$D$1799,4,FALSE)</f>
        <v>obere dtv-Schwelle für Fehlererkennung im Kraftstoffversorgungssystem</v>
      </c>
      <c r="F535" s="2" t="str">
        <f>VLOOKUP(A535,'4B0907557B M382 List'!$A$5:$D$1799,3,FALSE)</f>
        <v>$07CF0</v>
      </c>
      <c r="H535" s="2" t="str">
        <f>VLOOKUP(A535,'4B0907557P M592 List'!$A$5:$D$1316,2,FALSE)</f>
        <v>1x1</v>
      </c>
      <c r="I535" s="2" t="str">
        <f>VLOOKUP(A535,'4B0907557P M592 List'!$A$5:$D$1316,4,FALSE)</f>
        <v>obere dtv-Schwelle für Fehlererkennung im Kraftstoffversorgungssystem</v>
      </c>
      <c r="J535" s="2" t="str">
        <f>VLOOKUP(A535,'4B0907557P M592 List'!$A$5:$D$1316,3,FALSE)</f>
        <v>$07886</v>
      </c>
      <c r="L535" s="2" t="str">
        <f>VLOOKUP(A535,'4B0907557P M592 List'!$A$5:$D$1316,2,FALSE)</f>
        <v>1x1</v>
      </c>
      <c r="M535" s="2" t="str">
        <f>VLOOKUP(A535,'4B0907557P M592 List'!$A$5:$D$1316,4,FALSE)</f>
        <v>obere dtv-Schwelle für Fehlererkennung im Kraftstoffversorgungssystem</v>
      </c>
      <c r="N535" s="2" t="str">
        <f>VLOOKUP(A535,'4B0907557P M592 List'!$A$5:$D$1316,3,FALSE)</f>
        <v>$07886</v>
      </c>
      <c r="P535" s="2" t="str">
        <f>VLOOKUP(A535,'06A906018R M383 List'!$A$6:$D$1294,2,FALSE)</f>
        <v>1x1</v>
      </c>
      <c r="Q535" s="2" t="str">
        <f>VLOOKUP(A535,'06A906018R M383 List'!$A$6:$D$1294,4,FALSE)</f>
        <v>obere dtv-Schwelle für Fehlererkennung im Kraftstoffversorgungssystem</v>
      </c>
      <c r="R535" s="2" t="str">
        <f>VLOOKUP(A535,'06A906018R M383 List'!$A$6:$D$1294,3,FALSE)</f>
        <v>$0722A</v>
      </c>
      <c r="T535" s="2" t="str">
        <f>VLOOKUP(A535,'06A906018CG M383 List'!$A$6:$D$1395,2,FALSE)</f>
        <v>1x1</v>
      </c>
      <c r="U535" s="2" t="str">
        <f>VLOOKUP(A535,'06A906018CG M383 List'!$A$6:$D$1395,4,FALSE)</f>
        <v>obere dtv-Schwelle für Fehlererkennung im Kraftstoffversorgungssystem</v>
      </c>
      <c r="V535" s="2" t="str">
        <f>VLOOKUP(A535,'06A906018CG M383 List'!$A$6:$D$1395,3,FALSE)</f>
        <v>$07294</v>
      </c>
    </row>
    <row r="536" spans="1:22">
      <c r="A536" s="2" t="s">
        <v>9680</v>
      </c>
      <c r="B536" s="2" t="str">
        <f>VLOOKUP(A536,'4B0907557B M382 List'!$A$5:$E$1799,5,FALSE)</f>
        <v>Debounce Error: LR- adaptation ti - additive</v>
      </c>
      <c r="D536" s="2" t="str">
        <f>VLOOKUP(A536,'4B0907557B M382 List'!$A$5:$B$1799,2,FALSE)</f>
        <v>1x1</v>
      </c>
      <c r="E536" s="2" t="str">
        <f>VLOOKUP(A536,'4B0907557B M382 List'!$A$5:$D$1799,4,FALSE)</f>
        <v>Entprellung Fehler: LR-Adaption ti-additiv</v>
      </c>
      <c r="F536" s="2" t="str">
        <f>VLOOKUP(A536,'4B0907557B M382 List'!$A$5:$D$1799,3,FALSE)</f>
        <v>$07A1D</v>
      </c>
      <c r="H536" s="2" t="str">
        <f>VLOOKUP(A536,'4B0907557P M592 List'!$A$5:$D$1316,2,FALSE)</f>
        <v>1x1</v>
      </c>
      <c r="I536" s="2" t="str">
        <f>VLOOKUP(A536,'4B0907557P M592 List'!$A$5:$D$1316,4,FALSE)</f>
        <v>Entprellung Fehler: LR-Adaption ti-additiv</v>
      </c>
      <c r="J536" s="2" t="str">
        <f>VLOOKUP(A536,'4B0907557P M592 List'!$A$5:$D$1316,3,FALSE)</f>
        <v>$075B3</v>
      </c>
      <c r="L536" s="2" t="str">
        <f>VLOOKUP(A536,'4B0907557P M592 List'!$A$5:$D$1316,2,FALSE)</f>
        <v>1x1</v>
      </c>
      <c r="M536" s="2" t="str">
        <f>VLOOKUP(A536,'4B0907557P M592 List'!$A$5:$D$1316,4,FALSE)</f>
        <v>Entprellung Fehler: LR-Adaption ti-additiv</v>
      </c>
      <c r="N536" s="2" t="str">
        <f>VLOOKUP(A536,'4B0907557P M592 List'!$A$5:$D$1316,3,FALSE)</f>
        <v>$075B3</v>
      </c>
      <c r="P536" s="2" t="str">
        <f>VLOOKUP(A536,'06A906018R M383 List'!$A$6:$D$1294,2,FALSE)</f>
        <v>1x1</v>
      </c>
      <c r="Q536" s="2" t="str">
        <f>VLOOKUP(A536,'06A906018R M383 List'!$A$6:$D$1294,4,FALSE)</f>
        <v>Entprellung Fehler: LR-Adaption ti-additiv</v>
      </c>
      <c r="R536" s="2" t="str">
        <f>VLOOKUP(A536,'06A906018R M383 List'!$A$6:$D$1294,3,FALSE)</f>
        <v>$06F43</v>
      </c>
      <c r="T536" s="2" t="str">
        <f>VLOOKUP(A536,'06A906018CG M383 List'!$A$6:$D$1395,2,FALSE)</f>
        <v>1x1</v>
      </c>
      <c r="U536" s="2" t="str">
        <f>VLOOKUP(A536,'06A906018CG M383 List'!$A$6:$D$1395,4,FALSE)</f>
        <v>Entprellung Fehler: LR-Adaption ti-additiv</v>
      </c>
      <c r="V536" s="2" t="str">
        <f>VLOOKUP(A536,'06A906018CG M383 List'!$A$6:$D$1395,3,FALSE)</f>
        <v>$06F9D</v>
      </c>
    </row>
    <row r="537" spans="1:22">
      <c r="A537" s="2" t="s">
        <v>9683</v>
      </c>
      <c r="B537" s="2" t="str">
        <f>VLOOKUP(A537,'4B0907557B M382 List'!$A$5:$E$1799,5,FALSE)</f>
        <v>Debounce Error: LR- adaptation ti - additive ( Bank 2)</v>
      </c>
      <c r="D537" s="2" t="str">
        <f>VLOOKUP(A537,'4B0907557B M382 List'!$A$5:$B$1799,2,FALSE)</f>
        <v>1x1</v>
      </c>
      <c r="E537" s="2" t="str">
        <f>VLOOKUP(A537,'4B0907557B M382 List'!$A$5:$D$1799,4,FALSE)</f>
        <v>Entprellung Fehler: LR-Adaption ti-additiv (Bank 2)</v>
      </c>
      <c r="F537" s="2" t="str">
        <f>VLOOKUP(A537,'4B0907557B M382 List'!$A$5:$D$1799,3,FALSE)</f>
        <v>$07A1E</v>
      </c>
      <c r="H537" s="2" t="str">
        <f>VLOOKUP(A537,'4B0907557P M592 List'!$A$5:$D$1316,2,FALSE)</f>
        <v>1x1</v>
      </c>
      <c r="I537" s="2" t="str">
        <f>VLOOKUP(A537,'4B0907557P M592 List'!$A$5:$D$1316,4,FALSE)</f>
        <v>Entprellung Fehler: LR-Adaption ti-additiv (Bank 2)</v>
      </c>
      <c r="J537" s="2" t="str">
        <f>VLOOKUP(A537,'4B0907557P M592 List'!$A$5:$D$1316,3,FALSE)</f>
        <v>$075B4</v>
      </c>
      <c r="L537" s="2" t="str">
        <f>VLOOKUP(A537,'4B0907557P M592 List'!$A$5:$D$1316,2,FALSE)</f>
        <v>1x1</v>
      </c>
      <c r="M537" s="2" t="str">
        <f>VLOOKUP(A537,'4B0907557P M592 List'!$A$5:$D$1316,4,FALSE)</f>
        <v>Entprellung Fehler: LR-Adaption ti-additiv (Bank 2)</v>
      </c>
      <c r="N537" s="2" t="str">
        <f>VLOOKUP(A537,'4B0907557P M592 List'!$A$5:$D$1316,3,FALSE)</f>
        <v>$075B4</v>
      </c>
      <c r="P537" s="2" t="str">
        <f>VLOOKUP(A537,'06A906018R M383 List'!$A$6:$D$1294,2,FALSE)</f>
        <v>1x1</v>
      </c>
      <c r="Q537" s="2" t="str">
        <f>VLOOKUP(A537,'06A906018R M383 List'!$A$6:$D$1294,4,FALSE)</f>
        <v>Entprellung Fehler: LR-Adaption ti-additiv (Bank 2)</v>
      </c>
      <c r="R537" s="2" t="str">
        <f>VLOOKUP(A537,'06A906018R M383 List'!$A$6:$D$1294,3,FALSE)</f>
        <v>$06F44</v>
      </c>
      <c r="T537" s="2" t="str">
        <f>VLOOKUP(A537,'06A906018CG M383 List'!$A$6:$D$1395,2,FALSE)</f>
        <v>1x1</v>
      </c>
      <c r="U537" s="2" t="str">
        <f>VLOOKUP(A537,'06A906018CG M383 List'!$A$6:$D$1395,4,FALSE)</f>
        <v>Entprellung Fehler: LR-Adaption ti-additiv (Bank 2)</v>
      </c>
      <c r="V537" s="2" t="str">
        <f>VLOOKUP(A537,'06A906018CG M383 List'!$A$6:$D$1395,3,FALSE)</f>
        <v>$06F9E</v>
      </c>
    </row>
    <row r="538" spans="1:22">
      <c r="A538" s="2" t="s">
        <v>9716</v>
      </c>
      <c r="B538" s="2" t="str">
        <f>VLOOKUP(A538,'4B0907557B M382 List'!$A$5:$E$1799,5,FALSE)</f>
        <v>Debounce Error: LR -Adaption multiplicative</v>
      </c>
      <c r="D538" s="2" t="str">
        <f>VLOOKUP(A538,'4B0907557B M382 List'!$A$5:$B$1799,2,FALSE)</f>
        <v>1x1</v>
      </c>
      <c r="E538" s="2" t="str">
        <f>VLOOKUP(A538,'4B0907557B M382 List'!$A$5:$D$1799,4,FALSE)</f>
        <v>Entprellung Fehler: LR-Adaption multiplikativ</v>
      </c>
      <c r="F538" s="2" t="str">
        <f>VLOOKUP(A538,'4B0907557B M382 List'!$A$5:$D$1799,3,FALSE)</f>
        <v>$07A19</v>
      </c>
      <c r="H538" s="2" t="str">
        <f>VLOOKUP(A538,'4B0907557P M592 List'!$A$5:$D$1316,2,FALSE)</f>
        <v>1x1</v>
      </c>
      <c r="I538" s="2" t="str">
        <f>VLOOKUP(A538,'4B0907557P M592 List'!$A$5:$D$1316,4,FALSE)</f>
        <v>Entprellung Fehler: LR-Adaption multiplikativ</v>
      </c>
      <c r="J538" s="2" t="str">
        <f>VLOOKUP(A538,'4B0907557P M592 List'!$A$5:$D$1316,3,FALSE)</f>
        <v>$075AF</v>
      </c>
      <c r="L538" s="2" t="str">
        <f>VLOOKUP(A538,'4B0907557P M592 List'!$A$5:$D$1316,2,FALSE)</f>
        <v>1x1</v>
      </c>
      <c r="M538" s="2" t="str">
        <f>VLOOKUP(A538,'4B0907557P M592 List'!$A$5:$D$1316,4,FALSE)</f>
        <v>Entprellung Fehler: LR-Adaption multiplikativ</v>
      </c>
      <c r="N538" s="2" t="str">
        <f>VLOOKUP(A538,'4B0907557P M592 List'!$A$5:$D$1316,3,FALSE)</f>
        <v>$075AF</v>
      </c>
      <c r="P538" s="2" t="str">
        <f>VLOOKUP(A538,'06A906018R M383 List'!$A$6:$D$1294,2,FALSE)</f>
        <v>1x1</v>
      </c>
      <c r="Q538" s="2" t="str">
        <f>VLOOKUP(A538,'06A906018R M383 List'!$A$6:$D$1294,4,FALSE)</f>
        <v>Entprellung Fehler: LR-Adaption multiplikativ</v>
      </c>
      <c r="R538" s="2" t="str">
        <f>VLOOKUP(A538,'06A906018R M383 List'!$A$6:$D$1294,3,FALSE)</f>
        <v>$06F3F</v>
      </c>
      <c r="T538" s="2" t="str">
        <f>VLOOKUP(A538,'06A906018CG M383 List'!$A$6:$D$1395,2,FALSE)</f>
        <v>1x1</v>
      </c>
      <c r="U538" s="2" t="str">
        <f>VLOOKUP(A538,'06A906018CG M383 List'!$A$6:$D$1395,4,FALSE)</f>
        <v>Entprellung Fehler: LR-Adaption multiplikativ</v>
      </c>
      <c r="V538" s="2" t="str">
        <f>VLOOKUP(A538,'06A906018CG M383 List'!$A$6:$D$1395,3,FALSE)</f>
        <v>$06F99</v>
      </c>
    </row>
    <row r="539" spans="1:22">
      <c r="A539" s="2" t="s">
        <v>9719</v>
      </c>
      <c r="B539" s="2" t="str">
        <f>VLOOKUP(A539,'4B0907557B M382 List'!$A$5:$E$1799,5,FALSE)</f>
        <v>Debounce Error: LR -Adaption multiplicative ( Bank 2)</v>
      </c>
      <c r="D539" s="2" t="str">
        <f>VLOOKUP(A539,'4B0907557B M382 List'!$A$5:$B$1799,2,FALSE)</f>
        <v>1x1</v>
      </c>
      <c r="E539" s="2" t="str">
        <f>VLOOKUP(A539,'4B0907557B M382 List'!$A$5:$D$1799,4,FALSE)</f>
        <v>Entprellung Fehler: LR-Adaption multiplikativ (Bank 2)</v>
      </c>
      <c r="F539" s="2" t="str">
        <f>VLOOKUP(A539,'4B0907557B M382 List'!$A$5:$D$1799,3,FALSE)</f>
        <v>$07A1A</v>
      </c>
      <c r="H539" s="2" t="str">
        <f>VLOOKUP(A539,'4B0907557P M592 List'!$A$5:$D$1316,2,FALSE)</f>
        <v>1x1</v>
      </c>
      <c r="I539" s="2" t="str">
        <f>VLOOKUP(A539,'4B0907557P M592 List'!$A$5:$D$1316,4,FALSE)</f>
        <v>Entprellung Fehler: LR-Adaption multiplikativ (Bank 2)</v>
      </c>
      <c r="J539" s="2" t="str">
        <f>VLOOKUP(A539,'4B0907557P M592 List'!$A$5:$D$1316,3,FALSE)</f>
        <v>$075B0</v>
      </c>
      <c r="L539" s="2" t="str">
        <f>VLOOKUP(A539,'4B0907557P M592 List'!$A$5:$D$1316,2,FALSE)</f>
        <v>1x1</v>
      </c>
      <c r="M539" s="2" t="str">
        <f>VLOOKUP(A539,'4B0907557P M592 List'!$A$5:$D$1316,4,FALSE)</f>
        <v>Entprellung Fehler: LR-Adaption multiplikativ (Bank 2)</v>
      </c>
      <c r="N539" s="2" t="str">
        <f>VLOOKUP(A539,'4B0907557P M592 List'!$A$5:$D$1316,3,FALSE)</f>
        <v>$075B0</v>
      </c>
      <c r="P539" s="2" t="str">
        <f>VLOOKUP(A539,'06A906018R M383 List'!$A$6:$D$1294,2,FALSE)</f>
        <v>1x1</v>
      </c>
      <c r="Q539" s="2" t="str">
        <f>VLOOKUP(A539,'06A906018R M383 List'!$A$6:$D$1294,4,FALSE)</f>
        <v>Entprellung Fehler: LR-Adaption multiplikativ (Bank 2)</v>
      </c>
      <c r="R539" s="2" t="str">
        <f>VLOOKUP(A539,'06A906018R M383 List'!$A$6:$D$1294,3,FALSE)</f>
        <v>$06F40</v>
      </c>
      <c r="T539" s="2" t="str">
        <f>VLOOKUP(A539,'06A906018CG M383 List'!$A$6:$D$1395,2,FALSE)</f>
        <v>1x1</v>
      </c>
      <c r="U539" s="2" t="str">
        <f>VLOOKUP(A539,'06A906018CG M383 List'!$A$6:$D$1395,4,FALSE)</f>
        <v>Entprellung Fehler: LR-Adaption multiplikativ (Bank 2)</v>
      </c>
      <c r="V539" s="2" t="str">
        <f>VLOOKUP(A539,'06A906018CG M383 List'!$A$6:$D$1395,3,FALSE)</f>
        <v>$06F9A</v>
      </c>
    </row>
    <row r="540" spans="1:22">
      <c r="A540" s="2" t="s">
        <v>9845</v>
      </c>
      <c r="B540" s="2" t="str">
        <f>VLOOKUP(A540,'4B0907557B M382 List'!$A$5:$E$1799,5,FALSE)</f>
        <v>Debounce Error: LR- adaptation QL- additive</v>
      </c>
      <c r="D540" s="2" t="str">
        <f>VLOOKUP(A540,'4B0907557B M382 List'!$A$5:$B$1799,2,FALSE)</f>
        <v>1x1</v>
      </c>
      <c r="E540" s="2" t="str">
        <f>VLOOKUP(A540,'4B0907557B M382 List'!$A$5:$D$1799,4,FALSE)</f>
        <v>Entprellung Fehler: LR-Adaption QL-additiv</v>
      </c>
      <c r="F540" s="2" t="str">
        <f>VLOOKUP(A540,'4B0907557B M382 List'!$A$5:$D$1799,3,FALSE)</f>
        <v>$07A1B</v>
      </c>
      <c r="H540" s="2" t="str">
        <f>VLOOKUP(A540,'4B0907557P M592 List'!$A$5:$D$1316,2,FALSE)</f>
        <v>1x1</v>
      </c>
      <c r="I540" s="2" t="str">
        <f>VLOOKUP(A540,'4B0907557P M592 List'!$A$5:$D$1316,4,FALSE)</f>
        <v>Entprellung Fehler: LR-Adaption QL-additiv</v>
      </c>
      <c r="J540" s="2" t="str">
        <f>VLOOKUP(A540,'4B0907557P M592 List'!$A$5:$D$1316,3,FALSE)</f>
        <v>$075B1</v>
      </c>
      <c r="L540" s="2" t="str">
        <f>VLOOKUP(A540,'4B0907557P M592 List'!$A$5:$D$1316,2,FALSE)</f>
        <v>1x1</v>
      </c>
      <c r="M540" s="2" t="str">
        <f>VLOOKUP(A540,'4B0907557P M592 List'!$A$5:$D$1316,4,FALSE)</f>
        <v>Entprellung Fehler: LR-Adaption QL-additiv</v>
      </c>
      <c r="N540" s="2" t="str">
        <f>VLOOKUP(A540,'4B0907557P M592 List'!$A$5:$D$1316,3,FALSE)</f>
        <v>$075B1</v>
      </c>
      <c r="P540" s="2" t="str">
        <f>VLOOKUP(A540,'06A906018R M383 List'!$A$6:$D$1294,2,FALSE)</f>
        <v>1x1</v>
      </c>
      <c r="Q540" s="2" t="str">
        <f>VLOOKUP(A540,'06A906018R M383 List'!$A$6:$D$1294,4,FALSE)</f>
        <v>Entprellung Fehler: LR-Adaption QL-additiv</v>
      </c>
      <c r="R540" s="2" t="str">
        <f>VLOOKUP(A540,'06A906018R M383 List'!$A$6:$D$1294,3,FALSE)</f>
        <v>$06F41</v>
      </c>
      <c r="T540" s="2" t="str">
        <f>VLOOKUP(A540,'06A906018CG M383 List'!$A$6:$D$1395,2,FALSE)</f>
        <v>1x1</v>
      </c>
      <c r="U540" s="2" t="str">
        <f>VLOOKUP(A540,'06A906018CG M383 List'!$A$6:$D$1395,4,FALSE)</f>
        <v>Entprellung Fehler: LR-Adaption QL-additiv</v>
      </c>
      <c r="V540" s="2" t="str">
        <f>VLOOKUP(A540,'06A906018CG M383 List'!$A$6:$D$1395,3,FALSE)</f>
        <v>$06F9B</v>
      </c>
    </row>
    <row r="541" spans="1:22">
      <c r="A541" s="2" t="s">
        <v>9848</v>
      </c>
      <c r="B541" s="2" t="str">
        <f>VLOOKUP(A541,'4B0907557B M382 List'!$A$5:$E$1799,5,FALSE)</f>
        <v>Debounce Error: LR- adaptation QL- additive ( Bank 2)</v>
      </c>
      <c r="D541" s="2" t="str">
        <f>VLOOKUP(A541,'4B0907557B M382 List'!$A$5:$B$1799,2,FALSE)</f>
        <v>1x1</v>
      </c>
      <c r="E541" s="2" t="str">
        <f>VLOOKUP(A541,'4B0907557B M382 List'!$A$5:$D$1799,4,FALSE)</f>
        <v>Entprellung Fehler: LR-Adaption QL-additiv (Bank 2)</v>
      </c>
      <c r="F541" s="2" t="str">
        <f>VLOOKUP(A541,'4B0907557B M382 List'!$A$5:$D$1799,3,FALSE)</f>
        <v>$07A1C</v>
      </c>
      <c r="H541" s="2" t="str">
        <f>VLOOKUP(A541,'4B0907557P M592 List'!$A$5:$D$1316,2,FALSE)</f>
        <v>1x1</v>
      </c>
      <c r="I541" s="2" t="str">
        <f>VLOOKUP(A541,'4B0907557P M592 List'!$A$5:$D$1316,4,FALSE)</f>
        <v>Entprellung Fehler: LR-Adaption QL-additiv (Bank 2)</v>
      </c>
      <c r="J541" s="2" t="str">
        <f>VLOOKUP(A541,'4B0907557P M592 List'!$A$5:$D$1316,3,FALSE)</f>
        <v>$075B2</v>
      </c>
      <c r="L541" s="2" t="str">
        <f>VLOOKUP(A541,'4B0907557P M592 List'!$A$5:$D$1316,2,FALSE)</f>
        <v>1x1</v>
      </c>
      <c r="M541" s="2" t="str">
        <f>VLOOKUP(A541,'4B0907557P M592 List'!$A$5:$D$1316,4,FALSE)</f>
        <v>Entprellung Fehler: LR-Adaption QL-additiv (Bank 2)</v>
      </c>
      <c r="N541" s="2" t="str">
        <f>VLOOKUP(A541,'4B0907557P M592 List'!$A$5:$D$1316,3,FALSE)</f>
        <v>$075B2</v>
      </c>
      <c r="P541" s="2" t="str">
        <f>VLOOKUP(A541,'06A906018R M383 List'!$A$6:$D$1294,2,FALSE)</f>
        <v>1x1</v>
      </c>
      <c r="Q541" s="2" t="str">
        <f>VLOOKUP(A541,'06A906018R M383 List'!$A$6:$D$1294,4,FALSE)</f>
        <v>Entprellung Fehler: LR-Adaption QL-additiv (Bank 2)</v>
      </c>
      <c r="R541" s="2" t="str">
        <f>VLOOKUP(A541,'06A906018R M383 List'!$A$6:$D$1294,3,FALSE)</f>
        <v>$06F42</v>
      </c>
      <c r="T541" s="2" t="str">
        <f>VLOOKUP(A541,'06A906018CG M383 List'!$A$6:$D$1395,2,FALSE)</f>
        <v>1x1</v>
      </c>
      <c r="U541" s="2" t="str">
        <f>VLOOKUP(A541,'06A906018CG M383 List'!$A$6:$D$1395,4,FALSE)</f>
        <v>Entprellung Fehler: LR-Adaption QL-additiv (Bank 2)</v>
      </c>
      <c r="V541" s="2" t="str">
        <f>VLOOKUP(A541,'06A906018CG M383 List'!$A$6:$D$1395,3,FALSE)</f>
        <v>$06F9C</v>
      </c>
    </row>
    <row r="542" spans="1:22">
      <c r="A542" s="2" t="s">
        <v>7036</v>
      </c>
      <c r="B542" s="2" t="str">
        <f>VLOOKUP(A542,'4B0907557B M382 List'!$A$5:$E$1799,5,FALSE)</f>
        <v>fra lower threshold for fault detection in the fuel supply system</v>
      </c>
      <c r="D542" s="2" t="str">
        <f>VLOOKUP(A542,'4B0907557B M382 List'!$A$5:$B$1799,2,FALSE)</f>
        <v>1x1</v>
      </c>
      <c r="E542" s="2" t="str">
        <f>VLOOKUP(A542,'4B0907557B M382 List'!$A$5:$D$1799,4,FALSE)</f>
        <v>untere fra-Schwelle für Fehlererkennung im Kraftstoffversorgungssystem</v>
      </c>
      <c r="F542" s="2" t="str">
        <f>VLOOKUP(A542,'4B0907557B M382 List'!$A$5:$D$1799,3,FALSE)</f>
        <v>$07CEA</v>
      </c>
      <c r="H542" s="2" t="str">
        <f>VLOOKUP(A542,'4B0907557P M592 List'!$A$5:$D$1316,2,FALSE)</f>
        <v>1x1</v>
      </c>
      <c r="I542" s="2" t="str">
        <f>VLOOKUP(A542,'4B0907557P M592 List'!$A$5:$D$1316,4,FALSE)</f>
        <v>untere fra-Schwelle für Fehlererkennung im Kraftstoffversorgungssystem</v>
      </c>
      <c r="J542" s="2" t="str">
        <f>VLOOKUP(A542,'4B0907557P M592 List'!$A$5:$D$1316,3,FALSE)</f>
        <v>$07880</v>
      </c>
      <c r="L542" s="2" t="str">
        <f>VLOOKUP(A542,'4B0907557P M592 List'!$A$5:$D$1316,2,FALSE)</f>
        <v>1x1</v>
      </c>
      <c r="M542" s="2" t="str">
        <f>VLOOKUP(A542,'4B0907557P M592 List'!$A$5:$D$1316,4,FALSE)</f>
        <v>untere fra-Schwelle für Fehlererkennung im Kraftstoffversorgungssystem</v>
      </c>
      <c r="N542" s="2" t="str">
        <f>VLOOKUP(A542,'4B0907557P M592 List'!$A$5:$D$1316,3,FALSE)</f>
        <v>$07880</v>
      </c>
      <c r="P542" s="2" t="str">
        <f>VLOOKUP(A542,'06A906018R M383 List'!$A$6:$D$1294,2,FALSE)</f>
        <v>1x1</v>
      </c>
      <c r="Q542" s="2" t="str">
        <f>VLOOKUP(A542,'06A906018R M383 List'!$A$6:$D$1294,4,FALSE)</f>
        <v>untere fra-Schwelle für Fehlererkennung im Kraftstoffversorgungssystem</v>
      </c>
      <c r="R542" s="2" t="str">
        <f>VLOOKUP(A542,'06A906018R M383 List'!$A$6:$D$1294,3,FALSE)</f>
        <v>$07224</v>
      </c>
      <c r="T542" s="2" t="str">
        <f>VLOOKUP(A542,'06A906018CG M383 List'!$A$6:$D$1395,2,FALSE)</f>
        <v>1x1</v>
      </c>
      <c r="U542" s="2" t="str">
        <f>VLOOKUP(A542,'06A906018CG M383 List'!$A$6:$D$1395,4,FALSE)</f>
        <v>untere fra-Schwelle für Fehlererkennung im Kraftstoffversorgungssystem</v>
      </c>
      <c r="V542" s="2" t="str">
        <f>VLOOKUP(A542,'06A906018CG M383 List'!$A$6:$D$1395,3,FALSE)</f>
        <v>$0728E</v>
      </c>
    </row>
    <row r="543" spans="1:22">
      <c r="A543" s="2" t="s">
        <v>7039</v>
      </c>
      <c r="B543" s="2" t="str">
        <f>VLOOKUP(A543,'4B0907557B M382 List'!$A$5:$E$1799,5,FALSE)</f>
        <v>fra upper threshold for fault detection in the fuel supply system</v>
      </c>
      <c r="D543" s="2" t="str">
        <f>VLOOKUP(A543,'4B0907557B M382 List'!$A$5:$B$1799,2,FALSE)</f>
        <v>1x1</v>
      </c>
      <c r="E543" s="2" t="str">
        <f>VLOOKUP(A543,'4B0907557B M382 List'!$A$5:$D$1799,4,FALSE)</f>
        <v>obere fra-Schwelle für Fehlererkennung im Kraftstoffversorgungssystem</v>
      </c>
      <c r="F543" s="2" t="str">
        <f>VLOOKUP(A543,'4B0907557B M382 List'!$A$5:$D$1799,3,FALSE)</f>
        <v>$07CE8</v>
      </c>
      <c r="H543" s="2" t="str">
        <f>VLOOKUP(A543,'4B0907557P M592 List'!$A$5:$D$1316,2,FALSE)</f>
        <v>1x1</v>
      </c>
      <c r="I543" s="2" t="str">
        <f>VLOOKUP(A543,'4B0907557P M592 List'!$A$5:$D$1316,4,FALSE)</f>
        <v>obere fra-Schwelle für Fehlererkennung im Kraftstoffversorgungssystem</v>
      </c>
      <c r="J543" s="2" t="str">
        <f>VLOOKUP(A543,'4B0907557P M592 List'!$A$5:$D$1316,3,FALSE)</f>
        <v>$0787E</v>
      </c>
      <c r="L543" s="2" t="str">
        <f>VLOOKUP(A543,'4B0907557P M592 List'!$A$5:$D$1316,2,FALSE)</f>
        <v>1x1</v>
      </c>
      <c r="M543" s="2" t="str">
        <f>VLOOKUP(A543,'4B0907557P M592 List'!$A$5:$D$1316,4,FALSE)</f>
        <v>obere fra-Schwelle für Fehlererkennung im Kraftstoffversorgungssystem</v>
      </c>
      <c r="N543" s="2" t="str">
        <f>VLOOKUP(A543,'4B0907557P M592 List'!$A$5:$D$1316,3,FALSE)</f>
        <v>$0787E</v>
      </c>
      <c r="P543" s="2" t="str">
        <f>VLOOKUP(A543,'06A906018R M383 List'!$A$6:$D$1294,2,FALSE)</f>
        <v>1x1</v>
      </c>
      <c r="Q543" s="2" t="str">
        <f>VLOOKUP(A543,'06A906018R M383 List'!$A$6:$D$1294,4,FALSE)</f>
        <v>obere fra-Schwelle für Fehlererkennung im Kraftstoffversorgungssystem</v>
      </c>
      <c r="R543" s="2" t="str">
        <f>VLOOKUP(A543,'06A906018R M383 List'!$A$6:$D$1294,3,FALSE)</f>
        <v>$07222</v>
      </c>
      <c r="T543" s="2" t="str">
        <f>VLOOKUP(A543,'06A906018CG M383 List'!$A$6:$D$1395,2,FALSE)</f>
        <v>1x1</v>
      </c>
      <c r="U543" s="2" t="str">
        <f>VLOOKUP(A543,'06A906018CG M383 List'!$A$6:$D$1395,4,FALSE)</f>
        <v>obere fra-Schwelle für Fehlererkennung im Kraftstoffversorgungssystem</v>
      </c>
      <c r="V543" s="2" t="str">
        <f>VLOOKUP(A543,'06A906018CG M383 List'!$A$6:$D$1395,3,FALSE)</f>
        <v>$0728C</v>
      </c>
    </row>
    <row r="544" spans="1:22">
      <c r="A544" s="2" t="s">
        <v>7042</v>
      </c>
      <c r="B544" s="2" t="str">
        <f>VLOOKUP(A544,'4B0907557B M382 List'!$A$5:$E$1799,5,FALSE)</f>
        <v>Delta fra - threshold for detection of the steady base adaptation</v>
      </c>
      <c r="D544" s="2" t="str">
        <f>VLOOKUP(A544,'4B0907557B M382 List'!$A$5:$B$1799,2,FALSE)</f>
        <v>1x1</v>
      </c>
      <c r="E544" s="2" t="str">
        <f>VLOOKUP(A544,'4B0907557B M382 List'!$A$5:$D$1799,4,FALSE)</f>
        <v>Delta-fra-Schwelle für Erkennung der eingeschwungenen Grundadaption</v>
      </c>
      <c r="F544" s="2" t="str">
        <f>VLOOKUP(A544,'4B0907557B M382 List'!$A$5:$D$1799,3,FALSE)</f>
        <v>$07CFE</v>
      </c>
      <c r="H544" s="2" t="str">
        <f>VLOOKUP(A544,'4B0907557P M592 List'!$A$5:$D$1316,2,FALSE)</f>
        <v>1x1</v>
      </c>
      <c r="I544" s="2" t="str">
        <f>VLOOKUP(A544,'4B0907557P M592 List'!$A$5:$D$1316,4,FALSE)</f>
        <v>Delta-fra-Schwelle für Erkennung der eingeschwungenen Grundadaption</v>
      </c>
      <c r="J544" s="2" t="str">
        <f>VLOOKUP(A544,'4B0907557P M592 List'!$A$5:$D$1316,3,FALSE)</f>
        <v>$07894</v>
      </c>
      <c r="L544" s="2" t="str">
        <f>VLOOKUP(A544,'4B0907557P M592 List'!$A$5:$D$1316,2,FALSE)</f>
        <v>1x1</v>
      </c>
      <c r="M544" s="2" t="str">
        <f>VLOOKUP(A544,'4B0907557P M592 List'!$A$5:$D$1316,4,FALSE)</f>
        <v>Delta-fra-Schwelle für Erkennung der eingeschwungenen Grundadaption</v>
      </c>
      <c r="N544" s="2" t="str">
        <f>VLOOKUP(A544,'4B0907557P M592 List'!$A$5:$D$1316,3,FALSE)</f>
        <v>$07894</v>
      </c>
      <c r="P544" s="2" t="str">
        <f>VLOOKUP(A544,'06A906018R M383 List'!$A$6:$D$1294,2,FALSE)</f>
        <v>1x1</v>
      </c>
      <c r="Q544" s="2" t="str">
        <f>VLOOKUP(A544,'06A906018R M383 List'!$A$6:$D$1294,4,FALSE)</f>
        <v>Delta-fra-Schwelle für Erkennung der eingeschwungenen Grundadaption</v>
      </c>
      <c r="R544" s="2" t="str">
        <f>VLOOKUP(A544,'06A906018R M383 List'!$A$6:$D$1294,3,FALSE)</f>
        <v>$07238</v>
      </c>
      <c r="T544" s="2" t="str">
        <f>VLOOKUP(A544,'06A906018CG M383 List'!$A$6:$D$1395,2,FALSE)</f>
        <v>1x1</v>
      </c>
      <c r="U544" s="2" t="str">
        <f>VLOOKUP(A544,'06A906018CG M383 List'!$A$6:$D$1395,4,FALSE)</f>
        <v>Delta-fra-Schwelle für Erkennung der eingeschwungenen Grundadaption</v>
      </c>
      <c r="V544" s="2" t="str">
        <f>VLOOKUP(A544,'06A906018CG M383 List'!$A$6:$D$1395,3,FALSE)</f>
        <v>$072A2</v>
      </c>
    </row>
    <row r="545" spans="1:22">
      <c r="A545" s="2" t="s">
        <v>7051</v>
      </c>
      <c r="B545" s="2" t="str">
        <f>VLOOKUP(A545,'4B0907557B M382 List'!$A$5:$E$1799,5,FALSE)</f>
        <v>reduced lower limit of the correction factor fra</v>
      </c>
      <c r="D545" s="2" t="str">
        <f>VLOOKUP(A545,'4B0907557B M382 List'!$A$5:$B$1799,2,FALSE)</f>
        <v>1x1</v>
      </c>
      <c r="E545" s="2" t="str">
        <f>VLOOKUP(A545,'4B0907557B M382 List'!$A$5:$D$1799,4,FALSE)</f>
        <v>reduzierte untere Begrenzung des Korrekturfaktors fra</v>
      </c>
      <c r="F545" s="2" t="str">
        <f>VLOOKUP(A545,'4B0907557B M382 List'!$A$5:$D$1799,3,FALSE)</f>
        <v>$0767A</v>
      </c>
      <c r="H545" s="2" t="str">
        <f>VLOOKUP(A545,'4B0907557P M592 List'!$A$5:$D$1316,2,FALSE)</f>
        <v>1x1</v>
      </c>
      <c r="I545" s="2" t="str">
        <f>VLOOKUP(A545,'4B0907557P M592 List'!$A$5:$D$1316,4,FALSE)</f>
        <v>reduzierte untere Begrenzung des Korrekturfaktors fra</v>
      </c>
      <c r="J545" s="2" t="str">
        <f>VLOOKUP(A545,'4B0907557P M592 List'!$A$5:$D$1316,3,FALSE)</f>
        <v>$07210</v>
      </c>
      <c r="L545" s="2" t="str">
        <f>VLOOKUP(A545,'4B0907557P M592 List'!$A$5:$D$1316,2,FALSE)</f>
        <v>1x1</v>
      </c>
      <c r="M545" s="2" t="str">
        <f>VLOOKUP(A545,'4B0907557P M592 List'!$A$5:$D$1316,4,FALSE)</f>
        <v>reduzierte untere Begrenzung des Korrekturfaktors fra</v>
      </c>
      <c r="N545" s="2" t="str">
        <f>VLOOKUP(A545,'4B0907557P M592 List'!$A$5:$D$1316,3,FALSE)</f>
        <v>$07210</v>
      </c>
      <c r="P545" s="2" t="str">
        <f>VLOOKUP(A545,'06A906018R M383 List'!$A$6:$D$1294,2,FALSE)</f>
        <v>1x1</v>
      </c>
      <c r="Q545" s="2" t="str">
        <f>VLOOKUP(A545,'06A906018R M383 List'!$A$6:$D$1294,4,FALSE)</f>
        <v>reduzierte untere Begrenzung des Korrekturfaktors fra</v>
      </c>
      <c r="R545" s="2" t="str">
        <f>VLOOKUP(A545,'06A906018R M383 List'!$A$6:$D$1294,3,FALSE)</f>
        <v>$06B92</v>
      </c>
      <c r="T545" s="2" t="str">
        <f>VLOOKUP(A545,'06A906018CG M383 List'!$A$6:$D$1395,2,FALSE)</f>
        <v>1x1</v>
      </c>
      <c r="U545" s="2" t="str">
        <f>VLOOKUP(A545,'06A906018CG M383 List'!$A$6:$D$1395,4,FALSE)</f>
        <v>reduzierte untere Begrenzung des Korrekturfaktors fra</v>
      </c>
      <c r="V545" s="2" t="str">
        <f>VLOOKUP(A545,'06A906018CG M383 List'!$A$6:$D$1395,3,FALSE)</f>
        <v>$06BB0</v>
      </c>
    </row>
    <row r="546" spans="1:22">
      <c r="A546" s="2" t="s">
        <v>7054</v>
      </c>
      <c r="B546" s="2" t="str">
        <f>VLOOKUP(A546,'4B0907557B M382 List'!$A$5:$E$1799,5,FALSE)</f>
        <v>reduced upper limit of the correction factor fra</v>
      </c>
      <c r="D546" s="2" t="str">
        <f>VLOOKUP(A546,'4B0907557B M382 List'!$A$5:$B$1799,2,FALSE)</f>
        <v>1x1</v>
      </c>
      <c r="E546" s="2" t="str">
        <f>VLOOKUP(A546,'4B0907557B M382 List'!$A$5:$D$1799,4,FALSE)</f>
        <v>reduzierte obere Begrenzung des Korrekturfaktors fra</v>
      </c>
      <c r="F546" s="2" t="str">
        <f>VLOOKUP(A546,'4B0907557B M382 List'!$A$5:$D$1799,3,FALSE)</f>
        <v>$07676</v>
      </c>
      <c r="H546" s="2" t="str">
        <f>VLOOKUP(A546,'4B0907557P M592 List'!$A$5:$D$1316,2,FALSE)</f>
        <v>1x1</v>
      </c>
      <c r="I546" s="2" t="str">
        <f>VLOOKUP(A546,'4B0907557P M592 List'!$A$5:$D$1316,4,FALSE)</f>
        <v>reduzierte obere Begrenzung des Korrekturfaktors fra</v>
      </c>
      <c r="J546" s="2" t="str">
        <f>VLOOKUP(A546,'4B0907557P M592 List'!$A$5:$D$1316,3,FALSE)</f>
        <v>$0720C</v>
      </c>
      <c r="L546" s="2" t="str">
        <f>VLOOKUP(A546,'4B0907557P M592 List'!$A$5:$D$1316,2,FALSE)</f>
        <v>1x1</v>
      </c>
      <c r="M546" s="2" t="str">
        <f>VLOOKUP(A546,'4B0907557P M592 List'!$A$5:$D$1316,4,FALSE)</f>
        <v>reduzierte obere Begrenzung des Korrekturfaktors fra</v>
      </c>
      <c r="N546" s="2" t="str">
        <f>VLOOKUP(A546,'4B0907557P M592 List'!$A$5:$D$1316,3,FALSE)</f>
        <v>$0720C</v>
      </c>
      <c r="P546" s="2" t="str">
        <f>VLOOKUP(A546,'06A906018R M383 List'!$A$6:$D$1294,2,FALSE)</f>
        <v>1x1</v>
      </c>
      <c r="Q546" s="2" t="str">
        <f>VLOOKUP(A546,'06A906018R M383 List'!$A$6:$D$1294,4,FALSE)</f>
        <v>reduzierte obere Begrenzung des Korrekturfaktors fra</v>
      </c>
      <c r="R546" s="2" t="str">
        <f>VLOOKUP(A546,'06A906018R M383 List'!$A$6:$D$1294,3,FALSE)</f>
        <v>$06B8E</v>
      </c>
      <c r="T546" s="2" t="str">
        <f>VLOOKUP(A546,'06A906018CG M383 List'!$A$6:$D$1395,2,FALSE)</f>
        <v>1x1</v>
      </c>
      <c r="U546" s="2" t="str">
        <f>VLOOKUP(A546,'06A906018CG M383 List'!$A$6:$D$1395,4,FALSE)</f>
        <v>reduzierte obere Begrenzung des Korrekturfaktors fra</v>
      </c>
      <c r="V546" s="2" t="str">
        <f>VLOOKUP(A546,'06A906018CG M383 List'!$A$6:$D$1395,3,FALSE)</f>
        <v>$06BAC</v>
      </c>
    </row>
    <row r="547" spans="1:22">
      <c r="A547" s="2" t="s">
        <v>7223</v>
      </c>
      <c r="B547" s="2" t="str">
        <f>VLOOKUP(A547,'4B0907557B M382 List'!$A$5:$E$1799,5,FALSE)</f>
        <v>Debouncing healing : LR- adaptation ti - additive</v>
      </c>
      <c r="D547" s="2" t="str">
        <f>VLOOKUP(A547,'4B0907557B M382 List'!$A$5:$B$1799,2,FALSE)</f>
        <v>1x1</v>
      </c>
      <c r="E547" s="2" t="str">
        <f>VLOOKUP(A547,'4B0907557B M382 List'!$A$5:$D$1799,4,FALSE)</f>
        <v>Entprellung Heilung: LR-Adaption ti-additiv</v>
      </c>
      <c r="F547" s="2" t="str">
        <f>VLOOKUP(A547,'4B0907557B M382 List'!$A$5:$D$1799,3,FALSE)</f>
        <v>$07A64</v>
      </c>
      <c r="H547" s="2" t="str">
        <f>VLOOKUP(A547,'4B0907557P M592 List'!$A$5:$D$1316,2,FALSE)</f>
        <v>1x1</v>
      </c>
      <c r="I547" s="2" t="str">
        <f>VLOOKUP(A547,'4B0907557P M592 List'!$A$5:$D$1316,4,FALSE)</f>
        <v>Entprellung Heilung: LR-Adaption ti-additiv</v>
      </c>
      <c r="J547" s="2" t="str">
        <f>VLOOKUP(A547,'4B0907557P M592 List'!$A$5:$D$1316,3,FALSE)</f>
        <v>$075FA</v>
      </c>
      <c r="L547" s="2" t="str">
        <f>VLOOKUP(A547,'4B0907557P M592 List'!$A$5:$D$1316,2,FALSE)</f>
        <v>1x1</v>
      </c>
      <c r="M547" s="2" t="str">
        <f>VLOOKUP(A547,'4B0907557P M592 List'!$A$5:$D$1316,4,FALSE)</f>
        <v>Entprellung Heilung: LR-Adaption ti-additiv</v>
      </c>
      <c r="N547" s="2" t="str">
        <f>VLOOKUP(A547,'4B0907557P M592 List'!$A$5:$D$1316,3,FALSE)</f>
        <v>$075FA</v>
      </c>
      <c r="P547" s="2" t="str">
        <f>VLOOKUP(A547,'06A906018R M383 List'!$A$6:$D$1294,2,FALSE)</f>
        <v>1x1</v>
      </c>
      <c r="Q547" s="2" t="str">
        <f>VLOOKUP(A547,'06A906018R M383 List'!$A$6:$D$1294,4,FALSE)</f>
        <v>Entprellung Heilung: LR-Adaption ti-additiv</v>
      </c>
      <c r="R547" s="2" t="str">
        <f>VLOOKUP(A547,'06A906018R M383 List'!$A$6:$D$1294,3,FALSE)</f>
        <v>$06F8A</v>
      </c>
      <c r="T547" s="2" t="str">
        <f>VLOOKUP(A547,'06A906018CG M383 List'!$A$6:$D$1395,2,FALSE)</f>
        <v>1x1</v>
      </c>
      <c r="U547" s="2" t="str">
        <f>VLOOKUP(A547,'06A906018CG M383 List'!$A$6:$D$1395,4,FALSE)</f>
        <v>Entprellung Heilung: LR-Adaption ti-additiv</v>
      </c>
      <c r="V547" s="2" t="str">
        <f>VLOOKUP(A547,'06A906018CG M383 List'!$A$6:$D$1395,3,FALSE)</f>
        <v>$06FE4</v>
      </c>
    </row>
    <row r="548" spans="1:22">
      <c r="A548" s="2" t="s">
        <v>7226</v>
      </c>
      <c r="B548" s="2" t="str">
        <f>VLOOKUP(A548,'4B0907557B M382 List'!$A$5:$E$1799,5,FALSE)</f>
        <v>Debouncing healing : LR- adaptation ti - additive ( Bank 2)</v>
      </c>
      <c r="D548" s="2" t="str">
        <f>VLOOKUP(A548,'4B0907557B M382 List'!$A$5:$B$1799,2,FALSE)</f>
        <v>1x1</v>
      </c>
      <c r="E548" s="2" t="str">
        <f>VLOOKUP(A548,'4B0907557B M382 List'!$A$5:$D$1799,4,FALSE)</f>
        <v>Entprellung Heilung: LR-Adaption ti-additiv (Bank 2)</v>
      </c>
      <c r="F548" s="2" t="str">
        <f>VLOOKUP(A548,'4B0907557B M382 List'!$A$5:$D$1799,3,FALSE)</f>
        <v>$07A65</v>
      </c>
      <c r="H548" s="2" t="str">
        <f>VLOOKUP(A548,'4B0907557P M592 List'!$A$5:$D$1316,2,FALSE)</f>
        <v>1x1</v>
      </c>
      <c r="I548" s="2" t="str">
        <f>VLOOKUP(A548,'4B0907557P M592 List'!$A$5:$D$1316,4,FALSE)</f>
        <v>Entprellung Heilung: LR-Adaption ti-additiv (Bank 2)</v>
      </c>
      <c r="J548" s="2" t="str">
        <f>VLOOKUP(A548,'4B0907557P M592 List'!$A$5:$D$1316,3,FALSE)</f>
        <v>$075FB</v>
      </c>
      <c r="L548" s="2" t="str">
        <f>VLOOKUP(A548,'4B0907557P M592 List'!$A$5:$D$1316,2,FALSE)</f>
        <v>1x1</v>
      </c>
      <c r="M548" s="2" t="str">
        <f>VLOOKUP(A548,'4B0907557P M592 List'!$A$5:$D$1316,4,FALSE)</f>
        <v>Entprellung Heilung: LR-Adaption ti-additiv (Bank 2)</v>
      </c>
      <c r="N548" s="2" t="str">
        <f>VLOOKUP(A548,'4B0907557P M592 List'!$A$5:$D$1316,3,FALSE)</f>
        <v>$075FB</v>
      </c>
      <c r="P548" s="2" t="str">
        <f>VLOOKUP(A548,'06A906018R M383 List'!$A$6:$D$1294,2,FALSE)</f>
        <v>1x1</v>
      </c>
      <c r="Q548" s="2" t="str">
        <f>VLOOKUP(A548,'06A906018R M383 List'!$A$6:$D$1294,4,FALSE)</f>
        <v>Entprellung Heilung: LR-Adaption ti-additiv (Bank 2)</v>
      </c>
      <c r="R548" s="2" t="str">
        <f>VLOOKUP(A548,'06A906018R M383 List'!$A$6:$D$1294,3,FALSE)</f>
        <v>$06F8B</v>
      </c>
      <c r="T548" s="2" t="str">
        <f>VLOOKUP(A548,'06A906018CG M383 List'!$A$6:$D$1395,2,FALSE)</f>
        <v>1x1</v>
      </c>
      <c r="U548" s="2" t="str">
        <f>VLOOKUP(A548,'06A906018CG M383 List'!$A$6:$D$1395,4,FALSE)</f>
        <v>Entprellung Heilung: LR-Adaption ti-additiv (Bank 2)</v>
      </c>
      <c r="V548" s="2" t="str">
        <f>VLOOKUP(A548,'06A906018CG M383 List'!$A$6:$D$1395,3,FALSE)</f>
        <v>$06FE5</v>
      </c>
    </row>
    <row r="549" spans="1:22">
      <c r="A549" s="2" t="s">
        <v>7259</v>
      </c>
      <c r="B549" s="2" t="str">
        <f>VLOOKUP(A549,'4B0907557B M382 List'!$A$5:$E$1799,5,FALSE)</f>
        <v>Debouncing Healing: LR -Adaption multiplicative</v>
      </c>
      <c r="D549" s="2" t="str">
        <f>VLOOKUP(A549,'4B0907557B M382 List'!$A$5:$B$1799,2,FALSE)</f>
        <v>1x1</v>
      </c>
      <c r="E549" s="2" t="str">
        <f>VLOOKUP(A549,'4B0907557B M382 List'!$A$5:$D$1799,4,FALSE)</f>
        <v>Entprellung Heilung: LR-Adaption multiplikativ</v>
      </c>
      <c r="F549" s="2" t="str">
        <f>VLOOKUP(A549,'4B0907557B M382 List'!$A$5:$D$1799,3,FALSE)</f>
        <v>$07A60</v>
      </c>
      <c r="H549" s="2" t="str">
        <f>VLOOKUP(A549,'4B0907557P M592 List'!$A$5:$D$1316,2,FALSE)</f>
        <v>1x1</v>
      </c>
      <c r="I549" s="2" t="str">
        <f>VLOOKUP(A549,'4B0907557P M592 List'!$A$5:$D$1316,4,FALSE)</f>
        <v>Entprellung Heilung: LR-Adaption multiplikativ</v>
      </c>
      <c r="J549" s="2" t="str">
        <f>VLOOKUP(A549,'4B0907557P M592 List'!$A$5:$D$1316,3,FALSE)</f>
        <v>$075F6</v>
      </c>
      <c r="L549" s="2" t="str">
        <f>VLOOKUP(A549,'4B0907557P M592 List'!$A$5:$D$1316,2,FALSE)</f>
        <v>1x1</v>
      </c>
      <c r="M549" s="2" t="str">
        <f>VLOOKUP(A549,'4B0907557P M592 List'!$A$5:$D$1316,4,FALSE)</f>
        <v>Entprellung Heilung: LR-Adaption multiplikativ</v>
      </c>
      <c r="N549" s="2" t="str">
        <f>VLOOKUP(A549,'4B0907557P M592 List'!$A$5:$D$1316,3,FALSE)</f>
        <v>$075F6</v>
      </c>
      <c r="P549" s="2" t="str">
        <f>VLOOKUP(A549,'06A906018R M383 List'!$A$6:$D$1294,2,FALSE)</f>
        <v>1x1</v>
      </c>
      <c r="Q549" s="2" t="str">
        <f>VLOOKUP(A549,'06A906018R M383 List'!$A$6:$D$1294,4,FALSE)</f>
        <v>Entprellung Heilung: LR-Adaption multiplikativ</v>
      </c>
      <c r="R549" s="2" t="str">
        <f>VLOOKUP(A549,'06A906018R M383 List'!$A$6:$D$1294,3,FALSE)</f>
        <v>$06F86</v>
      </c>
      <c r="T549" s="2" t="str">
        <f>VLOOKUP(A549,'06A906018CG M383 List'!$A$6:$D$1395,2,FALSE)</f>
        <v>1x1</v>
      </c>
      <c r="U549" s="2" t="str">
        <f>VLOOKUP(A549,'06A906018CG M383 List'!$A$6:$D$1395,4,FALSE)</f>
        <v>Entprellung Heilung: LR-Adaption multiplikativ</v>
      </c>
      <c r="V549" s="2" t="str">
        <f>VLOOKUP(A549,'06A906018CG M383 List'!$A$6:$D$1395,3,FALSE)</f>
        <v>$06FE0</v>
      </c>
    </row>
    <row r="550" spans="1:22">
      <c r="A550" s="2" t="s">
        <v>7262</v>
      </c>
      <c r="B550" s="2" t="str">
        <f>VLOOKUP(A550,'4B0907557B M382 List'!$A$5:$E$1799,5,FALSE)</f>
        <v>Debouncing Healing: LR -Adaption multiplicative ( Bank 2)</v>
      </c>
      <c r="D550" s="2" t="str">
        <f>VLOOKUP(A550,'4B0907557B M382 List'!$A$5:$B$1799,2,FALSE)</f>
        <v>1x1</v>
      </c>
      <c r="E550" s="2" t="str">
        <f>VLOOKUP(A550,'4B0907557B M382 List'!$A$5:$D$1799,4,FALSE)</f>
        <v>Entprellung Heilung: LR-Adaption multiplikativ (Bank 2)</v>
      </c>
      <c r="F550" s="2" t="str">
        <f>VLOOKUP(A550,'4B0907557B M382 List'!$A$5:$D$1799,3,FALSE)</f>
        <v>$07A61</v>
      </c>
      <c r="H550" s="2" t="str">
        <f>VLOOKUP(A550,'4B0907557P M592 List'!$A$5:$D$1316,2,FALSE)</f>
        <v>1x1</v>
      </c>
      <c r="I550" s="2" t="str">
        <f>VLOOKUP(A550,'4B0907557P M592 List'!$A$5:$D$1316,4,FALSE)</f>
        <v>Entprellung Heilung: LR-Adaption multiplikativ (Bank 2)</v>
      </c>
      <c r="J550" s="2" t="str">
        <f>VLOOKUP(A550,'4B0907557P M592 List'!$A$5:$D$1316,3,FALSE)</f>
        <v>$075F7</v>
      </c>
      <c r="L550" s="2" t="str">
        <f>VLOOKUP(A550,'4B0907557P M592 List'!$A$5:$D$1316,2,FALSE)</f>
        <v>1x1</v>
      </c>
      <c r="M550" s="2" t="str">
        <f>VLOOKUP(A550,'4B0907557P M592 List'!$A$5:$D$1316,4,FALSE)</f>
        <v>Entprellung Heilung: LR-Adaption multiplikativ (Bank 2)</v>
      </c>
      <c r="N550" s="2" t="str">
        <f>VLOOKUP(A550,'4B0907557P M592 List'!$A$5:$D$1316,3,FALSE)</f>
        <v>$075F7</v>
      </c>
      <c r="P550" s="2" t="str">
        <f>VLOOKUP(A550,'06A906018R M383 List'!$A$6:$D$1294,2,FALSE)</f>
        <v>1x1</v>
      </c>
      <c r="Q550" s="2" t="str">
        <f>VLOOKUP(A550,'06A906018R M383 List'!$A$6:$D$1294,4,FALSE)</f>
        <v>Entprellung Heilung: LR-Adaption multiplikativ (Bank 2)</v>
      </c>
      <c r="R550" s="2" t="str">
        <f>VLOOKUP(A550,'06A906018R M383 List'!$A$6:$D$1294,3,FALSE)</f>
        <v>$06F87</v>
      </c>
      <c r="T550" s="2" t="str">
        <f>VLOOKUP(A550,'06A906018CG M383 List'!$A$6:$D$1395,2,FALSE)</f>
        <v>1x1</v>
      </c>
      <c r="U550" s="2" t="str">
        <f>VLOOKUP(A550,'06A906018CG M383 List'!$A$6:$D$1395,4,FALSE)</f>
        <v>Entprellung Heilung: LR-Adaption multiplikativ (Bank 2)</v>
      </c>
      <c r="V550" s="2" t="str">
        <f>VLOOKUP(A550,'06A906018CG M383 List'!$A$6:$D$1395,3,FALSE)</f>
        <v>$06FE1</v>
      </c>
    </row>
    <row r="551" spans="1:22">
      <c r="A551" s="2" t="s">
        <v>7388</v>
      </c>
      <c r="B551" s="2" t="str">
        <f>VLOOKUP(A551,'4B0907557B M382 List'!$A$5:$E$1799,5,FALSE)</f>
        <v>Debouncing healing : LR- adaptation QL- additive</v>
      </c>
      <c r="D551" s="2" t="str">
        <f>VLOOKUP(A551,'4B0907557B M382 List'!$A$5:$B$1799,2,FALSE)</f>
        <v>1x1</v>
      </c>
      <c r="E551" s="2" t="str">
        <f>VLOOKUP(A551,'4B0907557B M382 List'!$A$5:$D$1799,4,FALSE)</f>
        <v>Entprellung Heilung: LR-Adaption QL-additiv</v>
      </c>
      <c r="F551" s="2" t="str">
        <f>VLOOKUP(A551,'4B0907557B M382 List'!$A$5:$D$1799,3,FALSE)</f>
        <v>$07A62</v>
      </c>
      <c r="H551" s="2" t="str">
        <f>VLOOKUP(A551,'4B0907557P M592 List'!$A$5:$D$1316,2,FALSE)</f>
        <v>1x1</v>
      </c>
      <c r="I551" s="2" t="str">
        <f>VLOOKUP(A551,'4B0907557P M592 List'!$A$5:$D$1316,4,FALSE)</f>
        <v>Entprellung Heilung: LR-Adaption QL-additiv</v>
      </c>
      <c r="J551" s="2" t="str">
        <f>VLOOKUP(A551,'4B0907557P M592 List'!$A$5:$D$1316,3,FALSE)</f>
        <v>$075F8</v>
      </c>
      <c r="L551" s="2" t="str">
        <f>VLOOKUP(A551,'4B0907557P M592 List'!$A$5:$D$1316,2,FALSE)</f>
        <v>1x1</v>
      </c>
      <c r="M551" s="2" t="str">
        <f>VLOOKUP(A551,'4B0907557P M592 List'!$A$5:$D$1316,4,FALSE)</f>
        <v>Entprellung Heilung: LR-Adaption QL-additiv</v>
      </c>
      <c r="N551" s="2" t="str">
        <f>VLOOKUP(A551,'4B0907557P M592 List'!$A$5:$D$1316,3,FALSE)</f>
        <v>$075F8</v>
      </c>
      <c r="P551" s="2" t="str">
        <f>VLOOKUP(A551,'06A906018R M383 List'!$A$6:$D$1294,2,FALSE)</f>
        <v>1x1</v>
      </c>
      <c r="Q551" s="2" t="str">
        <f>VLOOKUP(A551,'06A906018R M383 List'!$A$6:$D$1294,4,FALSE)</f>
        <v>Entprellung Heilung: LR-Adaption QL-additiv</v>
      </c>
      <c r="R551" s="2" t="str">
        <f>VLOOKUP(A551,'06A906018R M383 List'!$A$6:$D$1294,3,FALSE)</f>
        <v>$06F88</v>
      </c>
      <c r="T551" s="2" t="str">
        <f>VLOOKUP(A551,'06A906018CG M383 List'!$A$6:$D$1395,2,FALSE)</f>
        <v>1x1</v>
      </c>
      <c r="U551" s="2" t="str">
        <f>VLOOKUP(A551,'06A906018CG M383 List'!$A$6:$D$1395,4,FALSE)</f>
        <v>Entprellung Heilung: LR-Adaption QL-additiv</v>
      </c>
      <c r="V551" s="2" t="str">
        <f>VLOOKUP(A551,'06A906018CG M383 List'!$A$6:$D$1395,3,FALSE)</f>
        <v>$06FE2</v>
      </c>
    </row>
    <row r="552" spans="1:22">
      <c r="A552" s="2" t="s">
        <v>7391</v>
      </c>
      <c r="B552" s="2" t="str">
        <f>VLOOKUP(A552,'4B0907557B M382 List'!$A$5:$E$1799,5,FALSE)</f>
        <v>Debouncing healing : LR- adaptation QL- additive ( Bank 2)</v>
      </c>
      <c r="D552" s="2" t="str">
        <f>VLOOKUP(A552,'4B0907557B M382 List'!$A$5:$B$1799,2,FALSE)</f>
        <v>1x1</v>
      </c>
      <c r="E552" s="2" t="str">
        <f>VLOOKUP(A552,'4B0907557B M382 List'!$A$5:$D$1799,4,FALSE)</f>
        <v>Entprellung Heilung: LR-Adaption QL-additiv (Bank 2)</v>
      </c>
      <c r="F552" s="2" t="str">
        <f>VLOOKUP(A552,'4B0907557B M382 List'!$A$5:$D$1799,3,FALSE)</f>
        <v>$07A63</v>
      </c>
      <c r="H552" s="2" t="str">
        <f>VLOOKUP(A552,'4B0907557P M592 List'!$A$5:$D$1316,2,FALSE)</f>
        <v>1x1</v>
      </c>
      <c r="I552" s="2" t="str">
        <f>VLOOKUP(A552,'4B0907557P M592 List'!$A$5:$D$1316,4,FALSE)</f>
        <v>Entprellung Heilung: LR-Adaption QL-additiv (Bank 2)</v>
      </c>
      <c r="J552" s="2" t="str">
        <f>VLOOKUP(A552,'4B0907557P M592 List'!$A$5:$D$1316,3,FALSE)</f>
        <v>$075F9</v>
      </c>
      <c r="L552" s="2" t="str">
        <f>VLOOKUP(A552,'4B0907557P M592 List'!$A$5:$D$1316,2,FALSE)</f>
        <v>1x1</v>
      </c>
      <c r="M552" s="2" t="str">
        <f>VLOOKUP(A552,'4B0907557P M592 List'!$A$5:$D$1316,4,FALSE)</f>
        <v>Entprellung Heilung: LR-Adaption QL-additiv (Bank 2)</v>
      </c>
      <c r="N552" s="2" t="str">
        <f>VLOOKUP(A552,'4B0907557P M592 List'!$A$5:$D$1316,3,FALSE)</f>
        <v>$075F9</v>
      </c>
      <c r="P552" s="2" t="str">
        <f>VLOOKUP(A552,'06A906018R M383 List'!$A$6:$D$1294,2,FALSE)</f>
        <v>1x1</v>
      </c>
      <c r="Q552" s="2" t="str">
        <f>VLOOKUP(A552,'06A906018R M383 List'!$A$6:$D$1294,4,FALSE)</f>
        <v>Entprellung Heilung: LR-Adaption QL-additiv (Bank 2)</v>
      </c>
      <c r="R552" s="2" t="str">
        <f>VLOOKUP(A552,'06A906018R M383 List'!$A$6:$D$1294,3,FALSE)</f>
        <v>$06F89</v>
      </c>
      <c r="T552" s="2" t="str">
        <f>VLOOKUP(A552,'06A906018CG M383 List'!$A$6:$D$1395,2,FALSE)</f>
        <v>1x1</v>
      </c>
      <c r="U552" s="2" t="str">
        <f>VLOOKUP(A552,'06A906018CG M383 List'!$A$6:$D$1395,4,FALSE)</f>
        <v>Entprellung Heilung: LR-Adaption QL-additiv (Bank 2)</v>
      </c>
      <c r="V552" s="2" t="str">
        <f>VLOOKUP(A552,'06A906018CG M383 List'!$A$6:$D$1395,3,FALSE)</f>
        <v>$06FE3</v>
      </c>
    </row>
    <row r="553" spans="1:22">
      <c r="A553" s="2" t="s">
        <v>7989</v>
      </c>
      <c r="B553" s="2" t="str">
        <f>VLOOKUP(A553,'4B0907557B M382 List'!$A$5:$E$1799,5,FALSE)</f>
        <v>Error - &gt; Lamp : LR- adaptation ti - additive</v>
      </c>
      <c r="D553" s="2" t="str">
        <f>VLOOKUP(A553,'4B0907557B M382 List'!$A$5:$B$1799,2,FALSE)</f>
        <v>1x1</v>
      </c>
      <c r="E553" s="2" t="str">
        <f>VLOOKUP(A553,'4B0907557B M382 List'!$A$5:$D$1799,4,FALSE)</f>
        <v>Fehler -&gt; Lampe: LR-Adaption ti-additiv</v>
      </c>
      <c r="F553" s="2" t="str">
        <f>VLOOKUP(A553,'4B0907557B M382 List'!$A$5:$D$1799,3,FALSE)</f>
        <v>$07AAB</v>
      </c>
      <c r="H553" s="2" t="str">
        <f>VLOOKUP(A553,'4B0907557P M592 List'!$A$5:$D$1316,2,FALSE)</f>
        <v>1x1</v>
      </c>
      <c r="I553" s="2" t="str">
        <f>VLOOKUP(A553,'4B0907557P M592 List'!$A$5:$D$1316,4,FALSE)</f>
        <v>Fehler -&gt; Lampe: LR-Adaption ti-additiv</v>
      </c>
      <c r="J553" s="2" t="str">
        <f>VLOOKUP(A553,'4B0907557P M592 List'!$A$5:$D$1316,3,FALSE)</f>
        <v>$07641</v>
      </c>
      <c r="L553" s="2" t="str">
        <f>VLOOKUP(A553,'4B0907557P M592 List'!$A$5:$D$1316,2,FALSE)</f>
        <v>1x1</v>
      </c>
      <c r="M553" s="2" t="str">
        <f>VLOOKUP(A553,'4B0907557P M592 List'!$A$5:$D$1316,4,FALSE)</f>
        <v>Fehler -&gt; Lampe: LR-Adaption ti-additiv</v>
      </c>
      <c r="N553" s="2" t="str">
        <f>VLOOKUP(A553,'4B0907557P M592 List'!$A$5:$D$1316,3,FALSE)</f>
        <v>$07641</v>
      </c>
      <c r="P553" s="2" t="str">
        <f>VLOOKUP(A553,'06A906018R M383 List'!$A$6:$D$1294,2,FALSE)</f>
        <v>1x1</v>
      </c>
      <c r="Q553" s="2" t="str">
        <f>VLOOKUP(A553,'06A906018R M383 List'!$A$6:$D$1294,4,FALSE)</f>
        <v>Fehler -&gt; Lampe: LR-Adaption ti-additiv</v>
      </c>
      <c r="R553" s="2" t="str">
        <f>VLOOKUP(A553,'06A906018R M383 List'!$A$6:$D$1294,3,FALSE)</f>
        <v>$06FD1</v>
      </c>
      <c r="T553" s="2" t="str">
        <f>VLOOKUP(A553,'06A906018CG M383 List'!$A$6:$D$1395,2,FALSE)</f>
        <v>1x1</v>
      </c>
      <c r="U553" s="2" t="str">
        <f>VLOOKUP(A553,'06A906018CG M383 List'!$A$6:$D$1395,4,FALSE)</f>
        <v>Fehler -&gt; Lampe: LR-Adaption ti-additiv</v>
      </c>
      <c r="V553" s="2" t="str">
        <f>VLOOKUP(A553,'06A906018CG M383 List'!$A$6:$D$1395,3,FALSE)</f>
        <v>$0702B</v>
      </c>
    </row>
    <row r="554" spans="1:22">
      <c r="A554" s="17" t="s">
        <v>7992</v>
      </c>
      <c r="B554" s="18" t="str">
        <f>VLOOKUP(A554,'4B0907557B M382 List'!$A$5:$E$1799,5,FALSE)</f>
        <v>Error - &gt; Lamp : LR- adaptation ti - additive ( Bank 2)</v>
      </c>
      <c r="C554" s="17"/>
      <c r="D554" s="17" t="str">
        <f>VLOOKUP(A554,'4B0907557B M382 List'!$A$5:$B$1799,2,FALSE)</f>
        <v>1x1</v>
      </c>
      <c r="E554" s="2" t="str">
        <f>VLOOKUP(A554,'4B0907557B M382 List'!$A$5:$D$1799,4,FALSE)</f>
        <v>Fehler -&gt; Lampe: LR-Adaption ti-additiv (Bank 2)</v>
      </c>
      <c r="F554" s="2" t="str">
        <f>VLOOKUP(A554,'4B0907557B M382 List'!$A$5:$D$1799,3,FALSE)</f>
        <v>$07AAC</v>
      </c>
      <c r="H554" s="2" t="str">
        <f>VLOOKUP(A554,'4B0907557P M592 List'!$A$5:$D$1316,2,FALSE)</f>
        <v>1x1</v>
      </c>
      <c r="I554" s="2" t="str">
        <f>VLOOKUP(A554,'4B0907557P M592 List'!$A$5:$D$1316,4,FALSE)</f>
        <v>Fehler -&gt; Lampe: LR-Adaption ti-additiv (Bank 2)</v>
      </c>
      <c r="J554" s="2" t="str">
        <f>VLOOKUP(A554,'4B0907557P M592 List'!$A$5:$D$1316,3,FALSE)</f>
        <v>$07642</v>
      </c>
      <c r="L554" s="2" t="str">
        <f>VLOOKUP(A554,'4B0907557P M592 List'!$A$5:$D$1316,2,FALSE)</f>
        <v>1x1</v>
      </c>
      <c r="M554" s="2" t="str">
        <f>VLOOKUP(A554,'4B0907557P M592 List'!$A$5:$D$1316,4,FALSE)</f>
        <v>Fehler -&gt; Lampe: LR-Adaption ti-additiv (Bank 2)</v>
      </c>
      <c r="N554" s="2" t="str">
        <f>VLOOKUP(A554,'4B0907557P M592 List'!$A$5:$D$1316,3,FALSE)</f>
        <v>$07642</v>
      </c>
      <c r="P554" s="2" t="str">
        <f>VLOOKUP(A554,'06A906018R M383 List'!$A$6:$D$1294,2,FALSE)</f>
        <v>1x1</v>
      </c>
      <c r="Q554" s="2" t="str">
        <f>VLOOKUP(A554,'06A906018R M383 List'!$A$6:$D$1294,4,FALSE)</f>
        <v>Fehler -&gt; Lampe: LR-Adaption ti-additiv (Bank 2)</v>
      </c>
      <c r="R554" s="2" t="str">
        <f>VLOOKUP(A554,'06A906018R M383 List'!$A$6:$D$1294,3,FALSE)</f>
        <v>$06FD2</v>
      </c>
      <c r="T554" s="2" t="str">
        <f>VLOOKUP(A554,'06A906018CG M383 List'!$A$6:$D$1395,2,FALSE)</f>
        <v>1x1</v>
      </c>
      <c r="U554" s="2" t="str">
        <f>VLOOKUP(A554,'06A906018CG M383 List'!$A$6:$D$1395,4,FALSE)</f>
        <v>Fehler -&gt; Lampe: LR-Adaption ti-additiv (Bank 2)</v>
      </c>
      <c r="V554" s="2" t="str">
        <f>VLOOKUP(A554,'06A906018CG M383 List'!$A$6:$D$1395,3,FALSE)</f>
        <v>$0702C</v>
      </c>
    </row>
    <row r="555" spans="1:22">
      <c r="A555" s="2" t="s">
        <v>8028</v>
      </c>
      <c r="B555" s="2" t="str">
        <f>VLOOKUP(A555,'4B0907557B M382 List'!$A$5:$E$1799,5,FALSE)</f>
        <v>Error - &gt; Lamp : LR -Adaption multiplicative</v>
      </c>
      <c r="D555" s="2" t="str">
        <f>VLOOKUP(A555,'4B0907557B M382 List'!$A$5:$B$1799,2,FALSE)</f>
        <v>1x1</v>
      </c>
      <c r="E555" s="2" t="str">
        <f>VLOOKUP(A555,'4B0907557B M382 List'!$A$5:$D$1799,4,FALSE)</f>
        <v>Fehler -&gt; Lampe: LR-Adaption multiplikativ</v>
      </c>
      <c r="F555" s="2" t="str">
        <f>VLOOKUP(A555,'4B0907557B M382 List'!$A$5:$D$1799,3,FALSE)</f>
        <v>$07AA7</v>
      </c>
      <c r="H555" s="2" t="str">
        <f>VLOOKUP(A555,'4B0907557P M592 List'!$A$5:$D$1316,2,FALSE)</f>
        <v>1x1</v>
      </c>
      <c r="I555" s="2" t="str">
        <f>VLOOKUP(A555,'4B0907557P M592 List'!$A$5:$D$1316,4,FALSE)</f>
        <v>Fehler -&gt; Lampe: LR-Adaption multiplikativ</v>
      </c>
      <c r="J555" s="2" t="str">
        <f>VLOOKUP(A555,'4B0907557P M592 List'!$A$5:$D$1316,3,FALSE)</f>
        <v>$0763D</v>
      </c>
      <c r="L555" s="2" t="str">
        <f>VLOOKUP(A555,'4B0907557P M592 List'!$A$5:$D$1316,2,FALSE)</f>
        <v>1x1</v>
      </c>
      <c r="M555" s="2" t="str">
        <f>VLOOKUP(A555,'4B0907557P M592 List'!$A$5:$D$1316,4,FALSE)</f>
        <v>Fehler -&gt; Lampe: LR-Adaption multiplikativ</v>
      </c>
      <c r="N555" s="2" t="str">
        <f>VLOOKUP(A555,'4B0907557P M592 List'!$A$5:$D$1316,3,FALSE)</f>
        <v>$0763D</v>
      </c>
      <c r="P555" s="2" t="str">
        <f>VLOOKUP(A555,'06A906018R M383 List'!$A$6:$D$1294,2,FALSE)</f>
        <v>1x1</v>
      </c>
      <c r="Q555" s="2" t="str">
        <f>VLOOKUP(A555,'06A906018R M383 List'!$A$6:$D$1294,4,FALSE)</f>
        <v>Fehler -&gt; Lampe: LR-Adaption multiplikativ</v>
      </c>
      <c r="R555" s="2" t="str">
        <f>VLOOKUP(A555,'06A906018R M383 List'!$A$6:$D$1294,3,FALSE)</f>
        <v>$06FCD</v>
      </c>
      <c r="T555" s="2" t="str">
        <f>VLOOKUP(A555,'06A906018CG M383 List'!$A$6:$D$1395,2,FALSE)</f>
        <v>1x1</v>
      </c>
      <c r="U555" s="2" t="str">
        <f>VLOOKUP(A555,'06A906018CG M383 List'!$A$6:$D$1395,4,FALSE)</f>
        <v>Fehler -&gt; Lampe: LR-Adaption multiplikativ</v>
      </c>
      <c r="V555" s="2" t="str">
        <f>VLOOKUP(A555,'06A906018CG M383 List'!$A$6:$D$1395,3,FALSE)</f>
        <v>$07027</v>
      </c>
    </row>
    <row r="556" spans="1:22">
      <c r="A556" s="2" t="s">
        <v>8031</v>
      </c>
      <c r="B556" s="2" t="str">
        <f>VLOOKUP(A556,'4B0907557B M382 List'!$A$5:$E$1799,5,FALSE)</f>
        <v>Error - &gt; Lamp : LR -Adaption multiplicative ( Bank 2)</v>
      </c>
      <c r="D556" s="2" t="str">
        <f>VLOOKUP(A556,'4B0907557B M382 List'!$A$5:$B$1799,2,FALSE)</f>
        <v>1x1</v>
      </c>
      <c r="E556" s="2" t="str">
        <f>VLOOKUP(A556,'4B0907557B M382 List'!$A$5:$D$1799,4,FALSE)</f>
        <v>Fehler -&gt; Lampe: LR-Adaption multiplikativ (Bank 2)</v>
      </c>
      <c r="F556" s="2" t="str">
        <f>VLOOKUP(A556,'4B0907557B M382 List'!$A$5:$D$1799,3,FALSE)</f>
        <v>$07AA8</v>
      </c>
      <c r="H556" s="2" t="str">
        <f>VLOOKUP(A556,'4B0907557P M592 List'!$A$5:$D$1316,2,FALSE)</f>
        <v>1x1</v>
      </c>
      <c r="I556" s="2" t="str">
        <f>VLOOKUP(A556,'4B0907557P M592 List'!$A$5:$D$1316,4,FALSE)</f>
        <v>Fehler -&gt; Lampe: LR-Adaption multiplikativ (Bank 2)</v>
      </c>
      <c r="J556" s="2" t="str">
        <f>VLOOKUP(A556,'4B0907557P M592 List'!$A$5:$D$1316,3,FALSE)</f>
        <v>$0763E</v>
      </c>
      <c r="L556" s="2" t="str">
        <f>VLOOKUP(A556,'4B0907557P M592 List'!$A$5:$D$1316,2,FALSE)</f>
        <v>1x1</v>
      </c>
      <c r="M556" s="2" t="str">
        <f>VLOOKUP(A556,'4B0907557P M592 List'!$A$5:$D$1316,4,FALSE)</f>
        <v>Fehler -&gt; Lampe: LR-Adaption multiplikativ (Bank 2)</v>
      </c>
      <c r="N556" s="2" t="str">
        <f>VLOOKUP(A556,'4B0907557P M592 List'!$A$5:$D$1316,3,FALSE)</f>
        <v>$0763E</v>
      </c>
      <c r="P556" s="2" t="str">
        <f>VLOOKUP(A556,'06A906018R M383 List'!$A$6:$D$1294,2,FALSE)</f>
        <v>1x1</v>
      </c>
      <c r="Q556" s="2" t="str">
        <f>VLOOKUP(A556,'06A906018R M383 List'!$A$6:$D$1294,4,FALSE)</f>
        <v>Fehler -&gt; Lampe: LR-Adaption multiplikativ (Bank 2)</v>
      </c>
      <c r="R556" s="2" t="str">
        <f>VLOOKUP(A556,'06A906018R M383 List'!$A$6:$D$1294,3,FALSE)</f>
        <v>$06FCE</v>
      </c>
      <c r="T556" s="2" t="str">
        <f>VLOOKUP(A556,'06A906018CG M383 List'!$A$6:$D$1395,2,FALSE)</f>
        <v>1x1</v>
      </c>
      <c r="U556" s="2" t="str">
        <f>VLOOKUP(A556,'06A906018CG M383 List'!$A$6:$D$1395,4,FALSE)</f>
        <v>Fehler -&gt; Lampe: LR-Adaption multiplikativ (Bank 2)</v>
      </c>
      <c r="V556" s="2" t="str">
        <f>VLOOKUP(A556,'06A906018CG M383 List'!$A$6:$D$1395,3,FALSE)</f>
        <v>$07028</v>
      </c>
    </row>
    <row r="557" spans="1:22">
      <c r="A557" s="2" t="s">
        <v>8175</v>
      </c>
      <c r="B557" s="2" t="str">
        <f>VLOOKUP(A557,'4B0907557B M382 List'!$A$5:$E$1799,5,FALSE)</f>
        <v>Error - &gt; Lamp : LR- adaptation QL- additive</v>
      </c>
      <c r="D557" s="2" t="str">
        <f>VLOOKUP(A557,'4B0907557B M382 List'!$A$5:$B$1799,2,FALSE)</f>
        <v>1x1</v>
      </c>
      <c r="E557" s="2" t="str">
        <f>VLOOKUP(A557,'4B0907557B M382 List'!$A$5:$D$1799,4,FALSE)</f>
        <v>Fehler -&gt; Lampe: LR-Adaption QL-additiv</v>
      </c>
      <c r="F557" s="2" t="str">
        <f>VLOOKUP(A557,'4B0907557B M382 List'!$A$5:$D$1799,3,FALSE)</f>
        <v>$07AA9</v>
      </c>
      <c r="H557" s="2" t="str">
        <f>VLOOKUP(A557,'4B0907557P M592 List'!$A$5:$D$1316,2,FALSE)</f>
        <v>1x1</v>
      </c>
      <c r="I557" s="2" t="str">
        <f>VLOOKUP(A557,'4B0907557P M592 List'!$A$5:$D$1316,4,FALSE)</f>
        <v>Fehler -&gt; Lampe: LR-Adaption QL-additiv</v>
      </c>
      <c r="J557" s="2" t="str">
        <f>VLOOKUP(A557,'4B0907557P M592 List'!$A$5:$D$1316,3,FALSE)</f>
        <v>$0763F</v>
      </c>
      <c r="L557" s="2" t="str">
        <f>VLOOKUP(A557,'4B0907557P M592 List'!$A$5:$D$1316,2,FALSE)</f>
        <v>1x1</v>
      </c>
      <c r="M557" s="2" t="str">
        <f>VLOOKUP(A557,'4B0907557P M592 List'!$A$5:$D$1316,4,FALSE)</f>
        <v>Fehler -&gt; Lampe: LR-Adaption QL-additiv</v>
      </c>
      <c r="N557" s="2" t="str">
        <f>VLOOKUP(A557,'4B0907557P M592 List'!$A$5:$D$1316,3,FALSE)</f>
        <v>$0763F</v>
      </c>
      <c r="P557" s="2" t="str">
        <f>VLOOKUP(A557,'06A906018R M383 List'!$A$6:$D$1294,2,FALSE)</f>
        <v>1x1</v>
      </c>
      <c r="Q557" s="2" t="str">
        <f>VLOOKUP(A557,'06A906018R M383 List'!$A$6:$D$1294,4,FALSE)</f>
        <v>Fehler -&gt; Lampe: LR-Adaption QL-additiv</v>
      </c>
      <c r="R557" s="2" t="str">
        <f>VLOOKUP(A557,'06A906018R M383 List'!$A$6:$D$1294,3,FALSE)</f>
        <v>$06FCF</v>
      </c>
      <c r="T557" s="2" t="str">
        <f>VLOOKUP(A557,'06A906018CG M383 List'!$A$6:$D$1395,2,FALSE)</f>
        <v>1x1</v>
      </c>
      <c r="U557" s="2" t="str">
        <f>VLOOKUP(A557,'06A906018CG M383 List'!$A$6:$D$1395,4,FALSE)</f>
        <v>Fehler -&gt; Lampe: LR-Adaption QL-additiv</v>
      </c>
      <c r="V557" s="2" t="str">
        <f>VLOOKUP(A557,'06A906018CG M383 List'!$A$6:$D$1395,3,FALSE)</f>
        <v>$07029</v>
      </c>
    </row>
    <row r="558" spans="1:22">
      <c r="A558" s="2" t="s">
        <v>8178</v>
      </c>
      <c r="B558" s="2" t="str">
        <f>VLOOKUP(A558,'4B0907557B M382 List'!$A$5:$E$1799,5,FALSE)</f>
        <v>Error - &gt; Lamp : LR- adaptation QL- additive ( Bank 2)</v>
      </c>
      <c r="D558" s="2" t="str">
        <f>VLOOKUP(A558,'4B0907557B M382 List'!$A$5:$B$1799,2,FALSE)</f>
        <v>1x1</v>
      </c>
      <c r="E558" s="2" t="str">
        <f>VLOOKUP(A558,'4B0907557B M382 List'!$A$5:$D$1799,4,FALSE)</f>
        <v>Fehler -&gt; Lampe: LR-Adaption QL-additiv (Bank 2)</v>
      </c>
      <c r="F558" s="2" t="str">
        <f>VLOOKUP(A558,'4B0907557B M382 List'!$A$5:$D$1799,3,FALSE)</f>
        <v>$07AAA</v>
      </c>
      <c r="H558" s="2" t="str">
        <f>VLOOKUP(A558,'4B0907557P M592 List'!$A$5:$D$1316,2,FALSE)</f>
        <v>1x1</v>
      </c>
      <c r="I558" s="2" t="str">
        <f>VLOOKUP(A558,'4B0907557P M592 List'!$A$5:$D$1316,4,FALSE)</f>
        <v>Fehler -&gt; Lampe: LR-Adaption QL-additiv (Bank 2)</v>
      </c>
      <c r="J558" s="2" t="str">
        <f>VLOOKUP(A558,'4B0907557P M592 List'!$A$5:$D$1316,3,FALSE)</f>
        <v>$07640</v>
      </c>
      <c r="L558" s="2" t="str">
        <f>VLOOKUP(A558,'4B0907557P M592 List'!$A$5:$D$1316,2,FALSE)</f>
        <v>1x1</v>
      </c>
      <c r="M558" s="2" t="str">
        <f>VLOOKUP(A558,'4B0907557P M592 List'!$A$5:$D$1316,4,FALSE)</f>
        <v>Fehler -&gt; Lampe: LR-Adaption QL-additiv (Bank 2)</v>
      </c>
      <c r="N558" s="2" t="str">
        <f>VLOOKUP(A558,'4B0907557P M592 List'!$A$5:$D$1316,3,FALSE)</f>
        <v>$07640</v>
      </c>
      <c r="P558" s="2" t="str">
        <f>VLOOKUP(A558,'06A906018R M383 List'!$A$6:$D$1294,2,FALSE)</f>
        <v>1x1</v>
      </c>
      <c r="Q558" s="2" t="str">
        <f>VLOOKUP(A558,'06A906018R M383 List'!$A$6:$D$1294,4,FALSE)</f>
        <v>Fehler -&gt; Lampe: LR-Adaption QL-additiv (Bank 2)</v>
      </c>
      <c r="R558" s="2" t="str">
        <f>VLOOKUP(A558,'06A906018R M383 List'!$A$6:$D$1294,3,FALSE)</f>
        <v>$06FD0</v>
      </c>
      <c r="T558" s="2" t="str">
        <f>VLOOKUP(A558,'06A906018CG M383 List'!$A$6:$D$1395,2,FALSE)</f>
        <v>1x1</v>
      </c>
      <c r="U558" s="2" t="str">
        <f>VLOOKUP(A558,'06A906018CG M383 List'!$A$6:$D$1395,4,FALSE)</f>
        <v>Fehler -&gt; Lampe: LR-Adaption QL-additiv (Bank 2)</v>
      </c>
      <c r="V558" s="2" t="str">
        <f>VLOOKUP(A558,'06A906018CG M383 List'!$A$6:$D$1395,3,FALSE)</f>
        <v>$0702A</v>
      </c>
    </row>
    <row r="559" spans="1:22">
      <c r="A559" s="2" t="s">
        <v>6190</v>
      </c>
      <c r="B559" s="2" t="str">
        <f>VLOOKUP(A559,'4B0907557B M382 List'!$A$5:$E$1799,5,FALSE)</f>
        <v>Detection time for steady base adaptation of fra</v>
      </c>
      <c r="D559" s="2" t="str">
        <f>VLOOKUP(A559,'4B0907557B M382 List'!$A$5:$B$1799,2,FALSE)</f>
        <v>1x1</v>
      </c>
      <c r="E559" s="2" t="str">
        <f>VLOOKUP(A559,'4B0907557B M382 List'!$A$5:$D$1799,4,FALSE)</f>
        <v>Erkennungszeit für eingeschwungene Grundadaption von fra</v>
      </c>
      <c r="F559" s="2" t="str">
        <f>VLOOKUP(A559,'4B0907557B M382 List'!$A$5:$D$1799,3,FALSE)</f>
        <v>$07CF6</v>
      </c>
      <c r="H559" s="2" t="str">
        <f>VLOOKUP(A559,'4B0907557P M592 List'!$A$5:$D$1316,2,FALSE)</f>
        <v>1x1</v>
      </c>
      <c r="I559" s="2" t="str">
        <f>VLOOKUP(A559,'4B0907557P M592 List'!$A$5:$D$1316,4,FALSE)</f>
        <v>Erkennungszeit für eingeschwungene Grundadaption von fra</v>
      </c>
      <c r="J559" s="2" t="str">
        <f>VLOOKUP(A559,'4B0907557P M592 List'!$A$5:$D$1316,3,FALSE)</f>
        <v>$0788C</v>
      </c>
      <c r="L559" s="2" t="str">
        <f>VLOOKUP(A559,'4B0907557P M592 List'!$A$5:$D$1316,2,FALSE)</f>
        <v>1x1</v>
      </c>
      <c r="M559" s="2" t="str">
        <f>VLOOKUP(A559,'4B0907557P M592 List'!$A$5:$D$1316,4,FALSE)</f>
        <v>Erkennungszeit für eingeschwungene Grundadaption von fra</v>
      </c>
      <c r="N559" s="2" t="str">
        <f>VLOOKUP(A559,'4B0907557P M592 List'!$A$5:$D$1316,3,FALSE)</f>
        <v>$0788C</v>
      </c>
      <c r="P559" s="2" t="str">
        <f>VLOOKUP(A559,'06A906018R M383 List'!$A$6:$D$1294,2,FALSE)</f>
        <v>1x1</v>
      </c>
      <c r="Q559" s="2" t="str">
        <f>VLOOKUP(A559,'06A906018R M383 List'!$A$6:$D$1294,4,FALSE)</f>
        <v>Erkennungszeit für eingeschwungene Grundadaption von fra</v>
      </c>
      <c r="R559" s="2" t="str">
        <f>VLOOKUP(A559,'06A906018R M383 List'!$A$6:$D$1294,3,FALSE)</f>
        <v>$07230</v>
      </c>
      <c r="T559" s="2" t="str">
        <f>VLOOKUP(A559,'06A906018CG M383 List'!$A$6:$D$1395,2,FALSE)</f>
        <v>1x1</v>
      </c>
      <c r="U559" s="2" t="str">
        <f>VLOOKUP(A559,'06A906018CG M383 List'!$A$6:$D$1395,4,FALSE)</f>
        <v>Erkennungszeit für eingeschwungene Grundadaption von fra</v>
      </c>
      <c r="V559" s="2" t="str">
        <f>VLOOKUP(A559,'06A906018CG M383 List'!$A$6:$D$1395,3,FALSE)</f>
        <v>$0729A</v>
      </c>
    </row>
    <row r="560" spans="1:22">
      <c r="A560" s="2" t="s">
        <v>6193</v>
      </c>
      <c r="B560" s="2" t="str">
        <f>VLOOKUP(A560,'4B0907557B M382 List'!$A$5:$E$1799,5,FALSE)</f>
        <v>Residence time in FRA not eingeschw for Zyklusflag at . adaptation</v>
      </c>
      <c r="D560" s="2" t="str">
        <f>VLOOKUP(A560,'4B0907557B M382 List'!$A$5:$B$1799,2,FALSE)</f>
        <v>1x1</v>
      </c>
      <c r="E560" s="2" t="str">
        <f>VLOOKUP(A560,'4B0907557B M382 List'!$A$5:$D$1799,4,FALSE)</f>
        <v>Verweilzeit in FRA für Zyklusflag bei nicht eingeschw. Adaption</v>
      </c>
      <c r="F560" s="2" t="str">
        <f>VLOOKUP(A560,'4B0907557B M382 List'!$A$5:$D$1799,3,FALSE)</f>
        <v>$07CFA</v>
      </c>
      <c r="H560" s="2" t="str">
        <f>VLOOKUP(A560,'4B0907557P M592 List'!$A$5:$D$1316,2,FALSE)</f>
        <v>1x1</v>
      </c>
      <c r="I560" s="2" t="str">
        <f>VLOOKUP(A560,'4B0907557P M592 List'!$A$5:$D$1316,4,FALSE)</f>
        <v>Verweilzeit in FRA für Zyklusflag bei nicht eingeschw. Adaption</v>
      </c>
      <c r="J560" s="2" t="str">
        <f>VLOOKUP(A560,'4B0907557P M592 List'!$A$5:$D$1316,3,FALSE)</f>
        <v>$07890</v>
      </c>
      <c r="L560" s="2" t="str">
        <f>VLOOKUP(A560,'4B0907557P M592 List'!$A$5:$D$1316,2,FALSE)</f>
        <v>1x1</v>
      </c>
      <c r="M560" s="2" t="str">
        <f>VLOOKUP(A560,'4B0907557P M592 List'!$A$5:$D$1316,4,FALSE)</f>
        <v>Verweilzeit in FRA für Zyklusflag bei nicht eingeschw. Adaption</v>
      </c>
      <c r="N560" s="2" t="str">
        <f>VLOOKUP(A560,'4B0907557P M592 List'!$A$5:$D$1316,3,FALSE)</f>
        <v>$07890</v>
      </c>
      <c r="P560" s="2" t="str">
        <f>VLOOKUP(A560,'06A906018R M383 List'!$A$6:$D$1294,2,FALSE)</f>
        <v>1x1</v>
      </c>
      <c r="Q560" s="2" t="str">
        <f>VLOOKUP(A560,'06A906018R M383 List'!$A$6:$D$1294,4,FALSE)</f>
        <v>Verweilzeit in FRA für Zyklusflag bei nicht eingeschw. Adaption</v>
      </c>
      <c r="R560" s="2" t="str">
        <f>VLOOKUP(A560,'06A906018R M383 List'!$A$6:$D$1294,3,FALSE)</f>
        <v>$07234</v>
      </c>
      <c r="T560" s="2" t="str">
        <f>VLOOKUP(A560,'06A906018CG M383 List'!$A$6:$D$1395,2,FALSE)</f>
        <v>1x1</v>
      </c>
      <c r="U560" s="2" t="str">
        <f>VLOOKUP(A560,'06A906018CG M383 List'!$A$6:$D$1395,4,FALSE)</f>
        <v>Verweilzeit in FRA für Zyklusflag bei nicht eingeschw. Adaption</v>
      </c>
      <c r="V560" s="2" t="str">
        <f>VLOOKUP(A560,'06A906018CG M383 List'!$A$6:$D$1395,3,FALSE)</f>
        <v>$0729E</v>
      </c>
    </row>
    <row r="561" spans="1:22">
      <c r="A561" s="2" t="s">
        <v>6589</v>
      </c>
      <c r="B561" s="2" t="str">
        <f>VLOOKUP(A561,'4B0907557B M382 List'!$A$5:$E$1799,5,FALSE)</f>
        <v>lower tra - threshold for fault detection in the fuel supply system</v>
      </c>
      <c r="D561" s="2" t="str">
        <f>VLOOKUP(A561,'4B0907557B M382 List'!$A$5:$B$1799,2,FALSE)</f>
        <v>1x1</v>
      </c>
      <c r="E561" s="2" t="str">
        <f>VLOOKUP(A561,'4B0907557B M382 List'!$A$5:$D$1799,4,FALSE)</f>
        <v>untere tra-Schwelle für Fehlererkennung im Kraftstoffversorgungssystem</v>
      </c>
      <c r="F561" s="2" t="str">
        <f>VLOOKUP(A561,'4B0907557B M382 List'!$A$5:$D$1799,3,FALSE)</f>
        <v>$07CEE</v>
      </c>
      <c r="H561" s="2" t="str">
        <f>VLOOKUP(A561,'4B0907557P M592 List'!$A$5:$D$1316,2,FALSE)</f>
        <v>1x1</v>
      </c>
      <c r="I561" s="2" t="str">
        <f>VLOOKUP(A561,'4B0907557P M592 List'!$A$5:$D$1316,4,FALSE)</f>
        <v>untere tra-Schwelle für Fehlererkennung im Kraftstoffversorgungssystem</v>
      </c>
      <c r="J561" s="2" t="str">
        <f>VLOOKUP(A561,'4B0907557P M592 List'!$A$5:$D$1316,3,FALSE)</f>
        <v>$07884</v>
      </c>
      <c r="L561" s="2" t="str">
        <f>VLOOKUP(A561,'4B0907557P M592 List'!$A$5:$D$1316,2,FALSE)</f>
        <v>1x1</v>
      </c>
      <c r="M561" s="2" t="str">
        <f>VLOOKUP(A561,'4B0907557P M592 List'!$A$5:$D$1316,4,FALSE)</f>
        <v>untere tra-Schwelle für Fehlererkennung im Kraftstoffversorgungssystem</v>
      </c>
      <c r="N561" s="2" t="str">
        <f>VLOOKUP(A561,'4B0907557P M592 List'!$A$5:$D$1316,3,FALSE)</f>
        <v>$07884</v>
      </c>
      <c r="P561" s="2" t="str">
        <f>VLOOKUP(A561,'06A906018R M383 List'!$A$6:$D$1294,2,FALSE)</f>
        <v>1x1</v>
      </c>
      <c r="Q561" s="2" t="str">
        <f>VLOOKUP(A561,'06A906018R M383 List'!$A$6:$D$1294,4,FALSE)</f>
        <v>untere tra-Schwelle für Fehlererkennung im Kraftstoffversorgungssystem</v>
      </c>
      <c r="R561" s="2" t="str">
        <f>VLOOKUP(A561,'06A906018R M383 List'!$A$6:$D$1294,3,FALSE)</f>
        <v>$07228</v>
      </c>
      <c r="T561" s="2" t="str">
        <f>VLOOKUP(A561,'06A906018CG M383 List'!$A$6:$D$1395,2,FALSE)</f>
        <v>1x1</v>
      </c>
      <c r="U561" s="2" t="str">
        <f>VLOOKUP(A561,'06A906018CG M383 List'!$A$6:$D$1395,4,FALSE)</f>
        <v>untere tra-Schwelle für Fehlererkennung im Kraftstoffversorgungssystem</v>
      </c>
      <c r="V561" s="2" t="str">
        <f>VLOOKUP(A561,'06A906018CG M383 List'!$A$6:$D$1395,3,FALSE)</f>
        <v>$07292</v>
      </c>
    </row>
    <row r="562" spans="1:22">
      <c r="A562" s="2" t="s">
        <v>6592</v>
      </c>
      <c r="B562" s="2" t="str">
        <f>VLOOKUP(A562,'4B0907557B M382 List'!$A$5:$E$1799,5,FALSE)</f>
        <v>tra upper threshold for fault detection in power supply system</v>
      </c>
      <c r="D562" s="2" t="str">
        <f>VLOOKUP(A562,'4B0907557B M382 List'!$A$5:$B$1799,2,FALSE)</f>
        <v>1x1</v>
      </c>
      <c r="E562" s="2" t="str">
        <f>VLOOKUP(A562,'4B0907557B M382 List'!$A$5:$D$1799,4,FALSE)</f>
        <v>obere tra-Schwelle für Fehlererkennung im Kraftversorgungssystem</v>
      </c>
      <c r="F562" s="2" t="str">
        <f>VLOOKUP(A562,'4B0907557B M382 List'!$A$5:$D$1799,3,FALSE)</f>
        <v>$07CEC</v>
      </c>
      <c r="H562" s="2" t="str">
        <f>VLOOKUP(A562,'4B0907557P M592 List'!$A$5:$D$1316,2,FALSE)</f>
        <v>1x1</v>
      </c>
      <c r="I562" s="2" t="str">
        <f>VLOOKUP(A562,'4B0907557P M592 List'!$A$5:$D$1316,4,FALSE)</f>
        <v>obere tra-Schwelle für Fehlererkennung im Kraftversorgungssystem</v>
      </c>
      <c r="J562" s="2" t="str">
        <f>VLOOKUP(A562,'4B0907557P M592 List'!$A$5:$D$1316,3,FALSE)</f>
        <v>$07882</v>
      </c>
      <c r="L562" s="2" t="str">
        <f>VLOOKUP(A562,'4B0907557P M592 List'!$A$5:$D$1316,2,FALSE)</f>
        <v>1x1</v>
      </c>
      <c r="M562" s="2" t="str">
        <f>VLOOKUP(A562,'4B0907557P M592 List'!$A$5:$D$1316,4,FALSE)</f>
        <v>obere tra-Schwelle für Fehlererkennung im Kraftversorgungssystem</v>
      </c>
      <c r="N562" s="2" t="str">
        <f>VLOOKUP(A562,'4B0907557P M592 List'!$A$5:$D$1316,3,FALSE)</f>
        <v>$07882</v>
      </c>
      <c r="P562" s="2" t="str">
        <f>VLOOKUP(A562,'06A906018R M383 List'!$A$6:$D$1294,2,FALSE)</f>
        <v>1x1</v>
      </c>
      <c r="Q562" s="2" t="str">
        <f>VLOOKUP(A562,'06A906018R M383 List'!$A$6:$D$1294,4,FALSE)</f>
        <v>obere tra-Schwelle für Fehlererkennung im Kraftversorgungssystem</v>
      </c>
      <c r="R562" s="2" t="str">
        <f>VLOOKUP(A562,'06A906018R M383 List'!$A$6:$D$1294,3,FALSE)</f>
        <v>$07226</v>
      </c>
      <c r="T562" s="2" t="str">
        <f>VLOOKUP(A562,'06A906018CG M383 List'!$A$6:$D$1395,2,FALSE)</f>
        <v>1x1</v>
      </c>
      <c r="U562" s="2" t="str">
        <f>VLOOKUP(A562,'06A906018CG M383 List'!$A$6:$D$1395,4,FALSE)</f>
        <v>obere tra-Schwelle für Fehlererkennung im Kraftversorgungssystem</v>
      </c>
      <c r="V562" s="2" t="str">
        <f>VLOOKUP(A562,'06A906018CG M383 List'!$A$6:$D$1395,3,FALSE)</f>
        <v>$07290</v>
      </c>
    </row>
    <row r="563" spans="1:22">
      <c r="A563" s="2" t="s">
        <v>6595</v>
      </c>
      <c r="B563" s="2" t="str">
        <f>VLOOKUP(A563,'4B0907557B M382 List'!$A$5:$E$1799,5,FALSE)</f>
        <v>Delta -tra threshold for detection of the steady base adaptation</v>
      </c>
      <c r="D563" s="2" t="str">
        <f>VLOOKUP(A563,'4B0907557B M382 List'!$A$5:$B$1799,2,FALSE)</f>
        <v>1x1</v>
      </c>
      <c r="E563" s="2" t="str">
        <f>VLOOKUP(A563,'4B0907557B M382 List'!$A$5:$D$1799,4,FALSE)</f>
        <v>Delta-tra-Schwelle für Erkennung der eingeschwungenen Grundadaption</v>
      </c>
      <c r="F563" s="2" t="str">
        <f>VLOOKUP(A563,'4B0907557B M382 List'!$A$5:$D$1799,3,FALSE)</f>
        <v>$07CFC</v>
      </c>
      <c r="H563" s="2" t="str">
        <f>VLOOKUP(A563,'4B0907557P M592 List'!$A$5:$D$1316,2,FALSE)</f>
        <v>1x1</v>
      </c>
      <c r="I563" s="2" t="str">
        <f>VLOOKUP(A563,'4B0907557P M592 List'!$A$5:$D$1316,4,FALSE)</f>
        <v>Delta-tra-Schwelle für Erkennung der eingeschwungenen Grundadaption</v>
      </c>
      <c r="J563" s="2" t="str">
        <f>VLOOKUP(A563,'4B0907557P M592 List'!$A$5:$D$1316,3,FALSE)</f>
        <v>$07892</v>
      </c>
      <c r="L563" s="2" t="str">
        <f>VLOOKUP(A563,'4B0907557P M592 List'!$A$5:$D$1316,2,FALSE)</f>
        <v>1x1</v>
      </c>
      <c r="M563" s="2" t="str">
        <f>VLOOKUP(A563,'4B0907557P M592 List'!$A$5:$D$1316,4,FALSE)</f>
        <v>Delta-tra-Schwelle für Erkennung der eingeschwungenen Grundadaption</v>
      </c>
      <c r="N563" s="2" t="str">
        <f>VLOOKUP(A563,'4B0907557P M592 List'!$A$5:$D$1316,3,FALSE)</f>
        <v>$07892</v>
      </c>
      <c r="P563" s="2" t="str">
        <f>VLOOKUP(A563,'06A906018R M383 List'!$A$6:$D$1294,2,FALSE)</f>
        <v>1x1</v>
      </c>
      <c r="Q563" s="2" t="str">
        <f>VLOOKUP(A563,'06A906018R M383 List'!$A$6:$D$1294,4,FALSE)</f>
        <v>Delta-tra-Schwelle für Erkennung der eingeschwungenen Grundadaption</v>
      </c>
      <c r="R563" s="2" t="str">
        <f>VLOOKUP(A563,'06A906018R M383 List'!$A$6:$D$1294,3,FALSE)</f>
        <v>$07236</v>
      </c>
      <c r="T563" s="2" t="str">
        <f>VLOOKUP(A563,'06A906018CG M383 List'!$A$6:$D$1395,2,FALSE)</f>
        <v>1x1</v>
      </c>
      <c r="U563" s="2" t="str">
        <f>VLOOKUP(A563,'06A906018CG M383 List'!$A$6:$D$1395,4,FALSE)</f>
        <v>Delta-tra-Schwelle für Erkennung der eingeschwungenen Grundadaption</v>
      </c>
      <c r="V563" s="2" t="str">
        <f>VLOOKUP(A563,'06A906018CG M383 List'!$A$6:$D$1395,3,FALSE)</f>
        <v>$072A0</v>
      </c>
    </row>
    <row r="564" spans="1:22">
      <c r="A564" s="2" t="s">
        <v>6604</v>
      </c>
      <c r="B564" s="2" t="str">
        <f>VLOOKUP(A564,'4B0907557B M382 List'!$A$5:$E$1799,5,FALSE)</f>
        <v>reduced lower limit of the correction factor tra</v>
      </c>
      <c r="D564" s="2" t="str">
        <f>VLOOKUP(A564,'4B0907557B M382 List'!$A$5:$B$1799,2,FALSE)</f>
        <v>1x1</v>
      </c>
      <c r="E564" s="2" t="str">
        <f>VLOOKUP(A564,'4B0907557B M382 List'!$A$5:$D$1799,4,FALSE)</f>
        <v>reduzierte untere Begrenzung des Korrekturfaktors tra</v>
      </c>
      <c r="F564" s="2" t="str">
        <f>VLOOKUP(A564,'4B0907557B M382 List'!$A$5:$D$1799,3,FALSE)</f>
        <v>$07682</v>
      </c>
      <c r="H564" s="2" t="str">
        <f>VLOOKUP(A564,'4B0907557P M592 List'!$A$5:$D$1316,2,FALSE)</f>
        <v>1x1</v>
      </c>
      <c r="I564" s="2" t="str">
        <f>VLOOKUP(A564,'4B0907557P M592 List'!$A$5:$D$1316,4,FALSE)</f>
        <v>reduzierte untere Begrenzung des Korrekturfaktors tra</v>
      </c>
      <c r="J564" s="2" t="str">
        <f>VLOOKUP(A564,'4B0907557P M592 List'!$A$5:$D$1316,3,FALSE)</f>
        <v>$07218</v>
      </c>
      <c r="L564" s="2" t="str">
        <f>VLOOKUP(A564,'4B0907557P M592 List'!$A$5:$D$1316,2,FALSE)</f>
        <v>1x1</v>
      </c>
      <c r="M564" s="2" t="str">
        <f>VLOOKUP(A564,'4B0907557P M592 List'!$A$5:$D$1316,4,FALSE)</f>
        <v>reduzierte untere Begrenzung des Korrekturfaktors tra</v>
      </c>
      <c r="N564" s="2" t="str">
        <f>VLOOKUP(A564,'4B0907557P M592 List'!$A$5:$D$1316,3,FALSE)</f>
        <v>$07218</v>
      </c>
      <c r="P564" s="2" t="str">
        <f>VLOOKUP(A564,'06A906018R M383 List'!$A$6:$D$1294,2,FALSE)</f>
        <v>1x1</v>
      </c>
      <c r="Q564" s="2" t="str">
        <f>VLOOKUP(A564,'06A906018R M383 List'!$A$6:$D$1294,4,FALSE)</f>
        <v>reduzierte untere Begrenzung des Korrekturfaktors tra</v>
      </c>
      <c r="R564" s="2" t="str">
        <f>VLOOKUP(A564,'06A906018R M383 List'!$A$6:$D$1294,3,FALSE)</f>
        <v>$06B9A</v>
      </c>
      <c r="T564" s="2" t="str">
        <f>VLOOKUP(A564,'06A906018CG M383 List'!$A$6:$D$1395,2,FALSE)</f>
        <v>1x1</v>
      </c>
      <c r="U564" s="2" t="str">
        <f>VLOOKUP(A564,'06A906018CG M383 List'!$A$6:$D$1395,4,FALSE)</f>
        <v>reduzierte untere Begrenzung des Korrekturfaktors tra</v>
      </c>
      <c r="V564" s="2" t="str">
        <f>VLOOKUP(A564,'06A906018CG M383 List'!$A$6:$D$1395,3,FALSE)</f>
        <v>$06BB8</v>
      </c>
    </row>
    <row r="565" spans="1:22">
      <c r="A565" s="2" t="s">
        <v>6607</v>
      </c>
      <c r="B565" s="2" t="str">
        <f>VLOOKUP(A565,'4B0907557B M382 List'!$A$5:$E$1799,5,FALSE)</f>
        <v>reduced upper limit of the correction factor tra</v>
      </c>
      <c r="D565" s="2" t="str">
        <f>VLOOKUP(A565,'4B0907557B M382 List'!$A$5:$B$1799,2,FALSE)</f>
        <v>1x1</v>
      </c>
      <c r="E565" s="2" t="str">
        <f>VLOOKUP(A565,'4B0907557B M382 List'!$A$5:$D$1799,4,FALSE)</f>
        <v>reduzierte obere Begrenzung des Korrekturfaktors tra</v>
      </c>
      <c r="F565" s="2" t="str">
        <f>VLOOKUP(A565,'4B0907557B M382 List'!$A$5:$D$1799,3,FALSE)</f>
        <v>$0767E</v>
      </c>
      <c r="H565" s="2" t="str">
        <f>VLOOKUP(A565,'4B0907557P M592 List'!$A$5:$D$1316,2,FALSE)</f>
        <v>1x1</v>
      </c>
      <c r="I565" s="2" t="str">
        <f>VLOOKUP(A565,'4B0907557P M592 List'!$A$5:$D$1316,4,FALSE)</f>
        <v>reduzierte obere Begrenzung des Korrekturfaktors tra</v>
      </c>
      <c r="J565" s="2" t="str">
        <f>VLOOKUP(A565,'4B0907557P M592 List'!$A$5:$D$1316,3,FALSE)</f>
        <v>$07214</v>
      </c>
      <c r="L565" s="2" t="str">
        <f>VLOOKUP(A565,'4B0907557P M592 List'!$A$5:$D$1316,2,FALSE)</f>
        <v>1x1</v>
      </c>
      <c r="M565" s="2" t="str">
        <f>VLOOKUP(A565,'4B0907557P M592 List'!$A$5:$D$1316,4,FALSE)</f>
        <v>reduzierte obere Begrenzung des Korrekturfaktors tra</v>
      </c>
      <c r="N565" s="2" t="str">
        <f>VLOOKUP(A565,'4B0907557P M592 List'!$A$5:$D$1316,3,FALSE)</f>
        <v>$07214</v>
      </c>
      <c r="P565" s="2" t="str">
        <f>VLOOKUP(A565,'06A906018R M383 List'!$A$6:$D$1294,2,FALSE)</f>
        <v>1x1</v>
      </c>
      <c r="Q565" s="2" t="str">
        <f>VLOOKUP(A565,'06A906018R M383 List'!$A$6:$D$1294,4,FALSE)</f>
        <v>reduzierte obere Begrenzung des Korrekturfaktors tra</v>
      </c>
      <c r="R565" s="2" t="str">
        <f>VLOOKUP(A565,'06A906018R M383 List'!$A$6:$D$1294,3,FALSE)</f>
        <v>$06B96</v>
      </c>
      <c r="T565" s="2" t="str">
        <f>VLOOKUP(A565,'06A906018CG M383 List'!$A$6:$D$1395,2,FALSE)</f>
        <v>1x1</v>
      </c>
      <c r="U565" s="2" t="str">
        <f>VLOOKUP(A565,'06A906018CG M383 List'!$A$6:$D$1395,4,FALSE)</f>
        <v>reduzierte obere Begrenzung des Korrekturfaktors tra</v>
      </c>
      <c r="V565" s="2" t="str">
        <f>VLOOKUP(A565,'06A906018CG M383 List'!$A$6:$D$1395,3,FALSE)</f>
        <v>$06BB4</v>
      </c>
    </row>
    <row r="566" spans="1:22">
      <c r="A566" s="2" t="s">
        <v>6649</v>
      </c>
      <c r="B566" s="2" t="str">
        <f>VLOOKUP(A566,'4B0907557B M382 List'!$A$5:$E$1799,5,FALSE)</f>
        <v>Error sum time : LR- adaptation ti - additive</v>
      </c>
      <c r="D566" s="2" t="str">
        <f>VLOOKUP(A566,'4B0907557B M382 List'!$A$5:$B$1799,2,FALSE)</f>
        <v>1x1</v>
      </c>
      <c r="E566" s="2" t="str">
        <f>VLOOKUP(A566,'4B0907557B M382 List'!$A$5:$D$1799,4,FALSE)</f>
        <v>Fehlersummenzeit: LR-Adaption ti-additiv</v>
      </c>
      <c r="F566" s="2" t="str">
        <f>VLOOKUP(A566,'4B0907557B M382 List'!$A$5:$D$1799,3,FALSE)</f>
        <v>$07AF2</v>
      </c>
      <c r="H566" s="2" t="str">
        <f>VLOOKUP(A566,'4B0907557P M592 List'!$A$5:$D$1316,2,FALSE)</f>
        <v>1x1</v>
      </c>
      <c r="I566" s="2" t="str">
        <f>VLOOKUP(A566,'4B0907557P M592 List'!$A$5:$D$1316,4,FALSE)</f>
        <v>Fehlersummenzeit: LR-Adaption ti-additiv</v>
      </c>
      <c r="J566" s="2" t="str">
        <f>VLOOKUP(A566,'4B0907557P M592 List'!$A$5:$D$1316,3,FALSE)</f>
        <v>$07688</v>
      </c>
      <c r="L566" s="2" t="str">
        <f>VLOOKUP(A566,'4B0907557P M592 List'!$A$5:$D$1316,2,FALSE)</f>
        <v>1x1</v>
      </c>
      <c r="M566" s="2" t="str">
        <f>VLOOKUP(A566,'4B0907557P M592 List'!$A$5:$D$1316,4,FALSE)</f>
        <v>Fehlersummenzeit: LR-Adaption ti-additiv</v>
      </c>
      <c r="N566" s="2" t="str">
        <f>VLOOKUP(A566,'4B0907557P M592 List'!$A$5:$D$1316,3,FALSE)</f>
        <v>$07688</v>
      </c>
      <c r="P566" s="2" t="str">
        <f>VLOOKUP(A566,'06A906018R M383 List'!$A$6:$D$1294,2,FALSE)</f>
        <v>1x1</v>
      </c>
      <c r="Q566" s="2" t="str">
        <f>VLOOKUP(A566,'06A906018R M383 List'!$A$6:$D$1294,4,FALSE)</f>
        <v>Fehlersummenzeit: LR-Adaption ti-additiv</v>
      </c>
      <c r="R566" s="2" t="str">
        <f>VLOOKUP(A566,'06A906018R M383 List'!$A$6:$D$1294,3,FALSE)</f>
        <v>$07018</v>
      </c>
      <c r="T566" s="2" t="str">
        <f>VLOOKUP(A566,'06A906018CG M383 List'!$A$6:$D$1395,2,FALSE)</f>
        <v>1x1</v>
      </c>
      <c r="U566" s="2" t="str">
        <f>VLOOKUP(A566,'06A906018CG M383 List'!$A$6:$D$1395,4,FALSE)</f>
        <v>Fehlersummenzeit: LR-Adaption ti-additiv</v>
      </c>
      <c r="V566" s="2" t="str">
        <f>VLOOKUP(A566,'06A906018CG M383 List'!$A$6:$D$1395,3,FALSE)</f>
        <v>$07072</v>
      </c>
    </row>
    <row r="567" spans="1:22">
      <c r="A567" s="2" t="s">
        <v>6652</v>
      </c>
      <c r="B567" s="2" t="str">
        <f>VLOOKUP(A567,'4B0907557B M382 List'!$A$5:$E$1799,5,FALSE)</f>
        <v>Error sum time : LR- adaptation ti - additive ( Bank 2)</v>
      </c>
      <c r="D567" s="2" t="str">
        <f>VLOOKUP(A567,'4B0907557B M382 List'!$A$5:$B$1799,2,FALSE)</f>
        <v>1x1</v>
      </c>
      <c r="E567" s="2" t="str">
        <f>VLOOKUP(A567,'4B0907557B M382 List'!$A$5:$D$1799,4,FALSE)</f>
        <v>Fehlersummenzeit: LR-Adaption ti-additiv (Bank 2)</v>
      </c>
      <c r="F567" s="2" t="str">
        <f>VLOOKUP(A567,'4B0907557B M382 List'!$A$5:$D$1799,3,FALSE)</f>
        <v>$07AF3</v>
      </c>
      <c r="H567" s="2" t="str">
        <f>VLOOKUP(A567,'4B0907557P M592 List'!$A$5:$D$1316,2,FALSE)</f>
        <v>1x1</v>
      </c>
      <c r="I567" s="2" t="str">
        <f>VLOOKUP(A567,'4B0907557P M592 List'!$A$5:$D$1316,4,FALSE)</f>
        <v>Fehlersummenzeit: LR-Adaption ti-additiv (Bank 2)</v>
      </c>
      <c r="J567" s="2" t="str">
        <f>VLOOKUP(A567,'4B0907557P M592 List'!$A$5:$D$1316,3,FALSE)</f>
        <v>$07689</v>
      </c>
      <c r="L567" s="2" t="str">
        <f>VLOOKUP(A567,'4B0907557P M592 List'!$A$5:$D$1316,2,FALSE)</f>
        <v>1x1</v>
      </c>
      <c r="M567" s="2" t="str">
        <f>VLOOKUP(A567,'4B0907557P M592 List'!$A$5:$D$1316,4,FALSE)</f>
        <v>Fehlersummenzeit: LR-Adaption ti-additiv (Bank 2)</v>
      </c>
      <c r="N567" s="2" t="str">
        <f>VLOOKUP(A567,'4B0907557P M592 List'!$A$5:$D$1316,3,FALSE)</f>
        <v>$07689</v>
      </c>
      <c r="P567" s="2" t="str">
        <f>VLOOKUP(A567,'06A906018R M383 List'!$A$6:$D$1294,2,FALSE)</f>
        <v>1x1</v>
      </c>
      <c r="Q567" s="2" t="str">
        <f>VLOOKUP(A567,'06A906018R M383 List'!$A$6:$D$1294,4,FALSE)</f>
        <v>Fehlersummenzeit: LR-Adaption ti-additiv (Bank 2)</v>
      </c>
      <c r="R567" s="2" t="str">
        <f>VLOOKUP(A567,'06A906018R M383 List'!$A$6:$D$1294,3,FALSE)</f>
        <v>$07019</v>
      </c>
      <c r="T567" s="2" t="str">
        <f>VLOOKUP(A567,'06A906018CG M383 List'!$A$6:$D$1395,2,FALSE)</f>
        <v>1x1</v>
      </c>
      <c r="U567" s="2" t="str">
        <f>VLOOKUP(A567,'06A906018CG M383 List'!$A$6:$D$1395,4,FALSE)</f>
        <v>Fehlersummenzeit: LR-Adaption ti-additiv (Bank 2)</v>
      </c>
      <c r="V567" s="2" t="str">
        <f>VLOOKUP(A567,'06A906018CG M383 List'!$A$6:$D$1395,3,FALSE)</f>
        <v>$07073</v>
      </c>
    </row>
    <row r="568" spans="1:22">
      <c r="A568" s="2" t="s">
        <v>6685</v>
      </c>
      <c r="B568" s="2" t="str">
        <f>VLOOKUP(A568,'4B0907557B M382 List'!$A$5:$E$1799,5,FALSE)</f>
        <v>Error sum time: LR -Adaption multiplicative</v>
      </c>
      <c r="D568" s="2" t="str">
        <f>VLOOKUP(A568,'4B0907557B M382 List'!$A$5:$B$1799,2,FALSE)</f>
        <v>1x1</v>
      </c>
      <c r="E568" s="2" t="str">
        <f>VLOOKUP(A568,'4B0907557B M382 List'!$A$5:$D$1799,4,FALSE)</f>
        <v>Fehlersummenzeit: LR-Adaption multiplikativ</v>
      </c>
      <c r="F568" s="2" t="str">
        <f>VLOOKUP(A568,'4B0907557B M382 List'!$A$5:$D$1799,3,FALSE)</f>
        <v>$07AEE</v>
      </c>
      <c r="H568" s="2" t="str">
        <f>VLOOKUP(A568,'4B0907557P M592 List'!$A$5:$D$1316,2,FALSE)</f>
        <v>1x1</v>
      </c>
      <c r="I568" s="2" t="str">
        <f>VLOOKUP(A568,'4B0907557P M592 List'!$A$5:$D$1316,4,FALSE)</f>
        <v>Fehlersummenzeit: LR-Adaption multiplikativ</v>
      </c>
      <c r="J568" s="2" t="str">
        <f>VLOOKUP(A568,'4B0907557P M592 List'!$A$5:$D$1316,3,FALSE)</f>
        <v>$07684</v>
      </c>
      <c r="L568" s="2" t="str">
        <f>VLOOKUP(A568,'4B0907557P M592 List'!$A$5:$D$1316,2,FALSE)</f>
        <v>1x1</v>
      </c>
      <c r="M568" s="2" t="str">
        <f>VLOOKUP(A568,'4B0907557P M592 List'!$A$5:$D$1316,4,FALSE)</f>
        <v>Fehlersummenzeit: LR-Adaption multiplikativ</v>
      </c>
      <c r="N568" s="2" t="str">
        <f>VLOOKUP(A568,'4B0907557P M592 List'!$A$5:$D$1316,3,FALSE)</f>
        <v>$07684</v>
      </c>
      <c r="P568" s="2" t="str">
        <f>VLOOKUP(A568,'06A906018R M383 List'!$A$6:$D$1294,2,FALSE)</f>
        <v>1x1</v>
      </c>
      <c r="Q568" s="2" t="str">
        <f>VLOOKUP(A568,'06A906018R M383 List'!$A$6:$D$1294,4,FALSE)</f>
        <v>Fehlersummenzeit: LR-Adaption multiplikativ</v>
      </c>
      <c r="R568" s="2" t="str">
        <f>VLOOKUP(A568,'06A906018R M383 List'!$A$6:$D$1294,3,FALSE)</f>
        <v>$07014</v>
      </c>
      <c r="T568" s="2" t="str">
        <f>VLOOKUP(A568,'06A906018CG M383 List'!$A$6:$D$1395,2,FALSE)</f>
        <v>1x1</v>
      </c>
      <c r="U568" s="2" t="str">
        <f>VLOOKUP(A568,'06A906018CG M383 List'!$A$6:$D$1395,4,FALSE)</f>
        <v>Fehlersummenzeit: LR-Adaption multiplikativ</v>
      </c>
      <c r="V568" s="2" t="str">
        <f>VLOOKUP(A568,'06A906018CG M383 List'!$A$6:$D$1395,3,FALSE)</f>
        <v>$0706E</v>
      </c>
    </row>
    <row r="569" spans="1:22">
      <c r="A569" s="2" t="s">
        <v>6688</v>
      </c>
      <c r="B569" s="2" t="str">
        <f>VLOOKUP(A569,'4B0907557B M382 List'!$A$5:$E$1799,5,FALSE)</f>
        <v>Error sum time: LR -Adaption multiplicative ( Bank 2)</v>
      </c>
      <c r="D569" s="2" t="str">
        <f>VLOOKUP(A569,'4B0907557B M382 List'!$A$5:$B$1799,2,FALSE)</f>
        <v>1x1</v>
      </c>
      <c r="E569" s="2" t="str">
        <f>VLOOKUP(A569,'4B0907557B M382 List'!$A$5:$D$1799,4,FALSE)</f>
        <v>Fehlersummenzeit: LR-Adaption multiplikativ (Bank 2)</v>
      </c>
      <c r="F569" s="2" t="str">
        <f>VLOOKUP(A569,'4B0907557B M382 List'!$A$5:$D$1799,3,FALSE)</f>
        <v>$07AEF</v>
      </c>
      <c r="H569" s="2" t="str">
        <f>VLOOKUP(A569,'4B0907557P M592 List'!$A$5:$D$1316,2,FALSE)</f>
        <v>1x1</v>
      </c>
      <c r="I569" s="2" t="str">
        <f>VLOOKUP(A569,'4B0907557P M592 List'!$A$5:$D$1316,4,FALSE)</f>
        <v>Fehlersummenzeit: LR-Adaption multiplikativ (Bank 2)</v>
      </c>
      <c r="J569" s="2" t="str">
        <f>VLOOKUP(A569,'4B0907557P M592 List'!$A$5:$D$1316,3,FALSE)</f>
        <v>$07685</v>
      </c>
      <c r="L569" s="2" t="str">
        <f>VLOOKUP(A569,'4B0907557P M592 List'!$A$5:$D$1316,2,FALSE)</f>
        <v>1x1</v>
      </c>
      <c r="M569" s="2" t="str">
        <f>VLOOKUP(A569,'4B0907557P M592 List'!$A$5:$D$1316,4,FALSE)</f>
        <v>Fehlersummenzeit: LR-Adaption multiplikativ (Bank 2)</v>
      </c>
      <c r="N569" s="2" t="str">
        <f>VLOOKUP(A569,'4B0907557P M592 List'!$A$5:$D$1316,3,FALSE)</f>
        <v>$07685</v>
      </c>
      <c r="P569" s="2" t="str">
        <f>VLOOKUP(A569,'06A906018R M383 List'!$A$6:$D$1294,2,FALSE)</f>
        <v>1x1</v>
      </c>
      <c r="Q569" s="2" t="str">
        <f>VLOOKUP(A569,'06A906018R M383 List'!$A$6:$D$1294,4,FALSE)</f>
        <v>Fehlersummenzeit: LR-Adaption multiplikativ (Bank 2)</v>
      </c>
      <c r="R569" s="2" t="str">
        <f>VLOOKUP(A569,'06A906018R M383 List'!$A$6:$D$1294,3,FALSE)</f>
        <v>$07015</v>
      </c>
      <c r="T569" s="2" t="str">
        <f>VLOOKUP(A569,'06A906018CG M383 List'!$A$6:$D$1395,2,FALSE)</f>
        <v>1x1</v>
      </c>
      <c r="U569" s="2" t="str">
        <f>VLOOKUP(A569,'06A906018CG M383 List'!$A$6:$D$1395,4,FALSE)</f>
        <v>Fehlersummenzeit: LR-Adaption multiplikativ (Bank 2)</v>
      </c>
      <c r="V569" s="2" t="str">
        <f>VLOOKUP(A569,'06A906018CG M383 List'!$A$6:$D$1395,3,FALSE)</f>
        <v>$0706F</v>
      </c>
    </row>
    <row r="570" spans="1:22">
      <c r="A570" s="2" t="s">
        <v>6817</v>
      </c>
      <c r="B570" s="2" t="str">
        <f>VLOOKUP(A570,'4B0907557B M382 List'!$A$5:$E$1799,5,FALSE)</f>
        <v>Error sum time : LR- adaptation QL- additive</v>
      </c>
      <c r="D570" s="2" t="str">
        <f>VLOOKUP(A570,'4B0907557B M382 List'!$A$5:$B$1799,2,FALSE)</f>
        <v>1x1</v>
      </c>
      <c r="E570" s="2" t="str">
        <f>VLOOKUP(A570,'4B0907557B M382 List'!$A$5:$D$1799,4,FALSE)</f>
        <v>Fehlersummenzeit: LR-Adaption QL-additiv</v>
      </c>
      <c r="F570" s="2" t="str">
        <f>VLOOKUP(A570,'4B0907557B M382 List'!$A$5:$D$1799,3,FALSE)</f>
        <v>$07AF0</v>
      </c>
      <c r="H570" s="2" t="str">
        <f>VLOOKUP(A570,'4B0907557P M592 List'!$A$5:$D$1316,2,FALSE)</f>
        <v>1x1</v>
      </c>
      <c r="I570" s="2" t="str">
        <f>VLOOKUP(A570,'4B0907557P M592 List'!$A$5:$D$1316,4,FALSE)</f>
        <v>Fehlersummenzeit: LR-Adaption QL-additiv</v>
      </c>
      <c r="J570" s="2" t="str">
        <f>VLOOKUP(A570,'4B0907557P M592 List'!$A$5:$D$1316,3,FALSE)</f>
        <v>$07686</v>
      </c>
      <c r="L570" s="2" t="str">
        <f>VLOOKUP(A570,'4B0907557P M592 List'!$A$5:$D$1316,2,FALSE)</f>
        <v>1x1</v>
      </c>
      <c r="M570" s="2" t="str">
        <f>VLOOKUP(A570,'4B0907557P M592 List'!$A$5:$D$1316,4,FALSE)</f>
        <v>Fehlersummenzeit: LR-Adaption QL-additiv</v>
      </c>
      <c r="N570" s="2" t="str">
        <f>VLOOKUP(A570,'4B0907557P M592 List'!$A$5:$D$1316,3,FALSE)</f>
        <v>$07686</v>
      </c>
      <c r="P570" s="2" t="str">
        <f>VLOOKUP(A570,'06A906018R M383 List'!$A$6:$D$1294,2,FALSE)</f>
        <v>1x1</v>
      </c>
      <c r="Q570" s="2" t="str">
        <f>VLOOKUP(A570,'06A906018R M383 List'!$A$6:$D$1294,4,FALSE)</f>
        <v>Fehlersummenzeit: LR-Adaption QL-additiv</v>
      </c>
      <c r="R570" s="2" t="str">
        <f>VLOOKUP(A570,'06A906018R M383 List'!$A$6:$D$1294,3,FALSE)</f>
        <v>$07016</v>
      </c>
      <c r="T570" s="2" t="str">
        <f>VLOOKUP(A570,'06A906018CG M383 List'!$A$6:$D$1395,2,FALSE)</f>
        <v>1x1</v>
      </c>
      <c r="U570" s="2" t="str">
        <f>VLOOKUP(A570,'06A906018CG M383 List'!$A$6:$D$1395,4,FALSE)</f>
        <v>Fehlersummenzeit: LR-Adaption QL-additiv</v>
      </c>
      <c r="V570" s="2" t="str">
        <f>VLOOKUP(A570,'06A906018CG M383 List'!$A$6:$D$1395,3,FALSE)</f>
        <v>$07070</v>
      </c>
    </row>
    <row r="571" spans="1:22">
      <c r="A571" s="2" t="s">
        <v>6820</v>
      </c>
      <c r="B571" s="2" t="str">
        <f>VLOOKUP(A571,'4B0907557B M382 List'!$A$5:$E$1799,5,FALSE)</f>
        <v>Error sum time : LR- adaptation QL- additive ( Bank 2)</v>
      </c>
      <c r="D571" s="2" t="str">
        <f>VLOOKUP(A571,'4B0907557B M382 List'!$A$5:$B$1799,2,FALSE)</f>
        <v>1x1</v>
      </c>
      <c r="E571" s="2" t="str">
        <f>VLOOKUP(A571,'4B0907557B M382 List'!$A$5:$D$1799,4,FALSE)</f>
        <v>Fehlersummenzeit: LR-Adaption QL-additiv (Bank 2)</v>
      </c>
      <c r="F571" s="2" t="str">
        <f>VLOOKUP(A571,'4B0907557B M382 List'!$A$5:$D$1799,3,FALSE)</f>
        <v>$07AF1</v>
      </c>
      <c r="H571" s="2" t="str">
        <f>VLOOKUP(A571,'4B0907557P M592 List'!$A$5:$D$1316,2,FALSE)</f>
        <v>1x1</v>
      </c>
      <c r="I571" s="2" t="str">
        <f>VLOOKUP(A571,'4B0907557P M592 List'!$A$5:$D$1316,4,FALSE)</f>
        <v>Fehlersummenzeit: LR-Adaption QL-additiv (Bank 2)</v>
      </c>
      <c r="J571" s="2" t="str">
        <f>VLOOKUP(A571,'4B0907557P M592 List'!$A$5:$D$1316,3,FALSE)</f>
        <v>$07687</v>
      </c>
      <c r="L571" s="2" t="str">
        <f>VLOOKUP(A571,'4B0907557P M592 List'!$A$5:$D$1316,2,FALSE)</f>
        <v>1x1</v>
      </c>
      <c r="M571" s="2" t="str">
        <f>VLOOKUP(A571,'4B0907557P M592 List'!$A$5:$D$1316,4,FALSE)</f>
        <v>Fehlersummenzeit: LR-Adaption QL-additiv (Bank 2)</v>
      </c>
      <c r="N571" s="2" t="str">
        <f>VLOOKUP(A571,'4B0907557P M592 List'!$A$5:$D$1316,3,FALSE)</f>
        <v>$07687</v>
      </c>
      <c r="P571" s="2" t="str">
        <f>VLOOKUP(A571,'06A906018R M383 List'!$A$6:$D$1294,2,FALSE)</f>
        <v>1x1</v>
      </c>
      <c r="Q571" s="2" t="str">
        <f>VLOOKUP(A571,'06A906018R M383 List'!$A$6:$D$1294,4,FALSE)</f>
        <v>Fehlersummenzeit: LR-Adaption QL-additiv (Bank 2)</v>
      </c>
      <c r="R571" s="2" t="str">
        <f>VLOOKUP(A571,'06A906018R M383 List'!$A$6:$D$1294,3,FALSE)</f>
        <v>$07017</v>
      </c>
      <c r="T571" s="2" t="str">
        <f>VLOOKUP(A571,'06A906018CG M383 List'!$A$6:$D$1395,2,FALSE)</f>
        <v>1x1</v>
      </c>
      <c r="U571" s="2" t="str">
        <f>VLOOKUP(A571,'06A906018CG M383 List'!$A$6:$D$1395,4,FALSE)</f>
        <v>Fehlersummenzeit: LR-Adaption QL-additiv (Bank 2)</v>
      </c>
      <c r="V571" s="2" t="str">
        <f>VLOOKUP(A571,'06A906018CG M383 List'!$A$6:$D$1395,3,FALSE)</f>
        <v>$07071</v>
      </c>
    </row>
    <row r="572" spans="1:22">
      <c r="A572" s="2" t="s">
        <v>6880</v>
      </c>
      <c r="B572" s="2" t="str">
        <f>VLOOKUP(A572,'4B0907557B M382 List'!$A$5:$E$1799,5,FALSE)</f>
        <v>Detection time for steady base adaptation of tra</v>
      </c>
      <c r="D572" s="2" t="str">
        <f>VLOOKUP(A572,'4B0907557B M382 List'!$A$5:$B$1799,2,FALSE)</f>
        <v>1x1</v>
      </c>
      <c r="E572" s="2" t="str">
        <f>VLOOKUP(A572,'4B0907557B M382 List'!$A$5:$D$1799,4,FALSE)</f>
        <v>Erkennungszeit für eingeschwungene Grundadaption von tra</v>
      </c>
      <c r="F572" s="2" t="str">
        <f>VLOOKUP(A572,'4B0907557B M382 List'!$A$5:$D$1799,3,FALSE)</f>
        <v>$07CF4</v>
      </c>
      <c r="H572" s="2" t="str">
        <f>VLOOKUP(A572,'4B0907557P M592 List'!$A$5:$D$1316,2,FALSE)</f>
        <v>1x1</v>
      </c>
      <c r="I572" s="2" t="str">
        <f>VLOOKUP(A572,'4B0907557P M592 List'!$A$5:$D$1316,4,FALSE)</f>
        <v>Erkennungszeit für eingeschwungene Grundadaption von tra</v>
      </c>
      <c r="J572" s="2" t="str">
        <f>VLOOKUP(A572,'4B0907557P M592 List'!$A$5:$D$1316,3,FALSE)</f>
        <v>$0788A</v>
      </c>
      <c r="L572" s="2" t="str">
        <f>VLOOKUP(A572,'4B0907557P M592 List'!$A$5:$D$1316,2,FALSE)</f>
        <v>1x1</v>
      </c>
      <c r="M572" s="2" t="str">
        <f>VLOOKUP(A572,'4B0907557P M592 List'!$A$5:$D$1316,4,FALSE)</f>
        <v>Erkennungszeit für eingeschwungene Grundadaption von tra</v>
      </c>
      <c r="N572" s="2" t="str">
        <f>VLOOKUP(A572,'4B0907557P M592 List'!$A$5:$D$1316,3,FALSE)</f>
        <v>$0788A</v>
      </c>
      <c r="P572" s="2" t="str">
        <f>VLOOKUP(A572,'06A906018R M383 List'!$A$6:$D$1294,2,FALSE)</f>
        <v>1x1</v>
      </c>
      <c r="Q572" s="2" t="str">
        <f>VLOOKUP(A572,'06A906018R M383 List'!$A$6:$D$1294,4,FALSE)</f>
        <v>Erkennungszeit für eingeschwungene Grundadaption von tra</v>
      </c>
      <c r="R572" s="2" t="str">
        <f>VLOOKUP(A572,'06A906018R M383 List'!$A$6:$D$1294,3,FALSE)</f>
        <v>$0722E</v>
      </c>
      <c r="T572" s="2" t="str">
        <f>VLOOKUP(A572,'06A906018CG M383 List'!$A$6:$D$1395,2,FALSE)</f>
        <v>1x1</v>
      </c>
      <c r="U572" s="2" t="str">
        <f>VLOOKUP(A572,'06A906018CG M383 List'!$A$6:$D$1395,4,FALSE)</f>
        <v>Erkennungszeit für eingeschwungene Grundadaption von tra</v>
      </c>
      <c r="V572" s="2" t="str">
        <f>VLOOKUP(A572,'06A906018CG M383 List'!$A$6:$D$1395,3,FALSE)</f>
        <v>$07298</v>
      </c>
    </row>
    <row r="573" spans="1:22">
      <c r="A573" s="2" t="s">
        <v>6883</v>
      </c>
      <c r="B573" s="2" t="str">
        <f>VLOOKUP(A573,'4B0907557B M382 List'!$A$5:$E$1799,5,FALSE)</f>
        <v>Residence time in TRA Zyklusflag in non eingeschw . adaptation</v>
      </c>
      <c r="D573" s="2" t="str">
        <f>VLOOKUP(A573,'4B0907557B M382 List'!$A$5:$B$1799,2,FALSE)</f>
        <v>1x1</v>
      </c>
      <c r="E573" s="2" t="str">
        <f>VLOOKUP(A573,'4B0907557B M382 List'!$A$5:$D$1799,4,FALSE)</f>
        <v>Verweilzeit in TRA für Zyklusflag bei nicht eingeschw. Adaption</v>
      </c>
      <c r="F573" s="2" t="str">
        <f>VLOOKUP(A573,'4B0907557B M382 List'!$A$5:$D$1799,3,FALSE)</f>
        <v>$07CF8</v>
      </c>
      <c r="H573" s="2" t="str">
        <f>VLOOKUP(A573,'4B0907557P M592 List'!$A$5:$D$1316,2,FALSE)</f>
        <v>1x1</v>
      </c>
      <c r="I573" s="2" t="str">
        <f>VLOOKUP(A573,'4B0907557P M592 List'!$A$5:$D$1316,4,FALSE)</f>
        <v>Verweilzeit in TRA für Zyklusflag bei nicht eingeschw. Adaption</v>
      </c>
      <c r="J573" s="2" t="str">
        <f>VLOOKUP(A573,'4B0907557P M592 List'!$A$5:$D$1316,3,FALSE)</f>
        <v>$0788E</v>
      </c>
      <c r="L573" s="2" t="str">
        <f>VLOOKUP(A573,'4B0907557P M592 List'!$A$5:$D$1316,2,FALSE)</f>
        <v>1x1</v>
      </c>
      <c r="M573" s="2" t="str">
        <f>VLOOKUP(A573,'4B0907557P M592 List'!$A$5:$D$1316,4,FALSE)</f>
        <v>Verweilzeit in TRA für Zyklusflag bei nicht eingeschw. Adaption</v>
      </c>
      <c r="N573" s="2" t="str">
        <f>VLOOKUP(A573,'4B0907557P M592 List'!$A$5:$D$1316,3,FALSE)</f>
        <v>$0788E</v>
      </c>
      <c r="P573" s="2" t="str">
        <f>VLOOKUP(A573,'06A906018R M383 List'!$A$6:$D$1294,2,FALSE)</f>
        <v>1x1</v>
      </c>
      <c r="Q573" s="2" t="str">
        <f>VLOOKUP(A573,'06A906018R M383 List'!$A$6:$D$1294,4,FALSE)</f>
        <v>Verweilzeit in TRA für Zyklusflag bei nicht eingeschw. Adaption</v>
      </c>
      <c r="R573" s="2" t="str">
        <f>VLOOKUP(A573,'06A906018R M383 List'!$A$6:$D$1294,3,FALSE)</f>
        <v>$07232</v>
      </c>
      <c r="T573" s="2" t="str">
        <f>VLOOKUP(A573,'06A906018CG M383 List'!$A$6:$D$1395,2,FALSE)</f>
        <v>1x1</v>
      </c>
      <c r="U573" s="2" t="str">
        <f>VLOOKUP(A573,'06A906018CG M383 List'!$A$6:$D$1395,4,FALSE)</f>
        <v>Verweilzeit in TRA für Zyklusflag bei nicht eingeschw. Adaption</v>
      </c>
      <c r="V573" s="2" t="str">
        <f>VLOOKUP(A573,'06A906018CG M383 List'!$A$6:$D$1395,3,FALSE)</f>
        <v>$0729C</v>
      </c>
    </row>
    <row r="574" spans="1:22">
      <c r="P574" s="2"/>
      <c r="Q574" s="2"/>
      <c r="R574" s="2"/>
    </row>
    <row r="575" spans="1:22">
      <c r="A575" s="12" t="s">
        <v>1656</v>
      </c>
      <c r="B575" s="15" t="s">
        <v>9912</v>
      </c>
      <c r="P575" s="2"/>
      <c r="Q575" s="2"/>
      <c r="R575" s="2"/>
    </row>
    <row r="576" spans="1:22">
      <c r="A576" s="2" t="s">
        <v>8711</v>
      </c>
      <c r="B576" s="2" t="str">
        <f>VLOOKUP(A576,'4B0907557B M382 List'!$A$5:$E$1799,5,FALSE)</f>
        <v>Exceeded upper value ; boost pressure : codeword tester</v>
      </c>
      <c r="D576" s="2" t="str">
        <f>VLOOKUP(A576,'4B0907557B M382 List'!$A$5:$B$1799,2,FALSE)</f>
        <v>1x1</v>
      </c>
      <c r="E576" s="2" t="str">
        <f>VLOOKUP(A576,'4B0907557B M382 List'!$A$5:$D$1799,4,FALSE)</f>
        <v>Codewort Tester: Ladedruck; oberer Wert überschritten</v>
      </c>
      <c r="F576" s="2" t="str">
        <f>VLOOKUP(A576,'4B0907557B M382 List'!$A$5:$D$1799,3,FALSE)</f>
        <v>$0785A</v>
      </c>
      <c r="H576" s="2" t="str">
        <f>VLOOKUP(A576,'4B0907557P M592 List'!$A$5:$D$1316,2,FALSE)</f>
        <v>1x1</v>
      </c>
      <c r="I576" s="2" t="str">
        <f>VLOOKUP(A576,'4B0907557P M592 List'!$A$5:$D$1316,4,FALSE)</f>
        <v>Codewort Tester: Ladedruck; oberer Wert überschritten</v>
      </c>
      <c r="J576" s="2" t="str">
        <f>VLOOKUP(A576,'4B0907557P M592 List'!$A$5:$D$1316,3,FALSE)</f>
        <v>$073F0</v>
      </c>
      <c r="L576" s="2" t="str">
        <f>VLOOKUP(A576,'4B0907557P M592 List'!$A$5:$D$1316,2,FALSE)</f>
        <v>1x1</v>
      </c>
      <c r="M576" s="2" t="str">
        <f>VLOOKUP(A576,'4B0907557P M592 List'!$A$5:$D$1316,4,FALSE)</f>
        <v>Codewort Tester: Ladedruck; oberer Wert überschritten</v>
      </c>
      <c r="N576" s="2" t="str">
        <f>VLOOKUP(A576,'4B0907557P M592 List'!$A$5:$D$1316,3,FALSE)</f>
        <v>$073F0</v>
      </c>
      <c r="P576" s="2" t="str">
        <f>VLOOKUP(A576,'06A906018R M383 List'!$A$6:$D$1294,2,FALSE)</f>
        <v>1x1</v>
      </c>
      <c r="Q576" s="2" t="str">
        <f>VLOOKUP(A576,'06A906018R M383 List'!$A$6:$D$1294,4,FALSE)</f>
        <v>Codewort Tester: Ladedruck; oberer Wert überschritten</v>
      </c>
      <c r="R576" s="2" t="str">
        <f>VLOOKUP(A576,'06A906018R M383 List'!$A$6:$D$1294,3,FALSE)</f>
        <v>$06D72</v>
      </c>
      <c r="T576" s="2" t="e">
        <f>VLOOKUP(A576,'06A906018CG M383 List'!$A$6:$D$1395,2,FALSE)</f>
        <v>#N/A</v>
      </c>
      <c r="U576" s="2" t="e">
        <f>VLOOKUP(A576,'06A906018CG M383 List'!$A$6:$D$1395,4,FALSE)</f>
        <v>#N/A</v>
      </c>
      <c r="V576" s="2" t="e">
        <f>VLOOKUP(A576,'06A906018CG M383 List'!$A$6:$D$1395,3,FALSE)</f>
        <v>#N/A</v>
      </c>
    </row>
    <row r="577" spans="1:22">
      <c r="A577" s="2" t="s">
        <v>9770</v>
      </c>
      <c r="B577" s="2" t="str">
        <f>VLOOKUP(A577,'4B0907557B M382 List'!$A$5:$E$1799,5,FALSE)</f>
        <v>Exceeded upper value ; boost pressure characteristic: debouncing error</v>
      </c>
      <c r="D577" s="2" t="str">
        <f>VLOOKUP(A577,'4B0907557B M382 List'!$A$5:$B$1799,2,FALSE)</f>
        <v>1x1</v>
      </c>
      <c r="E577" s="2" t="str">
        <f>VLOOKUP(A577,'4B0907557B M382 List'!$A$5:$D$1799,4,FALSE)</f>
        <v>Entprellung Fehler: Ladedruckkennlinie; oberer Wert überschritten</v>
      </c>
      <c r="F577" s="2" t="str">
        <f>VLOOKUP(A577,'4B0907557B M382 List'!$A$5:$D$1799,3,FALSE)</f>
        <v>$07A1F</v>
      </c>
      <c r="H577" s="2" t="str">
        <f>VLOOKUP(A577,'4B0907557P M592 List'!$A$5:$D$1316,2,FALSE)</f>
        <v>1x1</v>
      </c>
      <c r="I577" s="2" t="str">
        <f>VLOOKUP(A577,'4B0907557P M592 List'!$A$5:$D$1316,4,FALSE)</f>
        <v>Entprellung Fehler: Ladedruckkennlinie; oberer Wert überschritten</v>
      </c>
      <c r="J577" s="2" t="str">
        <f>VLOOKUP(A577,'4B0907557P M592 List'!$A$5:$D$1316,3,FALSE)</f>
        <v>$075B5</v>
      </c>
      <c r="L577" s="2" t="str">
        <f>VLOOKUP(A577,'4B0907557P M592 List'!$A$5:$D$1316,2,FALSE)</f>
        <v>1x1</v>
      </c>
      <c r="M577" s="2" t="str">
        <f>VLOOKUP(A577,'4B0907557P M592 List'!$A$5:$D$1316,4,FALSE)</f>
        <v>Entprellung Fehler: Ladedruckkennlinie; oberer Wert überschritten</v>
      </c>
      <c r="N577" s="2" t="str">
        <f>VLOOKUP(A577,'4B0907557P M592 List'!$A$5:$D$1316,3,FALSE)</f>
        <v>$075B5</v>
      </c>
      <c r="P577" s="2" t="str">
        <f>VLOOKUP(A577,'06A906018R M383 List'!$A$6:$D$1294,2,FALSE)</f>
        <v>1x1</v>
      </c>
      <c r="Q577" s="2" t="str">
        <f>VLOOKUP(A577,'06A906018R M383 List'!$A$6:$D$1294,4,FALSE)</f>
        <v>Entprellung Fehler: Ladedruckkennlinie; oberer Wert überschritten</v>
      </c>
      <c r="R577" s="2" t="str">
        <f>VLOOKUP(A577,'06A906018R M383 List'!$A$6:$D$1294,3,FALSE)</f>
        <v>$06F45</v>
      </c>
      <c r="T577" s="2" t="str">
        <f>VLOOKUP(A577,'06A906018CG M383 List'!$A$6:$D$1395,2,FALSE)</f>
        <v>1x1</v>
      </c>
      <c r="U577" s="2" t="str">
        <f>VLOOKUP(A577,'06A906018CG M383 List'!$A$6:$D$1395,4,FALSE)</f>
        <v>Entprellung Fehler: Ladedruckkennlinie; oberer Wert überschritten</v>
      </c>
      <c r="V577" s="2" t="str">
        <f>VLOOKUP(A577,'06A906018CG M383 List'!$A$6:$D$1395,3,FALSE)</f>
        <v>$06F9F</v>
      </c>
    </row>
    <row r="578" spans="1:22">
      <c r="A578" s="2" t="s">
        <v>7313</v>
      </c>
      <c r="B578" s="2" t="str">
        <f>VLOOKUP(A578,'4B0907557B M382 List'!$A$5:$E$1799,5,FALSE)</f>
        <v>Debouncing Healing: boost pressure characteristic curve , upper value is exceeded</v>
      </c>
      <c r="D578" s="2" t="str">
        <f>VLOOKUP(A578,'4B0907557B M382 List'!$A$5:$B$1799,2,FALSE)</f>
        <v>1x1</v>
      </c>
      <c r="E578" s="2" t="str">
        <f>VLOOKUP(A578,'4B0907557B M382 List'!$A$5:$D$1799,4,FALSE)</f>
        <v>Entprellung Heilung: Ladedruckkennlinie; oberer Wert überschritten</v>
      </c>
      <c r="F578" s="2" t="str">
        <f>VLOOKUP(A578,'4B0907557B M382 List'!$A$5:$D$1799,3,FALSE)</f>
        <v>$07A66</v>
      </c>
      <c r="H578" s="2" t="str">
        <f>VLOOKUP(A578,'4B0907557P M592 List'!$A$5:$D$1316,2,FALSE)</f>
        <v>1x1</v>
      </c>
      <c r="I578" s="2" t="str">
        <f>VLOOKUP(A578,'4B0907557P M592 List'!$A$5:$D$1316,4,FALSE)</f>
        <v>Entprellung Heilung: Ladedruckkennlinie; oberer Wert überschritten</v>
      </c>
      <c r="J578" s="2" t="str">
        <f>VLOOKUP(A578,'4B0907557P M592 List'!$A$5:$D$1316,3,FALSE)</f>
        <v>$075FC</v>
      </c>
      <c r="L578" s="2" t="str">
        <f>VLOOKUP(A578,'4B0907557P M592 List'!$A$5:$D$1316,2,FALSE)</f>
        <v>1x1</v>
      </c>
      <c r="M578" s="2" t="str">
        <f>VLOOKUP(A578,'4B0907557P M592 List'!$A$5:$D$1316,4,FALSE)</f>
        <v>Entprellung Heilung: Ladedruckkennlinie; oberer Wert überschritten</v>
      </c>
      <c r="N578" s="2" t="str">
        <f>VLOOKUP(A578,'4B0907557P M592 List'!$A$5:$D$1316,3,FALSE)</f>
        <v>$075FC</v>
      </c>
      <c r="P578" s="2" t="str">
        <f>VLOOKUP(A578,'06A906018R M383 List'!$A$6:$D$1294,2,FALSE)</f>
        <v>1x1</v>
      </c>
      <c r="Q578" s="2" t="str">
        <f>VLOOKUP(A578,'06A906018R M383 List'!$A$6:$D$1294,4,FALSE)</f>
        <v>Entprellung Heilung: Ladedruckkennlinie; oberer Wert überschritten</v>
      </c>
      <c r="R578" s="2" t="str">
        <f>VLOOKUP(A578,'06A906018R M383 List'!$A$6:$D$1294,3,FALSE)</f>
        <v>$06F8C</v>
      </c>
      <c r="T578" s="2" t="str">
        <f>VLOOKUP(A578,'06A906018CG M383 List'!$A$6:$D$1395,2,FALSE)</f>
        <v>1x1</v>
      </c>
      <c r="U578" s="2" t="str">
        <f>VLOOKUP(A578,'06A906018CG M383 List'!$A$6:$D$1395,4,FALSE)</f>
        <v>Entprellung Heilung: Ladedruckkennlinie; oberer Wert überschritten</v>
      </c>
      <c r="V578" s="2" t="str">
        <f>VLOOKUP(A578,'06A906018CG M383 List'!$A$6:$D$1395,3,FALSE)</f>
        <v>$06FE6</v>
      </c>
    </row>
    <row r="579" spans="1:22">
      <c r="A579" s="12" t="s">
        <v>7590</v>
      </c>
      <c r="B579" s="16" t="str">
        <f>VLOOKUP(A579,'4B0907557B M382 List'!$A$5:$E$1799,5,FALSE)</f>
        <v>Load threshold for turbo overcharge cutting</v>
      </c>
      <c r="C579" s="12"/>
      <c r="D579" s="12" t="str">
        <f>VLOOKUP(A579,'4B0907557B M382 List'!$A$5:$B$1799,2,FALSE)</f>
        <v>4x16</v>
      </c>
      <c r="E579" s="2" t="str">
        <f>VLOOKUP(A579,'4B0907557B M382 List'!$A$5:$D$1799,4,FALSE)</f>
        <v>Lastschwelle für Turbo-Überladeabschneiden</v>
      </c>
      <c r="F579" s="2" t="str">
        <f>VLOOKUP(A579,'4B0907557B M382 List'!$A$5:$D$1799,3,FALSE)</f>
        <v>$09DF9</v>
      </c>
      <c r="H579" s="2" t="e">
        <f>VLOOKUP(A579,'4B0907557P M592 List'!$A$5:$D$1316,2,FALSE)</f>
        <v>#N/A</v>
      </c>
      <c r="I579" s="2" t="e">
        <f>VLOOKUP(A579,'4B0907557P M592 List'!$A$5:$D$1316,4,FALSE)</f>
        <v>#N/A</v>
      </c>
      <c r="J579" s="2" t="e">
        <f>VLOOKUP(A579,'4B0907557P M592 List'!$A$5:$D$1316,3,FALSE)</f>
        <v>#N/A</v>
      </c>
      <c r="L579" s="2" t="e">
        <f>VLOOKUP(A579,'4B0907557P M592 List'!$A$5:$D$1316,2,FALSE)</f>
        <v>#N/A</v>
      </c>
      <c r="M579" s="2" t="e">
        <f>VLOOKUP(A579,'4B0907557P M592 List'!$A$5:$D$1316,4,FALSE)</f>
        <v>#N/A</v>
      </c>
      <c r="N579" s="2" t="e">
        <f>VLOOKUP(A579,'4B0907557P M592 List'!$A$5:$D$1316,3,FALSE)</f>
        <v>#N/A</v>
      </c>
      <c r="P579" s="2" t="str">
        <f>VLOOKUP(A579,'06A906018R M383 List'!$A$6:$D$1294,2,FALSE)</f>
        <v>4x16</v>
      </c>
      <c r="Q579" s="2" t="str">
        <f>VLOOKUP(A579,'06A906018R M383 List'!$A$6:$D$1294,4,FALSE)</f>
        <v>Lastschwelle für Turbo-Überladeabschneiden</v>
      </c>
      <c r="R579" s="2" t="str">
        <f>VLOOKUP(A579,'06A906018R M383 List'!$A$6:$D$1294,3,FALSE)</f>
        <v>$092EA</v>
      </c>
      <c r="T579" s="2" t="str">
        <f>VLOOKUP(A579,'06A906018CG M383 List'!$A$6:$D$1395,2,FALSE)</f>
        <v>4x16</v>
      </c>
      <c r="U579" s="2" t="str">
        <f>VLOOKUP(A579,'06A906018CG M383 List'!$A$6:$D$1395,4,FALSE)</f>
        <v>Lastschwelle für Turbo-Überladeabschneiden</v>
      </c>
      <c r="V579" s="2" t="str">
        <f>VLOOKUP(A579,'06A906018CG M383 List'!$A$6:$D$1395,3,FALSE)</f>
        <v>$09354</v>
      </c>
    </row>
    <row r="580" spans="1:22">
      <c r="A580" s="12" t="s">
        <v>7594</v>
      </c>
      <c r="B580" s="16" t="str">
        <f>VLOOKUP(A580,'4B0907557B M382 List'!$A$5:$E$1799,5,FALSE)</f>
        <v>Load threshold 2 for Turbo overcharge cutting</v>
      </c>
      <c r="C580" s="12"/>
      <c r="D580" s="12" t="str">
        <f>VLOOKUP(A580,'4B0907557B M382 List'!$A$5:$B$1799,2,FALSE)</f>
        <v>4x16</v>
      </c>
      <c r="E580" s="2" t="str">
        <f>VLOOKUP(A580,'4B0907557B M382 List'!$A$5:$D$1799,4,FALSE)</f>
        <v>Lastschwelle 2 für Turbo-Überladeabschneiden</v>
      </c>
      <c r="F580" s="2" t="str">
        <f>VLOOKUP(A580,'4B0907557B M382 List'!$A$5:$D$1799,3,FALSE)</f>
        <v>$09E39</v>
      </c>
      <c r="H580" s="2" t="e">
        <f>VLOOKUP(A580,'4B0907557P M592 List'!$A$5:$D$1316,2,FALSE)</f>
        <v>#N/A</v>
      </c>
      <c r="I580" s="2" t="e">
        <f>VLOOKUP(A580,'4B0907557P M592 List'!$A$5:$D$1316,4,FALSE)</f>
        <v>#N/A</v>
      </c>
      <c r="J580" s="2" t="e">
        <f>VLOOKUP(A580,'4B0907557P M592 List'!$A$5:$D$1316,3,FALSE)</f>
        <v>#N/A</v>
      </c>
      <c r="L580" s="2" t="e">
        <f>VLOOKUP(A580,'4B0907557P M592 List'!$A$5:$D$1316,2,FALSE)</f>
        <v>#N/A</v>
      </c>
      <c r="M580" s="2" t="e">
        <f>VLOOKUP(A580,'4B0907557P M592 List'!$A$5:$D$1316,4,FALSE)</f>
        <v>#N/A</v>
      </c>
      <c r="N580" s="2" t="e">
        <f>VLOOKUP(A580,'4B0907557P M592 List'!$A$5:$D$1316,3,FALSE)</f>
        <v>#N/A</v>
      </c>
      <c r="P580" s="2" t="str">
        <f>VLOOKUP(A580,'06A906018R M383 List'!$A$6:$D$1294,2,FALSE)</f>
        <v>4x16</v>
      </c>
      <c r="Q580" s="2" t="str">
        <f>VLOOKUP(A580,'06A906018R M383 List'!$A$6:$D$1294,4,FALSE)</f>
        <v>Lastschwelle 2 für Turbo-Überladeabschneiden</v>
      </c>
      <c r="R580" s="2" t="str">
        <f>VLOOKUP(A580,'06A906018R M383 List'!$A$6:$D$1294,3,FALSE)</f>
        <v>$0932A</v>
      </c>
      <c r="T580" s="2" t="str">
        <f>VLOOKUP(A580,'06A906018CG M383 List'!$A$6:$D$1395,2,FALSE)</f>
        <v>4x16</v>
      </c>
      <c r="U580" s="2" t="str">
        <f>VLOOKUP(A580,'06A906018CG M383 List'!$A$6:$D$1395,4,FALSE)</f>
        <v>Lastschwelle 2 für Turbo-Überladeabschneiden</v>
      </c>
      <c r="V580" s="2" t="str">
        <f>VLOOKUP(A580,'06A906018CG M383 List'!$A$6:$D$1395,3,FALSE)</f>
        <v>$09394</v>
      </c>
    </row>
    <row r="581" spans="1:22">
      <c r="A581" s="2" t="s">
        <v>8085</v>
      </c>
      <c r="B581" s="2" t="str">
        <f>VLOOKUP(A581,'4B0907557B M382 List'!$A$5:$E$1799,5,FALSE)</f>
        <v>Exceeded upper value ; boost pressure characteristic: &gt; Lamp - Error</v>
      </c>
      <c r="D581" s="2" t="str">
        <f>VLOOKUP(A581,'4B0907557B M382 List'!$A$5:$B$1799,2,FALSE)</f>
        <v>1x1</v>
      </c>
      <c r="E581" s="2" t="str">
        <f>VLOOKUP(A581,'4B0907557B M382 List'!$A$5:$D$1799,4,FALSE)</f>
        <v>Fehler -&gt; Lampe: Ladedruckkennlinie; oberer Wert überschritten</v>
      </c>
      <c r="F581" s="2" t="str">
        <f>VLOOKUP(A581,'4B0907557B M382 List'!$A$5:$D$1799,3,FALSE)</f>
        <v>$07AAD</v>
      </c>
      <c r="H581" s="2" t="str">
        <f>VLOOKUP(A581,'4B0907557P M592 List'!$A$5:$D$1316,2,FALSE)</f>
        <v>1x1</v>
      </c>
      <c r="I581" s="2" t="str">
        <f>VLOOKUP(A581,'4B0907557P M592 List'!$A$5:$D$1316,4,FALSE)</f>
        <v>Fehler -&gt; Lampe: Ladedruckkennlinie; oberer Wert überschritten</v>
      </c>
      <c r="J581" s="2" t="str">
        <f>VLOOKUP(A581,'4B0907557P M592 List'!$A$5:$D$1316,3,FALSE)</f>
        <v>$07643</v>
      </c>
      <c r="L581" s="2" t="str">
        <f>VLOOKUP(A581,'4B0907557P M592 List'!$A$5:$D$1316,2,FALSE)</f>
        <v>1x1</v>
      </c>
      <c r="M581" s="2" t="str">
        <f>VLOOKUP(A581,'4B0907557P M592 List'!$A$5:$D$1316,4,FALSE)</f>
        <v>Fehler -&gt; Lampe: Ladedruckkennlinie; oberer Wert überschritten</v>
      </c>
      <c r="N581" s="2" t="str">
        <f>VLOOKUP(A581,'4B0907557P M592 List'!$A$5:$D$1316,3,FALSE)</f>
        <v>$07643</v>
      </c>
      <c r="P581" s="2" t="str">
        <f>VLOOKUP(A581,'06A906018R M383 List'!$A$6:$D$1294,2,FALSE)</f>
        <v>1x1</v>
      </c>
      <c r="Q581" s="2" t="str">
        <f>VLOOKUP(A581,'06A906018R M383 List'!$A$6:$D$1294,4,FALSE)</f>
        <v>Fehler -&gt; Lampe: Ladedruckkennlinie; oberer Wert überschritten</v>
      </c>
      <c r="R581" s="2" t="str">
        <f>VLOOKUP(A581,'06A906018R M383 List'!$A$6:$D$1294,3,FALSE)</f>
        <v>$06FD3</v>
      </c>
      <c r="T581" s="2" t="str">
        <f>VLOOKUP(A581,'06A906018CG M383 List'!$A$6:$D$1395,2,FALSE)</f>
        <v>1x1</v>
      </c>
      <c r="U581" s="2" t="str">
        <f>VLOOKUP(A581,'06A906018CG M383 List'!$A$6:$D$1395,4,FALSE)</f>
        <v>Fehler -&gt; Lampe: Ladedruckkennlinie; oberer Wert überschritten</v>
      </c>
      <c r="V581" s="2" t="str">
        <f>VLOOKUP(A581,'06A906018CG M383 List'!$A$6:$D$1395,3,FALSE)</f>
        <v>$0702D</v>
      </c>
    </row>
    <row r="582" spans="1:22">
      <c r="A582" s="2" t="s">
        <v>8190</v>
      </c>
      <c r="B582" s="2" t="str">
        <f>VLOOKUP(A582,'4B0907557B M382 List'!$A$5:$E$1799,5,FALSE)</f>
        <v>Error - &gt; Lamp : S_VL</v>
      </c>
      <c r="D582" s="2" t="str">
        <f>VLOOKUP(A582,'4B0907557B M382 List'!$A$5:$B$1799,2,FALSE)</f>
        <v>1x1</v>
      </c>
      <c r="E582" s="2" t="str">
        <f>VLOOKUP(A582,'4B0907557B M382 List'!$A$5:$D$1799,4,FALSE)</f>
        <v>Fehler -&gt; Lampe: S_VL</v>
      </c>
      <c r="F582" s="2" t="str">
        <f>VLOOKUP(A582,'4B0907557B M382 List'!$A$5:$D$1799,3,FALSE)</f>
        <v>$07495</v>
      </c>
      <c r="H582" s="2" t="str">
        <f>VLOOKUP(A582,'4B0907557P M592 List'!$A$5:$D$1316,2,FALSE)</f>
        <v>1x1</v>
      </c>
      <c r="I582" s="2" t="str">
        <f>VLOOKUP(A582,'4B0907557P M592 List'!$A$5:$D$1316,4,FALSE)</f>
        <v>Fehler -&gt; Lampe: S_VL</v>
      </c>
      <c r="J582" s="2" t="str">
        <f>VLOOKUP(A582,'4B0907557P M592 List'!$A$5:$D$1316,3,FALSE)</f>
        <v>$0702B</v>
      </c>
      <c r="L582" s="2" t="str">
        <f>VLOOKUP(A582,'4B0907557P M592 List'!$A$5:$D$1316,2,FALSE)</f>
        <v>1x1</v>
      </c>
      <c r="M582" s="2" t="str">
        <f>VLOOKUP(A582,'4B0907557P M592 List'!$A$5:$D$1316,4,FALSE)</f>
        <v>Fehler -&gt; Lampe: S_VL</v>
      </c>
      <c r="N582" s="2" t="str">
        <f>VLOOKUP(A582,'4B0907557P M592 List'!$A$5:$D$1316,3,FALSE)</f>
        <v>$0702B</v>
      </c>
      <c r="P582" s="2" t="str">
        <f>VLOOKUP(A582,'06A906018R M383 List'!$A$6:$D$1294,2,FALSE)</f>
        <v>1x1</v>
      </c>
      <c r="Q582" s="2" t="str">
        <f>VLOOKUP(A582,'06A906018R M383 List'!$A$6:$D$1294,4,FALSE)</f>
        <v>Fehler -&gt; Lampe: S_VL</v>
      </c>
      <c r="R582" s="2" t="str">
        <f>VLOOKUP(A582,'06A906018R M383 List'!$A$6:$D$1294,3,FALSE)</f>
        <v>$069A1</v>
      </c>
      <c r="T582" s="2" t="str">
        <f>VLOOKUP(A582,'06A906018CG M383 List'!$A$6:$D$1395,2,FALSE)</f>
        <v>1x1</v>
      </c>
      <c r="U582" s="2" t="str">
        <f>VLOOKUP(A582,'06A906018CG M383 List'!$A$6:$D$1395,4,FALSE)</f>
        <v>Fehler -&gt; Lampe: S_VL</v>
      </c>
      <c r="V582" s="2" t="str">
        <f>VLOOKUP(A582,'06A906018CG M383 List'!$A$6:$D$1395,3,FALSE)</f>
        <v>$069BD</v>
      </c>
    </row>
    <row r="583" spans="1:22">
      <c r="A583" s="2" t="s">
        <v>8336</v>
      </c>
      <c r="B583" s="2" t="str">
        <f>VLOOKUP(A583,'4B0907557B M382 List'!$A$5:$E$1799,5,FALSE)</f>
        <v>Speed ​​threshold for healing LDR overcharge protection</v>
      </c>
      <c r="D583" s="2" t="str">
        <f>VLOOKUP(A583,'4B0907557B M382 List'!$A$5:$B$1799,2,FALSE)</f>
        <v>1x1</v>
      </c>
      <c r="E583" s="2" t="str">
        <f>VLOOKUP(A583,'4B0907557B M382 List'!$A$5:$D$1799,4,FALSE)</f>
        <v>Drehzahlschwelle für Heilung LDR-Überladeschutz</v>
      </c>
      <c r="F583" s="2" t="str">
        <f>VLOOKUP(A583,'4B0907557B M382 List'!$A$5:$D$1799,3,FALSE)</f>
        <v>$07496</v>
      </c>
      <c r="H583" s="2" t="str">
        <f>VLOOKUP(A583,'4B0907557P M592 List'!$A$5:$D$1316,2,FALSE)</f>
        <v>1x1</v>
      </c>
      <c r="I583" s="2" t="str">
        <f>VLOOKUP(A583,'4B0907557P M592 List'!$A$5:$D$1316,4,FALSE)</f>
        <v>Drehzahlschwelle für Heilung LDR-Überladeschutz</v>
      </c>
      <c r="J583" s="2" t="str">
        <f>VLOOKUP(A583,'4B0907557P M592 List'!$A$5:$D$1316,3,FALSE)</f>
        <v>$0702C</v>
      </c>
      <c r="L583" s="2" t="str">
        <f>VLOOKUP(A583,'4B0907557P M592 List'!$A$5:$D$1316,2,FALSE)</f>
        <v>1x1</v>
      </c>
      <c r="M583" s="2" t="str">
        <f>VLOOKUP(A583,'4B0907557P M592 List'!$A$5:$D$1316,4,FALSE)</f>
        <v>Drehzahlschwelle für Heilung LDR-Überladeschutz</v>
      </c>
      <c r="N583" s="2" t="str">
        <f>VLOOKUP(A583,'4B0907557P M592 List'!$A$5:$D$1316,3,FALSE)</f>
        <v>$0702C</v>
      </c>
      <c r="P583" s="2" t="str">
        <f>VLOOKUP(A583,'06A906018R M383 List'!$A$6:$D$1294,2,FALSE)</f>
        <v>1x1</v>
      </c>
      <c r="Q583" s="2" t="str">
        <f>VLOOKUP(A583,'06A906018R M383 List'!$A$6:$D$1294,4,FALSE)</f>
        <v>Drehzahlschwelle für Heilung LDR-Überladeschutz</v>
      </c>
      <c r="R583" s="2" t="str">
        <f>VLOOKUP(A583,'06A906018R M383 List'!$A$6:$D$1294,3,FALSE)</f>
        <v>$069A2</v>
      </c>
      <c r="T583" s="2" t="str">
        <f>VLOOKUP(A583,'06A906018CG M383 List'!$A$6:$D$1395,2,FALSE)</f>
        <v>1x1</v>
      </c>
      <c r="U583" s="2" t="str">
        <f>VLOOKUP(A583,'06A906018CG M383 List'!$A$6:$D$1395,4,FALSE)</f>
        <v>Drehzahlschwelle für Heilung LDR-Überladeschutz</v>
      </c>
      <c r="V583" s="2" t="str">
        <f>VLOOKUP(A583,'06A906018CG M383 List'!$A$6:$D$1395,3,FALSE)</f>
        <v>$069BE</v>
      </c>
    </row>
    <row r="584" spans="1:22">
      <c r="A584" s="2" t="s">
        <v>6742</v>
      </c>
      <c r="B584" s="2" t="str">
        <f>VLOOKUP(A584,'4B0907557B M382 List'!$A$5:$E$1799,5,FALSE)</f>
        <v>Error sum time: boost pressure characteristic curve , upper value is exceeded</v>
      </c>
      <c r="D584" s="2" t="str">
        <f>VLOOKUP(A584,'4B0907557B M382 List'!$A$5:$B$1799,2,FALSE)</f>
        <v>1x1</v>
      </c>
      <c r="E584" s="2" t="str">
        <f>VLOOKUP(A584,'4B0907557B M382 List'!$A$5:$D$1799,4,FALSE)</f>
        <v>Fehlersummenzeit: Ladedruckkennlinie; oberer Wert überschritten</v>
      </c>
      <c r="F584" s="2" t="str">
        <f>VLOOKUP(A584,'4B0907557B M382 List'!$A$5:$D$1799,3,FALSE)</f>
        <v>$07AF4</v>
      </c>
      <c r="H584" s="2" t="str">
        <f>VLOOKUP(A584,'4B0907557P M592 List'!$A$5:$D$1316,2,FALSE)</f>
        <v>1x1</v>
      </c>
      <c r="I584" s="2" t="str">
        <f>VLOOKUP(A584,'4B0907557P M592 List'!$A$5:$D$1316,4,FALSE)</f>
        <v>Fehlersummenzeit: Ladedruckkennlinie; oberer Wert überschritten</v>
      </c>
      <c r="J584" s="2" t="str">
        <f>VLOOKUP(A584,'4B0907557P M592 List'!$A$5:$D$1316,3,FALSE)</f>
        <v>$0768A</v>
      </c>
      <c r="L584" s="2" t="str">
        <f>VLOOKUP(A584,'4B0907557P M592 List'!$A$5:$D$1316,2,FALSE)</f>
        <v>1x1</v>
      </c>
      <c r="M584" s="2" t="str">
        <f>VLOOKUP(A584,'4B0907557P M592 List'!$A$5:$D$1316,4,FALSE)</f>
        <v>Fehlersummenzeit: Ladedruckkennlinie; oberer Wert überschritten</v>
      </c>
      <c r="N584" s="2" t="str">
        <f>VLOOKUP(A584,'4B0907557P M592 List'!$A$5:$D$1316,3,FALSE)</f>
        <v>$0768A</v>
      </c>
      <c r="P584" s="2" t="str">
        <f>VLOOKUP(A584,'06A906018R M383 List'!$A$6:$D$1294,2,FALSE)</f>
        <v>1x1</v>
      </c>
      <c r="Q584" s="2" t="str">
        <f>VLOOKUP(A584,'06A906018R M383 List'!$A$6:$D$1294,4,FALSE)</f>
        <v>Fehlersummenzeit: Ladedruckkennlinie; oberer Wert überschritten</v>
      </c>
      <c r="R584" s="2" t="str">
        <f>VLOOKUP(A584,'06A906018R M383 List'!$A$6:$D$1294,3,FALSE)</f>
        <v>$0701A</v>
      </c>
      <c r="T584" s="2" t="str">
        <f>VLOOKUP(A584,'06A906018CG M383 List'!$A$6:$D$1395,2,FALSE)</f>
        <v>1x1</v>
      </c>
      <c r="U584" s="2" t="str">
        <f>VLOOKUP(A584,'06A906018CG M383 List'!$A$6:$D$1395,4,FALSE)</f>
        <v>Fehlersummenzeit: Ladedruckkennlinie; oberer Wert überschritten</v>
      </c>
      <c r="V584" s="2" t="str">
        <f>VLOOKUP(A584,'06A906018CG M383 List'!$A$6:$D$1395,3,FALSE)</f>
        <v>$07074</v>
      </c>
    </row>
    <row r="585" spans="1:22">
      <c r="A585" s="2" t="s">
        <v>6886</v>
      </c>
      <c r="B585" s="2" t="str">
        <f>VLOOKUP(A585,'4B0907557B M382 List'!$A$5:$E$1799,5,FALSE)</f>
        <v>Delay overcharge cutting</v>
      </c>
      <c r="D585" s="2" t="str">
        <f>VLOOKUP(A585,'4B0907557B M382 List'!$A$5:$B$1799,2,FALSE)</f>
        <v>1x1</v>
      </c>
      <c r="E585" s="2" t="str">
        <f>VLOOKUP(A585,'4B0907557B M382 List'!$A$5:$D$1799,4,FALSE)</f>
        <v>Verzögerung Überladeabschneiden</v>
      </c>
      <c r="F585" s="2" t="str">
        <f>VLOOKUP(A585,'4B0907557B M382 List'!$A$5:$D$1799,3,FALSE)</f>
        <v>$07494</v>
      </c>
      <c r="H585" s="2" t="str">
        <f>VLOOKUP(A585,'4B0907557P M592 List'!$A$5:$D$1316,2,FALSE)</f>
        <v>1x1</v>
      </c>
      <c r="I585" s="2" t="str">
        <f>VLOOKUP(A585,'4B0907557P M592 List'!$A$5:$D$1316,4,FALSE)</f>
        <v>Verzögerung Überladeabschneiden</v>
      </c>
      <c r="J585" s="2" t="str">
        <f>VLOOKUP(A585,'4B0907557P M592 List'!$A$5:$D$1316,3,FALSE)</f>
        <v>$0702A</v>
      </c>
      <c r="L585" s="2" t="str">
        <f>VLOOKUP(A585,'4B0907557P M592 List'!$A$5:$D$1316,2,FALSE)</f>
        <v>1x1</v>
      </c>
      <c r="M585" s="2" t="str">
        <f>VLOOKUP(A585,'4B0907557P M592 List'!$A$5:$D$1316,4,FALSE)</f>
        <v>Verzögerung Überladeabschneiden</v>
      </c>
      <c r="N585" s="2" t="str">
        <f>VLOOKUP(A585,'4B0907557P M592 List'!$A$5:$D$1316,3,FALSE)</f>
        <v>$0702A</v>
      </c>
      <c r="P585" s="2" t="str">
        <f>VLOOKUP(A585,'06A906018R M383 List'!$A$6:$D$1294,2,FALSE)</f>
        <v>1x1</v>
      </c>
      <c r="Q585" s="2" t="str">
        <f>VLOOKUP(A585,'06A906018R M383 List'!$A$6:$D$1294,4,FALSE)</f>
        <v>Verzögerung Überladeabschneiden</v>
      </c>
      <c r="R585" s="2" t="str">
        <f>VLOOKUP(A585,'06A906018R M383 List'!$A$6:$D$1294,3,FALSE)</f>
        <v>$069A0</v>
      </c>
      <c r="T585" s="2" t="str">
        <f>VLOOKUP(A585,'06A906018CG M383 List'!$A$6:$D$1395,2,FALSE)</f>
        <v>1x1</v>
      </c>
      <c r="U585" s="2" t="str">
        <f>VLOOKUP(A585,'06A906018CG M383 List'!$A$6:$D$1395,4,FALSE)</f>
        <v>Verzögerung Überladeabschneiden</v>
      </c>
      <c r="V585" s="2" t="str">
        <f>VLOOKUP(A585,'06A906018CG M383 List'!$A$6:$D$1395,3,FALSE)</f>
        <v>$069BC</v>
      </c>
    </row>
    <row r="586" spans="1:22">
      <c r="P586" s="2"/>
      <c r="Q586" s="2"/>
      <c r="R586" s="2"/>
    </row>
    <row r="587" spans="1:22">
      <c r="A587" s="17" t="s">
        <v>1657</v>
      </c>
      <c r="B587" s="15" t="s">
        <v>9913</v>
      </c>
      <c r="P587" s="2"/>
      <c r="Q587" s="2"/>
      <c r="R587" s="2"/>
    </row>
    <row r="588" spans="1:22">
      <c r="A588" s="2" t="s">
        <v>8714</v>
      </c>
      <c r="B588" s="2" t="str">
        <f>VLOOKUP(A588,'4B0907557B M382 List'!$A$5:$E$1799,5,FALSE)</f>
        <v>Codeword tester : boost pressure control deviation</v>
      </c>
      <c r="D588" s="2" t="str">
        <f>VLOOKUP(A588,'4B0907557B M382 List'!$A$5:$B$1799,2,FALSE)</f>
        <v>1x1</v>
      </c>
      <c r="E588" s="2" t="str">
        <f>VLOOKUP(A588,'4B0907557B M382 List'!$A$5:$D$1799,4,FALSE)</f>
        <v>Codewort Tester: Ladedruckregelabweichung</v>
      </c>
      <c r="F588" s="2" t="str">
        <f>VLOOKUP(A588,'4B0907557B M382 List'!$A$5:$D$1799,3,FALSE)</f>
        <v>$0785C</v>
      </c>
      <c r="H588" s="2" t="str">
        <f>VLOOKUP(A588,'4B0907557P M592 List'!$A$5:$D$1316,2,FALSE)</f>
        <v>1x1</v>
      </c>
      <c r="I588" s="2" t="str">
        <f>VLOOKUP(A588,'4B0907557P M592 List'!$A$5:$D$1316,4,FALSE)</f>
        <v>Codewort Tester: Ladedruckregelabweichung</v>
      </c>
      <c r="J588" s="2" t="str">
        <f>VLOOKUP(A588,'4B0907557P M592 List'!$A$5:$D$1316,3,FALSE)</f>
        <v>$073F2</v>
      </c>
      <c r="L588" s="2" t="str">
        <f>VLOOKUP(A588,'4B0907557P M592 List'!$A$5:$D$1316,2,FALSE)</f>
        <v>1x1</v>
      </c>
      <c r="M588" s="2" t="str">
        <f>VLOOKUP(A588,'4B0907557P M592 List'!$A$5:$D$1316,4,FALSE)</f>
        <v>Codewort Tester: Ladedruckregelabweichung</v>
      </c>
      <c r="N588" s="2" t="str">
        <f>VLOOKUP(A588,'4B0907557P M592 List'!$A$5:$D$1316,3,FALSE)</f>
        <v>$073F2</v>
      </c>
      <c r="P588" s="2" t="str">
        <f>VLOOKUP(A588,'06A906018R M383 List'!$A$6:$D$1294,2,FALSE)</f>
        <v>1x1</v>
      </c>
      <c r="Q588" s="2" t="str">
        <f>VLOOKUP(A588,'06A906018R M383 List'!$A$6:$D$1294,4,FALSE)</f>
        <v>Codewort Tester: Ladedruckregelabweichung</v>
      </c>
      <c r="R588" s="2" t="str">
        <f>VLOOKUP(A588,'06A906018R M383 List'!$A$6:$D$1294,3,FALSE)</f>
        <v>$06D74</v>
      </c>
      <c r="T588" s="2" t="e">
        <f>VLOOKUP(A588,'06A906018CG M383 List'!$A$6:$D$1395,2,FALSE)</f>
        <v>#N/A</v>
      </c>
      <c r="U588" s="2" t="e">
        <f>VLOOKUP(A588,'06A906018CG M383 List'!$A$6:$D$1395,4,FALSE)</f>
        <v>#N/A</v>
      </c>
      <c r="V588" s="2" t="e">
        <f>VLOOKUP(A588,'06A906018CG M383 List'!$A$6:$D$1395,3,FALSE)</f>
        <v>#N/A</v>
      </c>
    </row>
    <row r="589" spans="1:22">
      <c r="A589" s="2" t="s">
        <v>9519</v>
      </c>
      <c r="B589" s="2" t="str">
        <f>VLOOKUP(A589,'4B0907557B M382 List'!$A$5:$E$1799,5,FALSE)</f>
        <v>Threshold deviation for diagnosis LDR deviation negative</v>
      </c>
      <c r="D589" s="2" t="str">
        <f>VLOOKUP(A589,'4B0907557B M382 List'!$A$5:$B$1799,2,FALSE)</f>
        <v>1x1</v>
      </c>
      <c r="E589" s="2" t="str">
        <f>VLOOKUP(A589,'4B0907557B M382 List'!$A$5:$D$1799,4,FALSE)</f>
        <v>Schwelle Regelabweichung für Diagnose LDR-Regelabweichung negativ</v>
      </c>
      <c r="F589" s="2" t="str">
        <f>VLOOKUP(A589,'4B0907557B M382 List'!$A$5:$D$1799,3,FALSE)</f>
        <v>$0749B</v>
      </c>
      <c r="H589" s="2" t="str">
        <f>VLOOKUP(A589,'4B0907557P M592 List'!$A$5:$D$1316,2,FALSE)</f>
        <v>1x1</v>
      </c>
      <c r="I589" s="2" t="str">
        <f>VLOOKUP(A589,'4B0907557P M592 List'!$A$5:$D$1316,4,FALSE)</f>
        <v>Schwelle Regelabweichung für Diagnose LDR-Regelabweichung negativ</v>
      </c>
      <c r="J589" s="2" t="str">
        <f>VLOOKUP(A589,'4B0907557P M592 List'!$A$5:$D$1316,3,FALSE)</f>
        <v>$07031</v>
      </c>
      <c r="L589" s="2" t="str">
        <f>VLOOKUP(A589,'4B0907557P M592 List'!$A$5:$D$1316,2,FALSE)</f>
        <v>1x1</v>
      </c>
      <c r="M589" s="2" t="str">
        <f>VLOOKUP(A589,'4B0907557P M592 List'!$A$5:$D$1316,4,FALSE)</f>
        <v>Schwelle Regelabweichung für Diagnose LDR-Regelabweichung negativ</v>
      </c>
      <c r="N589" s="2" t="str">
        <f>VLOOKUP(A589,'4B0907557P M592 List'!$A$5:$D$1316,3,FALSE)</f>
        <v>$07031</v>
      </c>
      <c r="P589" s="2" t="str">
        <f>VLOOKUP(A589,'06A906018R M383 List'!$A$6:$D$1294,2,FALSE)</f>
        <v>1x1</v>
      </c>
      <c r="Q589" s="2" t="str">
        <f>VLOOKUP(A589,'06A906018R M383 List'!$A$6:$D$1294,4,FALSE)</f>
        <v>Schwelle Regelabweichung für Diagnose LDR-Regelabweichung negativ</v>
      </c>
      <c r="R589" s="2" t="str">
        <f>VLOOKUP(A589,'06A906018R M383 List'!$A$6:$D$1294,3,FALSE)</f>
        <v>$069A7</v>
      </c>
      <c r="T589" s="2" t="str">
        <f>VLOOKUP(A589,'06A906018CG M383 List'!$A$6:$D$1395,2,FALSE)</f>
        <v>1x1</v>
      </c>
      <c r="U589" s="2" t="str">
        <f>VLOOKUP(A589,'06A906018CG M383 List'!$A$6:$D$1395,4,FALSE)</f>
        <v>Schwelle Regelabweichung für Diagnose LDR-Regelabweichung negativ</v>
      </c>
      <c r="V589" s="2" t="str">
        <f>VLOOKUP(A589,'06A906018CG M383 List'!$A$6:$D$1395,3,FALSE)</f>
        <v>$069C3</v>
      </c>
    </row>
    <row r="590" spans="1:22">
      <c r="A590" s="2" t="s">
        <v>9522</v>
      </c>
      <c r="B590" s="2" t="str">
        <f>VLOOKUP(A590,'4B0907557B M382 List'!$A$5:$E$1799,5,FALSE)</f>
        <v>Threshold deviation for diagnosis LDR deviation positive</v>
      </c>
      <c r="D590" s="2" t="str">
        <f>VLOOKUP(A590,'4B0907557B M382 List'!$A$5:$B$1799,2,FALSE)</f>
        <v>1x1</v>
      </c>
      <c r="E590" s="2" t="str">
        <f>VLOOKUP(A590,'4B0907557B M382 List'!$A$5:$D$1799,4,FALSE)</f>
        <v>Schwelle Regelabweichung für Diagnose LDR-Regelabweichung positiv</v>
      </c>
      <c r="F590" s="2" t="str">
        <f>VLOOKUP(A590,'4B0907557B M382 List'!$A$5:$D$1799,3,FALSE)</f>
        <v>$0749A</v>
      </c>
      <c r="H590" s="2" t="str">
        <f>VLOOKUP(A590,'4B0907557P M592 List'!$A$5:$D$1316,2,FALSE)</f>
        <v>1x1</v>
      </c>
      <c r="I590" s="2" t="str">
        <f>VLOOKUP(A590,'4B0907557P M592 List'!$A$5:$D$1316,4,FALSE)</f>
        <v>Schwelle Regelabweichung für Diagnose LDR-Regelabweichung positiv</v>
      </c>
      <c r="J590" s="2" t="str">
        <f>VLOOKUP(A590,'4B0907557P M592 List'!$A$5:$D$1316,3,FALSE)</f>
        <v>$07030</v>
      </c>
      <c r="L590" s="2" t="str">
        <f>VLOOKUP(A590,'4B0907557P M592 List'!$A$5:$D$1316,2,FALSE)</f>
        <v>1x1</v>
      </c>
      <c r="M590" s="2" t="str">
        <f>VLOOKUP(A590,'4B0907557P M592 List'!$A$5:$D$1316,4,FALSE)</f>
        <v>Schwelle Regelabweichung für Diagnose LDR-Regelabweichung positiv</v>
      </c>
      <c r="N590" s="2" t="str">
        <f>VLOOKUP(A590,'4B0907557P M592 List'!$A$5:$D$1316,3,FALSE)</f>
        <v>$07030</v>
      </c>
      <c r="P590" s="2" t="str">
        <f>VLOOKUP(A590,'06A906018R M383 List'!$A$6:$D$1294,2,FALSE)</f>
        <v>1x1</v>
      </c>
      <c r="Q590" s="2" t="str">
        <f>VLOOKUP(A590,'06A906018R M383 List'!$A$6:$D$1294,4,FALSE)</f>
        <v>Schwelle Regelabweichung für Diagnose LDR-Regelabweichung positiv</v>
      </c>
      <c r="R590" s="2" t="str">
        <f>VLOOKUP(A590,'06A906018R M383 List'!$A$6:$D$1294,3,FALSE)</f>
        <v>$069A6</v>
      </c>
      <c r="T590" s="2" t="str">
        <f>VLOOKUP(A590,'06A906018CG M383 List'!$A$6:$D$1395,2,FALSE)</f>
        <v>1x1</v>
      </c>
      <c r="U590" s="2" t="str">
        <f>VLOOKUP(A590,'06A906018CG M383 List'!$A$6:$D$1395,4,FALSE)</f>
        <v>Schwelle Regelabweichung für Diagnose LDR-Regelabweichung positiv</v>
      </c>
      <c r="V590" s="2" t="str">
        <f>VLOOKUP(A590,'06A906018CG M383 List'!$A$6:$D$1395,3,FALSE)</f>
        <v>$069C2</v>
      </c>
    </row>
    <row r="591" spans="1:22">
      <c r="A591" s="2" t="s">
        <v>9773</v>
      </c>
      <c r="B591" s="2" t="str">
        <f>VLOOKUP(A591,'4B0907557B M382 List'!$A$5:$E$1799,5,FALSE)</f>
        <v>Debouncing error : boost pressure control deviation</v>
      </c>
      <c r="D591" s="2" t="str">
        <f>VLOOKUP(A591,'4B0907557B M382 List'!$A$5:$B$1799,2,FALSE)</f>
        <v>1x1</v>
      </c>
      <c r="E591" s="2" t="str">
        <f>VLOOKUP(A591,'4B0907557B M382 List'!$A$5:$D$1799,4,FALSE)</f>
        <v>Entprellung Fehler: Ladedruckregelabweichung</v>
      </c>
      <c r="F591" s="2" t="str">
        <f>VLOOKUP(A591,'4B0907557B M382 List'!$A$5:$D$1799,3,FALSE)</f>
        <v>$07A20</v>
      </c>
      <c r="H591" s="2" t="str">
        <f>VLOOKUP(A591,'4B0907557P M592 List'!$A$5:$D$1316,2,FALSE)</f>
        <v>1x1</v>
      </c>
      <c r="I591" s="2" t="str">
        <f>VLOOKUP(A591,'4B0907557P M592 List'!$A$5:$D$1316,4,FALSE)</f>
        <v>Entprellung Fehler: Ladedruckregelabweichung</v>
      </c>
      <c r="J591" s="2" t="str">
        <f>VLOOKUP(A591,'4B0907557P M592 List'!$A$5:$D$1316,3,FALSE)</f>
        <v>$075B6</v>
      </c>
      <c r="L591" s="2" t="str">
        <f>VLOOKUP(A591,'4B0907557P M592 List'!$A$5:$D$1316,2,FALSE)</f>
        <v>1x1</v>
      </c>
      <c r="M591" s="2" t="str">
        <f>VLOOKUP(A591,'4B0907557P M592 List'!$A$5:$D$1316,4,FALSE)</f>
        <v>Entprellung Fehler: Ladedruckregelabweichung</v>
      </c>
      <c r="N591" s="2" t="str">
        <f>VLOOKUP(A591,'4B0907557P M592 List'!$A$5:$D$1316,3,FALSE)</f>
        <v>$075B6</v>
      </c>
      <c r="P591" s="2" t="str">
        <f>VLOOKUP(A591,'06A906018R M383 List'!$A$6:$D$1294,2,FALSE)</f>
        <v>1x1</v>
      </c>
      <c r="Q591" s="2" t="str">
        <f>VLOOKUP(A591,'06A906018R M383 List'!$A$6:$D$1294,4,FALSE)</f>
        <v>Entprellung Fehler: Ladedruckregelabweichung</v>
      </c>
      <c r="R591" s="2" t="str">
        <f>VLOOKUP(A591,'06A906018R M383 List'!$A$6:$D$1294,3,FALSE)</f>
        <v>$06F46</v>
      </c>
      <c r="T591" s="2" t="str">
        <f>VLOOKUP(A591,'06A906018CG M383 List'!$A$6:$D$1395,2,FALSE)</f>
        <v>1x1</v>
      </c>
      <c r="U591" s="2" t="str">
        <f>VLOOKUP(A591,'06A906018CG M383 List'!$A$6:$D$1395,4,FALSE)</f>
        <v>Entprellung Fehler: Ladedruckregelabweichung</v>
      </c>
      <c r="V591" s="2" t="str">
        <f>VLOOKUP(A591,'06A906018CG M383 List'!$A$6:$D$1395,3,FALSE)</f>
        <v>$06FA0</v>
      </c>
    </row>
    <row r="592" spans="1:22">
      <c r="A592" s="2" t="s">
        <v>7316</v>
      </c>
      <c r="B592" s="2" t="str">
        <f>VLOOKUP(A592,'4B0907557B M382 List'!$A$5:$E$1799,5,FALSE)</f>
        <v>Debouncing Healing: boost pressure control deviation</v>
      </c>
      <c r="D592" s="2" t="str">
        <f>VLOOKUP(A592,'4B0907557B M382 List'!$A$5:$B$1799,2,FALSE)</f>
        <v>1x1</v>
      </c>
      <c r="E592" s="2" t="str">
        <f>VLOOKUP(A592,'4B0907557B M382 List'!$A$5:$D$1799,4,FALSE)</f>
        <v>Entprellung Heilung: Ladedruckregelabweichung</v>
      </c>
      <c r="F592" s="2" t="str">
        <f>VLOOKUP(A592,'4B0907557B M382 List'!$A$5:$D$1799,3,FALSE)</f>
        <v>$07A67</v>
      </c>
      <c r="H592" s="2" t="str">
        <f>VLOOKUP(A592,'4B0907557P M592 List'!$A$5:$D$1316,2,FALSE)</f>
        <v>1x1</v>
      </c>
      <c r="I592" s="2" t="str">
        <f>VLOOKUP(A592,'4B0907557P M592 List'!$A$5:$D$1316,4,FALSE)</f>
        <v>Entprellung Heilung: Ladedruckregelabweichung</v>
      </c>
      <c r="J592" s="2" t="str">
        <f>VLOOKUP(A592,'4B0907557P M592 List'!$A$5:$D$1316,3,FALSE)</f>
        <v>$075FD</v>
      </c>
      <c r="L592" s="2" t="str">
        <f>VLOOKUP(A592,'4B0907557P M592 List'!$A$5:$D$1316,2,FALSE)</f>
        <v>1x1</v>
      </c>
      <c r="M592" s="2" t="str">
        <f>VLOOKUP(A592,'4B0907557P M592 List'!$A$5:$D$1316,4,FALSE)</f>
        <v>Entprellung Heilung: Ladedruckregelabweichung</v>
      </c>
      <c r="N592" s="2" t="str">
        <f>VLOOKUP(A592,'4B0907557P M592 List'!$A$5:$D$1316,3,FALSE)</f>
        <v>$075FD</v>
      </c>
      <c r="P592" s="2" t="str">
        <f>VLOOKUP(A592,'06A906018R M383 List'!$A$6:$D$1294,2,FALSE)</f>
        <v>1x1</v>
      </c>
      <c r="Q592" s="2" t="str">
        <f>VLOOKUP(A592,'06A906018R M383 List'!$A$6:$D$1294,4,FALSE)</f>
        <v>Entprellung Heilung: Ladedruckregelabweichung</v>
      </c>
      <c r="R592" s="2" t="str">
        <f>VLOOKUP(A592,'06A906018R M383 List'!$A$6:$D$1294,3,FALSE)</f>
        <v>$06F8D</v>
      </c>
      <c r="T592" s="2" t="str">
        <f>VLOOKUP(A592,'06A906018CG M383 List'!$A$6:$D$1395,2,FALSE)</f>
        <v>1x1</v>
      </c>
      <c r="U592" s="2" t="str">
        <f>VLOOKUP(A592,'06A906018CG M383 List'!$A$6:$D$1395,4,FALSE)</f>
        <v>Entprellung Heilung: Ladedruckregelabweichung</v>
      </c>
      <c r="V592" s="2" t="str">
        <f>VLOOKUP(A592,'06A906018CG M383 List'!$A$6:$D$1395,3,FALSE)</f>
        <v>$06FE7</v>
      </c>
    </row>
    <row r="593" spans="1:22">
      <c r="A593" s="17" t="s">
        <v>7737</v>
      </c>
      <c r="B593" s="18" t="str">
        <f>VLOOKUP(A593,'4B0907557B M382 List'!$A$5:$E$1799,5,FALSE) &amp; "         - Duty Cycle Substitute MAP for Boost Control"</f>
        <v>Map tastverhältnisersatzwert for LDR         - Duty Cycle Substitute MAP for Boost Control</v>
      </c>
      <c r="C593" s="17"/>
      <c r="D593" s="17" t="str">
        <f>VLOOKUP(A593,'4B0907557B M382 List'!$A$5:$B$1799,2,FALSE)</f>
        <v>9x16</v>
      </c>
      <c r="E593" s="2" t="str">
        <f>VLOOKUP(A593,'4B0907557B M382 List'!$A$5:$D$1799,4,FALSE)</f>
        <v>Kennfeld tastverhältnisersatzwert für LDR</v>
      </c>
      <c r="F593" s="2" t="str">
        <f>VLOOKUP(A593,'4B0907557B M382 List'!$A$5:$D$1799,3,FALSE)</f>
        <v>$09D69</v>
      </c>
      <c r="H593" s="2" t="e">
        <f>VLOOKUP(A593,'4B0907557P M592 List'!$A$5:$D$1316,2,FALSE)</f>
        <v>#N/A</v>
      </c>
      <c r="I593" s="2" t="e">
        <f>VLOOKUP(A593,'4B0907557P M592 List'!$A$5:$D$1316,4,FALSE)</f>
        <v>#N/A</v>
      </c>
      <c r="J593" s="2" t="e">
        <f>VLOOKUP(A593,'4B0907557P M592 List'!$A$5:$D$1316,3,FALSE)</f>
        <v>#N/A</v>
      </c>
      <c r="L593" s="2" t="e">
        <f>VLOOKUP(A593,'4B0907557P M592 List'!$A$5:$D$1316,2,FALSE)</f>
        <v>#N/A</v>
      </c>
      <c r="M593" s="2" t="e">
        <f>VLOOKUP(A593,'4B0907557P M592 List'!$A$5:$D$1316,4,FALSE)</f>
        <v>#N/A</v>
      </c>
      <c r="N593" s="2" t="e">
        <f>VLOOKUP(A593,'4B0907557P M592 List'!$A$5:$D$1316,3,FALSE)</f>
        <v>#N/A</v>
      </c>
      <c r="P593" s="2" t="str">
        <f>VLOOKUP(A593,'06A906018R M383 List'!$A$6:$D$1294,2,FALSE)</f>
        <v>9x16</v>
      </c>
      <c r="Q593" s="2" t="str">
        <f>VLOOKUP(A593,'06A906018R M383 List'!$A$6:$D$1294,4,FALSE)</f>
        <v>Kennfeld tastverhältnisersatzwert für LDR</v>
      </c>
      <c r="R593" s="2" t="str">
        <f>VLOOKUP(A593,'06A906018R M383 List'!$A$6:$D$1294,3,FALSE)</f>
        <v>$0925A</v>
      </c>
      <c r="T593" s="2" t="str">
        <f>VLOOKUP(A593,'06A906018CG M383 List'!$A$6:$D$1395,2,FALSE)</f>
        <v>9x16</v>
      </c>
      <c r="U593" s="2" t="str">
        <f>VLOOKUP(A593,'06A906018CG M383 List'!$A$6:$D$1395,4,FALSE)</f>
        <v>Kennfeld tastverhältnisersatzwert für LDR</v>
      </c>
      <c r="V593" s="2" t="str">
        <f>VLOOKUP(A593,'06A906018CG M383 List'!$A$6:$D$1395,3,FALSE)</f>
        <v>$092C4</v>
      </c>
    </row>
    <row r="594" spans="1:22">
      <c r="A594" s="2" t="s">
        <v>8088</v>
      </c>
      <c r="B594" s="2" t="str">
        <f>VLOOKUP(A594,'4B0907557B M382 List'!$A$5:$E$1799,5,FALSE)</f>
        <v>Error -&gt; : charging pressure control deviation</v>
      </c>
      <c r="D594" s="2" t="str">
        <f>VLOOKUP(A594,'4B0907557B M382 List'!$A$5:$B$1799,2,FALSE)</f>
        <v>1x1</v>
      </c>
      <c r="E594" s="2" t="str">
        <f>VLOOKUP(A594,'4B0907557B M382 List'!$A$5:$D$1799,4,FALSE)</f>
        <v>Fehler -&gt; Lampe: Ladedruckregelabweichung</v>
      </c>
      <c r="F594" s="2" t="str">
        <f>VLOOKUP(A594,'4B0907557B M382 List'!$A$5:$D$1799,3,FALSE)</f>
        <v>$07AAE</v>
      </c>
      <c r="H594" s="2" t="str">
        <f>VLOOKUP(A594,'4B0907557P M592 List'!$A$5:$D$1316,2,FALSE)</f>
        <v>1x1</v>
      </c>
      <c r="I594" s="2" t="str">
        <f>VLOOKUP(A594,'4B0907557P M592 List'!$A$5:$D$1316,4,FALSE)</f>
        <v>Fehler -&gt; Lampe: Ladedruckregelabweichung</v>
      </c>
      <c r="J594" s="2" t="str">
        <f>VLOOKUP(A594,'4B0907557P M592 List'!$A$5:$D$1316,3,FALSE)</f>
        <v>$07644</v>
      </c>
      <c r="L594" s="2" t="str">
        <f>VLOOKUP(A594,'4B0907557P M592 List'!$A$5:$D$1316,2,FALSE)</f>
        <v>1x1</v>
      </c>
      <c r="M594" s="2" t="str">
        <f>VLOOKUP(A594,'4B0907557P M592 List'!$A$5:$D$1316,4,FALSE)</f>
        <v>Fehler -&gt; Lampe: Ladedruckregelabweichung</v>
      </c>
      <c r="N594" s="2" t="str">
        <f>VLOOKUP(A594,'4B0907557P M592 List'!$A$5:$D$1316,3,FALSE)</f>
        <v>$07644</v>
      </c>
      <c r="P594" s="2" t="str">
        <f>VLOOKUP(A594,'06A906018R M383 List'!$A$6:$D$1294,2,FALSE)</f>
        <v>1x1</v>
      </c>
      <c r="Q594" s="2" t="str">
        <f>VLOOKUP(A594,'06A906018R M383 List'!$A$6:$D$1294,4,FALSE)</f>
        <v>Fehler -&gt; Lampe: Ladedruckregelabweichung</v>
      </c>
      <c r="R594" s="2" t="str">
        <f>VLOOKUP(A594,'06A906018R M383 List'!$A$6:$D$1294,3,FALSE)</f>
        <v>$06FD4</v>
      </c>
      <c r="T594" s="2" t="str">
        <f>VLOOKUP(A594,'06A906018CG M383 List'!$A$6:$D$1395,2,FALSE)</f>
        <v>1x1</v>
      </c>
      <c r="U594" s="2" t="str">
        <f>VLOOKUP(A594,'06A906018CG M383 List'!$A$6:$D$1395,4,FALSE)</f>
        <v>Fehler -&gt; Lampe: Ladedruckregelabweichung</v>
      </c>
      <c r="V594" s="2" t="str">
        <f>VLOOKUP(A594,'06A906018CG M383 List'!$A$6:$D$1395,3,FALSE)</f>
        <v>$0702E</v>
      </c>
    </row>
    <row r="595" spans="1:22">
      <c r="A595" s="2" t="s">
        <v>8339</v>
      </c>
      <c r="B595" s="2" t="str">
        <f>VLOOKUP(A595,'4B0907557B M382 List'!$A$5:$E$1799,5,FALSE)</f>
        <v>Speed ​​threshold for Dia LDR - deviation</v>
      </c>
      <c r="D595" s="2" t="str">
        <f>VLOOKUP(A595,'4B0907557B M382 List'!$A$5:$B$1799,2,FALSE)</f>
        <v>1x1</v>
      </c>
      <c r="E595" s="2" t="str">
        <f>VLOOKUP(A595,'4B0907557B M382 List'!$A$5:$D$1799,4,FALSE)</f>
        <v>Drehzahlschwelle für Dia LDR - Regelabweichung</v>
      </c>
      <c r="F595" s="2" t="str">
        <f>VLOOKUP(A595,'4B0907557B M382 List'!$A$5:$D$1799,3,FALSE)</f>
        <v>$07497</v>
      </c>
      <c r="H595" s="2" t="str">
        <f>VLOOKUP(A595,'4B0907557P M592 List'!$A$5:$D$1316,2,FALSE)</f>
        <v>1x1</v>
      </c>
      <c r="I595" s="2" t="str">
        <f>VLOOKUP(A595,'4B0907557P M592 List'!$A$5:$D$1316,4,FALSE)</f>
        <v>Drehzahlschwelle für Dia LDR - Regelabweichung</v>
      </c>
      <c r="J595" s="2" t="str">
        <f>VLOOKUP(A595,'4B0907557P M592 List'!$A$5:$D$1316,3,FALSE)</f>
        <v>$0702D</v>
      </c>
      <c r="L595" s="2" t="str">
        <f>VLOOKUP(A595,'4B0907557P M592 List'!$A$5:$D$1316,2,FALSE)</f>
        <v>1x1</v>
      </c>
      <c r="M595" s="2" t="str">
        <f>VLOOKUP(A595,'4B0907557P M592 List'!$A$5:$D$1316,4,FALSE)</f>
        <v>Drehzahlschwelle für Dia LDR - Regelabweichung</v>
      </c>
      <c r="N595" s="2" t="str">
        <f>VLOOKUP(A595,'4B0907557P M592 List'!$A$5:$D$1316,3,FALSE)</f>
        <v>$0702D</v>
      </c>
      <c r="P595" s="2" t="str">
        <f>VLOOKUP(A595,'06A906018R M383 List'!$A$6:$D$1294,2,FALSE)</f>
        <v>1x1</v>
      </c>
      <c r="Q595" s="2" t="str">
        <f>VLOOKUP(A595,'06A906018R M383 List'!$A$6:$D$1294,4,FALSE)</f>
        <v>Drehzahlschwelle für Dia LDR - Regelabweichung</v>
      </c>
      <c r="R595" s="2" t="str">
        <f>VLOOKUP(A595,'06A906018R M383 List'!$A$6:$D$1294,3,FALSE)</f>
        <v>$069A3</v>
      </c>
      <c r="T595" s="2" t="str">
        <f>VLOOKUP(A595,'06A906018CG M383 List'!$A$6:$D$1395,2,FALSE)</f>
        <v>1x1</v>
      </c>
      <c r="U595" s="2" t="str">
        <f>VLOOKUP(A595,'06A906018CG M383 List'!$A$6:$D$1395,4,FALSE)</f>
        <v>Drehzahlschwelle für Dia LDR - Regelabweichung</v>
      </c>
      <c r="V595" s="2" t="str">
        <f>VLOOKUP(A595,'06A906018CG M383 List'!$A$6:$D$1395,3,FALSE)</f>
        <v>$069BF</v>
      </c>
    </row>
    <row r="596" spans="1:22">
      <c r="A596" s="2" t="s">
        <v>6087</v>
      </c>
      <c r="B596" s="2" t="str">
        <f>VLOOKUP(A596,'4B0907557B M382 List'!$A$5:$E$1799,5,FALSE)</f>
        <v>Time threshold for slide LDR - deviation</v>
      </c>
      <c r="D596" s="2" t="str">
        <f>VLOOKUP(A596,'4B0907557B M382 List'!$A$5:$B$1799,2,FALSE)</f>
        <v>1x1</v>
      </c>
      <c r="E596" s="2" t="str">
        <f>VLOOKUP(A596,'4B0907557B M382 List'!$A$5:$D$1799,4,FALSE)</f>
        <v>Zeitschwelle für Dia LDR - Regelabweichung</v>
      </c>
      <c r="F596" s="2" t="str">
        <f>VLOOKUP(A596,'4B0907557B M382 List'!$A$5:$D$1799,3,FALSE)</f>
        <v>$07499</v>
      </c>
      <c r="H596" s="2" t="str">
        <f>VLOOKUP(A596,'4B0907557P M592 List'!$A$5:$D$1316,2,FALSE)</f>
        <v>1x1</v>
      </c>
      <c r="I596" s="2" t="str">
        <f>VLOOKUP(A596,'4B0907557P M592 List'!$A$5:$D$1316,4,FALSE)</f>
        <v>Zeitschwelle für Dia LDR - Regelabweichung</v>
      </c>
      <c r="J596" s="2" t="str">
        <f>VLOOKUP(A596,'4B0907557P M592 List'!$A$5:$D$1316,3,FALSE)</f>
        <v>$0702F</v>
      </c>
      <c r="L596" s="2" t="str">
        <f>VLOOKUP(A596,'4B0907557P M592 List'!$A$5:$D$1316,2,FALSE)</f>
        <v>1x1</v>
      </c>
      <c r="M596" s="2" t="str">
        <f>VLOOKUP(A596,'4B0907557P M592 List'!$A$5:$D$1316,4,FALSE)</f>
        <v>Zeitschwelle für Dia LDR - Regelabweichung</v>
      </c>
      <c r="N596" s="2" t="str">
        <f>VLOOKUP(A596,'4B0907557P M592 List'!$A$5:$D$1316,3,FALSE)</f>
        <v>$0702F</v>
      </c>
      <c r="P596" s="2" t="str">
        <f>VLOOKUP(A596,'06A906018R M383 List'!$A$6:$D$1294,2,FALSE)</f>
        <v>1x1</v>
      </c>
      <c r="Q596" s="2" t="str">
        <f>VLOOKUP(A596,'06A906018R M383 List'!$A$6:$D$1294,4,FALSE)</f>
        <v>Zeitschwelle für Dia LDR - Regelabweichung</v>
      </c>
      <c r="R596" s="2" t="str">
        <f>VLOOKUP(A596,'06A906018R M383 List'!$A$6:$D$1294,3,FALSE)</f>
        <v>$069A5</v>
      </c>
      <c r="T596" s="2" t="str">
        <f>VLOOKUP(A596,'06A906018CG M383 List'!$A$6:$D$1395,2,FALSE)</f>
        <v>1x1</v>
      </c>
      <c r="U596" s="2" t="str">
        <f>VLOOKUP(A596,'06A906018CG M383 List'!$A$6:$D$1395,4,FALSE)</f>
        <v>Zeitschwelle für Dia LDR - Regelabweichung</v>
      </c>
      <c r="V596" s="2" t="str">
        <f>VLOOKUP(A596,'06A906018CG M383 List'!$A$6:$D$1395,3,FALSE)</f>
        <v>$069C1</v>
      </c>
    </row>
    <row r="597" spans="1:22">
      <c r="A597" s="2" t="s">
        <v>6745</v>
      </c>
      <c r="B597" s="2" t="str">
        <f>VLOOKUP(A597,'4B0907557B M382 List'!$A$5:$E$1799,5,FALSE)</f>
        <v>Error sum time: boost pressure control deviation</v>
      </c>
      <c r="D597" s="2" t="str">
        <f>VLOOKUP(A597,'4B0907557B M382 List'!$A$5:$B$1799,2,FALSE)</f>
        <v>1x1</v>
      </c>
      <c r="E597" s="2" t="str">
        <f>VLOOKUP(A597,'4B0907557B M382 List'!$A$5:$D$1799,4,FALSE)</f>
        <v>Fehlersummenzeit: Ladedruckregelabweichung</v>
      </c>
      <c r="F597" s="2" t="str">
        <f>VLOOKUP(A597,'4B0907557B M382 List'!$A$5:$D$1799,3,FALSE)</f>
        <v>$07AF5</v>
      </c>
      <c r="H597" s="2" t="str">
        <f>VLOOKUP(A597,'4B0907557P M592 List'!$A$5:$D$1316,2,FALSE)</f>
        <v>1x1</v>
      </c>
      <c r="I597" s="2" t="str">
        <f>VLOOKUP(A597,'4B0907557P M592 List'!$A$5:$D$1316,4,FALSE)</f>
        <v>Fehlersummenzeit: Ladedruckregelabweichung</v>
      </c>
      <c r="J597" s="2" t="str">
        <f>VLOOKUP(A597,'4B0907557P M592 List'!$A$5:$D$1316,3,FALSE)</f>
        <v>$0768B</v>
      </c>
      <c r="L597" s="2" t="str">
        <f>VLOOKUP(A597,'4B0907557P M592 List'!$A$5:$D$1316,2,FALSE)</f>
        <v>1x1</v>
      </c>
      <c r="M597" s="2" t="str">
        <f>VLOOKUP(A597,'4B0907557P M592 List'!$A$5:$D$1316,4,FALSE)</f>
        <v>Fehlersummenzeit: Ladedruckregelabweichung</v>
      </c>
      <c r="N597" s="2" t="str">
        <f>VLOOKUP(A597,'4B0907557P M592 List'!$A$5:$D$1316,3,FALSE)</f>
        <v>$0768B</v>
      </c>
      <c r="P597" s="2" t="str">
        <f>VLOOKUP(A597,'06A906018R M383 List'!$A$6:$D$1294,2,FALSE)</f>
        <v>1x1</v>
      </c>
      <c r="Q597" s="2" t="str">
        <f>VLOOKUP(A597,'06A906018R M383 List'!$A$6:$D$1294,4,FALSE)</f>
        <v>Fehlersummenzeit: Ladedruckregelabweichung</v>
      </c>
      <c r="R597" s="2" t="str">
        <f>VLOOKUP(A597,'06A906018R M383 List'!$A$6:$D$1294,3,FALSE)</f>
        <v>$0701B</v>
      </c>
      <c r="T597" s="2" t="str">
        <f>VLOOKUP(A597,'06A906018CG M383 List'!$A$6:$D$1395,2,FALSE)</f>
        <v>1x1</v>
      </c>
      <c r="U597" s="2" t="str">
        <f>VLOOKUP(A597,'06A906018CG M383 List'!$A$6:$D$1395,4,FALSE)</f>
        <v>Fehlersummenzeit: Ladedruckregelabweichung</v>
      </c>
      <c r="V597" s="2" t="str">
        <f>VLOOKUP(A597,'06A906018CG M383 List'!$A$6:$D$1395,3,FALSE)</f>
        <v>$07075</v>
      </c>
    </row>
    <row r="598" spans="1:22">
      <c r="A598" s="2" t="s">
        <v>4019</v>
      </c>
      <c r="B598" s="2" t="str">
        <f>VLOOKUP(A598,'4B0907557B M382 List'!$A$5:$E$1799,5,FALSE)</f>
        <v>Throttle threshold for slide LDR deviation</v>
      </c>
      <c r="D598" s="2" t="str">
        <f>VLOOKUP(A598,'4B0907557B M382 List'!$A$5:$B$1799,2,FALSE)</f>
        <v>1x1</v>
      </c>
      <c r="E598" s="2" t="str">
        <f>VLOOKUP(A598,'4B0907557B M382 List'!$A$5:$D$1799,4,FALSE)</f>
        <v>Drosselklappenschwelle für Dia LDR-Regelabweichung</v>
      </c>
      <c r="F598" s="2" t="str">
        <f>VLOOKUP(A598,'4B0907557B M382 List'!$A$5:$D$1799,3,FALSE)</f>
        <v>$07498</v>
      </c>
      <c r="H598" s="2" t="str">
        <f>VLOOKUP(A598,'4B0907557P M592 List'!$A$5:$D$1316,2,FALSE)</f>
        <v>1x1</v>
      </c>
      <c r="I598" s="2" t="str">
        <f>VLOOKUP(A598,'4B0907557P M592 List'!$A$5:$D$1316,4,FALSE)</f>
        <v>Drosselklappenschwelle für Dia LDR-Regelabweichung</v>
      </c>
      <c r="J598" s="2" t="str">
        <f>VLOOKUP(A598,'4B0907557P M592 List'!$A$5:$D$1316,3,FALSE)</f>
        <v>$0702E</v>
      </c>
      <c r="L598" s="2" t="str">
        <f>VLOOKUP(A598,'4B0907557P M592 List'!$A$5:$D$1316,2,FALSE)</f>
        <v>1x1</v>
      </c>
      <c r="M598" s="2" t="str">
        <f>VLOOKUP(A598,'4B0907557P M592 List'!$A$5:$D$1316,4,FALSE)</f>
        <v>Drosselklappenschwelle für Dia LDR-Regelabweichung</v>
      </c>
      <c r="N598" s="2" t="str">
        <f>VLOOKUP(A598,'4B0907557P M592 List'!$A$5:$D$1316,3,FALSE)</f>
        <v>$0702E</v>
      </c>
      <c r="P598" s="2" t="str">
        <f>VLOOKUP(A598,'06A906018R M383 List'!$A$6:$D$1294,2,FALSE)</f>
        <v>1x1</v>
      </c>
      <c r="Q598" s="2" t="str">
        <f>VLOOKUP(A598,'06A906018R M383 List'!$A$6:$D$1294,4,FALSE)</f>
        <v>Drosselklappenschwelle für Dia LDR-Regelabweichung</v>
      </c>
      <c r="R598" s="2" t="str">
        <f>VLOOKUP(A598,'06A906018R M383 List'!$A$6:$D$1294,3,FALSE)</f>
        <v>$069A4</v>
      </c>
      <c r="T598" s="2" t="str">
        <f>VLOOKUP(A598,'06A906018CG M383 List'!$A$6:$D$1395,2,FALSE)</f>
        <v>1x1</v>
      </c>
      <c r="U598" s="2" t="str">
        <f>VLOOKUP(A598,'06A906018CG M383 List'!$A$6:$D$1395,4,FALSE)</f>
        <v>Drosselklappenschwelle für Dia LDR-Regelabweichung</v>
      </c>
      <c r="V598" s="2" t="str">
        <f>VLOOKUP(A598,'06A906018CG M383 List'!$A$6:$D$1395,3,FALSE)</f>
        <v>$069C0</v>
      </c>
    </row>
    <row r="599" spans="1:22">
      <c r="P599" s="2"/>
      <c r="Q599" s="2"/>
      <c r="R599" s="2"/>
    </row>
    <row r="600" spans="1:22">
      <c r="A600" s="2" t="s">
        <v>1658</v>
      </c>
      <c r="B600" s="15" t="s">
        <v>9938</v>
      </c>
      <c r="P600" s="2"/>
      <c r="Q600" s="2"/>
      <c r="R600" s="2"/>
    </row>
    <row r="601" spans="1:22">
      <c r="A601" s="2" t="s">
        <v>8723</v>
      </c>
      <c r="B601" s="2" t="str">
        <f>VLOOKUP(A601,'4B0907557B M382 List'!$A$5:$E$1799,5,FALSE)</f>
        <v>Codeword tester : idle control on the stop</v>
      </c>
      <c r="D601" s="2" t="str">
        <f>VLOOKUP(A601,'4B0907557B M382 List'!$A$5:$B$1799,2,FALSE)</f>
        <v>1x1</v>
      </c>
      <c r="E601" s="2" t="str">
        <f>VLOOKUP(A601,'4B0907557B M382 List'!$A$5:$D$1799,4,FALSE)</f>
        <v>Codewort Tester: Leerlaufregelung am Anschlag</v>
      </c>
      <c r="F601" s="2" t="str">
        <f>VLOOKUP(A601,'4B0907557B M382 List'!$A$5:$D$1799,3,FALSE)</f>
        <v>$0785E</v>
      </c>
      <c r="H601" s="2" t="str">
        <f>VLOOKUP(A601,'4B0907557P M592 List'!$A$5:$D$1316,2,FALSE)</f>
        <v>1x1</v>
      </c>
      <c r="I601" s="2" t="str">
        <f>VLOOKUP(A601,'4B0907557P M592 List'!$A$5:$D$1316,4,FALSE)</f>
        <v>Codewort Tester: Leerlaufregelung am Anschlag</v>
      </c>
      <c r="J601" s="2" t="str">
        <f>VLOOKUP(A601,'4B0907557P M592 List'!$A$5:$D$1316,3,FALSE)</f>
        <v>$073F4</v>
      </c>
      <c r="L601" s="2" t="str">
        <f>VLOOKUP(A601,'4B0907557P M592 List'!$A$5:$D$1316,2,FALSE)</f>
        <v>1x1</v>
      </c>
      <c r="M601" s="2" t="str">
        <f>VLOOKUP(A601,'4B0907557P M592 List'!$A$5:$D$1316,4,FALSE)</f>
        <v>Codewort Tester: Leerlaufregelung am Anschlag</v>
      </c>
      <c r="N601" s="2" t="str">
        <f>VLOOKUP(A601,'4B0907557P M592 List'!$A$5:$D$1316,3,FALSE)</f>
        <v>$073F4</v>
      </c>
      <c r="P601" s="2" t="str">
        <f>VLOOKUP(A601,'06A906018R M383 List'!$A$6:$D$1294,2,FALSE)</f>
        <v>1x1</v>
      </c>
      <c r="Q601" s="2" t="str">
        <f>VLOOKUP(A601,'06A906018R M383 List'!$A$6:$D$1294,4,FALSE)</f>
        <v>Codewort Tester: Leerlaufregelung am Anschlag</v>
      </c>
      <c r="R601" s="2" t="str">
        <f>VLOOKUP(A601,'06A906018R M383 List'!$A$6:$D$1294,3,FALSE)</f>
        <v>$06D76</v>
      </c>
      <c r="T601" s="2" t="e">
        <f>VLOOKUP(A601,'06A906018CG M383 List'!$A$6:$D$1395,2,FALSE)</f>
        <v>#N/A</v>
      </c>
      <c r="U601" s="2" t="e">
        <f>VLOOKUP(A601,'06A906018CG M383 List'!$A$6:$D$1395,4,FALSE)</f>
        <v>#N/A</v>
      </c>
      <c r="V601" s="2" t="e">
        <f>VLOOKUP(A601,'06A906018CG M383 List'!$A$6:$D$1395,3,FALSE)</f>
        <v>#N/A</v>
      </c>
    </row>
    <row r="602" spans="1:22">
      <c r="A602" s="2" t="s">
        <v>8891</v>
      </c>
      <c r="B602" s="2" t="str">
        <f>VLOOKUP(A602,'4B0907557B M382 List'!$A$5:$E$1799,5,FALSE)</f>
        <v>Number of SAS phases for LLS detection error</v>
      </c>
      <c r="D602" s="2" t="str">
        <f>VLOOKUP(A602,'4B0907557B M382 List'!$A$5:$B$1799,2,FALSE)</f>
        <v>1x1</v>
      </c>
      <c r="E602" s="2" t="str">
        <f>VLOOKUP(A602,'4B0907557B M382 List'!$A$5:$D$1799,4,FALSE)</f>
        <v>Anzahl der SAS-Phasen zur Erkennung LLS Fehler</v>
      </c>
      <c r="F602" s="2" t="str">
        <f>VLOOKUP(A602,'4B0907557B M382 List'!$A$5:$D$1799,3,FALSE)</f>
        <v>$074A5</v>
      </c>
      <c r="H602" s="2" t="e">
        <f>VLOOKUP(A602,'4B0907557P M592 List'!$A$5:$D$1316,2,FALSE)</f>
        <v>#N/A</v>
      </c>
      <c r="I602" s="2" t="e">
        <f>VLOOKUP(A602,'4B0907557P M592 List'!$A$5:$D$1316,4,FALSE)</f>
        <v>#N/A</v>
      </c>
      <c r="J602" s="2" t="e">
        <f>VLOOKUP(A602,'4B0907557P M592 List'!$A$5:$D$1316,3,FALSE)</f>
        <v>#N/A</v>
      </c>
      <c r="L602" s="2" t="e">
        <f>VLOOKUP(A602,'4B0907557P M592 List'!$A$5:$D$1316,2,FALSE)</f>
        <v>#N/A</v>
      </c>
      <c r="M602" s="2" t="e">
        <f>VLOOKUP(A602,'4B0907557P M592 List'!$A$5:$D$1316,4,FALSE)</f>
        <v>#N/A</v>
      </c>
      <c r="N602" s="2" t="e">
        <f>VLOOKUP(A602,'4B0907557P M592 List'!$A$5:$D$1316,3,FALSE)</f>
        <v>#N/A</v>
      </c>
      <c r="P602" s="2" t="str">
        <f>VLOOKUP(A602,'06A906018R M383 List'!$A$6:$D$1294,2,FALSE)</f>
        <v>1x1</v>
      </c>
      <c r="Q602" s="2" t="str">
        <f>VLOOKUP(A602,'06A906018R M383 List'!$A$6:$D$1294,4,FALSE)</f>
        <v>Anzahl der SAS-Phasen zur Erkennung LLS Fehler</v>
      </c>
      <c r="R602" s="2" t="str">
        <f>VLOOKUP(A602,'06A906018R M383 List'!$A$6:$D$1294,3,FALSE)</f>
        <v>$069B1</v>
      </c>
      <c r="T602" s="2" t="str">
        <f>VLOOKUP(A602,'06A906018CG M383 List'!$A$6:$D$1395,2,FALSE)</f>
        <v>1x1</v>
      </c>
      <c r="U602" s="2" t="str">
        <f>VLOOKUP(A602,'06A906018CG M383 List'!$A$6:$D$1395,4,FALSE)</f>
        <v>Anzahl der SAS-Phasen zur Erkennung LLS Fehler</v>
      </c>
      <c r="V602" s="2" t="str">
        <f>VLOOKUP(A602,'06A906018CG M383 List'!$A$6:$D$1395,3,FALSE)</f>
        <v>$069CD</v>
      </c>
    </row>
    <row r="603" spans="1:22">
      <c r="A603" s="2" t="s">
        <v>9070</v>
      </c>
      <c r="B603" s="2" t="str">
        <f>VLOOKUP(A603,'4B0907557B M382 List'!$A$5:$E$1799,5,FALSE)</f>
        <v>Nsoll - nesting threshold Overspeed for diagnosis idle actuator</v>
      </c>
      <c r="D603" s="2" t="str">
        <f>VLOOKUP(A603,'4B0907557B M382 List'!$A$5:$B$1799,2,FALSE)</f>
        <v>1x1</v>
      </c>
      <c r="E603" s="2" t="str">
        <f>VLOOKUP(A603,'4B0907557B M382 List'!$A$5:$D$1799,4,FALSE)</f>
        <v>Nsoll-Nist-Schwelle bei Überdrehzahl für Diagnose Leerlaufsteller</v>
      </c>
      <c r="F603" s="2" t="str">
        <f>VLOOKUP(A603,'4B0907557B M382 List'!$A$5:$D$1799,3,FALSE)</f>
        <v>$074A4</v>
      </c>
      <c r="H603" s="2" t="e">
        <f>VLOOKUP(A603,'4B0907557P M592 List'!$A$5:$D$1316,2,FALSE)</f>
        <v>#N/A</v>
      </c>
      <c r="I603" s="2" t="e">
        <f>VLOOKUP(A603,'4B0907557P M592 List'!$A$5:$D$1316,4,FALSE)</f>
        <v>#N/A</v>
      </c>
      <c r="J603" s="2" t="e">
        <f>VLOOKUP(A603,'4B0907557P M592 List'!$A$5:$D$1316,3,FALSE)</f>
        <v>#N/A</v>
      </c>
      <c r="L603" s="2" t="e">
        <f>VLOOKUP(A603,'4B0907557P M592 List'!$A$5:$D$1316,2,FALSE)</f>
        <v>#N/A</v>
      </c>
      <c r="M603" s="2" t="e">
        <f>VLOOKUP(A603,'4B0907557P M592 List'!$A$5:$D$1316,4,FALSE)</f>
        <v>#N/A</v>
      </c>
      <c r="N603" s="2" t="e">
        <f>VLOOKUP(A603,'4B0907557P M592 List'!$A$5:$D$1316,3,FALSE)</f>
        <v>#N/A</v>
      </c>
      <c r="P603" s="2" t="str">
        <f>VLOOKUP(A603,'06A906018R M383 List'!$A$6:$D$1294,2,FALSE)</f>
        <v>1x1</v>
      </c>
      <c r="Q603" s="2" t="str">
        <f>VLOOKUP(A603,'06A906018R M383 List'!$A$6:$D$1294,4,FALSE)</f>
        <v>Nsoll-Nist-Schwelle bei Überdrehzahl für Diagnose Leerlaufsteller</v>
      </c>
      <c r="R603" s="2" t="str">
        <f>VLOOKUP(A603,'06A906018R M383 List'!$A$6:$D$1294,3,FALSE)</f>
        <v>$069B0</v>
      </c>
      <c r="T603" s="2" t="str">
        <f>VLOOKUP(A603,'06A906018CG M383 List'!$A$6:$D$1395,2,FALSE)</f>
        <v>1x1</v>
      </c>
      <c r="U603" s="2" t="str">
        <f>VLOOKUP(A603,'06A906018CG M383 List'!$A$6:$D$1395,4,FALSE)</f>
        <v>Nsoll-Nist-Schwelle bei Überdrehzahl für Diagnose Leerlaufsteller</v>
      </c>
      <c r="V603" s="2" t="str">
        <f>VLOOKUP(A603,'06A906018CG M383 List'!$A$6:$D$1395,3,FALSE)</f>
        <v>$069CC</v>
      </c>
    </row>
    <row r="604" spans="1:22">
      <c r="A604" s="2" t="s">
        <v>9073</v>
      </c>
      <c r="B604" s="2" t="str">
        <f>VLOOKUP(A604,'4B0907557B M382 List'!$A$5:$E$1799,5,FALSE)</f>
        <v>Nsoll - nesting threshold at low speed diagnosis for idle speed control</v>
      </c>
      <c r="D604" s="2" t="str">
        <f>VLOOKUP(A604,'4B0907557B M382 List'!$A$5:$B$1799,2,FALSE)</f>
        <v>1x1</v>
      </c>
      <c r="E604" s="2" t="str">
        <f>VLOOKUP(A604,'4B0907557B M382 List'!$A$5:$D$1799,4,FALSE)</f>
        <v>Nsoll-Nist-Schwelle bei Unterdrehzahl für Diagnose Leerlaufsteller</v>
      </c>
      <c r="F604" s="2" t="str">
        <f>VLOOKUP(A604,'4B0907557B M382 List'!$A$5:$D$1799,3,FALSE)</f>
        <v>$074A0</v>
      </c>
      <c r="H604" s="2" t="str">
        <f>VLOOKUP(A604,'4B0907557P M592 List'!$A$5:$D$1316,2,FALSE)</f>
        <v>1x1</v>
      </c>
      <c r="I604" s="2" t="str">
        <f>VLOOKUP(A604,'4B0907557P M592 List'!$A$5:$D$1316,4,FALSE)</f>
        <v>Nsoll-Nist-Schwelle bei Unterdrehzahl für Diagnose Leerlaufsteller</v>
      </c>
      <c r="J604" s="2" t="str">
        <f>VLOOKUP(A604,'4B0907557P M592 List'!$A$5:$D$1316,3,FALSE)</f>
        <v>$07036</v>
      </c>
      <c r="L604" s="2" t="str">
        <f>VLOOKUP(A604,'4B0907557P M592 List'!$A$5:$D$1316,2,FALSE)</f>
        <v>1x1</v>
      </c>
      <c r="M604" s="2" t="str">
        <f>VLOOKUP(A604,'4B0907557P M592 List'!$A$5:$D$1316,4,FALSE)</f>
        <v>Nsoll-Nist-Schwelle bei Unterdrehzahl für Diagnose Leerlaufsteller</v>
      </c>
      <c r="N604" s="2" t="str">
        <f>VLOOKUP(A604,'4B0907557P M592 List'!$A$5:$D$1316,3,FALSE)</f>
        <v>$07036</v>
      </c>
      <c r="P604" s="2" t="str">
        <f>VLOOKUP(A604,'06A906018R M383 List'!$A$6:$D$1294,2,FALSE)</f>
        <v>1x1</v>
      </c>
      <c r="Q604" s="2" t="str">
        <f>VLOOKUP(A604,'06A906018R M383 List'!$A$6:$D$1294,4,FALSE)</f>
        <v>Nsoll-Nist-Schwelle bei Unterdrehzahl für Diagnose Leerlaufsteller</v>
      </c>
      <c r="R604" s="2" t="str">
        <f>VLOOKUP(A604,'06A906018R M383 List'!$A$6:$D$1294,3,FALSE)</f>
        <v>$069AC</v>
      </c>
      <c r="T604" s="2" t="str">
        <f>VLOOKUP(A604,'06A906018CG M383 List'!$A$6:$D$1395,2,FALSE)</f>
        <v>1x1</v>
      </c>
      <c r="U604" s="2" t="str">
        <f>VLOOKUP(A604,'06A906018CG M383 List'!$A$6:$D$1395,4,FALSE)</f>
        <v>Nsoll-Nist-Schwelle bei Unterdrehzahl für Diagnose Leerlaufsteller</v>
      </c>
      <c r="V604" s="2" t="str">
        <f>VLOOKUP(A604,'06A906018CG M383 List'!$A$6:$D$1395,3,FALSE)</f>
        <v>$069C8</v>
      </c>
    </row>
    <row r="605" spans="1:22">
      <c r="A605" s="2" t="s">
        <v>9172</v>
      </c>
      <c r="B605" s="2" t="str">
        <f>VLOOKUP(A605,'4B0907557B M382 List'!$A$5:$E$1799,5,FALSE)</f>
        <v>Maximum control range negative diagnosis for idle speed control</v>
      </c>
      <c r="D605" s="2" t="str">
        <f>VLOOKUP(A605,'4B0907557B M382 List'!$A$5:$B$1799,2,FALSE)</f>
        <v>1x1</v>
      </c>
      <c r="E605" s="2" t="str">
        <f>VLOOKUP(A605,'4B0907557B M382 List'!$A$5:$D$1799,4,FALSE)</f>
        <v>Maximaler Regelhub negativ für Diagnose Leerlaufsteller</v>
      </c>
      <c r="F605" s="2" t="str">
        <f>VLOOKUP(A605,'4B0907557B M382 List'!$A$5:$D$1799,3,FALSE)</f>
        <v>$074A2</v>
      </c>
      <c r="H605" s="2" t="e">
        <f>VLOOKUP(A605,'4B0907557P M592 List'!$A$5:$D$1316,2,FALSE)</f>
        <v>#N/A</v>
      </c>
      <c r="I605" s="2" t="e">
        <f>VLOOKUP(A605,'4B0907557P M592 List'!$A$5:$D$1316,4,FALSE)</f>
        <v>#N/A</v>
      </c>
      <c r="J605" s="2" t="e">
        <f>VLOOKUP(A605,'4B0907557P M592 List'!$A$5:$D$1316,3,FALSE)</f>
        <v>#N/A</v>
      </c>
      <c r="L605" s="2" t="e">
        <f>VLOOKUP(A605,'4B0907557P M592 List'!$A$5:$D$1316,2,FALSE)</f>
        <v>#N/A</v>
      </c>
      <c r="M605" s="2" t="e">
        <f>VLOOKUP(A605,'4B0907557P M592 List'!$A$5:$D$1316,4,FALSE)</f>
        <v>#N/A</v>
      </c>
      <c r="N605" s="2" t="e">
        <f>VLOOKUP(A605,'4B0907557P M592 List'!$A$5:$D$1316,3,FALSE)</f>
        <v>#N/A</v>
      </c>
      <c r="P605" s="2" t="str">
        <f>VLOOKUP(A605,'06A906018R M383 List'!$A$6:$D$1294,2,FALSE)</f>
        <v>1x1</v>
      </c>
      <c r="Q605" s="2" t="str">
        <f>VLOOKUP(A605,'06A906018R M383 List'!$A$6:$D$1294,4,FALSE)</f>
        <v>Maximaler Regelhub negativ für Diagnose Leerlaufsteller</v>
      </c>
      <c r="R605" s="2" t="str">
        <f>VLOOKUP(A605,'06A906018R M383 List'!$A$6:$D$1294,3,FALSE)</f>
        <v>$069AE</v>
      </c>
      <c r="T605" s="2" t="str">
        <f>VLOOKUP(A605,'06A906018CG M383 List'!$A$6:$D$1395,2,FALSE)</f>
        <v>1x1</v>
      </c>
      <c r="U605" s="2" t="str">
        <f>VLOOKUP(A605,'06A906018CG M383 List'!$A$6:$D$1395,4,FALSE)</f>
        <v>Maximaler Regelhub negativ für Diagnose Leerlaufsteller</v>
      </c>
      <c r="V605" s="2" t="str">
        <f>VLOOKUP(A605,'06A906018CG M383 List'!$A$6:$D$1395,3,FALSE)</f>
        <v>$069CA</v>
      </c>
    </row>
    <row r="606" spans="1:22">
      <c r="A606" s="2" t="s">
        <v>9175</v>
      </c>
      <c r="B606" s="2" t="str">
        <f>VLOOKUP(A606,'4B0907557B M382 List'!$A$5:$E$1799,5,FALSE)</f>
        <v>Expanded regulator -min stop at diagnosis idle actuator</v>
      </c>
      <c r="D606" s="2" t="str">
        <f>VLOOKUP(A606,'4B0907557B M382 List'!$A$5:$B$1799,2,FALSE)</f>
        <v>1x1</v>
      </c>
      <c r="E606" s="2" t="str">
        <f>VLOOKUP(A606,'4B0907557B M382 List'!$A$5:$D$1799,4,FALSE)</f>
        <v>Erweiteter Regler-Min-Anschlag bei Diagnose Leerlaufsteller</v>
      </c>
      <c r="F606" s="2" t="str">
        <f>VLOOKUP(A606,'4B0907557B M382 List'!$A$5:$D$1799,3,FALSE)</f>
        <v>$074A6</v>
      </c>
      <c r="H606" s="2" t="e">
        <f>VLOOKUP(A606,'4B0907557P M592 List'!$A$5:$D$1316,2,FALSE)</f>
        <v>#N/A</v>
      </c>
      <c r="I606" s="2" t="e">
        <f>VLOOKUP(A606,'4B0907557P M592 List'!$A$5:$D$1316,4,FALSE)</f>
        <v>#N/A</v>
      </c>
      <c r="J606" s="2" t="e">
        <f>VLOOKUP(A606,'4B0907557P M592 List'!$A$5:$D$1316,3,FALSE)</f>
        <v>#N/A</v>
      </c>
      <c r="L606" s="2" t="e">
        <f>VLOOKUP(A606,'4B0907557P M592 List'!$A$5:$D$1316,2,FALSE)</f>
        <v>#N/A</v>
      </c>
      <c r="M606" s="2" t="e">
        <f>VLOOKUP(A606,'4B0907557P M592 List'!$A$5:$D$1316,4,FALSE)</f>
        <v>#N/A</v>
      </c>
      <c r="N606" s="2" t="e">
        <f>VLOOKUP(A606,'4B0907557P M592 List'!$A$5:$D$1316,3,FALSE)</f>
        <v>#N/A</v>
      </c>
      <c r="P606" s="2" t="str">
        <f>VLOOKUP(A606,'06A906018R M383 List'!$A$6:$D$1294,2,FALSE)</f>
        <v>1x1</v>
      </c>
      <c r="Q606" s="2" t="str">
        <f>VLOOKUP(A606,'06A906018R M383 List'!$A$6:$D$1294,4,FALSE)</f>
        <v>Erweiteter Regler-Min-Anschlag bei Diagnose Leerlaufsteller</v>
      </c>
      <c r="R606" s="2" t="str">
        <f>VLOOKUP(A606,'06A906018R M383 List'!$A$6:$D$1294,3,FALSE)</f>
        <v>$069B2</v>
      </c>
      <c r="T606" s="2" t="str">
        <f>VLOOKUP(A606,'06A906018CG M383 List'!$A$6:$D$1395,2,FALSE)</f>
        <v>1x1</v>
      </c>
      <c r="U606" s="2" t="str">
        <f>VLOOKUP(A606,'06A906018CG M383 List'!$A$6:$D$1395,4,FALSE)</f>
        <v>Erweiteter Regler-Min-Anschlag bei Diagnose Leerlaufsteller</v>
      </c>
      <c r="V606" s="2" t="str">
        <f>VLOOKUP(A606,'06A906018CG M383 List'!$A$6:$D$1395,3,FALSE)</f>
        <v>$069CE</v>
      </c>
    </row>
    <row r="607" spans="1:22">
      <c r="A607" s="2" t="s">
        <v>9181</v>
      </c>
      <c r="B607" s="2" t="str">
        <f>VLOOKUP(A607,'4B0907557B M382 List'!$A$5:$E$1799,5,FALSE)</f>
        <v>Maximum control range positive diagnosis for idle speed control</v>
      </c>
      <c r="D607" s="2" t="str">
        <f>VLOOKUP(A607,'4B0907557B M382 List'!$A$5:$B$1799,2,FALSE)</f>
        <v>1x1</v>
      </c>
      <c r="E607" s="2" t="str">
        <f>VLOOKUP(A607,'4B0907557B M382 List'!$A$5:$D$1799,4,FALSE)</f>
        <v>Maximaler Regelhub positiv für Diagnose Leerlaufsteller</v>
      </c>
      <c r="F607" s="2" t="str">
        <f>VLOOKUP(A607,'4B0907557B M382 List'!$A$5:$D$1799,3,FALSE)</f>
        <v>$0749E</v>
      </c>
      <c r="H607" s="2" t="str">
        <f>VLOOKUP(A607,'4B0907557P M592 List'!$A$5:$D$1316,2,FALSE)</f>
        <v>1x1</v>
      </c>
      <c r="I607" s="2" t="str">
        <f>VLOOKUP(A607,'4B0907557P M592 List'!$A$5:$D$1316,4,FALSE)</f>
        <v>Maximaler Regelhub positiv für Diagnose Leerlaufsteller</v>
      </c>
      <c r="J607" s="2" t="str">
        <f>VLOOKUP(A607,'4B0907557P M592 List'!$A$5:$D$1316,3,FALSE)</f>
        <v>$07034</v>
      </c>
      <c r="L607" s="2" t="str">
        <f>VLOOKUP(A607,'4B0907557P M592 List'!$A$5:$D$1316,2,FALSE)</f>
        <v>1x1</v>
      </c>
      <c r="M607" s="2" t="str">
        <f>VLOOKUP(A607,'4B0907557P M592 List'!$A$5:$D$1316,4,FALSE)</f>
        <v>Maximaler Regelhub positiv für Diagnose Leerlaufsteller</v>
      </c>
      <c r="N607" s="2" t="str">
        <f>VLOOKUP(A607,'4B0907557P M592 List'!$A$5:$D$1316,3,FALSE)</f>
        <v>$07034</v>
      </c>
      <c r="P607" s="2" t="str">
        <f>VLOOKUP(A607,'06A906018R M383 List'!$A$6:$D$1294,2,FALSE)</f>
        <v>1x1</v>
      </c>
      <c r="Q607" s="2" t="str">
        <f>VLOOKUP(A607,'06A906018R M383 List'!$A$6:$D$1294,4,FALSE)</f>
        <v>Maximaler Regelhub positiv für Diagnose Leerlaufsteller</v>
      </c>
      <c r="R607" s="2" t="str">
        <f>VLOOKUP(A607,'06A906018R M383 List'!$A$6:$D$1294,3,FALSE)</f>
        <v>$069AA</v>
      </c>
      <c r="T607" s="2" t="str">
        <f>VLOOKUP(A607,'06A906018CG M383 List'!$A$6:$D$1395,2,FALSE)</f>
        <v>1x1</v>
      </c>
      <c r="U607" s="2" t="str">
        <f>VLOOKUP(A607,'06A906018CG M383 List'!$A$6:$D$1395,4,FALSE)</f>
        <v>Maximaler Regelhub positiv für Diagnose Leerlaufsteller</v>
      </c>
      <c r="V607" s="2" t="str">
        <f>VLOOKUP(A607,'06A906018CG M383 List'!$A$6:$D$1395,3,FALSE)</f>
        <v>$069C6</v>
      </c>
    </row>
    <row r="608" spans="1:22">
      <c r="A608" s="2" t="s">
        <v>9782</v>
      </c>
      <c r="B608" s="2" t="str">
        <f>VLOOKUP(A608,'4B0907557B M382 List'!$A$5:$E$1799,5,FALSE)</f>
        <v>Debounce Error: idle control on the stop</v>
      </c>
      <c r="D608" s="2" t="str">
        <f>VLOOKUP(A608,'4B0907557B M382 List'!$A$5:$B$1799,2,FALSE)</f>
        <v>1x1</v>
      </c>
      <c r="E608" s="2" t="str">
        <f>VLOOKUP(A608,'4B0907557B M382 List'!$A$5:$D$1799,4,FALSE)</f>
        <v>Entprellung Fehler: Leerlaufregelung am Anschlag</v>
      </c>
      <c r="F608" s="2" t="str">
        <f>VLOOKUP(A608,'4B0907557B M382 List'!$A$5:$D$1799,3,FALSE)</f>
        <v>$07A21</v>
      </c>
      <c r="H608" s="2" t="str">
        <f>VLOOKUP(A608,'4B0907557P M592 List'!$A$5:$D$1316,2,FALSE)</f>
        <v>1x1</v>
      </c>
      <c r="I608" s="2" t="str">
        <f>VLOOKUP(A608,'4B0907557P M592 List'!$A$5:$D$1316,4,FALSE)</f>
        <v>Entprellung Fehler: Leerlaufregelung am Anschlag</v>
      </c>
      <c r="J608" s="2" t="str">
        <f>VLOOKUP(A608,'4B0907557P M592 List'!$A$5:$D$1316,3,FALSE)</f>
        <v>$075B7</v>
      </c>
      <c r="L608" s="2" t="str">
        <f>VLOOKUP(A608,'4B0907557P M592 List'!$A$5:$D$1316,2,FALSE)</f>
        <v>1x1</v>
      </c>
      <c r="M608" s="2" t="str">
        <f>VLOOKUP(A608,'4B0907557P M592 List'!$A$5:$D$1316,4,FALSE)</f>
        <v>Entprellung Fehler: Leerlaufregelung am Anschlag</v>
      </c>
      <c r="N608" s="2" t="str">
        <f>VLOOKUP(A608,'4B0907557P M592 List'!$A$5:$D$1316,3,FALSE)</f>
        <v>$075B7</v>
      </c>
      <c r="P608" s="2" t="str">
        <f>VLOOKUP(A608,'06A906018R M383 List'!$A$6:$D$1294,2,FALSE)</f>
        <v>1x1</v>
      </c>
      <c r="Q608" s="2" t="str">
        <f>VLOOKUP(A608,'06A906018R M383 List'!$A$6:$D$1294,4,FALSE)</f>
        <v>Entprellung Fehler: Leerlaufregelung am Anschlag</v>
      </c>
      <c r="R608" s="2" t="str">
        <f>VLOOKUP(A608,'06A906018R M383 List'!$A$6:$D$1294,3,FALSE)</f>
        <v>$06F47</v>
      </c>
      <c r="T608" s="2" t="str">
        <f>VLOOKUP(A608,'06A906018CG M383 List'!$A$6:$D$1395,2,FALSE)</f>
        <v>1x1</v>
      </c>
      <c r="U608" s="2" t="str">
        <f>VLOOKUP(A608,'06A906018CG M383 List'!$A$6:$D$1395,4,FALSE)</f>
        <v>Entprellung Fehler: Leerlaufregelung am Anschlag</v>
      </c>
      <c r="V608" s="2" t="str">
        <f>VLOOKUP(A608,'06A906018CG M383 List'!$A$6:$D$1395,3,FALSE)</f>
        <v>$06FA1</v>
      </c>
    </row>
    <row r="609" spans="1:22">
      <c r="A609" s="2" t="s">
        <v>7325</v>
      </c>
      <c r="B609" s="2" t="str">
        <f>VLOOKUP(A609,'4B0907557B M382 List'!$A$5:$E$1799,5,FALSE)</f>
        <v>Debouncing Healing: idle control on the stop</v>
      </c>
      <c r="D609" s="2" t="str">
        <f>VLOOKUP(A609,'4B0907557B M382 List'!$A$5:$B$1799,2,FALSE)</f>
        <v>1x1</v>
      </c>
      <c r="E609" s="2" t="str">
        <f>VLOOKUP(A609,'4B0907557B M382 List'!$A$5:$D$1799,4,FALSE)</f>
        <v>Entprellung Heilung: Leerlaufregelung am Anschlag</v>
      </c>
      <c r="F609" s="2" t="str">
        <f>VLOOKUP(A609,'4B0907557B M382 List'!$A$5:$D$1799,3,FALSE)</f>
        <v>$07A68</v>
      </c>
      <c r="H609" s="2" t="str">
        <f>VLOOKUP(A609,'4B0907557P M592 List'!$A$5:$D$1316,2,FALSE)</f>
        <v>1x1</v>
      </c>
      <c r="I609" s="2" t="str">
        <f>VLOOKUP(A609,'4B0907557P M592 List'!$A$5:$D$1316,4,FALSE)</f>
        <v>Entprellung Heilung: Leerlaufregelung am Anschlag</v>
      </c>
      <c r="J609" s="2" t="str">
        <f>VLOOKUP(A609,'4B0907557P M592 List'!$A$5:$D$1316,3,FALSE)</f>
        <v>$075FE</v>
      </c>
      <c r="L609" s="2" t="str">
        <f>VLOOKUP(A609,'4B0907557P M592 List'!$A$5:$D$1316,2,FALSE)</f>
        <v>1x1</v>
      </c>
      <c r="M609" s="2" t="str">
        <f>VLOOKUP(A609,'4B0907557P M592 List'!$A$5:$D$1316,4,FALSE)</f>
        <v>Entprellung Heilung: Leerlaufregelung am Anschlag</v>
      </c>
      <c r="N609" s="2" t="str">
        <f>VLOOKUP(A609,'4B0907557P M592 List'!$A$5:$D$1316,3,FALSE)</f>
        <v>$075FE</v>
      </c>
      <c r="P609" s="2" t="str">
        <f>VLOOKUP(A609,'06A906018R M383 List'!$A$6:$D$1294,2,FALSE)</f>
        <v>1x1</v>
      </c>
      <c r="Q609" s="2" t="str">
        <f>VLOOKUP(A609,'06A906018R M383 List'!$A$6:$D$1294,4,FALSE)</f>
        <v>Entprellung Heilung: Leerlaufregelung am Anschlag</v>
      </c>
      <c r="R609" s="2" t="str">
        <f>VLOOKUP(A609,'06A906018R M383 List'!$A$6:$D$1294,3,FALSE)</f>
        <v>$06F8E</v>
      </c>
      <c r="T609" s="2" t="str">
        <f>VLOOKUP(A609,'06A906018CG M383 List'!$A$6:$D$1395,2,FALSE)</f>
        <v>1x1</v>
      </c>
      <c r="U609" s="2" t="str">
        <f>VLOOKUP(A609,'06A906018CG M383 List'!$A$6:$D$1395,4,FALSE)</f>
        <v>Entprellung Heilung: Leerlaufregelung am Anschlag</v>
      </c>
      <c r="V609" s="2" t="str">
        <f>VLOOKUP(A609,'06A906018CG M383 List'!$A$6:$D$1395,3,FALSE)</f>
        <v>$06FE8</v>
      </c>
    </row>
    <row r="610" spans="1:22">
      <c r="A610" s="2" t="s">
        <v>8097</v>
      </c>
      <c r="B610" s="2" t="str">
        <f>VLOOKUP(A610,'4B0907557B M382 List'!$A$5:$E$1799,5,FALSE)</f>
        <v>Error - &gt; Lamp : idle control on the stop</v>
      </c>
      <c r="D610" s="2" t="str">
        <f>VLOOKUP(A610,'4B0907557B M382 List'!$A$5:$B$1799,2,FALSE)</f>
        <v>1x1</v>
      </c>
      <c r="E610" s="2" t="str">
        <f>VLOOKUP(A610,'4B0907557B M382 List'!$A$5:$D$1799,4,FALSE)</f>
        <v>Fehler -&gt; Lampe: Leerlaufregelung am Anschlag</v>
      </c>
      <c r="F610" s="2" t="str">
        <f>VLOOKUP(A610,'4B0907557B M382 List'!$A$5:$D$1799,3,FALSE)</f>
        <v>$07AAF</v>
      </c>
      <c r="H610" s="2" t="str">
        <f>VLOOKUP(A610,'4B0907557P M592 List'!$A$5:$D$1316,2,FALSE)</f>
        <v>1x1</v>
      </c>
      <c r="I610" s="2" t="str">
        <f>VLOOKUP(A610,'4B0907557P M592 List'!$A$5:$D$1316,4,FALSE)</f>
        <v>Fehler -&gt; Lampe: Leerlaufregelung am Anschlag</v>
      </c>
      <c r="J610" s="2" t="str">
        <f>VLOOKUP(A610,'4B0907557P M592 List'!$A$5:$D$1316,3,FALSE)</f>
        <v>$07645</v>
      </c>
      <c r="L610" s="2" t="str">
        <f>VLOOKUP(A610,'4B0907557P M592 List'!$A$5:$D$1316,2,FALSE)</f>
        <v>1x1</v>
      </c>
      <c r="M610" s="2" t="str">
        <f>VLOOKUP(A610,'4B0907557P M592 List'!$A$5:$D$1316,4,FALSE)</f>
        <v>Fehler -&gt; Lampe: Leerlaufregelung am Anschlag</v>
      </c>
      <c r="N610" s="2" t="str">
        <f>VLOOKUP(A610,'4B0907557P M592 List'!$A$5:$D$1316,3,FALSE)</f>
        <v>$07645</v>
      </c>
      <c r="P610" s="2" t="str">
        <f>VLOOKUP(A610,'06A906018R M383 List'!$A$6:$D$1294,2,FALSE)</f>
        <v>1x1</v>
      </c>
      <c r="Q610" s="2" t="str">
        <f>VLOOKUP(A610,'06A906018R M383 List'!$A$6:$D$1294,4,FALSE)</f>
        <v>Fehler -&gt; Lampe: Leerlaufregelung am Anschlag</v>
      </c>
      <c r="R610" s="2" t="str">
        <f>VLOOKUP(A610,'06A906018R M383 List'!$A$6:$D$1294,3,FALSE)</f>
        <v>$06FD5</v>
      </c>
      <c r="T610" s="2" t="str">
        <f>VLOOKUP(A610,'06A906018CG M383 List'!$A$6:$D$1395,2,FALSE)</f>
        <v>1x1</v>
      </c>
      <c r="U610" s="2" t="str">
        <f>VLOOKUP(A610,'06A906018CG M383 List'!$A$6:$D$1395,4,FALSE)</f>
        <v>Fehler -&gt; Lampe: Leerlaufregelung am Anschlag</v>
      </c>
      <c r="V610" s="2" t="str">
        <f>VLOOKUP(A610,'06A906018CG M383 List'!$A$6:$D$1395,3,FALSE)</f>
        <v>$0702F</v>
      </c>
    </row>
    <row r="611" spans="1:22">
      <c r="A611" s="2" t="s">
        <v>6090</v>
      </c>
      <c r="B611" s="2" t="str">
        <f>VLOOKUP(A611,'4B0907557B M382 List'!$A$5:$E$1799,5,FALSE)</f>
        <v>Waiting time to put the condition diagnosis idle actuator</v>
      </c>
      <c r="D611" s="2" t="str">
        <f>VLOOKUP(A611,'4B0907557B M382 List'!$A$5:$B$1799,2,FALSE)</f>
        <v>1x1</v>
      </c>
      <c r="E611" s="2" t="str">
        <f>VLOOKUP(A611,'4B0907557B M382 List'!$A$5:$D$1799,4,FALSE)</f>
        <v>Wartezeit bis setzten der Bedingung Diagnose Leerlaufsteller</v>
      </c>
      <c r="F611" s="2" t="str">
        <f>VLOOKUP(A611,'4B0907557B M382 List'!$A$5:$D$1799,3,FALSE)</f>
        <v>$074A9</v>
      </c>
      <c r="H611" s="2" t="e">
        <f>VLOOKUP(A611,'4B0907557P M592 List'!$A$5:$D$1316,2,FALSE)</f>
        <v>#N/A</v>
      </c>
      <c r="I611" s="2" t="e">
        <f>VLOOKUP(A611,'4B0907557P M592 List'!$A$5:$D$1316,4,FALSE)</f>
        <v>#N/A</v>
      </c>
      <c r="J611" s="2" t="e">
        <f>VLOOKUP(A611,'4B0907557P M592 List'!$A$5:$D$1316,3,FALSE)</f>
        <v>#N/A</v>
      </c>
      <c r="L611" s="2" t="e">
        <f>VLOOKUP(A611,'4B0907557P M592 List'!$A$5:$D$1316,2,FALSE)</f>
        <v>#N/A</v>
      </c>
      <c r="M611" s="2" t="e">
        <f>VLOOKUP(A611,'4B0907557P M592 List'!$A$5:$D$1316,4,FALSE)</f>
        <v>#N/A</v>
      </c>
      <c r="N611" s="2" t="e">
        <f>VLOOKUP(A611,'4B0907557P M592 List'!$A$5:$D$1316,3,FALSE)</f>
        <v>#N/A</v>
      </c>
      <c r="P611" s="2" t="str">
        <f>VLOOKUP(A611,'06A906018R M383 List'!$A$6:$D$1294,2,FALSE)</f>
        <v>1x1</v>
      </c>
      <c r="Q611" s="2" t="str">
        <f>VLOOKUP(A611,'06A906018R M383 List'!$A$6:$D$1294,4,FALSE)</f>
        <v>Wartezeit bis setzten der Bedingung Diagnose Leerlaufsteller</v>
      </c>
      <c r="R611" s="2" t="str">
        <f>VLOOKUP(A611,'06A906018R M383 List'!$A$6:$D$1294,3,FALSE)</f>
        <v>$069B5</v>
      </c>
      <c r="T611" s="2" t="str">
        <f>VLOOKUP(A611,'06A906018CG M383 List'!$A$6:$D$1395,2,FALSE)</f>
        <v>1x1</v>
      </c>
      <c r="U611" s="2" t="str">
        <f>VLOOKUP(A611,'06A906018CG M383 List'!$A$6:$D$1395,4,FALSE)</f>
        <v>Wartezeit bis setzten der Bedingung Diagnose Leerlaufsteller</v>
      </c>
      <c r="V611" s="2" t="str">
        <f>VLOOKUP(A611,'06A906018CG M383 List'!$A$6:$D$1395,3,FALSE)</f>
        <v>$069D1</v>
      </c>
    </row>
    <row r="612" spans="1:22">
      <c r="A612" s="2" t="s">
        <v>6093</v>
      </c>
      <c r="B612" s="2" t="str">
        <f>VLOOKUP(A612,'4B0907557B M382 List'!$A$5:$E$1799,5,FALSE)</f>
        <v>Waiting time until the fault entry Steller closed</v>
      </c>
      <c r="D612" s="2" t="str">
        <f>VLOOKUP(A612,'4B0907557B M382 List'!$A$5:$B$1799,2,FALSE)</f>
        <v>1x1</v>
      </c>
      <c r="E612" s="2" t="str">
        <f>VLOOKUP(A612,'4B0907557B M382 List'!$A$5:$D$1799,4,FALSE)</f>
        <v>Wartezeit bis Fehlereintrag Steller geschlossen</v>
      </c>
      <c r="F612" s="2" t="str">
        <f>VLOOKUP(A612,'4B0907557B M382 List'!$A$5:$D$1799,3,FALSE)</f>
        <v>$074AB</v>
      </c>
      <c r="H612" s="2" t="e">
        <f>VLOOKUP(A612,'4B0907557P M592 List'!$A$5:$D$1316,2,FALSE)</f>
        <v>#N/A</v>
      </c>
      <c r="I612" s="2" t="e">
        <f>VLOOKUP(A612,'4B0907557P M592 List'!$A$5:$D$1316,4,FALSE)</f>
        <v>#N/A</v>
      </c>
      <c r="J612" s="2" t="e">
        <f>VLOOKUP(A612,'4B0907557P M592 List'!$A$5:$D$1316,3,FALSE)</f>
        <v>#N/A</v>
      </c>
      <c r="L612" s="2" t="e">
        <f>VLOOKUP(A612,'4B0907557P M592 List'!$A$5:$D$1316,2,FALSE)</f>
        <v>#N/A</v>
      </c>
      <c r="M612" s="2" t="e">
        <f>VLOOKUP(A612,'4B0907557P M592 List'!$A$5:$D$1316,4,FALSE)</f>
        <v>#N/A</v>
      </c>
      <c r="N612" s="2" t="e">
        <f>VLOOKUP(A612,'4B0907557P M592 List'!$A$5:$D$1316,3,FALSE)</f>
        <v>#N/A</v>
      </c>
      <c r="P612" s="2" t="str">
        <f>VLOOKUP(A612,'06A906018R M383 List'!$A$6:$D$1294,2,FALSE)</f>
        <v>1x1</v>
      </c>
      <c r="Q612" s="2" t="str">
        <f>VLOOKUP(A612,'06A906018R M383 List'!$A$6:$D$1294,4,FALSE)</f>
        <v>Wartezeit bis Fehlereintrag Steller geschlossen</v>
      </c>
      <c r="R612" s="2" t="str">
        <f>VLOOKUP(A612,'06A906018R M383 List'!$A$6:$D$1294,3,FALSE)</f>
        <v>$069B7</v>
      </c>
      <c r="T612" s="2" t="str">
        <f>VLOOKUP(A612,'06A906018CG M383 List'!$A$6:$D$1395,2,FALSE)</f>
        <v>1x1</v>
      </c>
      <c r="U612" s="2" t="str">
        <f>VLOOKUP(A612,'06A906018CG M383 List'!$A$6:$D$1395,4,FALSE)</f>
        <v>Wartezeit bis Fehlereintrag Steller geschlossen</v>
      </c>
      <c r="V612" s="2" t="str">
        <f>VLOOKUP(A612,'06A906018CG M383 List'!$A$6:$D$1395,3,FALSE)</f>
        <v>$069D3</v>
      </c>
    </row>
    <row r="613" spans="1:22">
      <c r="A613" s="2" t="s">
        <v>6096</v>
      </c>
      <c r="B613" s="2" t="str">
        <f>VLOOKUP(A613,'4B0907557B M382 List'!$A$5:$E$1799,5,FALSE)</f>
        <v>Waiting time until the fault entry Steller open</v>
      </c>
      <c r="D613" s="2" t="str">
        <f>VLOOKUP(A613,'4B0907557B M382 List'!$A$5:$B$1799,2,FALSE)</f>
        <v>1x1</v>
      </c>
      <c r="E613" s="2" t="str">
        <f>VLOOKUP(A613,'4B0907557B M382 List'!$A$5:$D$1799,4,FALSE)</f>
        <v>Wartezeit bis Fehlereintrag Steller offen</v>
      </c>
      <c r="F613" s="2" t="str">
        <f>VLOOKUP(A613,'4B0907557B M382 List'!$A$5:$D$1799,3,FALSE)</f>
        <v>$074A8</v>
      </c>
      <c r="H613" s="2" t="e">
        <f>VLOOKUP(A613,'4B0907557P M592 List'!$A$5:$D$1316,2,FALSE)</f>
        <v>#N/A</v>
      </c>
      <c r="I613" s="2" t="e">
        <f>VLOOKUP(A613,'4B0907557P M592 List'!$A$5:$D$1316,4,FALSE)</f>
        <v>#N/A</v>
      </c>
      <c r="J613" s="2" t="e">
        <f>VLOOKUP(A613,'4B0907557P M592 List'!$A$5:$D$1316,3,FALSE)</f>
        <v>#N/A</v>
      </c>
      <c r="L613" s="2" t="e">
        <f>VLOOKUP(A613,'4B0907557P M592 List'!$A$5:$D$1316,2,FALSE)</f>
        <v>#N/A</v>
      </c>
      <c r="M613" s="2" t="e">
        <f>VLOOKUP(A613,'4B0907557P M592 List'!$A$5:$D$1316,4,FALSE)</f>
        <v>#N/A</v>
      </c>
      <c r="N613" s="2" t="e">
        <f>VLOOKUP(A613,'4B0907557P M592 List'!$A$5:$D$1316,3,FALSE)</f>
        <v>#N/A</v>
      </c>
      <c r="P613" s="2" t="str">
        <f>VLOOKUP(A613,'06A906018R M383 List'!$A$6:$D$1294,2,FALSE)</f>
        <v>1x1</v>
      </c>
      <c r="Q613" s="2" t="str">
        <f>VLOOKUP(A613,'06A906018R M383 List'!$A$6:$D$1294,4,FALSE)</f>
        <v>Wartezeit bis Fehlereintrag Steller offen</v>
      </c>
      <c r="R613" s="2" t="str">
        <f>VLOOKUP(A613,'06A906018R M383 List'!$A$6:$D$1294,3,FALSE)</f>
        <v>$069B4</v>
      </c>
      <c r="T613" s="2" t="str">
        <f>VLOOKUP(A613,'06A906018CG M383 List'!$A$6:$D$1395,2,FALSE)</f>
        <v>1x1</v>
      </c>
      <c r="U613" s="2" t="str">
        <f>VLOOKUP(A613,'06A906018CG M383 List'!$A$6:$D$1395,4,FALSE)</f>
        <v>Wartezeit bis Fehlereintrag Steller offen</v>
      </c>
      <c r="V613" s="2" t="str">
        <f>VLOOKUP(A613,'06A906018CG M383 List'!$A$6:$D$1395,3,FALSE)</f>
        <v>$069D0</v>
      </c>
    </row>
    <row r="614" spans="1:22">
      <c r="A614" s="2" t="s">
        <v>6099</v>
      </c>
      <c r="B614" s="2" t="str">
        <f>VLOOKUP(A614,'4B0907557B M382 List'!$A$5:$E$1799,5,FALSE)</f>
        <v>Waiting time until no error message at idle speed control</v>
      </c>
      <c r="D614" s="2" t="str">
        <f>VLOOKUP(A614,'4B0907557B M382 List'!$A$5:$B$1799,2,FALSE)</f>
        <v>1x1</v>
      </c>
      <c r="E614" s="2" t="str">
        <f>VLOOKUP(A614,'4B0907557B M382 List'!$A$5:$D$1799,4,FALSE)</f>
        <v>Wartezeit bis Meldung kein Fehler bei Leerlaufsteller</v>
      </c>
      <c r="F614" s="2" t="str">
        <f>VLOOKUP(A614,'4B0907557B M382 List'!$A$5:$D$1799,3,FALSE)</f>
        <v>$074AA</v>
      </c>
      <c r="H614" s="2" t="e">
        <f>VLOOKUP(A614,'4B0907557P M592 List'!$A$5:$D$1316,2,FALSE)</f>
        <v>#N/A</v>
      </c>
      <c r="I614" s="2" t="e">
        <f>VLOOKUP(A614,'4B0907557P M592 List'!$A$5:$D$1316,4,FALSE)</f>
        <v>#N/A</v>
      </c>
      <c r="J614" s="2" t="e">
        <f>VLOOKUP(A614,'4B0907557P M592 List'!$A$5:$D$1316,3,FALSE)</f>
        <v>#N/A</v>
      </c>
      <c r="L614" s="2" t="e">
        <f>VLOOKUP(A614,'4B0907557P M592 List'!$A$5:$D$1316,2,FALSE)</f>
        <v>#N/A</v>
      </c>
      <c r="M614" s="2" t="e">
        <f>VLOOKUP(A614,'4B0907557P M592 List'!$A$5:$D$1316,4,FALSE)</f>
        <v>#N/A</v>
      </c>
      <c r="N614" s="2" t="e">
        <f>VLOOKUP(A614,'4B0907557P M592 List'!$A$5:$D$1316,3,FALSE)</f>
        <v>#N/A</v>
      </c>
      <c r="P614" s="2" t="str">
        <f>VLOOKUP(A614,'06A906018R M383 List'!$A$6:$D$1294,2,FALSE)</f>
        <v>1x1</v>
      </c>
      <c r="Q614" s="2" t="str">
        <f>VLOOKUP(A614,'06A906018R M383 List'!$A$6:$D$1294,4,FALSE)</f>
        <v>Wartezeit bis Meldung kein Fehler bei Leerlaufsteller</v>
      </c>
      <c r="R614" s="2" t="str">
        <f>VLOOKUP(A614,'06A906018R M383 List'!$A$6:$D$1294,3,FALSE)</f>
        <v>$069B6</v>
      </c>
      <c r="T614" s="2" t="str">
        <f>VLOOKUP(A614,'06A906018CG M383 List'!$A$6:$D$1395,2,FALSE)</f>
        <v>1x1</v>
      </c>
      <c r="U614" s="2" t="str">
        <f>VLOOKUP(A614,'06A906018CG M383 List'!$A$6:$D$1395,4,FALSE)</f>
        <v>Wartezeit bis Meldung kein Fehler bei Leerlaufsteller</v>
      </c>
      <c r="V614" s="2" t="str">
        <f>VLOOKUP(A614,'06A906018CG M383 List'!$A$6:$D$1395,3,FALSE)</f>
        <v>$069D2</v>
      </c>
    </row>
    <row r="615" spans="1:22">
      <c r="A615" s="2" t="s">
        <v>6304</v>
      </c>
      <c r="B615" s="2" t="str">
        <f>VLOOKUP(A615,'4B0907557B M382 List'!$A$5:$E$1799,5,FALSE)</f>
        <v>Load threshold to detect underbraking</v>
      </c>
      <c r="D615" s="2" t="str">
        <f>VLOOKUP(A615,'4B0907557B M382 List'!$A$5:$B$1799,2,FALSE)</f>
        <v>1x1</v>
      </c>
      <c r="E615" s="2" t="str">
        <f>VLOOKUP(A615,'4B0907557B M382 List'!$A$5:$D$1799,4,FALSE)</f>
        <v>Lastschwelle um Unterbremsen zu erkennen</v>
      </c>
      <c r="F615" s="2" t="str">
        <f>VLOOKUP(A615,'4B0907557B M382 List'!$A$5:$D$1799,3,FALSE)</f>
        <v>$0749D</v>
      </c>
      <c r="H615" s="2" t="str">
        <f>VLOOKUP(A615,'4B0907557P M592 List'!$A$5:$D$1316,2,FALSE)</f>
        <v>1x1</v>
      </c>
      <c r="I615" s="2" t="str">
        <f>VLOOKUP(A615,'4B0907557P M592 List'!$A$5:$D$1316,4,FALSE)</f>
        <v>Lastschwelle um Unterbremsen zu erkennen</v>
      </c>
      <c r="J615" s="2" t="str">
        <f>VLOOKUP(A615,'4B0907557P M592 List'!$A$5:$D$1316,3,FALSE)</f>
        <v>$07033</v>
      </c>
      <c r="L615" s="2" t="str">
        <f>VLOOKUP(A615,'4B0907557P M592 List'!$A$5:$D$1316,2,FALSE)</f>
        <v>1x1</v>
      </c>
      <c r="M615" s="2" t="str">
        <f>VLOOKUP(A615,'4B0907557P M592 List'!$A$5:$D$1316,4,FALSE)</f>
        <v>Lastschwelle um Unterbremsen zu erkennen</v>
      </c>
      <c r="N615" s="2" t="str">
        <f>VLOOKUP(A615,'4B0907557P M592 List'!$A$5:$D$1316,3,FALSE)</f>
        <v>$07033</v>
      </c>
      <c r="P615" s="2" t="str">
        <f>VLOOKUP(A615,'06A906018R M383 List'!$A$6:$D$1294,2,FALSE)</f>
        <v>1x1</v>
      </c>
      <c r="Q615" s="2" t="str">
        <f>VLOOKUP(A615,'06A906018R M383 List'!$A$6:$D$1294,4,FALSE)</f>
        <v>Lastschwelle um Unterbremsen zu erkennen</v>
      </c>
      <c r="R615" s="2" t="str">
        <f>VLOOKUP(A615,'06A906018R M383 List'!$A$6:$D$1294,3,FALSE)</f>
        <v>$069A9</v>
      </c>
      <c r="T615" s="2" t="str">
        <f>VLOOKUP(A615,'06A906018CG M383 List'!$A$6:$D$1395,2,FALSE)</f>
        <v>1x1</v>
      </c>
      <c r="U615" s="2" t="str">
        <f>VLOOKUP(A615,'06A906018CG M383 List'!$A$6:$D$1395,4,FALSE)</f>
        <v>Lastschwelle um Unterbremsen zu erkennen</v>
      </c>
      <c r="V615" s="2" t="str">
        <f>VLOOKUP(A615,'06A906018CG M383 List'!$A$6:$D$1395,3,FALSE)</f>
        <v>$069C5</v>
      </c>
    </row>
    <row r="616" spans="1:22">
      <c r="A616" s="2" t="s">
        <v>6427</v>
      </c>
      <c r="B616" s="2" t="str">
        <f>VLOOKUP(A616,'4B0907557B M382 List'!$A$5:$E$1799,5,FALSE)</f>
        <v>Motor temperature threshold for diagnosis idle actuator</v>
      </c>
      <c r="D616" s="2" t="str">
        <f>VLOOKUP(A616,'4B0907557B M382 List'!$A$5:$B$1799,2,FALSE)</f>
        <v>1x1</v>
      </c>
      <c r="E616" s="2" t="str">
        <f>VLOOKUP(A616,'4B0907557B M382 List'!$A$5:$D$1799,4,FALSE)</f>
        <v>Motortemperaturschwelle für Diagnose Leerlaufsteller</v>
      </c>
      <c r="F616" s="2" t="str">
        <f>VLOOKUP(A616,'4B0907557B M382 List'!$A$5:$D$1799,3,FALSE)</f>
        <v>$0749C</v>
      </c>
      <c r="H616" s="2" t="str">
        <f>VLOOKUP(A616,'4B0907557P M592 List'!$A$5:$D$1316,2,FALSE)</f>
        <v>1x1</v>
      </c>
      <c r="I616" s="2" t="str">
        <f>VLOOKUP(A616,'4B0907557P M592 List'!$A$5:$D$1316,4,FALSE)</f>
        <v>Motortemperaturschwelle für Diagnose Leerlaufsteller</v>
      </c>
      <c r="J616" s="2" t="str">
        <f>VLOOKUP(A616,'4B0907557P M592 List'!$A$5:$D$1316,3,FALSE)</f>
        <v>$07032</v>
      </c>
      <c r="L616" s="2" t="str">
        <f>VLOOKUP(A616,'4B0907557P M592 List'!$A$5:$D$1316,2,FALSE)</f>
        <v>1x1</v>
      </c>
      <c r="M616" s="2" t="str">
        <f>VLOOKUP(A616,'4B0907557P M592 List'!$A$5:$D$1316,4,FALSE)</f>
        <v>Motortemperaturschwelle für Diagnose Leerlaufsteller</v>
      </c>
      <c r="N616" s="2" t="str">
        <f>VLOOKUP(A616,'4B0907557P M592 List'!$A$5:$D$1316,3,FALSE)</f>
        <v>$07032</v>
      </c>
      <c r="P616" s="2" t="str">
        <f>VLOOKUP(A616,'06A906018R M383 List'!$A$6:$D$1294,2,FALSE)</f>
        <v>1x1</v>
      </c>
      <c r="Q616" s="2" t="str">
        <f>VLOOKUP(A616,'06A906018R M383 List'!$A$6:$D$1294,4,FALSE)</f>
        <v>Motortemperaturschwelle für Diagnose Leerlaufsteller</v>
      </c>
      <c r="R616" s="2" t="str">
        <f>VLOOKUP(A616,'06A906018R M383 List'!$A$6:$D$1294,3,FALSE)</f>
        <v>$069A8</v>
      </c>
      <c r="T616" s="2" t="str">
        <f>VLOOKUP(A616,'06A906018CG M383 List'!$A$6:$D$1395,2,FALSE)</f>
        <v>1x1</v>
      </c>
      <c r="U616" s="2" t="str">
        <f>VLOOKUP(A616,'06A906018CG M383 List'!$A$6:$D$1395,4,FALSE)</f>
        <v>Motortemperaturschwelle für Diagnose Leerlaufsteller</v>
      </c>
      <c r="V616" s="2" t="str">
        <f>VLOOKUP(A616,'06A906018CG M383 List'!$A$6:$D$1395,3,FALSE)</f>
        <v>$069C4</v>
      </c>
    </row>
    <row r="617" spans="1:22">
      <c r="A617" s="2" t="s">
        <v>6754</v>
      </c>
      <c r="B617" s="2" t="str">
        <f>VLOOKUP(A617,'4B0907557B M382 List'!$A$5:$E$1799,5,FALSE)</f>
        <v>Error sum time: idle control on the stop</v>
      </c>
      <c r="D617" s="2" t="str">
        <f>VLOOKUP(A617,'4B0907557B M382 List'!$A$5:$B$1799,2,FALSE)</f>
        <v>1x1</v>
      </c>
      <c r="E617" s="2" t="str">
        <f>VLOOKUP(A617,'4B0907557B M382 List'!$A$5:$D$1799,4,FALSE)</f>
        <v>Fehlersummenzeit: Leerlaufregelung am Anschlag</v>
      </c>
      <c r="F617" s="2" t="str">
        <f>VLOOKUP(A617,'4B0907557B M382 List'!$A$5:$D$1799,3,FALSE)</f>
        <v>$07AF6</v>
      </c>
      <c r="H617" s="2" t="str">
        <f>VLOOKUP(A617,'4B0907557P M592 List'!$A$5:$D$1316,2,FALSE)</f>
        <v>1x1</v>
      </c>
      <c r="I617" s="2" t="str">
        <f>VLOOKUP(A617,'4B0907557P M592 List'!$A$5:$D$1316,4,FALSE)</f>
        <v>Fehlersummenzeit: Leerlaufregelung am Anschlag</v>
      </c>
      <c r="J617" s="2" t="str">
        <f>VLOOKUP(A617,'4B0907557P M592 List'!$A$5:$D$1316,3,FALSE)</f>
        <v>$0768C</v>
      </c>
      <c r="L617" s="2" t="str">
        <f>VLOOKUP(A617,'4B0907557P M592 List'!$A$5:$D$1316,2,FALSE)</f>
        <v>1x1</v>
      </c>
      <c r="M617" s="2" t="str">
        <f>VLOOKUP(A617,'4B0907557P M592 List'!$A$5:$D$1316,4,FALSE)</f>
        <v>Fehlersummenzeit: Leerlaufregelung am Anschlag</v>
      </c>
      <c r="N617" s="2" t="str">
        <f>VLOOKUP(A617,'4B0907557P M592 List'!$A$5:$D$1316,3,FALSE)</f>
        <v>$0768C</v>
      </c>
      <c r="P617" s="2" t="str">
        <f>VLOOKUP(A617,'06A906018R M383 List'!$A$6:$D$1294,2,FALSE)</f>
        <v>1x1</v>
      </c>
      <c r="Q617" s="2" t="str">
        <f>VLOOKUP(A617,'06A906018R M383 List'!$A$6:$D$1294,4,FALSE)</f>
        <v>Fehlersummenzeit: Leerlaufregelung am Anschlag</v>
      </c>
      <c r="R617" s="2" t="str">
        <f>VLOOKUP(A617,'06A906018R M383 List'!$A$6:$D$1294,3,FALSE)</f>
        <v>$0701C</v>
      </c>
      <c r="T617" s="2" t="str">
        <f>VLOOKUP(A617,'06A906018CG M383 List'!$A$6:$D$1395,2,FALSE)</f>
        <v>1x1</v>
      </c>
      <c r="U617" s="2" t="str">
        <f>VLOOKUP(A617,'06A906018CG M383 List'!$A$6:$D$1395,4,FALSE)</f>
        <v>Fehlersummenzeit: Leerlaufregelung am Anschlag</v>
      </c>
      <c r="V617" s="2" t="str">
        <f>VLOOKUP(A617,'06A906018CG M383 List'!$A$6:$D$1395,3,FALSE)</f>
        <v>$07076</v>
      </c>
    </row>
    <row r="618" spans="1:22">
      <c r="P618" s="2"/>
      <c r="Q618" s="2"/>
      <c r="R618" s="2"/>
    </row>
    <row r="619" spans="1:22">
      <c r="A619" s="2" t="s">
        <v>1659</v>
      </c>
      <c r="B619" s="15" t="s">
        <v>9939</v>
      </c>
      <c r="P619" s="2"/>
      <c r="Q619" s="2"/>
      <c r="R619" s="2"/>
    </row>
    <row r="620" spans="1:22">
      <c r="A620" s="2" t="s">
        <v>8597</v>
      </c>
      <c r="B620" s="2" t="str">
        <f>VLOOKUP(A620,'4B0907557B M382 List'!$A$5:$E$1799,5,FALSE)</f>
        <v>Codeword tester : adaptation needs at the stop</v>
      </c>
      <c r="D620" s="2" t="str">
        <f>VLOOKUP(A620,'4B0907557B M382 List'!$A$5:$B$1799,2,FALSE)</f>
        <v>1x1</v>
      </c>
      <c r="E620" s="2" t="str">
        <f>VLOOKUP(A620,'4B0907557B M382 List'!$A$5:$D$1799,4,FALSE)</f>
        <v>Codewort Tester: Bedarfsadaption am Anschlag</v>
      </c>
      <c r="F620" s="2" t="str">
        <f>VLOOKUP(A620,'4B0907557B M382 List'!$A$5:$D$1799,3,FALSE)</f>
        <v>$07860</v>
      </c>
      <c r="H620" s="2" t="str">
        <f>VLOOKUP(A620,'4B0907557P M592 List'!$A$5:$D$1316,2,FALSE)</f>
        <v>1x1</v>
      </c>
      <c r="I620" s="2" t="str">
        <f>VLOOKUP(A620,'4B0907557P M592 List'!$A$5:$D$1316,4,FALSE)</f>
        <v>Codewort Tester: Bedarfsadaption am Anschlag</v>
      </c>
      <c r="J620" s="2" t="str">
        <f>VLOOKUP(A620,'4B0907557P M592 List'!$A$5:$D$1316,3,FALSE)</f>
        <v>$073F6</v>
      </c>
      <c r="L620" s="2" t="str">
        <f>VLOOKUP(A620,'4B0907557P M592 List'!$A$5:$D$1316,2,FALSE)</f>
        <v>1x1</v>
      </c>
      <c r="M620" s="2" t="str">
        <f>VLOOKUP(A620,'4B0907557P M592 List'!$A$5:$D$1316,4,FALSE)</f>
        <v>Codewort Tester: Bedarfsadaption am Anschlag</v>
      </c>
      <c r="N620" s="2" t="str">
        <f>VLOOKUP(A620,'4B0907557P M592 List'!$A$5:$D$1316,3,FALSE)</f>
        <v>$073F6</v>
      </c>
      <c r="P620" s="2" t="str">
        <f>VLOOKUP(A620,'06A906018R M383 List'!$A$6:$D$1294,2,FALSE)</f>
        <v>1x1</v>
      </c>
      <c r="Q620" s="2" t="str">
        <f>VLOOKUP(A620,'06A906018R M383 List'!$A$6:$D$1294,4,FALSE)</f>
        <v>Codewort Tester: Bedarfsadaption am Anschlag</v>
      </c>
      <c r="R620" s="2" t="str">
        <f>VLOOKUP(A620,'06A906018R M383 List'!$A$6:$D$1294,3,FALSE)</f>
        <v>$06D78</v>
      </c>
      <c r="T620" s="2" t="e">
        <f>VLOOKUP(A620,'06A906018CG M383 List'!$A$6:$D$1395,2,FALSE)</f>
        <v>#N/A</v>
      </c>
      <c r="U620" s="2" t="e">
        <f>VLOOKUP(A620,'06A906018CG M383 List'!$A$6:$D$1395,4,FALSE)</f>
        <v>#N/A</v>
      </c>
      <c r="V620" s="2" t="e">
        <f>VLOOKUP(A620,'06A906018CG M383 List'!$A$6:$D$1395,3,FALSE)</f>
        <v>#N/A</v>
      </c>
    </row>
    <row r="621" spans="1:22">
      <c r="A621" s="2" t="s">
        <v>9132</v>
      </c>
      <c r="B621" s="2" t="str">
        <f>VLOOKUP(A621,'4B0907557B M382 List'!$A$5:$E$1799,5,FALSE)</f>
        <v>lower limit for on-demand adaptation</v>
      </c>
      <c r="D621" s="2" t="str">
        <f>VLOOKUP(A621,'4B0907557B M382 List'!$A$5:$B$1799,2,FALSE)</f>
        <v>1x1</v>
      </c>
      <c r="E621" s="2" t="str">
        <f>VLOOKUP(A621,'4B0907557B M382 List'!$A$5:$D$1799,4,FALSE)</f>
        <v>untere Begrenzung für Bedarfsadaption</v>
      </c>
      <c r="F621" s="2" t="str">
        <f>VLOOKUP(A621,'4B0907557B M382 List'!$A$5:$D$1799,3,FALSE)</f>
        <v>$0760E</v>
      </c>
      <c r="H621" s="2" t="str">
        <f>VLOOKUP(A621,'4B0907557P M592 List'!$A$5:$D$1316,2,FALSE)</f>
        <v>1x1</v>
      </c>
      <c r="I621" s="2" t="str">
        <f>VLOOKUP(A621,'4B0907557P M592 List'!$A$5:$D$1316,4,FALSE)</f>
        <v>untere Begrenzung für Bedarfsadaption</v>
      </c>
      <c r="J621" s="2" t="str">
        <f>VLOOKUP(A621,'4B0907557P M592 List'!$A$5:$D$1316,3,FALSE)</f>
        <v>$071A4</v>
      </c>
      <c r="L621" s="2" t="str">
        <f>VLOOKUP(A621,'4B0907557P M592 List'!$A$5:$D$1316,2,FALSE)</f>
        <v>1x1</v>
      </c>
      <c r="M621" s="2" t="str">
        <f>VLOOKUP(A621,'4B0907557P M592 List'!$A$5:$D$1316,4,FALSE)</f>
        <v>untere Begrenzung für Bedarfsadaption</v>
      </c>
      <c r="N621" s="2" t="str">
        <f>VLOOKUP(A621,'4B0907557P M592 List'!$A$5:$D$1316,3,FALSE)</f>
        <v>$071A4</v>
      </c>
      <c r="P621" s="2" t="str">
        <f>VLOOKUP(A621,'06A906018R M383 List'!$A$6:$D$1294,2,FALSE)</f>
        <v>1x1</v>
      </c>
      <c r="Q621" s="2" t="str">
        <f>VLOOKUP(A621,'06A906018R M383 List'!$A$6:$D$1294,4,FALSE)</f>
        <v>untere Begrenzung für Bedarfsadaption</v>
      </c>
      <c r="R621" s="2" t="str">
        <f>VLOOKUP(A621,'06A906018R M383 List'!$A$6:$D$1294,3,FALSE)</f>
        <v>$06B16</v>
      </c>
      <c r="T621" s="2" t="e">
        <f>VLOOKUP(A621,'06A906018CG M383 List'!$A$6:$D$1395,2,FALSE)</f>
        <v>#N/A</v>
      </c>
      <c r="U621" s="2" t="e">
        <f>VLOOKUP(A621,'06A906018CG M383 List'!$A$6:$D$1395,4,FALSE)</f>
        <v>#N/A</v>
      </c>
      <c r="V621" s="2" t="e">
        <f>VLOOKUP(A621,'06A906018CG M383 List'!$A$6:$D$1395,3,FALSE)</f>
        <v>#N/A</v>
      </c>
    </row>
    <row r="622" spans="1:22">
      <c r="A622" s="2" t="s">
        <v>9135</v>
      </c>
      <c r="B622" s="2" t="str">
        <f>VLOOKUP(A622,'4B0907557B M382 List'!$A$5:$E$1799,5,FALSE)</f>
        <v>upper limit for on-demand adaptation</v>
      </c>
      <c r="D622" s="2" t="str">
        <f>VLOOKUP(A622,'4B0907557B M382 List'!$A$5:$B$1799,2,FALSE)</f>
        <v>1x1</v>
      </c>
      <c r="E622" s="2" t="str">
        <f>VLOOKUP(A622,'4B0907557B M382 List'!$A$5:$D$1799,4,FALSE)</f>
        <v>obere Begrenzung für Bedarfsadaption</v>
      </c>
      <c r="F622" s="2" t="str">
        <f>VLOOKUP(A622,'4B0907557B M382 List'!$A$5:$D$1799,3,FALSE)</f>
        <v>$07610</v>
      </c>
      <c r="H622" s="2" t="str">
        <f>VLOOKUP(A622,'4B0907557P M592 List'!$A$5:$D$1316,2,FALSE)</f>
        <v>1x1</v>
      </c>
      <c r="I622" s="2" t="str">
        <f>VLOOKUP(A622,'4B0907557P M592 List'!$A$5:$D$1316,4,FALSE)</f>
        <v>obere Begrenzung für Bedarfsadaption</v>
      </c>
      <c r="J622" s="2" t="str">
        <f>VLOOKUP(A622,'4B0907557P M592 List'!$A$5:$D$1316,3,FALSE)</f>
        <v>$071A6</v>
      </c>
      <c r="L622" s="2" t="str">
        <f>VLOOKUP(A622,'4B0907557P M592 List'!$A$5:$D$1316,2,FALSE)</f>
        <v>1x1</v>
      </c>
      <c r="M622" s="2" t="str">
        <f>VLOOKUP(A622,'4B0907557P M592 List'!$A$5:$D$1316,4,FALSE)</f>
        <v>obere Begrenzung für Bedarfsadaption</v>
      </c>
      <c r="N622" s="2" t="str">
        <f>VLOOKUP(A622,'4B0907557P M592 List'!$A$5:$D$1316,3,FALSE)</f>
        <v>$071A6</v>
      </c>
      <c r="P622" s="2" t="str">
        <f>VLOOKUP(A622,'06A906018R M383 List'!$A$6:$D$1294,2,FALSE)</f>
        <v>1x1</v>
      </c>
      <c r="Q622" s="2" t="str">
        <f>VLOOKUP(A622,'06A906018R M383 List'!$A$6:$D$1294,4,FALSE)</f>
        <v>obere Begrenzung für Bedarfsadaption</v>
      </c>
      <c r="R622" s="2" t="str">
        <f>VLOOKUP(A622,'06A906018R M383 List'!$A$6:$D$1294,3,FALSE)</f>
        <v>$06B28</v>
      </c>
      <c r="T622" s="2" t="str">
        <f>VLOOKUP(A622,'06A906018CG M383 List'!$A$6:$D$1395,2,FALSE)</f>
        <v>1x1</v>
      </c>
      <c r="U622" s="2" t="str">
        <f>VLOOKUP(A622,'06A906018CG M383 List'!$A$6:$D$1395,4,FALSE)</f>
        <v>obere Begrenzung für Bedarfsadaption</v>
      </c>
      <c r="V622" s="2" t="str">
        <f>VLOOKUP(A622,'06A906018CG M383 List'!$A$6:$D$1395,3,FALSE)</f>
        <v>$06B46</v>
      </c>
    </row>
    <row r="623" spans="1:22">
      <c r="A623" s="2" t="s">
        <v>9659</v>
      </c>
      <c r="B623" s="2" t="str">
        <f>VLOOKUP(A623,'4B0907557B M382 List'!$A$5:$E$1799,5,FALSE)</f>
        <v>Debounce Error: adaptation needs at the stop</v>
      </c>
      <c r="D623" s="2" t="str">
        <f>VLOOKUP(A623,'4B0907557B M382 List'!$A$5:$B$1799,2,FALSE)</f>
        <v>1x1</v>
      </c>
      <c r="E623" s="2" t="str">
        <f>VLOOKUP(A623,'4B0907557B M382 List'!$A$5:$D$1799,4,FALSE)</f>
        <v>Entprellung Fehler: Bedarfsadaption am Anschlag</v>
      </c>
      <c r="F623" s="2" t="str">
        <f>VLOOKUP(A623,'4B0907557B M382 List'!$A$5:$D$1799,3,FALSE)</f>
        <v>$07A22</v>
      </c>
      <c r="H623" s="2" t="str">
        <f>VLOOKUP(A623,'4B0907557P M592 List'!$A$5:$D$1316,2,FALSE)</f>
        <v>1x1</v>
      </c>
      <c r="I623" s="2" t="str">
        <f>VLOOKUP(A623,'4B0907557P M592 List'!$A$5:$D$1316,4,FALSE)</f>
        <v>Entprellung Fehler: Bedarfsadaption am Anschlag</v>
      </c>
      <c r="J623" s="2" t="str">
        <f>VLOOKUP(A623,'4B0907557P M592 List'!$A$5:$D$1316,3,FALSE)</f>
        <v>$075B8</v>
      </c>
      <c r="L623" s="2" t="str">
        <f>VLOOKUP(A623,'4B0907557P M592 List'!$A$5:$D$1316,2,FALSE)</f>
        <v>1x1</v>
      </c>
      <c r="M623" s="2" t="str">
        <f>VLOOKUP(A623,'4B0907557P M592 List'!$A$5:$D$1316,4,FALSE)</f>
        <v>Entprellung Fehler: Bedarfsadaption am Anschlag</v>
      </c>
      <c r="N623" s="2" t="str">
        <f>VLOOKUP(A623,'4B0907557P M592 List'!$A$5:$D$1316,3,FALSE)</f>
        <v>$075B8</v>
      </c>
      <c r="P623" s="2" t="str">
        <f>VLOOKUP(A623,'06A906018R M383 List'!$A$6:$D$1294,2,FALSE)</f>
        <v>1x1</v>
      </c>
      <c r="Q623" s="2" t="str">
        <f>VLOOKUP(A623,'06A906018R M383 List'!$A$6:$D$1294,4,FALSE)</f>
        <v>Entprellung Fehler: Bedarfsadaption am Anschlag</v>
      </c>
      <c r="R623" s="2" t="str">
        <f>VLOOKUP(A623,'06A906018R M383 List'!$A$6:$D$1294,3,FALSE)</f>
        <v>$06F48</v>
      </c>
      <c r="T623" s="2" t="str">
        <f>VLOOKUP(A623,'06A906018CG M383 List'!$A$6:$D$1395,2,FALSE)</f>
        <v>1x1</v>
      </c>
      <c r="U623" s="2" t="str">
        <f>VLOOKUP(A623,'06A906018CG M383 List'!$A$6:$D$1395,4,FALSE)</f>
        <v>Entprellung Fehler: Bedarfsadaption am Anschlag</v>
      </c>
      <c r="V623" s="2" t="str">
        <f>VLOOKUP(A623,'06A906018CG M383 List'!$A$6:$D$1395,3,FALSE)</f>
        <v>$06FA2</v>
      </c>
    </row>
    <row r="624" spans="1:22">
      <c r="A624" s="2" t="s">
        <v>7202</v>
      </c>
      <c r="B624" s="2" t="str">
        <f>VLOOKUP(A624,'4B0907557B M382 List'!$A$5:$E$1799,5,FALSE)</f>
        <v>Debouncing Healing: adaptation needs at the stop</v>
      </c>
      <c r="D624" s="2" t="str">
        <f>VLOOKUP(A624,'4B0907557B M382 List'!$A$5:$B$1799,2,FALSE)</f>
        <v>1x1</v>
      </c>
      <c r="E624" s="2" t="str">
        <f>VLOOKUP(A624,'4B0907557B M382 List'!$A$5:$D$1799,4,FALSE)</f>
        <v>Entprellung Heilung: Bedarfsadaption am Anschlag</v>
      </c>
      <c r="F624" s="2" t="str">
        <f>VLOOKUP(A624,'4B0907557B M382 List'!$A$5:$D$1799,3,FALSE)</f>
        <v>$07A69</v>
      </c>
      <c r="H624" s="2" t="str">
        <f>VLOOKUP(A624,'4B0907557P M592 List'!$A$5:$D$1316,2,FALSE)</f>
        <v>1x1</v>
      </c>
      <c r="I624" s="2" t="str">
        <f>VLOOKUP(A624,'4B0907557P M592 List'!$A$5:$D$1316,4,FALSE)</f>
        <v>Entprellung Heilung: Bedarfsadaption am Anschlag</v>
      </c>
      <c r="J624" s="2" t="str">
        <f>VLOOKUP(A624,'4B0907557P M592 List'!$A$5:$D$1316,3,FALSE)</f>
        <v>$075FF</v>
      </c>
      <c r="L624" s="2" t="str">
        <f>VLOOKUP(A624,'4B0907557P M592 List'!$A$5:$D$1316,2,FALSE)</f>
        <v>1x1</v>
      </c>
      <c r="M624" s="2" t="str">
        <f>VLOOKUP(A624,'4B0907557P M592 List'!$A$5:$D$1316,4,FALSE)</f>
        <v>Entprellung Heilung: Bedarfsadaption am Anschlag</v>
      </c>
      <c r="N624" s="2" t="str">
        <f>VLOOKUP(A624,'4B0907557P M592 List'!$A$5:$D$1316,3,FALSE)</f>
        <v>$075FF</v>
      </c>
      <c r="P624" s="2" t="str">
        <f>VLOOKUP(A624,'06A906018R M383 List'!$A$6:$D$1294,2,FALSE)</f>
        <v>1x1</v>
      </c>
      <c r="Q624" s="2" t="str">
        <f>VLOOKUP(A624,'06A906018R M383 List'!$A$6:$D$1294,4,FALSE)</f>
        <v>Entprellung Heilung: Bedarfsadaption am Anschlag</v>
      </c>
      <c r="R624" s="2" t="str">
        <f>VLOOKUP(A624,'06A906018R M383 List'!$A$6:$D$1294,3,FALSE)</f>
        <v>$06F8F</v>
      </c>
      <c r="T624" s="2" t="str">
        <f>VLOOKUP(A624,'06A906018CG M383 List'!$A$6:$D$1395,2,FALSE)</f>
        <v>1x1</v>
      </c>
      <c r="U624" s="2" t="str">
        <f>VLOOKUP(A624,'06A906018CG M383 List'!$A$6:$D$1395,4,FALSE)</f>
        <v>Entprellung Heilung: Bedarfsadaption am Anschlag</v>
      </c>
      <c r="V624" s="2" t="str">
        <f>VLOOKUP(A624,'06A906018CG M383 List'!$A$6:$D$1395,3,FALSE)</f>
        <v>$06FE9</v>
      </c>
    </row>
    <row r="625" spans="1:22">
      <c r="A625" s="2" t="s">
        <v>7968</v>
      </c>
      <c r="B625" s="2" t="str">
        <f>VLOOKUP(A625,'4B0907557B M382 List'!$A$5:$E$1799,5,FALSE)</f>
        <v>Error - &gt; Lamp : adaptation needs at the stop</v>
      </c>
      <c r="D625" s="2" t="str">
        <f>VLOOKUP(A625,'4B0907557B M382 List'!$A$5:$B$1799,2,FALSE)</f>
        <v>1x1</v>
      </c>
      <c r="E625" s="2" t="str">
        <f>VLOOKUP(A625,'4B0907557B M382 List'!$A$5:$D$1799,4,FALSE)</f>
        <v>Fehler -&gt; Lampe: Bedarfsadaption am Anschlag</v>
      </c>
      <c r="F625" s="2" t="str">
        <f>VLOOKUP(A625,'4B0907557B M382 List'!$A$5:$D$1799,3,FALSE)</f>
        <v>$07AB0</v>
      </c>
      <c r="H625" s="2" t="str">
        <f>VLOOKUP(A625,'4B0907557P M592 List'!$A$5:$D$1316,2,FALSE)</f>
        <v>1x1</v>
      </c>
      <c r="I625" s="2" t="str">
        <f>VLOOKUP(A625,'4B0907557P M592 List'!$A$5:$D$1316,4,FALSE)</f>
        <v>Fehler -&gt; Lampe: Bedarfsadaption am Anschlag</v>
      </c>
      <c r="J625" s="2" t="str">
        <f>VLOOKUP(A625,'4B0907557P M592 List'!$A$5:$D$1316,3,FALSE)</f>
        <v>$07646</v>
      </c>
      <c r="L625" s="2" t="str">
        <f>VLOOKUP(A625,'4B0907557P M592 List'!$A$5:$D$1316,2,FALSE)</f>
        <v>1x1</v>
      </c>
      <c r="M625" s="2" t="str">
        <f>VLOOKUP(A625,'4B0907557P M592 List'!$A$5:$D$1316,4,FALSE)</f>
        <v>Fehler -&gt; Lampe: Bedarfsadaption am Anschlag</v>
      </c>
      <c r="N625" s="2" t="str">
        <f>VLOOKUP(A625,'4B0907557P M592 List'!$A$5:$D$1316,3,FALSE)</f>
        <v>$07646</v>
      </c>
      <c r="P625" s="2" t="str">
        <f>VLOOKUP(A625,'06A906018R M383 List'!$A$6:$D$1294,2,FALSE)</f>
        <v>1x1</v>
      </c>
      <c r="Q625" s="2" t="str">
        <f>VLOOKUP(A625,'06A906018R M383 List'!$A$6:$D$1294,4,FALSE)</f>
        <v>Fehler -&gt; Lampe: Bedarfsadaption am Anschlag</v>
      </c>
      <c r="R625" s="2" t="str">
        <f>VLOOKUP(A625,'06A906018R M383 List'!$A$6:$D$1294,3,FALSE)</f>
        <v>$06FD6</v>
      </c>
      <c r="T625" s="2" t="str">
        <f>VLOOKUP(A625,'06A906018CG M383 List'!$A$6:$D$1395,2,FALSE)</f>
        <v>1x1</v>
      </c>
      <c r="U625" s="2" t="str">
        <f>VLOOKUP(A625,'06A906018CG M383 List'!$A$6:$D$1395,4,FALSE)</f>
        <v>Fehler -&gt; Lampe: Bedarfsadaption am Anschlag</v>
      </c>
      <c r="V625" s="2" t="str">
        <f>VLOOKUP(A625,'06A906018CG M383 List'!$A$6:$D$1395,3,FALSE)</f>
        <v>$07030</v>
      </c>
    </row>
    <row r="626" spans="1:22">
      <c r="A626" s="2" t="s">
        <v>6011</v>
      </c>
      <c r="B626" s="2" t="str">
        <f>VLOOKUP(A626,'4B0907557B M382 List'!$A$5:$E$1799,5,FALSE)</f>
        <v>Debounce LLR needs adaptation diagnostics minimum value</v>
      </c>
      <c r="D626" s="2" t="str">
        <f>VLOOKUP(A626,'4B0907557B M382 List'!$A$5:$B$1799,2,FALSE)</f>
        <v>1x1</v>
      </c>
      <c r="E626" s="2" t="str">
        <f>VLOOKUP(A626,'4B0907557B M382 List'!$A$5:$D$1799,4,FALSE)</f>
        <v>Entprellzeit LLR-Bedarfsadaption-Diagnose Minimalwert</v>
      </c>
      <c r="F626" s="2" t="str">
        <f>VLOOKUP(A626,'4B0907557B M382 List'!$A$5:$D$1799,3,FALSE)</f>
        <v>$074AC</v>
      </c>
      <c r="H626" s="2" t="e">
        <f>VLOOKUP(A626,'4B0907557P M592 List'!$A$5:$D$1316,2,FALSE)</f>
        <v>#N/A</v>
      </c>
      <c r="I626" s="2" t="e">
        <f>VLOOKUP(A626,'4B0907557P M592 List'!$A$5:$D$1316,4,FALSE)</f>
        <v>#N/A</v>
      </c>
      <c r="J626" s="2" t="e">
        <f>VLOOKUP(A626,'4B0907557P M592 List'!$A$5:$D$1316,3,FALSE)</f>
        <v>#N/A</v>
      </c>
      <c r="L626" s="2" t="e">
        <f>VLOOKUP(A626,'4B0907557P M592 List'!$A$5:$D$1316,2,FALSE)</f>
        <v>#N/A</v>
      </c>
      <c r="M626" s="2" t="e">
        <f>VLOOKUP(A626,'4B0907557P M592 List'!$A$5:$D$1316,4,FALSE)</f>
        <v>#N/A</v>
      </c>
      <c r="N626" s="2" t="e">
        <f>VLOOKUP(A626,'4B0907557P M592 List'!$A$5:$D$1316,3,FALSE)</f>
        <v>#N/A</v>
      </c>
      <c r="P626" s="2" t="str">
        <f>VLOOKUP(A626,'06A906018R M383 List'!$A$6:$D$1294,2,FALSE)</f>
        <v>1x1</v>
      </c>
      <c r="Q626" s="2" t="str">
        <f>VLOOKUP(A626,'06A906018R M383 List'!$A$6:$D$1294,4,FALSE)</f>
        <v>Entprellzeit LLR-Bedarfsadaption-Diagnose Minimalwert</v>
      </c>
      <c r="R626" s="2" t="str">
        <f>VLOOKUP(A626,'06A906018R M383 List'!$A$6:$D$1294,3,FALSE)</f>
        <v>$069B8</v>
      </c>
      <c r="T626" s="2" t="str">
        <f>VLOOKUP(A626,'06A906018CG M383 List'!$A$6:$D$1395,2,FALSE)</f>
        <v>1x1</v>
      </c>
      <c r="U626" s="2" t="str">
        <f>VLOOKUP(A626,'06A906018CG M383 List'!$A$6:$D$1395,4,FALSE)</f>
        <v>Entprellzeit LLR-Bedarfsadaption-Diagnose Minimalwert</v>
      </c>
      <c r="V626" s="2" t="str">
        <f>VLOOKUP(A626,'06A906018CG M383 List'!$A$6:$D$1395,3,FALSE)</f>
        <v>$069D4</v>
      </c>
    </row>
    <row r="627" spans="1:22">
      <c r="A627" s="2" t="s">
        <v>6014</v>
      </c>
      <c r="B627" s="2" t="str">
        <f>VLOOKUP(A627,'4B0907557B M382 List'!$A$5:$E$1799,5,FALSE)</f>
        <v>Debounce LLR needs adaptation diagnostics maximum value</v>
      </c>
      <c r="D627" s="2" t="str">
        <f>VLOOKUP(A627,'4B0907557B M382 List'!$A$5:$B$1799,2,FALSE)</f>
        <v>1x1</v>
      </c>
      <c r="E627" s="2" t="str">
        <f>VLOOKUP(A627,'4B0907557B M382 List'!$A$5:$D$1799,4,FALSE)</f>
        <v>Entprellzeit LLR-Bedarfsadaption-Diagnose Maximalwert</v>
      </c>
      <c r="F627" s="2" t="str">
        <f>VLOOKUP(A627,'4B0907557B M382 List'!$A$5:$D$1799,3,FALSE)</f>
        <v>$074AD</v>
      </c>
      <c r="H627" s="2" t="e">
        <f>VLOOKUP(A627,'4B0907557P M592 List'!$A$5:$D$1316,2,FALSE)</f>
        <v>#N/A</v>
      </c>
      <c r="I627" s="2" t="e">
        <f>VLOOKUP(A627,'4B0907557P M592 List'!$A$5:$D$1316,4,FALSE)</f>
        <v>#N/A</v>
      </c>
      <c r="J627" s="2" t="e">
        <f>VLOOKUP(A627,'4B0907557P M592 List'!$A$5:$D$1316,3,FALSE)</f>
        <v>#N/A</v>
      </c>
      <c r="L627" s="2" t="e">
        <f>VLOOKUP(A627,'4B0907557P M592 List'!$A$5:$D$1316,2,FALSE)</f>
        <v>#N/A</v>
      </c>
      <c r="M627" s="2" t="e">
        <f>VLOOKUP(A627,'4B0907557P M592 List'!$A$5:$D$1316,4,FALSE)</f>
        <v>#N/A</v>
      </c>
      <c r="N627" s="2" t="e">
        <f>VLOOKUP(A627,'4B0907557P M592 List'!$A$5:$D$1316,3,FALSE)</f>
        <v>#N/A</v>
      </c>
      <c r="P627" s="2" t="str">
        <f>VLOOKUP(A627,'06A906018R M383 List'!$A$6:$D$1294,2,FALSE)</f>
        <v>1x1</v>
      </c>
      <c r="Q627" s="2" t="str">
        <f>VLOOKUP(A627,'06A906018R M383 List'!$A$6:$D$1294,4,FALSE)</f>
        <v>Entprellzeit LLR-Bedarfsadaption-Diagnose Maximalwert</v>
      </c>
      <c r="R627" s="2" t="str">
        <f>VLOOKUP(A627,'06A906018R M383 List'!$A$6:$D$1294,3,FALSE)</f>
        <v>$069B9</v>
      </c>
      <c r="T627" s="2" t="str">
        <f>VLOOKUP(A627,'06A906018CG M383 List'!$A$6:$D$1395,2,FALSE)</f>
        <v>1x1</v>
      </c>
      <c r="U627" s="2" t="str">
        <f>VLOOKUP(A627,'06A906018CG M383 List'!$A$6:$D$1395,4,FALSE)</f>
        <v>Entprellzeit LLR-Bedarfsadaption-Diagnose Maximalwert</v>
      </c>
      <c r="V627" s="2" t="str">
        <f>VLOOKUP(A627,'06A906018CG M383 List'!$A$6:$D$1395,3,FALSE)</f>
        <v>$069D5</v>
      </c>
    </row>
    <row r="628" spans="1:22">
      <c r="A628" s="2" t="s">
        <v>6017</v>
      </c>
      <c r="B628" s="2" t="str">
        <f>VLOOKUP(A628,'4B0907557B M382 List'!$A$5:$E$1799,5,FALSE)</f>
        <v>Debounce LLR needs adaptation diagnostics with OK message</v>
      </c>
      <c r="D628" s="2" t="str">
        <f>VLOOKUP(A628,'4B0907557B M382 List'!$A$5:$B$1799,2,FALSE)</f>
        <v>1x1</v>
      </c>
      <c r="E628" s="2" t="str">
        <f>VLOOKUP(A628,'4B0907557B M382 List'!$A$5:$D$1799,4,FALSE)</f>
        <v>Entprellzeit LLR-Bedarfsadaption-Diagnose mit i.O.-Meldung</v>
      </c>
      <c r="F628" s="2" t="str">
        <f>VLOOKUP(A628,'4B0907557B M382 List'!$A$5:$D$1799,3,FALSE)</f>
        <v>$074AE</v>
      </c>
      <c r="H628" s="2" t="e">
        <f>VLOOKUP(A628,'4B0907557P M592 List'!$A$5:$D$1316,2,FALSE)</f>
        <v>#N/A</v>
      </c>
      <c r="I628" s="2" t="e">
        <f>VLOOKUP(A628,'4B0907557P M592 List'!$A$5:$D$1316,4,FALSE)</f>
        <v>#N/A</v>
      </c>
      <c r="J628" s="2" t="e">
        <f>VLOOKUP(A628,'4B0907557P M592 List'!$A$5:$D$1316,3,FALSE)</f>
        <v>#N/A</v>
      </c>
      <c r="L628" s="2" t="e">
        <f>VLOOKUP(A628,'4B0907557P M592 List'!$A$5:$D$1316,2,FALSE)</f>
        <v>#N/A</v>
      </c>
      <c r="M628" s="2" t="e">
        <f>VLOOKUP(A628,'4B0907557P M592 List'!$A$5:$D$1316,4,FALSE)</f>
        <v>#N/A</v>
      </c>
      <c r="N628" s="2" t="e">
        <f>VLOOKUP(A628,'4B0907557P M592 List'!$A$5:$D$1316,3,FALSE)</f>
        <v>#N/A</v>
      </c>
      <c r="P628" s="2" t="str">
        <f>VLOOKUP(A628,'06A906018R M383 List'!$A$6:$D$1294,2,FALSE)</f>
        <v>1x1</v>
      </c>
      <c r="Q628" s="2" t="str">
        <f>VLOOKUP(A628,'06A906018R M383 List'!$A$6:$D$1294,4,FALSE)</f>
        <v>Entprellzeit LLR-Bedarfsadaption-Diagnose mit i.O.-Meldung</v>
      </c>
      <c r="R628" s="2" t="str">
        <f>VLOOKUP(A628,'06A906018R M383 List'!$A$6:$D$1294,3,FALSE)</f>
        <v>$069BA</v>
      </c>
      <c r="T628" s="2" t="str">
        <f>VLOOKUP(A628,'06A906018CG M383 List'!$A$6:$D$1395,2,FALSE)</f>
        <v>1x1</v>
      </c>
      <c r="U628" s="2" t="str">
        <f>VLOOKUP(A628,'06A906018CG M383 List'!$A$6:$D$1395,4,FALSE)</f>
        <v>Entprellzeit LLR-Bedarfsadaption-Diagnose mit i.O.-Meldung</v>
      </c>
      <c r="V628" s="2" t="str">
        <f>VLOOKUP(A628,'06A906018CG M383 List'!$A$6:$D$1395,3,FALSE)</f>
        <v>$069D6</v>
      </c>
    </row>
    <row r="629" spans="1:22">
      <c r="A629" s="2" t="s">
        <v>6628</v>
      </c>
      <c r="B629" s="2" t="str">
        <f>VLOOKUP(A629,'4B0907557B M382 List'!$A$5:$E$1799,5,FALSE)</f>
        <v>Error sum time: adaptation needs at the stop</v>
      </c>
      <c r="D629" s="2" t="str">
        <f>VLOOKUP(A629,'4B0907557B M382 List'!$A$5:$B$1799,2,FALSE)</f>
        <v>1x1</v>
      </c>
      <c r="E629" s="2" t="str">
        <f>VLOOKUP(A629,'4B0907557B M382 List'!$A$5:$D$1799,4,FALSE)</f>
        <v>Fehlersummenzeit: Bedarfsadaption am Anschlag</v>
      </c>
      <c r="F629" s="2" t="str">
        <f>VLOOKUP(A629,'4B0907557B M382 List'!$A$5:$D$1799,3,FALSE)</f>
        <v>$07AF7</v>
      </c>
      <c r="H629" s="2" t="str">
        <f>VLOOKUP(A629,'4B0907557P M592 List'!$A$5:$D$1316,2,FALSE)</f>
        <v>1x1</v>
      </c>
      <c r="I629" s="2" t="str">
        <f>VLOOKUP(A629,'4B0907557P M592 List'!$A$5:$D$1316,4,FALSE)</f>
        <v>Fehlersummenzeit: Bedarfsadaption am Anschlag</v>
      </c>
      <c r="J629" s="2" t="str">
        <f>VLOOKUP(A629,'4B0907557P M592 List'!$A$5:$D$1316,3,FALSE)</f>
        <v>$0768D</v>
      </c>
      <c r="L629" s="2" t="str">
        <f>VLOOKUP(A629,'4B0907557P M592 List'!$A$5:$D$1316,2,FALSE)</f>
        <v>1x1</v>
      </c>
      <c r="M629" s="2" t="str">
        <f>VLOOKUP(A629,'4B0907557P M592 List'!$A$5:$D$1316,4,FALSE)</f>
        <v>Fehlersummenzeit: Bedarfsadaption am Anschlag</v>
      </c>
      <c r="N629" s="2" t="str">
        <f>VLOOKUP(A629,'4B0907557P M592 List'!$A$5:$D$1316,3,FALSE)</f>
        <v>$0768D</v>
      </c>
      <c r="P629" s="2" t="str">
        <f>VLOOKUP(A629,'06A906018R M383 List'!$A$6:$D$1294,2,FALSE)</f>
        <v>1x1</v>
      </c>
      <c r="Q629" s="2" t="str">
        <f>VLOOKUP(A629,'06A906018R M383 List'!$A$6:$D$1294,4,FALSE)</f>
        <v>Fehlersummenzeit: Bedarfsadaption am Anschlag</v>
      </c>
      <c r="R629" s="2" t="str">
        <f>VLOOKUP(A629,'06A906018R M383 List'!$A$6:$D$1294,3,FALSE)</f>
        <v>$0701D</v>
      </c>
      <c r="T629" s="2" t="str">
        <f>VLOOKUP(A629,'06A906018CG M383 List'!$A$6:$D$1395,2,FALSE)</f>
        <v>1x1</v>
      </c>
      <c r="U629" s="2" t="str">
        <f>VLOOKUP(A629,'06A906018CG M383 List'!$A$6:$D$1395,4,FALSE)</f>
        <v>Fehlersummenzeit: Bedarfsadaption am Anschlag</v>
      </c>
      <c r="V629" s="2" t="str">
        <f>VLOOKUP(A629,'06A906018CG M383 List'!$A$6:$D$1395,3,FALSE)</f>
        <v>$07077</v>
      </c>
    </row>
    <row r="630" spans="1:22">
      <c r="P630" s="2"/>
      <c r="Q630" s="2"/>
      <c r="R630" s="2"/>
    </row>
    <row r="631" spans="1:22">
      <c r="A631" s="2" t="s">
        <v>1660</v>
      </c>
      <c r="B631" s="15" t="s">
        <v>9940</v>
      </c>
      <c r="P631" s="2"/>
      <c r="Q631" s="2"/>
      <c r="R631" s="2"/>
    </row>
    <row r="632" spans="1:22">
      <c r="A632" s="2" t="s">
        <v>8582</v>
      </c>
      <c r="B632" s="2" t="str">
        <f>VLOOKUP(A632,'4B0907557B M382 List'!$A$5:$E$1799,5,FALSE)</f>
        <v>Codeword probe behind catalytic converter diagnosis in OBDII -Mode ( inverse: Europe -Mode)</v>
      </c>
      <c r="D632" s="2" t="str">
        <f>VLOOKUP(A632,'4B0907557B M382 List'!$A$5:$B$1799,2,FALSE)</f>
        <v>1x1</v>
      </c>
      <c r="E632" s="2" t="str">
        <f>VLOOKUP(A632,'4B0907557B M382 List'!$A$5:$D$1799,4,FALSE)</f>
        <v>Codewort Sondendiagnose hinter Kat im OBDII-Mode (invers: Europa-Mode)</v>
      </c>
      <c r="F632" s="2" t="str">
        <f>VLOOKUP(A632,'4B0907557B M382 List'!$A$5:$D$1799,3,FALSE)</f>
        <v>$07D00</v>
      </c>
      <c r="H632" s="2" t="str">
        <f>VLOOKUP(A632,'4B0907557P M592 List'!$A$5:$D$1316,2,FALSE)</f>
        <v>1x1</v>
      </c>
      <c r="I632" s="2" t="str">
        <f>VLOOKUP(A632,'4B0907557P M592 List'!$A$5:$D$1316,4,FALSE)</f>
        <v>Codewort Sondendiagnose hinter Kat im OBDII-Mode (invers: Europa-Mode)</v>
      </c>
      <c r="J632" s="2" t="str">
        <f>VLOOKUP(A632,'4B0907557P M592 List'!$A$5:$D$1316,3,FALSE)</f>
        <v>$07896</v>
      </c>
      <c r="L632" s="2" t="str">
        <f>VLOOKUP(A632,'4B0907557P M592 List'!$A$5:$D$1316,2,FALSE)</f>
        <v>1x1</v>
      </c>
      <c r="M632" s="2" t="str">
        <f>VLOOKUP(A632,'4B0907557P M592 List'!$A$5:$D$1316,4,FALSE)</f>
        <v>Codewort Sondendiagnose hinter Kat im OBDII-Mode (invers: Europa-Mode)</v>
      </c>
      <c r="N632" s="2" t="str">
        <f>VLOOKUP(A632,'4B0907557P M592 List'!$A$5:$D$1316,3,FALSE)</f>
        <v>$07896</v>
      </c>
      <c r="P632" s="2" t="str">
        <f>VLOOKUP(A632,'06A906018R M383 List'!$A$6:$D$1294,2,FALSE)</f>
        <v>1x1</v>
      </c>
      <c r="Q632" s="2" t="str">
        <f>VLOOKUP(A632,'06A906018R M383 List'!$A$6:$D$1294,4,FALSE)</f>
        <v>Codewort Sondendiagnose hinter Kat im OBDII-Mode (invers: Europa-Mode)</v>
      </c>
      <c r="R632" s="2" t="str">
        <f>VLOOKUP(A632,'06A906018R M383 List'!$A$6:$D$1294,3,FALSE)</f>
        <v>$0723A</v>
      </c>
      <c r="T632" s="2" t="str">
        <f>VLOOKUP(A632,'06A906018CG M383 List'!$A$6:$D$1395,2,FALSE)</f>
        <v>1x1</v>
      </c>
      <c r="U632" s="2" t="str">
        <f>VLOOKUP(A632,'06A906018CG M383 List'!$A$6:$D$1395,4,FALSE)</f>
        <v>Codewort Sondendiagnose hinter Kat im OBDII-Mode (invers: Europa-Mode)</v>
      </c>
      <c r="V632" s="2" t="str">
        <f>VLOOKUP(A632,'06A906018CG M383 List'!$A$6:$D$1395,3,FALSE)</f>
        <v>$072A4</v>
      </c>
    </row>
    <row r="633" spans="1:22">
      <c r="A633" s="2" t="s">
        <v>8585</v>
      </c>
      <c r="B633" s="2" t="str">
        <f>VLOOKUP(A633,'4B0907557B M382 List'!$A$5:$E$1799,5,FALSE)</f>
        <v>Codeword probe diagnosis before KAT in OBDII -Mode ( inverse: Europe -Mode)</v>
      </c>
      <c r="D633" s="2" t="str">
        <f>VLOOKUP(A633,'4B0907557B M382 List'!$A$5:$B$1799,2,FALSE)</f>
        <v>1x1</v>
      </c>
      <c r="E633" s="2" t="str">
        <f>VLOOKUP(A633,'4B0907557B M382 List'!$A$5:$D$1799,4,FALSE)</f>
        <v>Codewort Sondendiagnose vor KAT im OBDII-Mode (invers:Europa-Mode)</v>
      </c>
      <c r="F633" s="2" t="str">
        <f>VLOOKUP(A633,'4B0907557B M382 List'!$A$5:$D$1799,3,FALSE)</f>
        <v>$07D11</v>
      </c>
      <c r="H633" s="2" t="str">
        <f>VLOOKUP(A633,'4B0907557P M592 List'!$A$5:$D$1316,2,FALSE)</f>
        <v>1x1</v>
      </c>
      <c r="I633" s="2" t="str">
        <f>VLOOKUP(A633,'4B0907557P M592 List'!$A$5:$D$1316,4,FALSE)</f>
        <v>Codewort Sondendiagnose vor KAT im OBDII-Mode (invers:Europa-Mode)</v>
      </c>
      <c r="J633" s="2" t="str">
        <f>VLOOKUP(A633,'4B0907557P M592 List'!$A$5:$D$1316,3,FALSE)</f>
        <v>$078A7</v>
      </c>
      <c r="L633" s="2" t="str">
        <f>VLOOKUP(A633,'4B0907557P M592 List'!$A$5:$D$1316,2,FALSE)</f>
        <v>1x1</v>
      </c>
      <c r="M633" s="2" t="str">
        <f>VLOOKUP(A633,'4B0907557P M592 List'!$A$5:$D$1316,4,FALSE)</f>
        <v>Codewort Sondendiagnose vor KAT im OBDII-Mode (invers:Europa-Mode)</v>
      </c>
      <c r="N633" s="2" t="str">
        <f>VLOOKUP(A633,'4B0907557P M592 List'!$A$5:$D$1316,3,FALSE)</f>
        <v>$078A7</v>
      </c>
      <c r="P633" s="2" t="str">
        <f>VLOOKUP(A633,'06A906018R M383 List'!$A$6:$D$1294,2,FALSE)</f>
        <v>1x1</v>
      </c>
      <c r="Q633" s="2" t="str">
        <f>VLOOKUP(A633,'06A906018R M383 List'!$A$6:$D$1294,4,FALSE)</f>
        <v>Codewort Sondendiagnose vor KAT im OBDII-Mode (invers:Europa-Mode)</v>
      </c>
      <c r="R633" s="2" t="str">
        <f>VLOOKUP(A633,'06A906018R M383 List'!$A$6:$D$1294,3,FALSE)</f>
        <v>$0724B</v>
      </c>
      <c r="T633" s="2" t="str">
        <f>VLOOKUP(A633,'06A906018CG M383 List'!$A$6:$D$1395,2,FALSE)</f>
        <v>1x1</v>
      </c>
      <c r="U633" s="2" t="str">
        <f>VLOOKUP(A633,'06A906018CG M383 List'!$A$6:$D$1395,4,FALSE)</f>
        <v>Codewort Sondendiagnose vor KAT im OBDII-Mode (invers:Europa-Mode)</v>
      </c>
      <c r="V633" s="2" t="str">
        <f>VLOOKUP(A633,'06A906018CG M383 List'!$A$6:$D$1395,3,FALSE)</f>
        <v>$072B5</v>
      </c>
    </row>
    <row r="634" spans="1:22">
      <c r="A634" s="2" t="s">
        <v>8729</v>
      </c>
      <c r="B634" s="2" t="str">
        <f>VLOOKUP(A634,'4B0907557B M382 List'!$A$5:$E$1799,5,FALSE)</f>
        <v>Codeword tester : Lambda probe in front of catalytic converter</v>
      </c>
      <c r="D634" s="2" t="str">
        <f>VLOOKUP(A634,'4B0907557B M382 List'!$A$5:$B$1799,2,FALSE)</f>
        <v>1x1</v>
      </c>
      <c r="E634" s="2" t="str">
        <f>VLOOKUP(A634,'4B0907557B M382 List'!$A$5:$D$1799,4,FALSE)</f>
        <v>Codewort Tester: Lambda-Sonde vor Kat</v>
      </c>
      <c r="F634" s="2" t="str">
        <f>VLOOKUP(A634,'4B0907557B M382 List'!$A$5:$D$1799,3,FALSE)</f>
        <v>$07864</v>
      </c>
      <c r="H634" s="2" t="str">
        <f>VLOOKUP(A634,'4B0907557P M592 List'!$A$5:$D$1316,2,FALSE)</f>
        <v>1x1</v>
      </c>
      <c r="I634" s="2" t="str">
        <f>VLOOKUP(A634,'4B0907557P M592 List'!$A$5:$D$1316,4,FALSE)</f>
        <v>Codewort Tester: Lambda-Sonde vor Kat</v>
      </c>
      <c r="J634" s="2" t="str">
        <f>VLOOKUP(A634,'4B0907557P M592 List'!$A$5:$D$1316,3,FALSE)</f>
        <v>$073FA</v>
      </c>
      <c r="L634" s="2" t="str">
        <f>VLOOKUP(A634,'4B0907557P M592 List'!$A$5:$D$1316,2,FALSE)</f>
        <v>1x1</v>
      </c>
      <c r="M634" s="2" t="str">
        <f>VLOOKUP(A634,'4B0907557P M592 List'!$A$5:$D$1316,4,FALSE)</f>
        <v>Codewort Tester: Lambda-Sonde vor Kat</v>
      </c>
      <c r="N634" s="2" t="str">
        <f>VLOOKUP(A634,'4B0907557P M592 List'!$A$5:$D$1316,3,FALSE)</f>
        <v>$073FA</v>
      </c>
      <c r="P634" s="2" t="str">
        <f>VLOOKUP(A634,'06A906018R M383 List'!$A$6:$D$1294,2,FALSE)</f>
        <v>1x1</v>
      </c>
      <c r="Q634" s="2" t="str">
        <f>VLOOKUP(A634,'06A906018R M383 List'!$A$6:$D$1294,4,FALSE)</f>
        <v>Codewort Tester: Lambda-Sonde vor Kat</v>
      </c>
      <c r="R634" s="2" t="str">
        <f>VLOOKUP(A634,'06A906018R M383 List'!$A$6:$D$1294,3,FALSE)</f>
        <v>$06D7C</v>
      </c>
      <c r="T634" s="2" t="e">
        <f>VLOOKUP(A634,'06A906018CG M383 List'!$A$6:$D$1395,2,FALSE)</f>
        <v>#N/A</v>
      </c>
      <c r="U634" s="2" t="e">
        <f>VLOOKUP(A634,'06A906018CG M383 List'!$A$6:$D$1395,4,FALSE)</f>
        <v>#N/A</v>
      </c>
      <c r="V634" s="2" t="e">
        <f>VLOOKUP(A634,'06A906018CG M383 List'!$A$6:$D$1395,3,FALSE)</f>
        <v>#N/A</v>
      </c>
    </row>
    <row r="635" spans="1:22">
      <c r="A635" s="2" t="s">
        <v>8732</v>
      </c>
      <c r="B635" s="2" t="str">
        <f>VLOOKUP(A635,'4B0907557B M382 List'!$A$5:$E$1799,5,FALSE)</f>
        <v>Codeword tester : Lambda probe in front of catalytic converter 2</v>
      </c>
      <c r="D635" s="2" t="str">
        <f>VLOOKUP(A635,'4B0907557B M382 List'!$A$5:$B$1799,2,FALSE)</f>
        <v>1x1</v>
      </c>
      <c r="E635" s="2" t="str">
        <f>VLOOKUP(A635,'4B0907557B M382 List'!$A$5:$D$1799,4,FALSE)</f>
        <v>Codewort Tester: Lambda-Sonde 2 vor Kat</v>
      </c>
      <c r="F635" s="2" t="str">
        <f>VLOOKUP(A635,'4B0907557B M382 List'!$A$5:$D$1799,3,FALSE)</f>
        <v>$07866</v>
      </c>
      <c r="H635" s="2" t="str">
        <f>VLOOKUP(A635,'4B0907557P M592 List'!$A$5:$D$1316,2,FALSE)</f>
        <v>1x1</v>
      </c>
      <c r="I635" s="2" t="str">
        <f>VLOOKUP(A635,'4B0907557P M592 List'!$A$5:$D$1316,4,FALSE)</f>
        <v>Codewort Tester: Lambda-Sonde 2 vor Kat</v>
      </c>
      <c r="J635" s="2" t="str">
        <f>VLOOKUP(A635,'4B0907557P M592 List'!$A$5:$D$1316,3,FALSE)</f>
        <v>$073FC</v>
      </c>
      <c r="L635" s="2" t="str">
        <f>VLOOKUP(A635,'4B0907557P M592 List'!$A$5:$D$1316,2,FALSE)</f>
        <v>1x1</v>
      </c>
      <c r="M635" s="2" t="str">
        <f>VLOOKUP(A635,'4B0907557P M592 List'!$A$5:$D$1316,4,FALSE)</f>
        <v>Codewort Tester: Lambda-Sonde 2 vor Kat</v>
      </c>
      <c r="N635" s="2" t="str">
        <f>VLOOKUP(A635,'4B0907557P M592 List'!$A$5:$D$1316,3,FALSE)</f>
        <v>$073FC</v>
      </c>
      <c r="P635" s="2" t="str">
        <f>VLOOKUP(A635,'06A906018R M383 List'!$A$6:$D$1294,2,FALSE)</f>
        <v>1x1</v>
      </c>
      <c r="Q635" s="2" t="str">
        <f>VLOOKUP(A635,'06A906018R M383 List'!$A$6:$D$1294,4,FALSE)</f>
        <v>Codewort Tester: Lambda-Sonde 2 vor Kat</v>
      </c>
      <c r="R635" s="2" t="str">
        <f>VLOOKUP(A635,'06A906018R M383 List'!$A$6:$D$1294,3,FALSE)</f>
        <v>$06D7E</v>
      </c>
      <c r="T635" s="2" t="e">
        <f>VLOOKUP(A635,'06A906018CG M383 List'!$A$6:$D$1395,2,FALSE)</f>
        <v>#N/A</v>
      </c>
      <c r="U635" s="2" t="e">
        <f>VLOOKUP(A635,'06A906018CG M383 List'!$A$6:$D$1395,4,FALSE)</f>
        <v>#N/A</v>
      </c>
      <c r="V635" s="2" t="e">
        <f>VLOOKUP(A635,'06A906018CG M383 List'!$A$6:$D$1395,3,FALSE)</f>
        <v>#N/A</v>
      </c>
    </row>
    <row r="636" spans="1:22">
      <c r="A636" s="2" t="s">
        <v>9788</v>
      </c>
      <c r="B636" s="2" t="str">
        <f>VLOOKUP(A636,'4B0907557B M382 List'!$A$5:$E$1799,5,FALSE)</f>
        <v>Debouncing error : Lambda probe in front of catalytic converter</v>
      </c>
      <c r="D636" s="2" t="str">
        <f>VLOOKUP(A636,'4B0907557B M382 List'!$A$5:$B$1799,2,FALSE)</f>
        <v>1x1</v>
      </c>
      <c r="E636" s="2" t="str">
        <f>VLOOKUP(A636,'4B0907557B M382 List'!$A$5:$D$1799,4,FALSE)</f>
        <v>Entprellung Fehler: Lambda-Sonde vor Kat</v>
      </c>
      <c r="F636" s="2" t="str">
        <f>VLOOKUP(A636,'4B0907557B M382 List'!$A$5:$D$1799,3,FALSE)</f>
        <v>$07A24</v>
      </c>
      <c r="H636" s="2" t="str">
        <f>VLOOKUP(A636,'4B0907557P M592 List'!$A$5:$D$1316,2,FALSE)</f>
        <v>1x1</v>
      </c>
      <c r="I636" s="2" t="str">
        <f>VLOOKUP(A636,'4B0907557P M592 List'!$A$5:$D$1316,4,FALSE)</f>
        <v>Entprellung Fehler: Lambda-Sonde vor Kat</v>
      </c>
      <c r="J636" s="2" t="str">
        <f>VLOOKUP(A636,'4B0907557P M592 List'!$A$5:$D$1316,3,FALSE)</f>
        <v>$075BA</v>
      </c>
      <c r="L636" s="2" t="str">
        <f>VLOOKUP(A636,'4B0907557P M592 List'!$A$5:$D$1316,2,FALSE)</f>
        <v>1x1</v>
      </c>
      <c r="M636" s="2" t="str">
        <f>VLOOKUP(A636,'4B0907557P M592 List'!$A$5:$D$1316,4,FALSE)</f>
        <v>Entprellung Fehler: Lambda-Sonde vor Kat</v>
      </c>
      <c r="N636" s="2" t="str">
        <f>VLOOKUP(A636,'4B0907557P M592 List'!$A$5:$D$1316,3,FALSE)</f>
        <v>$075BA</v>
      </c>
      <c r="P636" s="2" t="str">
        <f>VLOOKUP(A636,'06A906018R M383 List'!$A$6:$D$1294,2,FALSE)</f>
        <v>1x1</v>
      </c>
      <c r="Q636" s="2" t="str">
        <f>VLOOKUP(A636,'06A906018R M383 List'!$A$6:$D$1294,4,FALSE)</f>
        <v>Entprellung Fehler: Lambda-Sonde vor Kat</v>
      </c>
      <c r="R636" s="2" t="str">
        <f>VLOOKUP(A636,'06A906018R M383 List'!$A$6:$D$1294,3,FALSE)</f>
        <v>$06F4A</v>
      </c>
      <c r="T636" s="2" t="str">
        <f>VLOOKUP(A636,'06A906018CG M383 List'!$A$6:$D$1395,2,FALSE)</f>
        <v>1x1</v>
      </c>
      <c r="U636" s="2" t="str">
        <f>VLOOKUP(A636,'06A906018CG M383 List'!$A$6:$D$1395,4,FALSE)</f>
        <v>Entprellung Fehler: Lambda-Sonde vor Kat</v>
      </c>
      <c r="V636" s="2" t="str">
        <f>VLOOKUP(A636,'06A906018CG M383 List'!$A$6:$D$1395,3,FALSE)</f>
        <v>$06FA4</v>
      </c>
    </row>
    <row r="637" spans="1:22">
      <c r="A637" s="2" t="s">
        <v>9791</v>
      </c>
      <c r="B637" s="2" t="str">
        <f>VLOOKUP(A637,'4B0907557B M382 List'!$A$5:$E$1799,5,FALSE)</f>
        <v>Debounce Error: lambda probe 2 before Kat</v>
      </c>
      <c r="D637" s="2" t="str">
        <f>VLOOKUP(A637,'4B0907557B M382 List'!$A$5:$B$1799,2,FALSE)</f>
        <v>1x1</v>
      </c>
      <c r="E637" s="2" t="str">
        <f>VLOOKUP(A637,'4B0907557B M382 List'!$A$5:$D$1799,4,FALSE)</f>
        <v>Entprellung Fehler: Lambda-Sonde 2 vor Kat</v>
      </c>
      <c r="F637" s="2" t="str">
        <f>VLOOKUP(A637,'4B0907557B M382 List'!$A$5:$D$1799,3,FALSE)</f>
        <v>$07A25</v>
      </c>
      <c r="H637" s="2" t="str">
        <f>VLOOKUP(A637,'4B0907557P M592 List'!$A$5:$D$1316,2,FALSE)</f>
        <v>1x1</v>
      </c>
      <c r="I637" s="2" t="str">
        <f>VLOOKUP(A637,'4B0907557P M592 List'!$A$5:$D$1316,4,FALSE)</f>
        <v>Entprellung Fehler: Lambda-Sonde 2 vor Kat</v>
      </c>
      <c r="J637" s="2" t="str">
        <f>VLOOKUP(A637,'4B0907557P M592 List'!$A$5:$D$1316,3,FALSE)</f>
        <v>$075BB</v>
      </c>
      <c r="L637" s="2" t="str">
        <f>VLOOKUP(A637,'4B0907557P M592 List'!$A$5:$D$1316,2,FALSE)</f>
        <v>1x1</v>
      </c>
      <c r="M637" s="2" t="str">
        <f>VLOOKUP(A637,'4B0907557P M592 List'!$A$5:$D$1316,4,FALSE)</f>
        <v>Entprellung Fehler: Lambda-Sonde 2 vor Kat</v>
      </c>
      <c r="N637" s="2" t="str">
        <f>VLOOKUP(A637,'4B0907557P M592 List'!$A$5:$D$1316,3,FALSE)</f>
        <v>$075BB</v>
      </c>
      <c r="P637" s="2" t="str">
        <f>VLOOKUP(A637,'06A906018R M383 List'!$A$6:$D$1294,2,FALSE)</f>
        <v>1x1</v>
      </c>
      <c r="Q637" s="2" t="str">
        <f>VLOOKUP(A637,'06A906018R M383 List'!$A$6:$D$1294,4,FALSE)</f>
        <v>Entprellung Fehler: Lambda-Sonde 2 vor Kat</v>
      </c>
      <c r="R637" s="2" t="str">
        <f>VLOOKUP(A637,'06A906018R M383 List'!$A$6:$D$1294,3,FALSE)</f>
        <v>$06F4B</v>
      </c>
      <c r="T637" s="2" t="str">
        <f>VLOOKUP(A637,'06A906018CG M383 List'!$A$6:$D$1395,2,FALSE)</f>
        <v>1x1</v>
      </c>
      <c r="U637" s="2" t="str">
        <f>VLOOKUP(A637,'06A906018CG M383 List'!$A$6:$D$1395,4,FALSE)</f>
        <v>Entprellung Fehler: Lambda-Sonde 2 vor Kat</v>
      </c>
      <c r="V637" s="2" t="str">
        <f>VLOOKUP(A637,'06A906018CG M383 List'!$A$6:$D$1395,3,FALSE)</f>
        <v>$06FA5</v>
      </c>
    </row>
    <row r="638" spans="1:22">
      <c r="A638" s="2" t="s">
        <v>7331</v>
      </c>
      <c r="B638" s="2" t="str">
        <f>VLOOKUP(A638,'4B0907557B M382 List'!$A$5:$E$1799,5,FALSE)</f>
        <v>Debouncing healing : Lambda probe in front of catalytic converter</v>
      </c>
      <c r="D638" s="2" t="str">
        <f>VLOOKUP(A638,'4B0907557B M382 List'!$A$5:$B$1799,2,FALSE)</f>
        <v>1x1</v>
      </c>
      <c r="E638" s="2" t="str">
        <f>VLOOKUP(A638,'4B0907557B M382 List'!$A$5:$D$1799,4,FALSE)</f>
        <v>Entprellung Heilung: Lambda-Sonde vor Kat</v>
      </c>
      <c r="F638" s="2" t="str">
        <f>VLOOKUP(A638,'4B0907557B M382 List'!$A$5:$D$1799,3,FALSE)</f>
        <v>$07A6B</v>
      </c>
      <c r="H638" s="2" t="str">
        <f>VLOOKUP(A638,'4B0907557P M592 List'!$A$5:$D$1316,2,FALSE)</f>
        <v>1x1</v>
      </c>
      <c r="I638" s="2" t="str">
        <f>VLOOKUP(A638,'4B0907557P M592 List'!$A$5:$D$1316,4,FALSE)</f>
        <v>Entprellung Heilung: Lambda-Sonde vor Kat</v>
      </c>
      <c r="J638" s="2" t="str">
        <f>VLOOKUP(A638,'4B0907557P M592 List'!$A$5:$D$1316,3,FALSE)</f>
        <v>$07601</v>
      </c>
      <c r="L638" s="2" t="str">
        <f>VLOOKUP(A638,'4B0907557P M592 List'!$A$5:$D$1316,2,FALSE)</f>
        <v>1x1</v>
      </c>
      <c r="M638" s="2" t="str">
        <f>VLOOKUP(A638,'4B0907557P M592 List'!$A$5:$D$1316,4,FALSE)</f>
        <v>Entprellung Heilung: Lambda-Sonde vor Kat</v>
      </c>
      <c r="N638" s="2" t="str">
        <f>VLOOKUP(A638,'4B0907557P M592 List'!$A$5:$D$1316,3,FALSE)</f>
        <v>$07601</v>
      </c>
      <c r="P638" s="2" t="str">
        <f>VLOOKUP(A638,'06A906018R M383 List'!$A$6:$D$1294,2,FALSE)</f>
        <v>1x1</v>
      </c>
      <c r="Q638" s="2" t="str">
        <f>VLOOKUP(A638,'06A906018R M383 List'!$A$6:$D$1294,4,FALSE)</f>
        <v>Entprellung Heilung: Lambda-Sonde vor Kat</v>
      </c>
      <c r="R638" s="2" t="str">
        <f>VLOOKUP(A638,'06A906018R M383 List'!$A$6:$D$1294,3,FALSE)</f>
        <v>$06F91</v>
      </c>
      <c r="T638" s="2" t="str">
        <f>VLOOKUP(A638,'06A906018CG M383 List'!$A$6:$D$1395,2,FALSE)</f>
        <v>1x1</v>
      </c>
      <c r="U638" s="2" t="str">
        <f>VLOOKUP(A638,'06A906018CG M383 List'!$A$6:$D$1395,4,FALSE)</f>
        <v>Entprellung Heilung: Lambda-Sonde vor Kat</v>
      </c>
      <c r="V638" s="2" t="str">
        <f>VLOOKUP(A638,'06A906018CG M383 List'!$A$6:$D$1395,3,FALSE)</f>
        <v>$06FEB</v>
      </c>
    </row>
    <row r="639" spans="1:22">
      <c r="A639" s="2" t="s">
        <v>7334</v>
      </c>
      <c r="B639" s="2" t="str">
        <f>VLOOKUP(A639,'4B0907557B M382 List'!$A$5:$E$1799,5,FALSE)</f>
        <v>Debouncing Healing: Oxygen sensor before catalytic converter 2</v>
      </c>
      <c r="D639" s="2" t="str">
        <f>VLOOKUP(A639,'4B0907557B M382 List'!$A$5:$B$1799,2,FALSE)</f>
        <v>1x1</v>
      </c>
      <c r="E639" s="2" t="str">
        <f>VLOOKUP(A639,'4B0907557B M382 List'!$A$5:$D$1799,4,FALSE)</f>
        <v>Entprellung Heilung: Lambda-Sonde 2 vor Kat</v>
      </c>
      <c r="F639" s="2" t="str">
        <f>VLOOKUP(A639,'4B0907557B M382 List'!$A$5:$D$1799,3,FALSE)</f>
        <v>$07A6C</v>
      </c>
      <c r="H639" s="2" t="str">
        <f>VLOOKUP(A639,'4B0907557P M592 List'!$A$5:$D$1316,2,FALSE)</f>
        <v>1x1</v>
      </c>
      <c r="I639" s="2" t="str">
        <f>VLOOKUP(A639,'4B0907557P M592 List'!$A$5:$D$1316,4,FALSE)</f>
        <v>Entprellung Heilung: Lambda-Sonde 2 vor Kat</v>
      </c>
      <c r="J639" s="2" t="str">
        <f>VLOOKUP(A639,'4B0907557P M592 List'!$A$5:$D$1316,3,FALSE)</f>
        <v>$07602</v>
      </c>
      <c r="L639" s="2" t="str">
        <f>VLOOKUP(A639,'4B0907557P M592 List'!$A$5:$D$1316,2,FALSE)</f>
        <v>1x1</v>
      </c>
      <c r="M639" s="2" t="str">
        <f>VLOOKUP(A639,'4B0907557P M592 List'!$A$5:$D$1316,4,FALSE)</f>
        <v>Entprellung Heilung: Lambda-Sonde 2 vor Kat</v>
      </c>
      <c r="N639" s="2" t="str">
        <f>VLOOKUP(A639,'4B0907557P M592 List'!$A$5:$D$1316,3,FALSE)</f>
        <v>$07602</v>
      </c>
      <c r="P639" s="2" t="str">
        <f>VLOOKUP(A639,'06A906018R M383 List'!$A$6:$D$1294,2,FALSE)</f>
        <v>1x1</v>
      </c>
      <c r="Q639" s="2" t="str">
        <f>VLOOKUP(A639,'06A906018R M383 List'!$A$6:$D$1294,4,FALSE)</f>
        <v>Entprellung Heilung: Lambda-Sonde 2 vor Kat</v>
      </c>
      <c r="R639" s="2" t="str">
        <f>VLOOKUP(A639,'06A906018R M383 List'!$A$6:$D$1294,3,FALSE)</f>
        <v>$06F92</v>
      </c>
      <c r="T639" s="2" t="str">
        <f>VLOOKUP(A639,'06A906018CG M383 List'!$A$6:$D$1395,2,FALSE)</f>
        <v>1x1</v>
      </c>
      <c r="U639" s="2" t="str">
        <f>VLOOKUP(A639,'06A906018CG M383 List'!$A$6:$D$1395,4,FALSE)</f>
        <v>Entprellung Heilung: Lambda-Sonde 2 vor Kat</v>
      </c>
      <c r="V639" s="2" t="str">
        <f>VLOOKUP(A639,'06A906018CG M383 List'!$A$6:$D$1395,3,FALSE)</f>
        <v>$06FEC</v>
      </c>
    </row>
    <row r="640" spans="1:22">
      <c r="A640" s="2" t="s">
        <v>8103</v>
      </c>
      <c r="B640" s="2" t="str">
        <f>VLOOKUP(A640,'4B0907557B M382 List'!$A$5:$E$1799,5,FALSE)</f>
        <v>Error - &gt; Lamp : Lambda probe in front of catalytic converter</v>
      </c>
      <c r="D640" s="2" t="str">
        <f>VLOOKUP(A640,'4B0907557B M382 List'!$A$5:$B$1799,2,FALSE)</f>
        <v>1x1</v>
      </c>
      <c r="E640" s="2" t="str">
        <f>VLOOKUP(A640,'4B0907557B M382 List'!$A$5:$D$1799,4,FALSE)</f>
        <v>Fehler -&gt; Lampe: Lambda-Sonde vor Kat</v>
      </c>
      <c r="F640" s="2" t="str">
        <f>VLOOKUP(A640,'4B0907557B M382 List'!$A$5:$D$1799,3,FALSE)</f>
        <v>$07AB2</v>
      </c>
      <c r="H640" s="2" t="str">
        <f>VLOOKUP(A640,'4B0907557P M592 List'!$A$5:$D$1316,2,FALSE)</f>
        <v>1x1</v>
      </c>
      <c r="I640" s="2" t="str">
        <f>VLOOKUP(A640,'4B0907557P M592 List'!$A$5:$D$1316,4,FALSE)</f>
        <v>Fehler -&gt; Lampe: Lambda-Sonde vor Kat</v>
      </c>
      <c r="J640" s="2" t="str">
        <f>VLOOKUP(A640,'4B0907557P M592 List'!$A$5:$D$1316,3,FALSE)</f>
        <v>$07648</v>
      </c>
      <c r="L640" s="2" t="str">
        <f>VLOOKUP(A640,'4B0907557P M592 List'!$A$5:$D$1316,2,FALSE)</f>
        <v>1x1</v>
      </c>
      <c r="M640" s="2" t="str">
        <f>VLOOKUP(A640,'4B0907557P M592 List'!$A$5:$D$1316,4,FALSE)</f>
        <v>Fehler -&gt; Lampe: Lambda-Sonde vor Kat</v>
      </c>
      <c r="N640" s="2" t="str">
        <f>VLOOKUP(A640,'4B0907557P M592 List'!$A$5:$D$1316,3,FALSE)</f>
        <v>$07648</v>
      </c>
      <c r="P640" s="2" t="str">
        <f>VLOOKUP(A640,'06A906018R M383 List'!$A$6:$D$1294,2,FALSE)</f>
        <v>1x1</v>
      </c>
      <c r="Q640" s="2" t="str">
        <f>VLOOKUP(A640,'06A906018R M383 List'!$A$6:$D$1294,4,FALSE)</f>
        <v>Fehler -&gt; Lampe: Lambda-Sonde vor Kat</v>
      </c>
      <c r="R640" s="2" t="str">
        <f>VLOOKUP(A640,'06A906018R M383 List'!$A$6:$D$1294,3,FALSE)</f>
        <v>$06FD8</v>
      </c>
      <c r="T640" s="2" t="str">
        <f>VLOOKUP(A640,'06A906018CG M383 List'!$A$6:$D$1395,2,FALSE)</f>
        <v>1x1</v>
      </c>
      <c r="U640" s="2" t="str">
        <f>VLOOKUP(A640,'06A906018CG M383 List'!$A$6:$D$1395,4,FALSE)</f>
        <v>Fehler -&gt; Lampe: Lambda-Sonde vor Kat</v>
      </c>
      <c r="V640" s="2" t="str">
        <f>VLOOKUP(A640,'06A906018CG M383 List'!$A$6:$D$1395,3,FALSE)</f>
        <v>$07032</v>
      </c>
    </row>
    <row r="641" spans="1:22">
      <c r="A641" s="2" t="s">
        <v>8106</v>
      </c>
      <c r="B641" s="2" t="str">
        <f>VLOOKUP(A641,'4B0907557B M382 List'!$A$5:$E$1799,5,FALSE)</f>
        <v>Error - &gt; Lamp : Lambda probe in front of catalytic converter 2</v>
      </c>
      <c r="D641" s="2" t="str">
        <f>VLOOKUP(A641,'4B0907557B M382 List'!$A$5:$B$1799,2,FALSE)</f>
        <v>1x1</v>
      </c>
      <c r="E641" s="2" t="str">
        <f>VLOOKUP(A641,'4B0907557B M382 List'!$A$5:$D$1799,4,FALSE)</f>
        <v>Fehler -&gt; Lampe: Lambda-Sonde 2 vor Kat</v>
      </c>
      <c r="F641" s="2" t="str">
        <f>VLOOKUP(A641,'4B0907557B M382 List'!$A$5:$D$1799,3,FALSE)</f>
        <v>$07AB3</v>
      </c>
      <c r="H641" s="2" t="str">
        <f>VLOOKUP(A641,'4B0907557P M592 List'!$A$5:$D$1316,2,FALSE)</f>
        <v>1x1</v>
      </c>
      <c r="I641" s="2" t="str">
        <f>VLOOKUP(A641,'4B0907557P M592 List'!$A$5:$D$1316,4,FALSE)</f>
        <v>Fehler -&gt; Lampe: Lambda-Sonde 2 vor Kat</v>
      </c>
      <c r="J641" s="2" t="str">
        <f>VLOOKUP(A641,'4B0907557P M592 List'!$A$5:$D$1316,3,FALSE)</f>
        <v>$07649</v>
      </c>
      <c r="L641" s="2" t="str">
        <f>VLOOKUP(A641,'4B0907557P M592 List'!$A$5:$D$1316,2,FALSE)</f>
        <v>1x1</v>
      </c>
      <c r="M641" s="2" t="str">
        <f>VLOOKUP(A641,'4B0907557P M592 List'!$A$5:$D$1316,4,FALSE)</f>
        <v>Fehler -&gt; Lampe: Lambda-Sonde 2 vor Kat</v>
      </c>
      <c r="N641" s="2" t="str">
        <f>VLOOKUP(A641,'4B0907557P M592 List'!$A$5:$D$1316,3,FALSE)</f>
        <v>$07649</v>
      </c>
      <c r="P641" s="2" t="str">
        <f>VLOOKUP(A641,'06A906018R M383 List'!$A$6:$D$1294,2,FALSE)</f>
        <v>1x1</v>
      </c>
      <c r="Q641" s="2" t="str">
        <f>VLOOKUP(A641,'06A906018R M383 List'!$A$6:$D$1294,4,FALSE)</f>
        <v>Fehler -&gt; Lampe: Lambda-Sonde 2 vor Kat</v>
      </c>
      <c r="R641" s="2" t="str">
        <f>VLOOKUP(A641,'06A906018R M383 List'!$A$6:$D$1294,3,FALSE)</f>
        <v>$06FD9</v>
      </c>
      <c r="T641" s="2" t="str">
        <f>VLOOKUP(A641,'06A906018CG M383 List'!$A$6:$D$1395,2,FALSE)</f>
        <v>1x1</v>
      </c>
      <c r="U641" s="2" t="str">
        <f>VLOOKUP(A641,'06A906018CG M383 List'!$A$6:$D$1395,4,FALSE)</f>
        <v>Fehler -&gt; Lampe: Lambda-Sonde 2 vor Kat</v>
      </c>
      <c r="V641" s="2" t="str">
        <f>VLOOKUP(A641,'06A906018CG M383 List'!$A$6:$D$1395,3,FALSE)</f>
        <v>$07033</v>
      </c>
    </row>
    <row r="642" spans="1:22">
      <c r="A642" s="2" t="s">
        <v>6523</v>
      </c>
      <c r="B642" s="2" t="str">
        <f>VLOOKUP(A642,'4B0907557B M382 List'!$A$5:$E$1799,5,FALSE)</f>
        <v>Motor temperature threshold for measuring potential offset</v>
      </c>
      <c r="D642" s="2" t="str">
        <f>VLOOKUP(A642,'4B0907557B M382 List'!$A$5:$B$1799,2,FALSE)</f>
        <v>1x1</v>
      </c>
      <c r="E642" s="2" t="str">
        <f>VLOOKUP(A642,'4B0907557B M382 List'!$A$5:$D$1799,4,FALSE)</f>
        <v>Motortemperaturschwelle für Messung Potential-Versatz</v>
      </c>
      <c r="F642" s="2" t="str">
        <f>VLOOKUP(A642,'4B0907557B M382 List'!$A$5:$D$1799,3,FALSE)</f>
        <v>$07D1E</v>
      </c>
      <c r="H642" s="2" t="str">
        <f>VLOOKUP(A642,'4B0907557P M592 List'!$A$5:$D$1316,2,FALSE)</f>
        <v>1x1</v>
      </c>
      <c r="I642" s="2" t="str">
        <f>VLOOKUP(A642,'4B0907557P M592 List'!$A$5:$D$1316,4,FALSE)</f>
        <v>Motortemperaturschwelle für Messung Potential-Versatz</v>
      </c>
      <c r="J642" s="2" t="str">
        <f>VLOOKUP(A642,'4B0907557P M592 List'!$A$5:$D$1316,3,FALSE)</f>
        <v>$078B4</v>
      </c>
      <c r="L642" s="2" t="str">
        <f>VLOOKUP(A642,'4B0907557P M592 List'!$A$5:$D$1316,2,FALSE)</f>
        <v>1x1</v>
      </c>
      <c r="M642" s="2" t="str">
        <f>VLOOKUP(A642,'4B0907557P M592 List'!$A$5:$D$1316,4,FALSE)</f>
        <v>Motortemperaturschwelle für Messung Potential-Versatz</v>
      </c>
      <c r="N642" s="2" t="str">
        <f>VLOOKUP(A642,'4B0907557P M592 List'!$A$5:$D$1316,3,FALSE)</f>
        <v>$078B4</v>
      </c>
      <c r="P642" s="2" t="str">
        <f>VLOOKUP(A642,'06A906018R M383 List'!$A$6:$D$1294,2,FALSE)</f>
        <v>1x1</v>
      </c>
      <c r="Q642" s="2" t="str">
        <f>VLOOKUP(A642,'06A906018R M383 List'!$A$6:$D$1294,4,FALSE)</f>
        <v>Motortemperaturschwelle für Messung Potential-Versatz</v>
      </c>
      <c r="R642" s="2" t="str">
        <f>VLOOKUP(A642,'06A906018R M383 List'!$A$6:$D$1294,3,FALSE)</f>
        <v>$07258</v>
      </c>
      <c r="T642" s="2" t="str">
        <f>VLOOKUP(A642,'06A906018CG M383 List'!$A$6:$D$1395,2,FALSE)</f>
        <v>1x1</v>
      </c>
      <c r="U642" s="2" t="str">
        <f>VLOOKUP(A642,'06A906018CG M383 List'!$A$6:$D$1395,4,FALSE)</f>
        <v>Motortemperaturschwelle für Messung Potential-Versatz</v>
      </c>
      <c r="V642" s="2" t="str">
        <f>VLOOKUP(A642,'06A906018CG M383 List'!$A$6:$D$1395,3,FALSE)</f>
        <v>$072C2</v>
      </c>
    </row>
    <row r="643" spans="1:22">
      <c r="A643" s="2" t="s">
        <v>6526</v>
      </c>
      <c r="B643" s="2" t="str">
        <f>VLOOKUP(A643,'4B0907557B M382 List'!$A$5:$E$1799,5,FALSE)</f>
        <v>Motorabstelltemperaturschwelle for measuring potential offset at probe before KAT</v>
      </c>
      <c r="D643" s="2" t="str">
        <f>VLOOKUP(A643,'4B0907557B M382 List'!$A$5:$B$1799,2,FALSE)</f>
        <v>1x1</v>
      </c>
      <c r="E643" s="2" t="str">
        <f>VLOOKUP(A643,'4B0907557B M382 List'!$A$5:$D$1799,4,FALSE)</f>
        <v>Motorabstelltemperaturschwelle für Messung Potentialversatz bei Sonde vor KAT</v>
      </c>
      <c r="F643" s="2" t="str">
        <f>VLOOKUP(A643,'4B0907557B M382 List'!$A$5:$D$1799,3,FALSE)</f>
        <v>$07D10</v>
      </c>
      <c r="H643" s="2" t="str">
        <f>VLOOKUP(A643,'4B0907557P M592 List'!$A$5:$D$1316,2,FALSE)</f>
        <v>1x1</v>
      </c>
      <c r="I643" s="2" t="str">
        <f>VLOOKUP(A643,'4B0907557P M592 List'!$A$5:$D$1316,4,FALSE)</f>
        <v>Motorabstelltemperaturschwelle für Messung Potentialversatz bei Sonde vor KAT</v>
      </c>
      <c r="J643" s="2" t="str">
        <f>VLOOKUP(A643,'4B0907557P M592 List'!$A$5:$D$1316,3,FALSE)</f>
        <v>$078A6</v>
      </c>
      <c r="L643" s="2" t="str">
        <f>VLOOKUP(A643,'4B0907557P M592 List'!$A$5:$D$1316,2,FALSE)</f>
        <v>1x1</v>
      </c>
      <c r="M643" s="2" t="str">
        <f>VLOOKUP(A643,'4B0907557P M592 List'!$A$5:$D$1316,4,FALSE)</f>
        <v>Motorabstelltemperaturschwelle für Messung Potentialversatz bei Sonde vor KAT</v>
      </c>
      <c r="N643" s="2" t="str">
        <f>VLOOKUP(A643,'4B0907557P M592 List'!$A$5:$D$1316,3,FALSE)</f>
        <v>$078A6</v>
      </c>
      <c r="P643" s="2" t="str">
        <f>VLOOKUP(A643,'06A906018R M383 List'!$A$6:$D$1294,2,FALSE)</f>
        <v>1x1</v>
      </c>
      <c r="Q643" s="2" t="str">
        <f>VLOOKUP(A643,'06A906018R M383 List'!$A$6:$D$1294,4,FALSE)</f>
        <v>Motorabstelltemperaturschwelle für Messung Potentialversatz bei Sonde vor KAT</v>
      </c>
      <c r="R643" s="2" t="str">
        <f>VLOOKUP(A643,'06A906018R M383 List'!$A$6:$D$1294,3,FALSE)</f>
        <v>$0724A</v>
      </c>
      <c r="T643" s="2" t="str">
        <f>VLOOKUP(A643,'06A906018CG M383 List'!$A$6:$D$1395,2,FALSE)</f>
        <v>1x1</v>
      </c>
      <c r="U643" s="2" t="str">
        <f>VLOOKUP(A643,'06A906018CG M383 List'!$A$6:$D$1395,4,FALSE)</f>
        <v>Motorabstelltemperaturschwelle für Messung Potentialversatz bei Sonde vor KAT</v>
      </c>
      <c r="V643" s="2" t="str">
        <f>VLOOKUP(A643,'06A906018CG M383 List'!$A$6:$D$1395,3,FALSE)</f>
        <v>$072B4</v>
      </c>
    </row>
    <row r="644" spans="1:22">
      <c r="A644" s="2" t="s">
        <v>6561</v>
      </c>
      <c r="B644" s="2" t="str">
        <f>VLOOKUP(A644,'4B0907557B M382 List'!$A$5:$E$1799,5,FALSE)</f>
        <v>Time after start of diagnostic error shunt ( one-shot )</v>
      </c>
      <c r="D644" s="2" t="str">
        <f>VLOOKUP(A644,'4B0907557B M382 List'!$A$5:$B$1799,2,FALSE)</f>
        <v>1x1</v>
      </c>
      <c r="E644" s="2" t="str">
        <f>VLOOKUP(A644,'4B0907557B M382 List'!$A$5:$D$1799,4,FALSE)</f>
        <v>Zeit nach Start für Diagnose Fehler Nebenschluß (Monoflop)</v>
      </c>
      <c r="F644" s="2" t="str">
        <f>VLOOKUP(A644,'4B0907557B M382 List'!$A$5:$D$1799,3,FALSE)</f>
        <v>$07D04</v>
      </c>
      <c r="H644" s="2" t="str">
        <f>VLOOKUP(A644,'4B0907557P M592 List'!$A$5:$D$1316,2,FALSE)</f>
        <v>1x1</v>
      </c>
      <c r="I644" s="2" t="str">
        <f>VLOOKUP(A644,'4B0907557P M592 List'!$A$5:$D$1316,4,FALSE)</f>
        <v>Zeit nach Start für Diagnose Fehler Nebenschluß (Monoflop)</v>
      </c>
      <c r="J644" s="2" t="str">
        <f>VLOOKUP(A644,'4B0907557P M592 List'!$A$5:$D$1316,3,FALSE)</f>
        <v>$0789A</v>
      </c>
      <c r="L644" s="2" t="str">
        <f>VLOOKUP(A644,'4B0907557P M592 List'!$A$5:$D$1316,2,FALSE)</f>
        <v>1x1</v>
      </c>
      <c r="M644" s="2" t="str">
        <f>VLOOKUP(A644,'4B0907557P M592 List'!$A$5:$D$1316,4,FALSE)</f>
        <v>Zeit nach Start für Diagnose Fehler Nebenschluß (Monoflop)</v>
      </c>
      <c r="N644" s="2" t="str">
        <f>VLOOKUP(A644,'4B0907557P M592 List'!$A$5:$D$1316,3,FALSE)</f>
        <v>$0789A</v>
      </c>
      <c r="P644" s="2" t="str">
        <f>VLOOKUP(A644,'06A906018R M383 List'!$A$6:$D$1294,2,FALSE)</f>
        <v>1x1</v>
      </c>
      <c r="Q644" s="2" t="str">
        <f>VLOOKUP(A644,'06A906018R M383 List'!$A$6:$D$1294,4,FALSE)</f>
        <v>Zeit nach Start für Diagnose Fehler Nebenschluß (Monoflop)</v>
      </c>
      <c r="R644" s="2" t="str">
        <f>VLOOKUP(A644,'06A906018R M383 List'!$A$6:$D$1294,3,FALSE)</f>
        <v>$0723E</v>
      </c>
      <c r="T644" s="2" t="str">
        <f>VLOOKUP(A644,'06A906018CG M383 List'!$A$6:$D$1395,2,FALSE)</f>
        <v>1x1</v>
      </c>
      <c r="U644" s="2" t="str">
        <f>VLOOKUP(A644,'06A906018CG M383 List'!$A$6:$D$1395,4,FALSE)</f>
        <v>Zeit nach Start für Diagnose Fehler Nebenschluß (Monoflop)</v>
      </c>
      <c r="V644" s="2" t="str">
        <f>VLOOKUP(A644,'06A906018CG M383 List'!$A$6:$D$1395,3,FALSE)</f>
        <v>$072A8</v>
      </c>
    </row>
    <row r="645" spans="1:22">
      <c r="A645" s="2" t="s">
        <v>6613</v>
      </c>
      <c r="B645" s="2" t="str">
        <f>VLOOKUP(A645,'4B0907557B M382 List'!$A$5:$E$1799,5,FALSE)</f>
        <v>Monitoring time control ( before CAT ) -&gt; probe from</v>
      </c>
      <c r="D645" s="2" t="str">
        <f>VLOOKUP(A645,'4B0907557B M382 List'!$A$5:$B$1799,2,FALSE)</f>
        <v>1x1</v>
      </c>
      <c r="E645" s="2" t="str">
        <f>VLOOKUP(A645,'4B0907557B M382 List'!$A$5:$D$1799,4,FALSE)</f>
        <v>Überwachungszeit Regelung (vor KAT)-&gt; Sonde Aus</v>
      </c>
      <c r="F645" s="2" t="str">
        <f>VLOOKUP(A645,'4B0907557B M382 List'!$A$5:$D$1799,3,FALSE)</f>
        <v>$07D20</v>
      </c>
      <c r="H645" s="2" t="str">
        <f>VLOOKUP(A645,'4B0907557P M592 List'!$A$5:$D$1316,2,FALSE)</f>
        <v>1x1</v>
      </c>
      <c r="I645" s="2" t="str">
        <f>VLOOKUP(A645,'4B0907557P M592 List'!$A$5:$D$1316,4,FALSE)</f>
        <v>Überwachungszeit Regelung (vor KAT)-&gt; Sonde Aus</v>
      </c>
      <c r="J645" s="2" t="str">
        <f>VLOOKUP(A645,'4B0907557P M592 List'!$A$5:$D$1316,3,FALSE)</f>
        <v>$078B6</v>
      </c>
      <c r="L645" s="2" t="str">
        <f>VLOOKUP(A645,'4B0907557P M592 List'!$A$5:$D$1316,2,FALSE)</f>
        <v>1x1</v>
      </c>
      <c r="M645" s="2" t="str">
        <f>VLOOKUP(A645,'4B0907557P M592 List'!$A$5:$D$1316,4,FALSE)</f>
        <v>Überwachungszeit Regelung (vor KAT)-&gt; Sonde Aus</v>
      </c>
      <c r="N645" s="2" t="str">
        <f>VLOOKUP(A645,'4B0907557P M592 List'!$A$5:$D$1316,3,FALSE)</f>
        <v>$078B6</v>
      </c>
      <c r="P645" s="2" t="str">
        <f>VLOOKUP(A645,'06A906018R M383 List'!$A$6:$D$1294,2,FALSE)</f>
        <v>1x1</v>
      </c>
      <c r="Q645" s="2" t="str">
        <f>VLOOKUP(A645,'06A906018R M383 List'!$A$6:$D$1294,4,FALSE)</f>
        <v>Überwachungszeit Regelung (vor KAT)-&gt; Sonde Aus</v>
      </c>
      <c r="R645" s="2" t="str">
        <f>VLOOKUP(A645,'06A906018R M383 List'!$A$6:$D$1294,3,FALSE)</f>
        <v>$0725A</v>
      </c>
      <c r="T645" s="2" t="str">
        <f>VLOOKUP(A645,'06A906018CG M383 List'!$A$6:$D$1395,2,FALSE)</f>
        <v>1x1</v>
      </c>
      <c r="U645" s="2" t="str">
        <f>VLOOKUP(A645,'06A906018CG M383 List'!$A$6:$D$1395,4,FALSE)</f>
        <v>Überwachungszeit Regelung (vor KAT)-&gt; Sonde Aus</v>
      </c>
      <c r="V645" s="2" t="str">
        <f>VLOOKUP(A645,'06A906018CG M383 List'!$A$6:$D$1395,3,FALSE)</f>
        <v>$072C4</v>
      </c>
    </row>
    <row r="646" spans="1:22">
      <c r="A646" s="2" t="s">
        <v>6616</v>
      </c>
      <c r="B646" s="2" t="str">
        <f>VLOOKUP(A646,'4B0907557B M382 List'!$A$5:$E$1799,5,FALSE)</f>
        <v>Monitoring time -&gt; control a</v>
      </c>
      <c r="D646" s="2" t="str">
        <f>VLOOKUP(A646,'4B0907557B M382 List'!$A$5:$B$1799,2,FALSE)</f>
        <v>1x1</v>
      </c>
      <c r="E646" s="2" t="str">
        <f>VLOOKUP(A646,'4B0907557B M382 List'!$A$5:$D$1799,4,FALSE)</f>
        <v>Überwachungszeit -&gt; Regelung ein</v>
      </c>
      <c r="F646" s="2" t="str">
        <f>VLOOKUP(A646,'4B0907557B M382 List'!$A$5:$D$1799,3,FALSE)</f>
        <v>$07D22</v>
      </c>
      <c r="H646" s="2" t="str">
        <f>VLOOKUP(A646,'4B0907557P M592 List'!$A$5:$D$1316,2,FALSE)</f>
        <v>1x1</v>
      </c>
      <c r="I646" s="2" t="str">
        <f>VLOOKUP(A646,'4B0907557P M592 List'!$A$5:$D$1316,4,FALSE)</f>
        <v>Überwachungszeit -&gt; Regelung ein</v>
      </c>
      <c r="J646" s="2" t="str">
        <f>VLOOKUP(A646,'4B0907557P M592 List'!$A$5:$D$1316,3,FALSE)</f>
        <v>$078B8</v>
      </c>
      <c r="L646" s="2" t="str">
        <f>VLOOKUP(A646,'4B0907557P M592 List'!$A$5:$D$1316,2,FALSE)</f>
        <v>1x1</v>
      </c>
      <c r="M646" s="2" t="str">
        <f>VLOOKUP(A646,'4B0907557P M592 List'!$A$5:$D$1316,4,FALSE)</f>
        <v>Überwachungszeit -&gt; Regelung ein</v>
      </c>
      <c r="N646" s="2" t="str">
        <f>VLOOKUP(A646,'4B0907557P M592 List'!$A$5:$D$1316,3,FALSE)</f>
        <v>$078B8</v>
      </c>
      <c r="P646" s="2" t="str">
        <f>VLOOKUP(A646,'06A906018R M383 List'!$A$6:$D$1294,2,FALSE)</f>
        <v>1x1</v>
      </c>
      <c r="Q646" s="2" t="str">
        <f>VLOOKUP(A646,'06A906018R M383 List'!$A$6:$D$1294,4,FALSE)</f>
        <v>Überwachungszeit -&gt; Regelung ein</v>
      </c>
      <c r="R646" s="2" t="str">
        <f>VLOOKUP(A646,'06A906018R M383 List'!$A$6:$D$1294,3,FALSE)</f>
        <v>$0725C</v>
      </c>
      <c r="T646" s="2" t="str">
        <f>VLOOKUP(A646,'06A906018CG M383 List'!$A$6:$D$1395,2,FALSE)</f>
        <v>1x1</v>
      </c>
      <c r="U646" s="2" t="str">
        <f>VLOOKUP(A646,'06A906018CG M383 List'!$A$6:$D$1395,4,FALSE)</f>
        <v>Überwachungszeit -&gt; Regelung ein</v>
      </c>
      <c r="V646" s="2" t="str">
        <f>VLOOKUP(A646,'06A906018CG M383 List'!$A$6:$D$1395,3,FALSE)</f>
        <v>$072C6</v>
      </c>
    </row>
    <row r="647" spans="1:22">
      <c r="A647" s="2" t="s">
        <v>6760</v>
      </c>
      <c r="B647" s="2" t="str">
        <f>VLOOKUP(A647,'4B0907557B M382 List'!$A$5:$E$1799,5,FALSE)</f>
        <v>Error sum time : Lambda probe in front of catalytic converter</v>
      </c>
      <c r="D647" s="2" t="str">
        <f>VLOOKUP(A647,'4B0907557B M382 List'!$A$5:$B$1799,2,FALSE)</f>
        <v>1x1</v>
      </c>
      <c r="E647" s="2" t="str">
        <f>VLOOKUP(A647,'4B0907557B M382 List'!$A$5:$D$1799,4,FALSE)</f>
        <v>Fehlersummenzeit: Lambda-Sonde vor Kat</v>
      </c>
      <c r="F647" s="2" t="str">
        <f>VLOOKUP(A647,'4B0907557B M382 List'!$A$5:$D$1799,3,FALSE)</f>
        <v>$07AF9</v>
      </c>
      <c r="H647" s="2" t="str">
        <f>VLOOKUP(A647,'4B0907557P M592 List'!$A$5:$D$1316,2,FALSE)</f>
        <v>1x1</v>
      </c>
      <c r="I647" s="2" t="str">
        <f>VLOOKUP(A647,'4B0907557P M592 List'!$A$5:$D$1316,4,FALSE)</f>
        <v>Fehlersummenzeit: Lambda-Sonde vor Kat</v>
      </c>
      <c r="J647" s="2" t="str">
        <f>VLOOKUP(A647,'4B0907557P M592 List'!$A$5:$D$1316,3,FALSE)</f>
        <v>$0768F</v>
      </c>
      <c r="L647" s="2" t="str">
        <f>VLOOKUP(A647,'4B0907557P M592 List'!$A$5:$D$1316,2,FALSE)</f>
        <v>1x1</v>
      </c>
      <c r="M647" s="2" t="str">
        <f>VLOOKUP(A647,'4B0907557P M592 List'!$A$5:$D$1316,4,FALSE)</f>
        <v>Fehlersummenzeit: Lambda-Sonde vor Kat</v>
      </c>
      <c r="N647" s="2" t="str">
        <f>VLOOKUP(A647,'4B0907557P M592 List'!$A$5:$D$1316,3,FALSE)</f>
        <v>$0768F</v>
      </c>
      <c r="P647" s="2" t="str">
        <f>VLOOKUP(A647,'06A906018R M383 List'!$A$6:$D$1294,2,FALSE)</f>
        <v>1x1</v>
      </c>
      <c r="Q647" s="2" t="str">
        <f>VLOOKUP(A647,'06A906018R M383 List'!$A$6:$D$1294,4,FALSE)</f>
        <v>Fehlersummenzeit: Lambda-Sonde vor Kat</v>
      </c>
      <c r="R647" s="2" t="str">
        <f>VLOOKUP(A647,'06A906018R M383 List'!$A$6:$D$1294,3,FALSE)</f>
        <v>$0701F</v>
      </c>
      <c r="T647" s="2" t="str">
        <f>VLOOKUP(A647,'06A906018CG M383 List'!$A$6:$D$1395,2,FALSE)</f>
        <v>1x1</v>
      </c>
      <c r="U647" s="2" t="str">
        <f>VLOOKUP(A647,'06A906018CG M383 List'!$A$6:$D$1395,4,FALSE)</f>
        <v>Fehlersummenzeit: Lambda-Sonde vor Kat</v>
      </c>
      <c r="V647" s="2" t="str">
        <f>VLOOKUP(A647,'06A906018CG M383 List'!$A$6:$D$1395,3,FALSE)</f>
        <v>$07079</v>
      </c>
    </row>
    <row r="648" spans="1:22">
      <c r="A648" s="2" t="s">
        <v>6763</v>
      </c>
      <c r="B648" s="2" t="str">
        <f>VLOOKUP(A648,'4B0907557B M382 List'!$A$5:$E$1799,5,FALSE)</f>
        <v>Error sum time: oxygen sensor 2 before Kat</v>
      </c>
      <c r="D648" s="2" t="str">
        <f>VLOOKUP(A648,'4B0907557B M382 List'!$A$5:$B$1799,2,FALSE)</f>
        <v>1x1</v>
      </c>
      <c r="E648" s="2" t="str">
        <f>VLOOKUP(A648,'4B0907557B M382 List'!$A$5:$D$1799,4,FALSE)</f>
        <v>Fehlersummenzeit: Lambda-Sonde 2 vor Kat</v>
      </c>
      <c r="F648" s="2" t="str">
        <f>VLOOKUP(A648,'4B0907557B M382 List'!$A$5:$D$1799,3,FALSE)</f>
        <v>$07AFA</v>
      </c>
      <c r="H648" s="2" t="str">
        <f>VLOOKUP(A648,'4B0907557P M592 List'!$A$5:$D$1316,2,FALSE)</f>
        <v>1x1</v>
      </c>
      <c r="I648" s="2" t="str">
        <f>VLOOKUP(A648,'4B0907557P M592 List'!$A$5:$D$1316,4,FALSE)</f>
        <v>Fehlersummenzeit: Lambda-Sonde 2 vor Kat</v>
      </c>
      <c r="J648" s="2" t="str">
        <f>VLOOKUP(A648,'4B0907557P M592 List'!$A$5:$D$1316,3,FALSE)</f>
        <v>$07690</v>
      </c>
      <c r="L648" s="2" t="str">
        <f>VLOOKUP(A648,'4B0907557P M592 List'!$A$5:$D$1316,2,FALSE)</f>
        <v>1x1</v>
      </c>
      <c r="M648" s="2" t="str">
        <f>VLOOKUP(A648,'4B0907557P M592 List'!$A$5:$D$1316,4,FALSE)</f>
        <v>Fehlersummenzeit: Lambda-Sonde 2 vor Kat</v>
      </c>
      <c r="N648" s="2" t="str">
        <f>VLOOKUP(A648,'4B0907557P M592 List'!$A$5:$D$1316,3,FALSE)</f>
        <v>$07690</v>
      </c>
      <c r="P648" s="2" t="str">
        <f>VLOOKUP(A648,'06A906018R M383 List'!$A$6:$D$1294,2,FALSE)</f>
        <v>1x1</v>
      </c>
      <c r="Q648" s="2" t="str">
        <f>VLOOKUP(A648,'06A906018R M383 List'!$A$6:$D$1294,4,FALSE)</f>
        <v>Fehlersummenzeit: Lambda-Sonde 2 vor Kat</v>
      </c>
      <c r="R648" s="2" t="str">
        <f>VLOOKUP(A648,'06A906018R M383 List'!$A$6:$D$1294,3,FALSE)</f>
        <v>$07020</v>
      </c>
      <c r="T648" s="2" t="str">
        <f>VLOOKUP(A648,'06A906018CG M383 List'!$A$6:$D$1395,2,FALSE)</f>
        <v>1x1</v>
      </c>
      <c r="U648" s="2" t="str">
        <f>VLOOKUP(A648,'06A906018CG M383 List'!$A$6:$D$1395,4,FALSE)</f>
        <v>Fehlersummenzeit: Lambda-Sonde 2 vor Kat</v>
      </c>
      <c r="V648" s="2" t="str">
        <f>VLOOKUP(A648,'06A906018CG M383 List'!$A$6:$D$1395,3,FALSE)</f>
        <v>$0707A</v>
      </c>
    </row>
    <row r="649" spans="1:22">
      <c r="A649" s="2" t="s">
        <v>6847</v>
      </c>
      <c r="B649" s="2" t="str">
        <f>VLOOKUP(A649,'4B0907557B M382 List'!$A$5:$E$1799,5,FALSE)</f>
        <v>Time for theoretical probe for operation with heating</v>
      </c>
      <c r="D649" s="2" t="str">
        <f>VLOOKUP(A649,'4B0907557B M382 List'!$A$5:$B$1799,2,FALSE)</f>
        <v>1x1</v>
      </c>
      <c r="E649" s="2" t="str">
        <f>VLOOKUP(A649,'4B0907557B M382 List'!$A$5:$D$1799,4,FALSE)</f>
        <v>Zeit für theoretische Sondenbetriebsbereitschaft mit Heizung</v>
      </c>
      <c r="F649" s="2" t="str">
        <f>VLOOKUP(A649,'4B0907557B M382 List'!$A$5:$D$1799,3,FALSE)</f>
        <v>$07D02</v>
      </c>
      <c r="H649" s="2" t="str">
        <f>VLOOKUP(A649,'4B0907557P M592 List'!$A$5:$D$1316,2,FALSE)</f>
        <v>1x1</v>
      </c>
      <c r="I649" s="2" t="str">
        <f>VLOOKUP(A649,'4B0907557P M592 List'!$A$5:$D$1316,4,FALSE)</f>
        <v>Zeit für theoretische Sondenbetriebsbereitschaft mit Heizung</v>
      </c>
      <c r="J649" s="2" t="str">
        <f>VLOOKUP(A649,'4B0907557P M592 List'!$A$5:$D$1316,3,FALSE)</f>
        <v>$07898</v>
      </c>
      <c r="L649" s="2" t="str">
        <f>VLOOKUP(A649,'4B0907557P M592 List'!$A$5:$D$1316,2,FALSE)</f>
        <v>1x1</v>
      </c>
      <c r="M649" s="2" t="str">
        <f>VLOOKUP(A649,'4B0907557P M592 List'!$A$5:$D$1316,4,FALSE)</f>
        <v>Zeit für theoretische Sondenbetriebsbereitschaft mit Heizung</v>
      </c>
      <c r="N649" s="2" t="str">
        <f>VLOOKUP(A649,'4B0907557P M592 List'!$A$5:$D$1316,3,FALSE)</f>
        <v>$07898</v>
      </c>
      <c r="P649" s="2" t="str">
        <f>VLOOKUP(A649,'06A906018R M383 List'!$A$6:$D$1294,2,FALSE)</f>
        <v>1x1</v>
      </c>
      <c r="Q649" s="2" t="str">
        <f>VLOOKUP(A649,'06A906018R M383 List'!$A$6:$D$1294,4,FALSE)</f>
        <v>Zeit für theoretische Sondenbetriebsbereitschaft mit Heizung</v>
      </c>
      <c r="R649" s="2" t="str">
        <f>VLOOKUP(A649,'06A906018R M383 List'!$A$6:$D$1294,3,FALSE)</f>
        <v>$0723C</v>
      </c>
      <c r="T649" s="2" t="str">
        <f>VLOOKUP(A649,'06A906018CG M383 List'!$A$6:$D$1395,2,FALSE)</f>
        <v>1x1</v>
      </c>
      <c r="U649" s="2" t="str">
        <f>VLOOKUP(A649,'06A906018CG M383 List'!$A$6:$D$1395,4,FALSE)</f>
        <v>Zeit für theoretische Sondenbetriebsbereitschaft mit Heizung</v>
      </c>
      <c r="V649" s="2" t="str">
        <f>VLOOKUP(A649,'06A906018CG M383 List'!$A$6:$D$1395,3,FALSE)</f>
        <v>$072A6</v>
      </c>
    </row>
    <row r="650" spans="1:22">
      <c r="A650" s="2" t="s">
        <v>6889</v>
      </c>
      <c r="B650" s="2" t="str">
        <f>VLOOKUP(A650,'4B0907557B M382 List'!$A$5:$E$1799,5,FALSE)</f>
        <v>Delay time for detecting core -circuit and probe with limited voltage swing vK</v>
      </c>
      <c r="D650" s="2" t="str">
        <f>VLOOKUP(A650,'4B0907557B M382 List'!$A$5:$B$1799,2,FALSE)</f>
        <v>1x1</v>
      </c>
      <c r="E650" s="2" t="str">
        <f>VLOOKUP(A650,'4B0907557B M382 List'!$A$5:$D$1799,4,FALSE)</f>
        <v>Verzög.zeit für Erkennung Adernschluß und Sonde mit begr. Spannungshub v.K.</v>
      </c>
      <c r="F650" s="2" t="str">
        <f>VLOOKUP(A650,'4B0907557B M382 List'!$A$5:$D$1799,3,FALSE)</f>
        <v>$07D0C</v>
      </c>
      <c r="H650" s="2" t="str">
        <f>VLOOKUP(A650,'4B0907557P M592 List'!$A$5:$D$1316,2,FALSE)</f>
        <v>1x1</v>
      </c>
      <c r="I650" s="2" t="str">
        <f>VLOOKUP(A650,'4B0907557P M592 List'!$A$5:$D$1316,4,FALSE)</f>
        <v>Verzög.zeit für Erkennung Adernschluß und Sonde mit begr. Spannungshub v.K.</v>
      </c>
      <c r="J650" s="2" t="str">
        <f>VLOOKUP(A650,'4B0907557P M592 List'!$A$5:$D$1316,3,FALSE)</f>
        <v>$078A2</v>
      </c>
      <c r="L650" s="2" t="str">
        <f>VLOOKUP(A650,'4B0907557P M592 List'!$A$5:$D$1316,2,FALSE)</f>
        <v>1x1</v>
      </c>
      <c r="M650" s="2" t="str">
        <f>VLOOKUP(A650,'4B0907557P M592 List'!$A$5:$D$1316,4,FALSE)</f>
        <v>Verzög.zeit für Erkennung Adernschluß und Sonde mit begr. Spannungshub v.K.</v>
      </c>
      <c r="N650" s="2" t="str">
        <f>VLOOKUP(A650,'4B0907557P M592 List'!$A$5:$D$1316,3,FALSE)</f>
        <v>$078A2</v>
      </c>
      <c r="P650" s="2" t="str">
        <f>VLOOKUP(A650,'06A906018R M383 List'!$A$6:$D$1294,2,FALSE)</f>
        <v>1x1</v>
      </c>
      <c r="Q650" s="2" t="str">
        <f>VLOOKUP(A650,'06A906018R M383 List'!$A$6:$D$1294,4,FALSE)</f>
        <v>Verzög.zeit für Erkennung Adernschluß und Sonde mit begr. Spannungshub v.K.</v>
      </c>
      <c r="R650" s="2" t="str">
        <f>VLOOKUP(A650,'06A906018R M383 List'!$A$6:$D$1294,3,FALSE)</f>
        <v>$07246</v>
      </c>
      <c r="T650" s="2" t="str">
        <f>VLOOKUP(A650,'06A906018CG M383 List'!$A$6:$D$1395,2,FALSE)</f>
        <v>1x1</v>
      </c>
      <c r="U650" s="2" t="str">
        <f>VLOOKUP(A650,'06A906018CG M383 List'!$A$6:$D$1395,4,FALSE)</f>
        <v>Verzög.zeit für Erkennung Adernschluß und Sonde mit begr. Spannungshub v.K.</v>
      </c>
      <c r="V650" s="2" t="str">
        <f>VLOOKUP(A650,'06A906018CG M383 List'!$A$6:$D$1395,3,FALSE)</f>
        <v>$072B0</v>
      </c>
    </row>
    <row r="651" spans="1:22">
      <c r="A651" s="2" t="s">
        <v>6892</v>
      </c>
      <c r="B651" s="2" t="str">
        <f>VLOOKUP(A651,'4B0907557B M382 List'!$A$5:$E$1799,5,FALSE)</f>
        <v>Delay time code detection circuit wire probe before KAT</v>
      </c>
      <c r="D651" s="2" t="str">
        <f>VLOOKUP(A651,'4B0907557B M382 List'!$A$5:$B$1799,2,FALSE)</f>
        <v>1x1</v>
      </c>
      <c r="E651" s="2" t="str">
        <f>VLOOKUP(A651,'4B0907557B M382 List'!$A$5:$D$1799,4,FALSE)</f>
        <v>Verzögerungszeit Code für Erkennung Adernschluß Sonde vor KAT</v>
      </c>
      <c r="F651" s="2" t="str">
        <f>VLOOKUP(A651,'4B0907557B M382 List'!$A$5:$D$1799,3,FALSE)</f>
        <v>$07D0E</v>
      </c>
      <c r="H651" s="2" t="str">
        <f>VLOOKUP(A651,'4B0907557P M592 List'!$A$5:$D$1316,2,FALSE)</f>
        <v>1x1</v>
      </c>
      <c r="I651" s="2" t="str">
        <f>VLOOKUP(A651,'4B0907557P M592 List'!$A$5:$D$1316,4,FALSE)</f>
        <v>Verzögerungszeit Code für Erkennung Adernschluß Sonde vor KAT</v>
      </c>
      <c r="J651" s="2" t="str">
        <f>VLOOKUP(A651,'4B0907557P M592 List'!$A$5:$D$1316,3,FALSE)</f>
        <v>$078A4</v>
      </c>
      <c r="L651" s="2" t="str">
        <f>VLOOKUP(A651,'4B0907557P M592 List'!$A$5:$D$1316,2,FALSE)</f>
        <v>1x1</v>
      </c>
      <c r="M651" s="2" t="str">
        <f>VLOOKUP(A651,'4B0907557P M592 List'!$A$5:$D$1316,4,FALSE)</f>
        <v>Verzögerungszeit Code für Erkennung Adernschluß Sonde vor KAT</v>
      </c>
      <c r="N651" s="2" t="str">
        <f>VLOOKUP(A651,'4B0907557P M592 List'!$A$5:$D$1316,3,FALSE)</f>
        <v>$078A4</v>
      </c>
      <c r="P651" s="2" t="str">
        <f>VLOOKUP(A651,'06A906018R M383 List'!$A$6:$D$1294,2,FALSE)</f>
        <v>1x1</v>
      </c>
      <c r="Q651" s="2" t="str">
        <f>VLOOKUP(A651,'06A906018R M383 List'!$A$6:$D$1294,4,FALSE)</f>
        <v>Verzögerungszeit Code für Erkennung Adernschluß Sonde vor KAT</v>
      </c>
      <c r="R651" s="2" t="str">
        <f>VLOOKUP(A651,'06A906018R M383 List'!$A$6:$D$1294,3,FALSE)</f>
        <v>$07248</v>
      </c>
      <c r="T651" s="2" t="str">
        <f>VLOOKUP(A651,'06A906018CG M383 List'!$A$6:$D$1395,2,FALSE)</f>
        <v>1x1</v>
      </c>
      <c r="U651" s="2" t="str">
        <f>VLOOKUP(A651,'06A906018CG M383 List'!$A$6:$D$1395,4,FALSE)</f>
        <v>Verzögerungszeit Code für Erkennung Adernschluß Sonde vor KAT</v>
      </c>
      <c r="V651" s="2" t="str">
        <f>VLOOKUP(A651,'06A906018CG M383 List'!$A$6:$D$1395,3,FALSE)</f>
        <v>$072B2</v>
      </c>
    </row>
    <row r="652" spans="1:22">
      <c r="A652" s="2" t="s">
        <v>6895</v>
      </c>
      <c r="B652" s="2" t="str">
        <f>VLOOKUP(A652,'4B0907557B M382 List'!$A$5:$E$1799,5,FALSE)</f>
        <v>Delay time for short circuit detection of the lambda probe</v>
      </c>
      <c r="D652" s="2" t="str">
        <f>VLOOKUP(A652,'4B0907557B M382 List'!$A$5:$B$1799,2,FALSE)</f>
        <v>1x1</v>
      </c>
      <c r="E652" s="2" t="str">
        <f>VLOOKUP(A652,'4B0907557B M382 List'!$A$5:$D$1799,4,FALSE)</f>
        <v>Verzögerungszeit bei Kurzschlußerkennung der Lambdasonde</v>
      </c>
      <c r="F652" s="2" t="str">
        <f>VLOOKUP(A652,'4B0907557B M382 List'!$A$5:$D$1799,3,FALSE)</f>
        <v>$07D06</v>
      </c>
      <c r="H652" s="2" t="str">
        <f>VLOOKUP(A652,'4B0907557P M592 List'!$A$5:$D$1316,2,FALSE)</f>
        <v>1x1</v>
      </c>
      <c r="I652" s="2" t="str">
        <f>VLOOKUP(A652,'4B0907557P M592 List'!$A$5:$D$1316,4,FALSE)</f>
        <v>Verzögerungszeit bei Kurzschlußerkennung der Lambdasonde</v>
      </c>
      <c r="J652" s="2" t="str">
        <f>VLOOKUP(A652,'4B0907557P M592 List'!$A$5:$D$1316,3,FALSE)</f>
        <v>$0789C</v>
      </c>
      <c r="L652" s="2" t="str">
        <f>VLOOKUP(A652,'4B0907557P M592 List'!$A$5:$D$1316,2,FALSE)</f>
        <v>1x1</v>
      </c>
      <c r="M652" s="2" t="str">
        <f>VLOOKUP(A652,'4B0907557P M592 List'!$A$5:$D$1316,4,FALSE)</f>
        <v>Verzögerungszeit bei Kurzschlußerkennung der Lambdasonde</v>
      </c>
      <c r="N652" s="2" t="str">
        <f>VLOOKUP(A652,'4B0907557P M592 List'!$A$5:$D$1316,3,FALSE)</f>
        <v>$0789C</v>
      </c>
      <c r="P652" s="2" t="str">
        <f>VLOOKUP(A652,'06A906018R M383 List'!$A$6:$D$1294,2,FALSE)</f>
        <v>1x1</v>
      </c>
      <c r="Q652" s="2" t="str">
        <f>VLOOKUP(A652,'06A906018R M383 List'!$A$6:$D$1294,4,FALSE)</f>
        <v>Verzögerungszeit bei Kurzschlußerkennung der Lambdasonde</v>
      </c>
      <c r="R652" s="2" t="str">
        <f>VLOOKUP(A652,'06A906018R M383 List'!$A$6:$D$1294,3,FALSE)</f>
        <v>$07240</v>
      </c>
      <c r="T652" s="2" t="str">
        <f>VLOOKUP(A652,'06A906018CG M383 List'!$A$6:$D$1395,2,FALSE)</f>
        <v>1x1</v>
      </c>
      <c r="U652" s="2" t="str">
        <f>VLOOKUP(A652,'06A906018CG M383 List'!$A$6:$D$1395,4,FALSE)</f>
        <v>Verzögerungszeit bei Kurzschlußerkennung der Lambdasonde</v>
      </c>
      <c r="V652" s="2" t="str">
        <f>VLOOKUP(A652,'06A906018CG M383 List'!$A$6:$D$1395,3,FALSE)</f>
        <v>$072AA</v>
      </c>
    </row>
    <row r="653" spans="1:22">
      <c r="A653" s="2" t="s">
        <v>6898</v>
      </c>
      <c r="B653" s="2" t="str">
        <f>VLOOKUP(A653,'4B0907557B M382 List'!$A$5:$E$1799,5,FALSE)</f>
        <v>Monitoring time for Vpmax</v>
      </c>
      <c r="D653" s="2" t="str">
        <f>VLOOKUP(A653,'4B0907557B M382 List'!$A$5:$B$1799,2,FALSE)</f>
        <v>1x1</v>
      </c>
      <c r="E653" s="2" t="str">
        <f>VLOOKUP(A653,'4B0907557B M382 List'!$A$5:$D$1799,4,FALSE)</f>
        <v>Überwachungszeit für Usmax</v>
      </c>
      <c r="F653" s="2" t="str">
        <f>VLOOKUP(A653,'4B0907557B M382 List'!$A$5:$D$1799,3,FALSE)</f>
        <v>$07D08</v>
      </c>
      <c r="H653" s="2" t="str">
        <f>VLOOKUP(A653,'4B0907557P M592 List'!$A$5:$D$1316,2,FALSE)</f>
        <v>1x1</v>
      </c>
      <c r="I653" s="2" t="str">
        <f>VLOOKUP(A653,'4B0907557P M592 List'!$A$5:$D$1316,4,FALSE)</f>
        <v>Überwachungszeit für Usmax</v>
      </c>
      <c r="J653" s="2" t="str">
        <f>VLOOKUP(A653,'4B0907557P M592 List'!$A$5:$D$1316,3,FALSE)</f>
        <v>$0789E</v>
      </c>
      <c r="L653" s="2" t="str">
        <f>VLOOKUP(A653,'4B0907557P M592 List'!$A$5:$D$1316,2,FALSE)</f>
        <v>1x1</v>
      </c>
      <c r="M653" s="2" t="str">
        <f>VLOOKUP(A653,'4B0907557P M592 List'!$A$5:$D$1316,4,FALSE)</f>
        <v>Überwachungszeit für Usmax</v>
      </c>
      <c r="N653" s="2" t="str">
        <f>VLOOKUP(A653,'4B0907557P M592 List'!$A$5:$D$1316,3,FALSE)</f>
        <v>$0789E</v>
      </c>
      <c r="P653" s="2" t="str">
        <f>VLOOKUP(A653,'06A906018R M383 List'!$A$6:$D$1294,2,FALSE)</f>
        <v>1x1</v>
      </c>
      <c r="Q653" s="2" t="str">
        <f>VLOOKUP(A653,'06A906018R M383 List'!$A$6:$D$1294,4,FALSE)</f>
        <v>Überwachungszeit für Usmax</v>
      </c>
      <c r="R653" s="2" t="str">
        <f>VLOOKUP(A653,'06A906018R M383 List'!$A$6:$D$1294,3,FALSE)</f>
        <v>$07242</v>
      </c>
      <c r="T653" s="2" t="str">
        <f>VLOOKUP(A653,'06A906018CG M383 List'!$A$6:$D$1395,2,FALSE)</f>
        <v>1x1</v>
      </c>
      <c r="U653" s="2" t="str">
        <f>VLOOKUP(A653,'06A906018CG M383 List'!$A$6:$D$1395,4,FALSE)</f>
        <v>Überwachungszeit für Usmax</v>
      </c>
      <c r="V653" s="2" t="str">
        <f>VLOOKUP(A653,'06A906018CG M383 List'!$A$6:$D$1395,3,FALSE)</f>
        <v>$072AC</v>
      </c>
    </row>
    <row r="654" spans="1:22">
      <c r="A654" s="2" t="s">
        <v>6901</v>
      </c>
      <c r="B654" s="2" t="str">
        <f>VLOOKUP(A654,'4B0907557B M382 List'!$A$5:$E$1799,5,FALSE)</f>
        <v>Monitoring time for USmin</v>
      </c>
      <c r="D654" s="2" t="str">
        <f>VLOOKUP(A654,'4B0907557B M382 List'!$A$5:$B$1799,2,FALSE)</f>
        <v>1x1</v>
      </c>
      <c r="E654" s="2" t="str">
        <f>VLOOKUP(A654,'4B0907557B M382 List'!$A$5:$D$1799,4,FALSE)</f>
        <v>Überwachungszeit für USmin</v>
      </c>
      <c r="F654" s="2" t="str">
        <f>VLOOKUP(A654,'4B0907557B M382 List'!$A$5:$D$1799,3,FALSE)</f>
        <v>$07D0A</v>
      </c>
      <c r="H654" s="2" t="str">
        <f>VLOOKUP(A654,'4B0907557P M592 List'!$A$5:$D$1316,2,FALSE)</f>
        <v>1x1</v>
      </c>
      <c r="I654" s="2" t="str">
        <f>VLOOKUP(A654,'4B0907557P M592 List'!$A$5:$D$1316,4,FALSE)</f>
        <v>Überwachungszeit für USmin</v>
      </c>
      <c r="J654" s="2" t="str">
        <f>VLOOKUP(A654,'4B0907557P M592 List'!$A$5:$D$1316,3,FALSE)</f>
        <v>$078A0</v>
      </c>
      <c r="L654" s="2" t="str">
        <f>VLOOKUP(A654,'4B0907557P M592 List'!$A$5:$D$1316,2,FALSE)</f>
        <v>1x1</v>
      </c>
      <c r="M654" s="2" t="str">
        <f>VLOOKUP(A654,'4B0907557P M592 List'!$A$5:$D$1316,4,FALSE)</f>
        <v>Überwachungszeit für USmin</v>
      </c>
      <c r="N654" s="2" t="str">
        <f>VLOOKUP(A654,'4B0907557P M592 List'!$A$5:$D$1316,3,FALSE)</f>
        <v>$078A0</v>
      </c>
      <c r="P654" s="2" t="str">
        <f>VLOOKUP(A654,'06A906018R M383 List'!$A$6:$D$1294,2,FALSE)</f>
        <v>1x1</v>
      </c>
      <c r="Q654" s="2" t="str">
        <f>VLOOKUP(A654,'06A906018R M383 List'!$A$6:$D$1294,4,FALSE)</f>
        <v>Überwachungszeit für USmin</v>
      </c>
      <c r="R654" s="2" t="str">
        <f>VLOOKUP(A654,'06A906018R M383 List'!$A$6:$D$1294,3,FALSE)</f>
        <v>$07244</v>
      </c>
      <c r="T654" s="2" t="str">
        <f>VLOOKUP(A654,'06A906018CG M383 List'!$A$6:$D$1395,2,FALSE)</f>
        <v>1x1</v>
      </c>
      <c r="U654" s="2" t="str">
        <f>VLOOKUP(A654,'06A906018CG M383 List'!$A$6:$D$1395,4,FALSE)</f>
        <v>Überwachungszeit für USmin</v>
      </c>
      <c r="V654" s="2" t="str">
        <f>VLOOKUP(A654,'06A906018CG M383 List'!$A$6:$D$1395,3,FALSE)</f>
        <v>$072AE</v>
      </c>
    </row>
    <row r="655" spans="1:22">
      <c r="A655" s="2" t="s">
        <v>3812</v>
      </c>
      <c r="B655" s="2" t="str">
        <f>VLOOKUP(A655,'4B0907557B M382 List'!$A$5:$E$1799,5,FALSE)</f>
        <v>Battery voltage threshold for detection of the probe fault KS -LS- SG mass - mass</v>
      </c>
      <c r="D655" s="2" t="str">
        <f>VLOOKUP(A655,'4B0907557B M382 List'!$A$5:$B$1799,2,FALSE)</f>
        <v>1x1</v>
      </c>
      <c r="E655" s="2" t="str">
        <f>VLOOKUP(A655,'4B0907557B M382 List'!$A$5:$D$1799,4,FALSE)</f>
        <v>Batteriespannungsschwelle zur Erkennung des Sondenfehlers KS-LS-Masse SG-Masse</v>
      </c>
      <c r="F655" s="2" t="str">
        <f>VLOOKUP(A655,'4B0907557B M382 List'!$A$5:$D$1799,3,FALSE)</f>
        <v>$07D24</v>
      </c>
      <c r="H655" s="2" t="str">
        <f>VLOOKUP(A655,'4B0907557P M592 List'!$A$5:$D$1316,2,FALSE)</f>
        <v>1x1</v>
      </c>
      <c r="I655" s="2" t="str">
        <f>VLOOKUP(A655,'4B0907557P M592 List'!$A$5:$D$1316,4,FALSE)</f>
        <v>Batteriespannungsschwelle zur Erkennung des Sondenfehlers KS-LS-Masse SG-Masse</v>
      </c>
      <c r="J655" s="2" t="str">
        <f>VLOOKUP(A655,'4B0907557P M592 List'!$A$5:$D$1316,3,FALSE)</f>
        <v>$078BA</v>
      </c>
      <c r="L655" s="2" t="str">
        <f>VLOOKUP(A655,'4B0907557P M592 List'!$A$5:$D$1316,2,FALSE)</f>
        <v>1x1</v>
      </c>
      <c r="M655" s="2" t="str">
        <f>VLOOKUP(A655,'4B0907557P M592 List'!$A$5:$D$1316,4,FALSE)</f>
        <v>Batteriespannungsschwelle zur Erkennung des Sondenfehlers KS-LS-Masse SG-Masse</v>
      </c>
      <c r="N655" s="2" t="str">
        <f>VLOOKUP(A655,'4B0907557P M592 List'!$A$5:$D$1316,3,FALSE)</f>
        <v>$078BA</v>
      </c>
      <c r="P655" s="2" t="str">
        <f>VLOOKUP(A655,'06A906018R M383 List'!$A$6:$D$1294,2,FALSE)</f>
        <v>1x1</v>
      </c>
      <c r="Q655" s="2" t="str">
        <f>VLOOKUP(A655,'06A906018R M383 List'!$A$6:$D$1294,4,FALSE)</f>
        <v>Batteriespannungsschwelle zur Erkennung des Sondenfehlers KS-LS-Masse SG-Masse</v>
      </c>
      <c r="R655" s="2" t="str">
        <f>VLOOKUP(A655,'06A906018R M383 List'!$A$6:$D$1294,3,FALSE)</f>
        <v>$0725E</v>
      </c>
      <c r="T655" s="2" t="str">
        <f>VLOOKUP(A655,'06A906018CG M383 List'!$A$6:$D$1395,2,FALSE)</f>
        <v>1x1</v>
      </c>
      <c r="U655" s="2" t="str">
        <f>VLOOKUP(A655,'06A906018CG M383 List'!$A$6:$D$1395,4,FALSE)</f>
        <v>Batteriespannungsschwelle zur Erkennung des Sondenfehlers KS-LS-Masse SG-Masse</v>
      </c>
      <c r="V655" s="2" t="str">
        <f>VLOOKUP(A655,'06A906018CG M383 List'!$A$6:$D$1395,3,FALSE)</f>
        <v>$072C8</v>
      </c>
    </row>
    <row r="656" spans="1:22">
      <c r="A656" s="2" t="s">
        <v>3888</v>
      </c>
      <c r="B656" s="2" t="str">
        <f>VLOOKUP(A656,'4B0907557B M382 List'!$A$5:$E$1799,5,FALSE)</f>
        <v>upper threshold f Erk . Wire circuit and defective probe with limited voltage swing</v>
      </c>
      <c r="D656" s="2" t="str">
        <f>VLOOKUP(A656,'4B0907557B M382 List'!$A$5:$B$1799,2,FALSE)</f>
        <v>1x1</v>
      </c>
      <c r="E656" s="2" t="str">
        <f>VLOOKUP(A656,'4B0907557B M382 List'!$A$5:$D$1799,4,FALSE)</f>
        <v>obere Schwelle f. Erk. Adernschluß und defekte Sonde mit begrenztem Spannungshub</v>
      </c>
      <c r="F656" s="2" t="str">
        <f>VLOOKUP(A656,'4B0907557B M382 List'!$A$5:$D$1799,3,FALSE)</f>
        <v>$07D12</v>
      </c>
      <c r="H656" s="2" t="str">
        <f>VLOOKUP(A656,'4B0907557P M592 List'!$A$5:$D$1316,2,FALSE)</f>
        <v>1x1</v>
      </c>
      <c r="I656" s="2" t="str">
        <f>VLOOKUP(A656,'4B0907557P M592 List'!$A$5:$D$1316,4,FALSE)</f>
        <v>obere Schwelle f. Erk. Adernschluß und defekte Sonde mit begrenztem Spannungshub</v>
      </c>
      <c r="J656" s="2" t="str">
        <f>VLOOKUP(A656,'4B0907557P M592 List'!$A$5:$D$1316,3,FALSE)</f>
        <v>$078A8</v>
      </c>
      <c r="L656" s="2" t="str">
        <f>VLOOKUP(A656,'4B0907557P M592 List'!$A$5:$D$1316,2,FALSE)</f>
        <v>1x1</v>
      </c>
      <c r="M656" s="2" t="str">
        <f>VLOOKUP(A656,'4B0907557P M592 List'!$A$5:$D$1316,4,FALSE)</f>
        <v>obere Schwelle f. Erk. Adernschluß und defekte Sonde mit begrenztem Spannungshub</v>
      </c>
      <c r="N656" s="2" t="str">
        <f>VLOOKUP(A656,'4B0907557P M592 List'!$A$5:$D$1316,3,FALSE)</f>
        <v>$078A8</v>
      </c>
      <c r="P656" s="2" t="str">
        <f>VLOOKUP(A656,'06A906018R M383 List'!$A$6:$D$1294,2,FALSE)</f>
        <v>1x1</v>
      </c>
      <c r="Q656" s="2" t="str">
        <f>VLOOKUP(A656,'06A906018R M383 List'!$A$6:$D$1294,4,FALSE)</f>
        <v>obere Schwelle f. Erk. Adernschluß und defekte Sonde mit begrenztem Spannungshub</v>
      </c>
      <c r="R656" s="2" t="str">
        <f>VLOOKUP(A656,'06A906018R M383 List'!$A$6:$D$1294,3,FALSE)</f>
        <v>$0724C</v>
      </c>
      <c r="T656" s="2" t="str">
        <f>VLOOKUP(A656,'06A906018CG M383 List'!$A$6:$D$1395,2,FALSE)</f>
        <v>1x1</v>
      </c>
      <c r="U656" s="2" t="str">
        <f>VLOOKUP(A656,'06A906018CG M383 List'!$A$6:$D$1395,4,FALSE)</f>
        <v>obere Schwelle f. Erk. Adernschluß und defekte Sonde mit begrenztem Spannungshub</v>
      </c>
      <c r="V656" s="2" t="str">
        <f>VLOOKUP(A656,'06A906018CG M383 List'!$A$6:$D$1395,3,FALSE)</f>
        <v>$072B6</v>
      </c>
    </row>
    <row r="657" spans="1:22">
      <c r="A657" s="2" t="s">
        <v>3891</v>
      </c>
      <c r="B657" s="2" t="str">
        <f>VLOOKUP(A657,'4B0907557B M382 List'!$A$5:$E$1799,5,FALSE)</f>
        <v>lower threshold f Erk . Wire circuit and defective probe with limited voltage swing</v>
      </c>
      <c r="D657" s="2" t="str">
        <f>VLOOKUP(A657,'4B0907557B M382 List'!$A$5:$B$1799,2,FALSE)</f>
        <v>1x1</v>
      </c>
      <c r="E657" s="2" t="str">
        <f>VLOOKUP(A657,'4B0907557B M382 List'!$A$5:$D$1799,4,FALSE)</f>
        <v>untere Schwelle f. Erk. Adernschluß u. defekte Sonde mit begrenztem Spannungshub</v>
      </c>
      <c r="F657" s="2" t="str">
        <f>VLOOKUP(A657,'4B0907557B M382 List'!$A$5:$D$1799,3,FALSE)</f>
        <v>$07D13</v>
      </c>
      <c r="H657" s="2" t="str">
        <f>VLOOKUP(A657,'4B0907557P M592 List'!$A$5:$D$1316,2,FALSE)</f>
        <v>1x1</v>
      </c>
      <c r="I657" s="2" t="str">
        <f>VLOOKUP(A657,'4B0907557P M592 List'!$A$5:$D$1316,4,FALSE)</f>
        <v>untere Schwelle f. Erk. Adernschluß u. defekte Sonde mit begrenztem Spannungshub</v>
      </c>
      <c r="J657" s="2" t="str">
        <f>VLOOKUP(A657,'4B0907557P M592 List'!$A$5:$D$1316,3,FALSE)</f>
        <v>$078A9</v>
      </c>
      <c r="L657" s="2" t="str">
        <f>VLOOKUP(A657,'4B0907557P M592 List'!$A$5:$D$1316,2,FALSE)</f>
        <v>1x1</v>
      </c>
      <c r="M657" s="2" t="str">
        <f>VLOOKUP(A657,'4B0907557P M592 List'!$A$5:$D$1316,4,FALSE)</f>
        <v>untere Schwelle f. Erk. Adernschluß u. defekte Sonde mit begrenztem Spannungshub</v>
      </c>
      <c r="N657" s="2" t="str">
        <f>VLOOKUP(A657,'4B0907557P M592 List'!$A$5:$D$1316,3,FALSE)</f>
        <v>$078A9</v>
      </c>
      <c r="P657" s="2" t="str">
        <f>VLOOKUP(A657,'06A906018R M383 List'!$A$6:$D$1294,2,FALSE)</f>
        <v>1x1</v>
      </c>
      <c r="Q657" s="2" t="str">
        <f>VLOOKUP(A657,'06A906018R M383 List'!$A$6:$D$1294,4,FALSE)</f>
        <v>untere Schwelle f. Erk. Adernschluß u. defekte Sonde mit begrenztem Spannungshub</v>
      </c>
      <c r="R657" s="2" t="str">
        <f>VLOOKUP(A657,'06A906018R M383 List'!$A$6:$D$1294,3,FALSE)</f>
        <v>$0724D</v>
      </c>
      <c r="T657" s="2" t="str">
        <f>VLOOKUP(A657,'06A906018CG M383 List'!$A$6:$D$1395,2,FALSE)</f>
        <v>1x1</v>
      </c>
      <c r="U657" s="2" t="str">
        <f>VLOOKUP(A657,'06A906018CG M383 List'!$A$6:$D$1395,4,FALSE)</f>
        <v>untere Schwelle f. Erk. Adernschluß u. defekte Sonde mit begrenztem Spannungshub</v>
      </c>
      <c r="V657" s="2" t="str">
        <f>VLOOKUP(A657,'06A906018CG M383 List'!$A$6:$D$1395,3,FALSE)</f>
        <v>$072B7</v>
      </c>
    </row>
    <row r="658" spans="1:22">
      <c r="A658" s="2" t="s">
        <v>3894</v>
      </c>
      <c r="B658" s="2" t="str">
        <f>VLOOKUP(A658,'4B0907557B M382 List'!$A$5:$E$1799,5,FALSE)</f>
        <v>upper threshold for detection wire circuit</v>
      </c>
      <c r="D658" s="2" t="str">
        <f>VLOOKUP(A658,'4B0907557B M382 List'!$A$5:$B$1799,2,FALSE)</f>
        <v>1x1</v>
      </c>
      <c r="E658" s="2" t="str">
        <f>VLOOKUP(A658,'4B0907557B M382 List'!$A$5:$D$1799,4,FALSE)</f>
        <v>obere Schwelle für Erkennung Adernschluß</v>
      </c>
      <c r="F658" s="2" t="str">
        <f>VLOOKUP(A658,'4B0907557B M382 List'!$A$5:$D$1799,3,FALSE)</f>
        <v>$07D14</v>
      </c>
      <c r="H658" s="2" t="str">
        <f>VLOOKUP(A658,'4B0907557P M592 List'!$A$5:$D$1316,2,FALSE)</f>
        <v>1x1</v>
      </c>
      <c r="I658" s="2" t="str">
        <f>VLOOKUP(A658,'4B0907557P M592 List'!$A$5:$D$1316,4,FALSE)</f>
        <v>obere Schwelle für Erkennung Adernschluß</v>
      </c>
      <c r="J658" s="2" t="str">
        <f>VLOOKUP(A658,'4B0907557P M592 List'!$A$5:$D$1316,3,FALSE)</f>
        <v>$078AA</v>
      </c>
      <c r="L658" s="2" t="str">
        <f>VLOOKUP(A658,'4B0907557P M592 List'!$A$5:$D$1316,2,FALSE)</f>
        <v>1x1</v>
      </c>
      <c r="M658" s="2" t="str">
        <f>VLOOKUP(A658,'4B0907557P M592 List'!$A$5:$D$1316,4,FALSE)</f>
        <v>obere Schwelle für Erkennung Adernschluß</v>
      </c>
      <c r="N658" s="2" t="str">
        <f>VLOOKUP(A658,'4B0907557P M592 List'!$A$5:$D$1316,3,FALSE)</f>
        <v>$078AA</v>
      </c>
      <c r="P658" s="2" t="str">
        <f>VLOOKUP(A658,'06A906018R M383 List'!$A$6:$D$1294,2,FALSE)</f>
        <v>1x1</v>
      </c>
      <c r="Q658" s="2" t="str">
        <f>VLOOKUP(A658,'06A906018R M383 List'!$A$6:$D$1294,4,FALSE)</f>
        <v>obere Schwelle für Erkennung Adernschluß</v>
      </c>
      <c r="R658" s="2" t="str">
        <f>VLOOKUP(A658,'06A906018R M383 List'!$A$6:$D$1294,3,FALSE)</f>
        <v>$0724E</v>
      </c>
      <c r="T658" s="2" t="str">
        <f>VLOOKUP(A658,'06A906018CG M383 List'!$A$6:$D$1395,2,FALSE)</f>
        <v>1x1</v>
      </c>
      <c r="U658" s="2" t="str">
        <f>VLOOKUP(A658,'06A906018CG M383 List'!$A$6:$D$1395,4,FALSE)</f>
        <v>obere Schwelle für Erkennung Adernschluß</v>
      </c>
      <c r="V658" s="2" t="str">
        <f>VLOOKUP(A658,'06A906018CG M383 List'!$A$6:$D$1395,3,FALSE)</f>
        <v>$072B8</v>
      </c>
    </row>
    <row r="659" spans="1:22">
      <c r="A659" s="2" t="s">
        <v>3897</v>
      </c>
      <c r="B659" s="2" t="str">
        <f>VLOOKUP(A659,'4B0907557B M382 List'!$A$5:$E$1799,5,FALSE)</f>
        <v>lower threshold for detection wire circuit</v>
      </c>
      <c r="D659" s="2" t="str">
        <f>VLOOKUP(A659,'4B0907557B M382 List'!$A$5:$B$1799,2,FALSE)</f>
        <v>1x1</v>
      </c>
      <c r="E659" s="2" t="str">
        <f>VLOOKUP(A659,'4B0907557B M382 List'!$A$5:$D$1799,4,FALSE)</f>
        <v>untere Schwelle für Erkennung Adernschluß</v>
      </c>
      <c r="F659" s="2" t="str">
        <f>VLOOKUP(A659,'4B0907557B M382 List'!$A$5:$D$1799,3,FALSE)</f>
        <v>$07D15</v>
      </c>
      <c r="H659" s="2" t="str">
        <f>VLOOKUP(A659,'4B0907557P M592 List'!$A$5:$D$1316,2,FALSE)</f>
        <v>1x1</v>
      </c>
      <c r="I659" s="2" t="str">
        <f>VLOOKUP(A659,'4B0907557P M592 List'!$A$5:$D$1316,4,FALSE)</f>
        <v>untere Schwelle für Erkennung Adernschluß</v>
      </c>
      <c r="J659" s="2" t="str">
        <f>VLOOKUP(A659,'4B0907557P M592 List'!$A$5:$D$1316,3,FALSE)</f>
        <v>$078AB</v>
      </c>
      <c r="L659" s="2" t="str">
        <f>VLOOKUP(A659,'4B0907557P M592 List'!$A$5:$D$1316,2,FALSE)</f>
        <v>1x1</v>
      </c>
      <c r="M659" s="2" t="str">
        <f>VLOOKUP(A659,'4B0907557P M592 List'!$A$5:$D$1316,4,FALSE)</f>
        <v>untere Schwelle für Erkennung Adernschluß</v>
      </c>
      <c r="N659" s="2" t="str">
        <f>VLOOKUP(A659,'4B0907557P M592 List'!$A$5:$D$1316,3,FALSE)</f>
        <v>$078AB</v>
      </c>
      <c r="P659" s="2" t="str">
        <f>VLOOKUP(A659,'06A906018R M383 List'!$A$6:$D$1294,2,FALSE)</f>
        <v>1x1</v>
      </c>
      <c r="Q659" s="2" t="str">
        <f>VLOOKUP(A659,'06A906018R M383 List'!$A$6:$D$1294,4,FALSE)</f>
        <v>untere Schwelle für Erkennung Adernschluß</v>
      </c>
      <c r="R659" s="2" t="str">
        <f>VLOOKUP(A659,'06A906018R M383 List'!$A$6:$D$1294,3,FALSE)</f>
        <v>$0724F</v>
      </c>
      <c r="T659" s="2" t="str">
        <f>VLOOKUP(A659,'06A906018CG M383 List'!$A$6:$D$1395,2,FALSE)</f>
        <v>1x1</v>
      </c>
      <c r="U659" s="2" t="str">
        <f>VLOOKUP(A659,'06A906018CG M383 List'!$A$6:$D$1395,4,FALSE)</f>
        <v>untere Schwelle für Erkennung Adernschluß</v>
      </c>
      <c r="V659" s="2" t="str">
        <f>VLOOKUP(A659,'06A906018CG M383 List'!$A$6:$D$1395,3,FALSE)</f>
        <v>$072B9</v>
      </c>
    </row>
    <row r="660" spans="1:22">
      <c r="A660" s="2" t="s">
        <v>3900</v>
      </c>
      <c r="B660" s="2" t="str">
        <f>VLOOKUP(A660,'4B0907557B M382 List'!$A$5:$E$1799,5,FALSE)</f>
        <v>Probe voltage threshold for recognition fat behind Kat</v>
      </c>
      <c r="D660" s="2" t="str">
        <f>VLOOKUP(A660,'4B0907557B M382 List'!$A$5:$B$1799,2,FALSE)</f>
        <v>1x1</v>
      </c>
      <c r="E660" s="2" t="str">
        <f>VLOOKUP(A660,'4B0907557B M382 List'!$A$5:$D$1799,4,FALSE)</f>
        <v>Sondenspannungsschwelle für Erkennung fett hinter Kat</v>
      </c>
      <c r="F660" s="2" t="str">
        <f>VLOOKUP(A660,'4B0907557B M382 List'!$A$5:$D$1799,3,FALSE)</f>
        <v>$07D1D</v>
      </c>
      <c r="H660" s="2" t="str">
        <f>VLOOKUP(A660,'4B0907557P M592 List'!$A$5:$D$1316,2,FALSE)</f>
        <v>1x1</v>
      </c>
      <c r="I660" s="2" t="str">
        <f>VLOOKUP(A660,'4B0907557P M592 List'!$A$5:$D$1316,4,FALSE)</f>
        <v>Sondenspannungsschwelle für Erkennung fett hinter Kat</v>
      </c>
      <c r="J660" s="2" t="str">
        <f>VLOOKUP(A660,'4B0907557P M592 List'!$A$5:$D$1316,3,FALSE)</f>
        <v>$078B3</v>
      </c>
      <c r="L660" s="2" t="str">
        <f>VLOOKUP(A660,'4B0907557P M592 List'!$A$5:$D$1316,2,FALSE)</f>
        <v>1x1</v>
      </c>
      <c r="M660" s="2" t="str">
        <f>VLOOKUP(A660,'4B0907557P M592 List'!$A$5:$D$1316,4,FALSE)</f>
        <v>Sondenspannungsschwelle für Erkennung fett hinter Kat</v>
      </c>
      <c r="N660" s="2" t="str">
        <f>VLOOKUP(A660,'4B0907557P M592 List'!$A$5:$D$1316,3,FALSE)</f>
        <v>$078B3</v>
      </c>
      <c r="P660" s="2" t="str">
        <f>VLOOKUP(A660,'06A906018R M383 List'!$A$6:$D$1294,2,FALSE)</f>
        <v>1x1</v>
      </c>
      <c r="Q660" s="2" t="str">
        <f>VLOOKUP(A660,'06A906018R M383 List'!$A$6:$D$1294,4,FALSE)</f>
        <v>Sondenspannungsschwelle für Erkennung fett hinter Kat</v>
      </c>
      <c r="R660" s="2" t="str">
        <f>VLOOKUP(A660,'06A906018R M383 List'!$A$6:$D$1294,3,FALSE)</f>
        <v>$07257</v>
      </c>
      <c r="T660" s="2" t="str">
        <f>VLOOKUP(A660,'06A906018CG M383 List'!$A$6:$D$1395,2,FALSE)</f>
        <v>1x1</v>
      </c>
      <c r="U660" s="2" t="str">
        <f>VLOOKUP(A660,'06A906018CG M383 List'!$A$6:$D$1395,4,FALSE)</f>
        <v>Sondenspannungsschwelle für Erkennung fett hinter Kat</v>
      </c>
      <c r="V660" s="2" t="str">
        <f>VLOOKUP(A660,'06A906018CG M383 List'!$A$6:$D$1395,3,FALSE)</f>
        <v>$072C1</v>
      </c>
    </row>
    <row r="661" spans="1:22">
      <c r="A661" s="2" t="s">
        <v>3903</v>
      </c>
      <c r="B661" s="2" t="str">
        <f>VLOOKUP(A661,'4B0907557B M382 List'!$A$5:$E$1799,5,FALSE)</f>
        <v>Threshold for probe Short to U.sub.bat</v>
      </c>
      <c r="D661" s="2" t="str">
        <f>VLOOKUP(A661,'4B0907557B M382 List'!$A$5:$B$1799,2,FALSE)</f>
        <v>1x1</v>
      </c>
      <c r="E661" s="2" t="str">
        <f>VLOOKUP(A661,'4B0907557B M382 List'!$A$5:$D$1799,4,FALSE)</f>
        <v>Schwelle für Sondenkurzschluß nach Ubat</v>
      </c>
      <c r="F661" s="2" t="str">
        <f>VLOOKUP(A661,'4B0907557B M382 List'!$A$5:$D$1799,3,FALSE)</f>
        <v>$07D16</v>
      </c>
      <c r="H661" s="2" t="str">
        <f>VLOOKUP(A661,'4B0907557P M592 List'!$A$5:$D$1316,2,FALSE)</f>
        <v>1x1</v>
      </c>
      <c r="I661" s="2" t="str">
        <f>VLOOKUP(A661,'4B0907557P M592 List'!$A$5:$D$1316,4,FALSE)</f>
        <v>Schwelle für Sondenkurzschluß nach Ubat</v>
      </c>
      <c r="J661" s="2" t="str">
        <f>VLOOKUP(A661,'4B0907557P M592 List'!$A$5:$D$1316,3,FALSE)</f>
        <v>$078AC</v>
      </c>
      <c r="L661" s="2" t="str">
        <f>VLOOKUP(A661,'4B0907557P M592 List'!$A$5:$D$1316,2,FALSE)</f>
        <v>1x1</v>
      </c>
      <c r="M661" s="2" t="str">
        <f>VLOOKUP(A661,'4B0907557P M592 List'!$A$5:$D$1316,4,FALSE)</f>
        <v>Schwelle für Sondenkurzschluß nach Ubat</v>
      </c>
      <c r="N661" s="2" t="str">
        <f>VLOOKUP(A661,'4B0907557P M592 List'!$A$5:$D$1316,3,FALSE)</f>
        <v>$078AC</v>
      </c>
      <c r="P661" s="2" t="str">
        <f>VLOOKUP(A661,'06A906018R M383 List'!$A$6:$D$1294,2,FALSE)</f>
        <v>1x1</v>
      </c>
      <c r="Q661" s="2" t="str">
        <f>VLOOKUP(A661,'06A906018R M383 List'!$A$6:$D$1294,4,FALSE)</f>
        <v>Schwelle für Sondenkurzschluß nach Ubat</v>
      </c>
      <c r="R661" s="2" t="str">
        <f>VLOOKUP(A661,'06A906018R M383 List'!$A$6:$D$1294,3,FALSE)</f>
        <v>$07250</v>
      </c>
      <c r="T661" s="2" t="str">
        <f>VLOOKUP(A661,'06A906018CG M383 List'!$A$6:$D$1395,2,FALSE)</f>
        <v>1x1</v>
      </c>
      <c r="U661" s="2" t="str">
        <f>VLOOKUP(A661,'06A906018CG M383 List'!$A$6:$D$1395,4,FALSE)</f>
        <v>Schwelle für Sondenkurzschluß nach Ubat</v>
      </c>
      <c r="V661" s="2" t="str">
        <f>VLOOKUP(A661,'06A906018CG M383 List'!$A$6:$D$1395,3,FALSE)</f>
        <v>$072BA</v>
      </c>
    </row>
    <row r="662" spans="1:22">
      <c r="A662" s="2" t="s">
        <v>3906</v>
      </c>
      <c r="B662" s="2" t="str">
        <f>VLOOKUP(A662,'4B0907557B M382 List'!$A$5:$E$1799,5,FALSE)</f>
        <v>Threshold for probe short-circuit after mass</v>
      </c>
      <c r="D662" s="2" t="str">
        <f>VLOOKUP(A662,'4B0907557B M382 List'!$A$5:$B$1799,2,FALSE)</f>
        <v>1x1</v>
      </c>
      <c r="E662" s="2" t="str">
        <f>VLOOKUP(A662,'4B0907557B M382 List'!$A$5:$D$1799,4,FALSE)</f>
        <v>Schwelle für Sondenkurzschluß nach Masse</v>
      </c>
      <c r="F662" s="2" t="str">
        <f>VLOOKUP(A662,'4B0907557B M382 List'!$A$5:$D$1799,3,FALSE)</f>
        <v>$07D17</v>
      </c>
      <c r="H662" s="2" t="str">
        <f>VLOOKUP(A662,'4B0907557P M592 List'!$A$5:$D$1316,2,FALSE)</f>
        <v>1x1</v>
      </c>
      <c r="I662" s="2" t="str">
        <f>VLOOKUP(A662,'4B0907557P M592 List'!$A$5:$D$1316,4,FALSE)</f>
        <v>Schwelle für Sondenkurzschluß nach Masse</v>
      </c>
      <c r="J662" s="2" t="str">
        <f>VLOOKUP(A662,'4B0907557P M592 List'!$A$5:$D$1316,3,FALSE)</f>
        <v>$078AD</v>
      </c>
      <c r="L662" s="2" t="str">
        <f>VLOOKUP(A662,'4B0907557P M592 List'!$A$5:$D$1316,2,FALSE)</f>
        <v>1x1</v>
      </c>
      <c r="M662" s="2" t="str">
        <f>VLOOKUP(A662,'4B0907557P M592 List'!$A$5:$D$1316,4,FALSE)</f>
        <v>Schwelle für Sondenkurzschluß nach Masse</v>
      </c>
      <c r="N662" s="2" t="str">
        <f>VLOOKUP(A662,'4B0907557P M592 List'!$A$5:$D$1316,3,FALSE)</f>
        <v>$078AD</v>
      </c>
      <c r="P662" s="2" t="str">
        <f>VLOOKUP(A662,'06A906018R M383 List'!$A$6:$D$1294,2,FALSE)</f>
        <v>1x1</v>
      </c>
      <c r="Q662" s="2" t="str">
        <f>VLOOKUP(A662,'06A906018R M383 List'!$A$6:$D$1294,4,FALSE)</f>
        <v>Schwelle für Sondenkurzschluß nach Masse</v>
      </c>
      <c r="R662" s="2" t="str">
        <f>VLOOKUP(A662,'06A906018R M383 List'!$A$6:$D$1294,3,FALSE)</f>
        <v>$07251</v>
      </c>
      <c r="T662" s="2" t="str">
        <f>VLOOKUP(A662,'06A906018CG M383 List'!$A$6:$D$1395,2,FALSE)</f>
        <v>1x1</v>
      </c>
      <c r="U662" s="2" t="str">
        <f>VLOOKUP(A662,'06A906018CG M383 List'!$A$6:$D$1395,4,FALSE)</f>
        <v>Schwelle für Sondenkurzschluß nach Masse</v>
      </c>
      <c r="V662" s="2" t="str">
        <f>VLOOKUP(A662,'06A906018CG M383 List'!$A$6:$D$1395,3,FALSE)</f>
        <v>$072BB</v>
      </c>
    </row>
    <row r="663" spans="1:22">
      <c r="A663" s="2" t="s">
        <v>3909</v>
      </c>
      <c r="B663" s="2" t="str">
        <f>VLOOKUP(A663,'4B0907557B M382 List'!$A$5:$E$1799,5,FALSE)</f>
        <v>upper threshold for detecting potential offset</v>
      </c>
      <c r="D663" s="2" t="str">
        <f>VLOOKUP(A663,'4B0907557B M382 List'!$A$5:$B$1799,2,FALSE)</f>
        <v>1x1</v>
      </c>
      <c r="E663" s="2" t="str">
        <f>VLOOKUP(A663,'4B0907557B M382 List'!$A$5:$D$1799,4,FALSE)</f>
        <v>obere Schwelle für Erkennung Potentialversatz</v>
      </c>
      <c r="F663" s="2" t="str">
        <f>VLOOKUP(A663,'4B0907557B M382 List'!$A$5:$D$1799,3,FALSE)</f>
        <v>$07D18</v>
      </c>
      <c r="H663" s="2" t="str">
        <f>VLOOKUP(A663,'4B0907557P M592 List'!$A$5:$D$1316,2,FALSE)</f>
        <v>1x1</v>
      </c>
      <c r="I663" s="2" t="str">
        <f>VLOOKUP(A663,'4B0907557P M592 List'!$A$5:$D$1316,4,FALSE)</f>
        <v>obere Schwelle für Erkennung Potentialversatz</v>
      </c>
      <c r="J663" s="2" t="str">
        <f>VLOOKUP(A663,'4B0907557P M592 List'!$A$5:$D$1316,3,FALSE)</f>
        <v>$078AE</v>
      </c>
      <c r="L663" s="2" t="str">
        <f>VLOOKUP(A663,'4B0907557P M592 List'!$A$5:$D$1316,2,FALSE)</f>
        <v>1x1</v>
      </c>
      <c r="M663" s="2" t="str">
        <f>VLOOKUP(A663,'4B0907557P M592 List'!$A$5:$D$1316,4,FALSE)</f>
        <v>obere Schwelle für Erkennung Potentialversatz</v>
      </c>
      <c r="N663" s="2" t="str">
        <f>VLOOKUP(A663,'4B0907557P M592 List'!$A$5:$D$1316,3,FALSE)</f>
        <v>$078AE</v>
      </c>
      <c r="P663" s="2" t="str">
        <f>VLOOKUP(A663,'06A906018R M383 List'!$A$6:$D$1294,2,FALSE)</f>
        <v>1x1</v>
      </c>
      <c r="Q663" s="2" t="str">
        <f>VLOOKUP(A663,'06A906018R M383 List'!$A$6:$D$1294,4,FALSE)</f>
        <v>obere Schwelle für Erkennung Potentialversatz</v>
      </c>
      <c r="R663" s="2" t="str">
        <f>VLOOKUP(A663,'06A906018R M383 List'!$A$6:$D$1294,3,FALSE)</f>
        <v>$07252</v>
      </c>
      <c r="T663" s="2" t="str">
        <f>VLOOKUP(A663,'06A906018CG M383 List'!$A$6:$D$1395,2,FALSE)</f>
        <v>1x1</v>
      </c>
      <c r="U663" s="2" t="str">
        <f>VLOOKUP(A663,'06A906018CG M383 List'!$A$6:$D$1395,4,FALSE)</f>
        <v>obere Schwelle für Erkennung Potentialversatz</v>
      </c>
      <c r="V663" s="2" t="str">
        <f>VLOOKUP(A663,'06A906018CG M383 List'!$A$6:$D$1395,3,FALSE)</f>
        <v>$072BC</v>
      </c>
    </row>
    <row r="664" spans="1:22">
      <c r="A664" s="2" t="s">
        <v>3912</v>
      </c>
      <c r="B664" s="2" t="str">
        <f>VLOOKUP(A664,'4B0907557B M382 List'!$A$5:$E$1799,5,FALSE)</f>
        <v>Threshold for resetting the fault ' potential shift' in probe before Cat</v>
      </c>
      <c r="D664" s="2" t="str">
        <f>VLOOKUP(A664,'4B0907557B M382 List'!$A$5:$B$1799,2,FALSE)</f>
        <v>1x1</v>
      </c>
      <c r="E664" s="2" t="str">
        <f>VLOOKUP(A664,'4B0907557B M382 List'!$A$5:$D$1799,4,FALSE)</f>
        <v>Schwelle für Rücksetzen des Fehlers 'Potentialversatz' bei Sonde vor Kat.</v>
      </c>
      <c r="F664" s="2" t="str">
        <f>VLOOKUP(A664,'4B0907557B M382 List'!$A$5:$D$1799,3,FALSE)</f>
        <v>$07D19</v>
      </c>
      <c r="H664" s="2" t="str">
        <f>VLOOKUP(A664,'4B0907557P M592 List'!$A$5:$D$1316,2,FALSE)</f>
        <v>1x1</v>
      </c>
      <c r="I664" s="2" t="str">
        <f>VLOOKUP(A664,'4B0907557P M592 List'!$A$5:$D$1316,4,FALSE)</f>
        <v>Schwelle für Rücksetzen des Fehlers 'Potentialversatz' bei Sonde vor Kat.</v>
      </c>
      <c r="J664" s="2" t="str">
        <f>VLOOKUP(A664,'4B0907557P M592 List'!$A$5:$D$1316,3,FALSE)</f>
        <v>$078AF</v>
      </c>
      <c r="L664" s="2" t="str">
        <f>VLOOKUP(A664,'4B0907557P M592 List'!$A$5:$D$1316,2,FALSE)</f>
        <v>1x1</v>
      </c>
      <c r="M664" s="2" t="str">
        <f>VLOOKUP(A664,'4B0907557P M592 List'!$A$5:$D$1316,4,FALSE)</f>
        <v>Schwelle für Rücksetzen des Fehlers 'Potentialversatz' bei Sonde vor Kat.</v>
      </c>
      <c r="N664" s="2" t="str">
        <f>VLOOKUP(A664,'4B0907557P M592 List'!$A$5:$D$1316,3,FALSE)</f>
        <v>$078AF</v>
      </c>
      <c r="P664" s="2" t="str">
        <f>VLOOKUP(A664,'06A906018R M383 List'!$A$6:$D$1294,2,FALSE)</f>
        <v>1x1</v>
      </c>
      <c r="Q664" s="2" t="str">
        <f>VLOOKUP(A664,'06A906018R M383 List'!$A$6:$D$1294,4,FALSE)</f>
        <v>Schwelle für Rücksetzen des Fehlers 'Potentialversatz' bei Sonde vor Kat.</v>
      </c>
      <c r="R664" s="2" t="str">
        <f>VLOOKUP(A664,'06A906018R M383 List'!$A$6:$D$1294,3,FALSE)</f>
        <v>$07253</v>
      </c>
      <c r="T664" s="2" t="str">
        <f>VLOOKUP(A664,'06A906018CG M383 List'!$A$6:$D$1395,2,FALSE)</f>
        <v>1x1</v>
      </c>
      <c r="U664" s="2" t="str">
        <f>VLOOKUP(A664,'06A906018CG M383 List'!$A$6:$D$1395,4,FALSE)</f>
        <v>Schwelle für Rücksetzen des Fehlers 'Potentialversatz' bei Sonde vor Kat.</v>
      </c>
      <c r="V664" s="2" t="str">
        <f>VLOOKUP(A664,'06A906018CG M383 List'!$A$6:$D$1395,3,FALSE)</f>
        <v>$072BD</v>
      </c>
    </row>
    <row r="665" spans="1:22">
      <c r="A665" s="2" t="s">
        <v>3915</v>
      </c>
      <c r="B665" s="2" t="str">
        <f>VLOOKUP(A665,'4B0907557B M382 List'!$A$5:$E$1799,5,FALSE)</f>
        <v>lower threshold for detection of potential offset</v>
      </c>
      <c r="D665" s="2" t="str">
        <f>VLOOKUP(A665,'4B0907557B M382 List'!$A$5:$B$1799,2,FALSE)</f>
        <v>1x1</v>
      </c>
      <c r="E665" s="2" t="str">
        <f>VLOOKUP(A665,'4B0907557B M382 List'!$A$5:$D$1799,4,FALSE)</f>
        <v>untere Schwelle für Erkennung Potentialversatz</v>
      </c>
      <c r="F665" s="2" t="str">
        <f>VLOOKUP(A665,'4B0907557B M382 List'!$A$5:$D$1799,3,FALSE)</f>
        <v>$07D1A</v>
      </c>
      <c r="H665" s="2" t="str">
        <f>VLOOKUP(A665,'4B0907557P M592 List'!$A$5:$D$1316,2,FALSE)</f>
        <v>1x1</v>
      </c>
      <c r="I665" s="2" t="str">
        <f>VLOOKUP(A665,'4B0907557P M592 List'!$A$5:$D$1316,4,FALSE)</f>
        <v>untere Schwelle für Erkennung Potentialversatz</v>
      </c>
      <c r="J665" s="2" t="str">
        <f>VLOOKUP(A665,'4B0907557P M592 List'!$A$5:$D$1316,3,FALSE)</f>
        <v>$078B0</v>
      </c>
      <c r="L665" s="2" t="str">
        <f>VLOOKUP(A665,'4B0907557P M592 List'!$A$5:$D$1316,2,FALSE)</f>
        <v>1x1</v>
      </c>
      <c r="M665" s="2" t="str">
        <f>VLOOKUP(A665,'4B0907557P M592 List'!$A$5:$D$1316,4,FALSE)</f>
        <v>untere Schwelle für Erkennung Potentialversatz</v>
      </c>
      <c r="N665" s="2" t="str">
        <f>VLOOKUP(A665,'4B0907557P M592 List'!$A$5:$D$1316,3,FALSE)</f>
        <v>$078B0</v>
      </c>
      <c r="P665" s="2" t="str">
        <f>VLOOKUP(A665,'06A906018R M383 List'!$A$6:$D$1294,2,FALSE)</f>
        <v>1x1</v>
      </c>
      <c r="Q665" s="2" t="str">
        <f>VLOOKUP(A665,'06A906018R M383 List'!$A$6:$D$1294,4,FALSE)</f>
        <v>untere Schwelle für Erkennung Potentialversatz</v>
      </c>
      <c r="R665" s="2" t="str">
        <f>VLOOKUP(A665,'06A906018R M383 List'!$A$6:$D$1294,3,FALSE)</f>
        <v>$07254</v>
      </c>
      <c r="T665" s="2" t="str">
        <f>VLOOKUP(A665,'06A906018CG M383 List'!$A$6:$D$1395,2,FALSE)</f>
        <v>1x1</v>
      </c>
      <c r="U665" s="2" t="str">
        <f>VLOOKUP(A665,'06A906018CG M383 List'!$A$6:$D$1395,4,FALSE)</f>
        <v>untere Schwelle für Erkennung Potentialversatz</v>
      </c>
      <c r="V665" s="2" t="str">
        <f>VLOOKUP(A665,'06A906018CG M383 List'!$A$6:$D$1395,3,FALSE)</f>
        <v>$072BE</v>
      </c>
    </row>
    <row r="666" spans="1:22">
      <c r="A666" s="2" t="s">
        <v>3921</v>
      </c>
      <c r="B666" s="2" t="str">
        <f>VLOOKUP(A666,'4B0907557B M382 List'!$A$5:$E$1799,5,FALSE)</f>
        <v>Threshold for probe function in case of a rich mixture (before CAT )</v>
      </c>
      <c r="D666" s="2" t="str">
        <f>VLOOKUP(A666,'4B0907557B M382 List'!$A$5:$B$1799,2,FALSE)</f>
        <v>1x1</v>
      </c>
      <c r="E666" s="2" t="str">
        <f>VLOOKUP(A666,'4B0907557B M382 List'!$A$5:$D$1799,4,FALSE)</f>
        <v>Schwelle für Sondenbetriebsbereitschaft bei fettem Gemisch (vor KAT)</v>
      </c>
      <c r="F666" s="2" t="str">
        <f>VLOOKUP(A666,'4B0907557B M382 List'!$A$5:$D$1799,3,FALSE)</f>
        <v>$07D1B</v>
      </c>
      <c r="H666" s="2" t="str">
        <f>VLOOKUP(A666,'4B0907557P M592 List'!$A$5:$D$1316,2,FALSE)</f>
        <v>1x1</v>
      </c>
      <c r="I666" s="2" t="str">
        <f>VLOOKUP(A666,'4B0907557P M592 List'!$A$5:$D$1316,4,FALSE)</f>
        <v>Schwelle für Sondenbetriebsbereitschaft bei fettem Gemisch (vor KAT)</v>
      </c>
      <c r="J666" s="2" t="str">
        <f>VLOOKUP(A666,'4B0907557P M592 List'!$A$5:$D$1316,3,FALSE)</f>
        <v>$078B1</v>
      </c>
      <c r="L666" s="2" t="str">
        <f>VLOOKUP(A666,'4B0907557P M592 List'!$A$5:$D$1316,2,FALSE)</f>
        <v>1x1</v>
      </c>
      <c r="M666" s="2" t="str">
        <f>VLOOKUP(A666,'4B0907557P M592 List'!$A$5:$D$1316,4,FALSE)</f>
        <v>Schwelle für Sondenbetriebsbereitschaft bei fettem Gemisch (vor KAT)</v>
      </c>
      <c r="N666" s="2" t="str">
        <f>VLOOKUP(A666,'4B0907557P M592 List'!$A$5:$D$1316,3,FALSE)</f>
        <v>$078B1</v>
      </c>
      <c r="P666" s="2" t="str">
        <f>VLOOKUP(A666,'06A906018R M383 List'!$A$6:$D$1294,2,FALSE)</f>
        <v>1x1</v>
      </c>
      <c r="Q666" s="2" t="str">
        <f>VLOOKUP(A666,'06A906018R M383 List'!$A$6:$D$1294,4,FALSE)</f>
        <v>Schwelle für Sondenbetriebsbereitschaft bei fettem Gemisch (vor KAT)</v>
      </c>
      <c r="R666" s="2" t="str">
        <f>VLOOKUP(A666,'06A906018R M383 List'!$A$6:$D$1294,3,FALSE)</f>
        <v>$07255</v>
      </c>
      <c r="T666" s="2" t="str">
        <f>VLOOKUP(A666,'06A906018CG M383 List'!$A$6:$D$1395,2,FALSE)</f>
        <v>1x1</v>
      </c>
      <c r="U666" s="2" t="str">
        <f>VLOOKUP(A666,'06A906018CG M383 List'!$A$6:$D$1395,4,FALSE)</f>
        <v>Schwelle für Sondenbetriebsbereitschaft bei fettem Gemisch (vor KAT)</v>
      </c>
      <c r="V666" s="2" t="str">
        <f>VLOOKUP(A666,'06A906018CG M383 List'!$A$6:$D$1395,3,FALSE)</f>
        <v>$072BF</v>
      </c>
    </row>
    <row r="667" spans="1:22">
      <c r="A667" s="2" t="s">
        <v>3924</v>
      </c>
      <c r="B667" s="2" t="str">
        <f>VLOOKUP(A667,'4B0907557B M382 List'!$A$5:$E$1799,5,FALSE)</f>
        <v>Threshold for probe function in case of a lean mixture (before CAT )</v>
      </c>
      <c r="D667" s="2" t="str">
        <f>VLOOKUP(A667,'4B0907557B M382 List'!$A$5:$B$1799,2,FALSE)</f>
        <v>1x1</v>
      </c>
      <c r="E667" s="2" t="str">
        <f>VLOOKUP(A667,'4B0907557B M382 List'!$A$5:$D$1799,4,FALSE)</f>
        <v>Schwelle für Sondenbetriebsbereitschaft bei magerem Gemisch (vor KAT)</v>
      </c>
      <c r="F667" s="2" t="str">
        <f>VLOOKUP(A667,'4B0907557B M382 List'!$A$5:$D$1799,3,FALSE)</f>
        <v>$07D1C</v>
      </c>
      <c r="H667" s="2" t="str">
        <f>VLOOKUP(A667,'4B0907557P M592 List'!$A$5:$D$1316,2,FALSE)</f>
        <v>1x1</v>
      </c>
      <c r="I667" s="2" t="str">
        <f>VLOOKUP(A667,'4B0907557P M592 List'!$A$5:$D$1316,4,FALSE)</f>
        <v>Schwelle für Sondenbetriebsbereitschaft bei magerem Gemisch (vor KAT)</v>
      </c>
      <c r="J667" s="2" t="str">
        <f>VLOOKUP(A667,'4B0907557P M592 List'!$A$5:$D$1316,3,FALSE)</f>
        <v>$078B2</v>
      </c>
      <c r="L667" s="2" t="str">
        <f>VLOOKUP(A667,'4B0907557P M592 List'!$A$5:$D$1316,2,FALSE)</f>
        <v>1x1</v>
      </c>
      <c r="M667" s="2" t="str">
        <f>VLOOKUP(A667,'4B0907557P M592 List'!$A$5:$D$1316,4,FALSE)</f>
        <v>Schwelle für Sondenbetriebsbereitschaft bei magerem Gemisch (vor KAT)</v>
      </c>
      <c r="N667" s="2" t="str">
        <f>VLOOKUP(A667,'4B0907557P M592 List'!$A$5:$D$1316,3,FALSE)</f>
        <v>$078B2</v>
      </c>
      <c r="P667" s="2" t="str">
        <f>VLOOKUP(A667,'06A906018R M383 List'!$A$6:$D$1294,2,FALSE)</f>
        <v>1x1</v>
      </c>
      <c r="Q667" s="2" t="str">
        <f>VLOOKUP(A667,'06A906018R M383 List'!$A$6:$D$1294,4,FALSE)</f>
        <v>Schwelle für Sondenbetriebsbereitschaft bei magerem Gemisch (vor KAT)</v>
      </c>
      <c r="R667" s="2" t="str">
        <f>VLOOKUP(A667,'06A906018R M383 List'!$A$6:$D$1294,3,FALSE)</f>
        <v>$07256</v>
      </c>
      <c r="T667" s="2" t="str">
        <f>VLOOKUP(A667,'06A906018CG M383 List'!$A$6:$D$1395,2,FALSE)</f>
        <v>1x1</v>
      </c>
      <c r="U667" s="2" t="str">
        <f>VLOOKUP(A667,'06A906018CG M383 List'!$A$6:$D$1395,4,FALSE)</f>
        <v>Schwelle für Sondenbetriebsbereitschaft bei magerem Gemisch (vor KAT)</v>
      </c>
      <c r="V667" s="2" t="str">
        <f>VLOOKUP(A667,'06A906018CG M383 List'!$A$6:$D$1395,3,FALSE)</f>
        <v>$072C0</v>
      </c>
    </row>
    <row r="668" spans="1:22">
      <c r="P668" s="2"/>
      <c r="Q668" s="2"/>
      <c r="R668" s="2"/>
    </row>
    <row r="669" spans="1:22">
      <c r="A669" s="2" t="s">
        <v>1661</v>
      </c>
      <c r="B669" s="15" t="s">
        <v>10028</v>
      </c>
      <c r="P669" s="2"/>
      <c r="Q669" s="2"/>
      <c r="R669" s="2"/>
    </row>
    <row r="670" spans="1:22">
      <c r="A670" s="2" t="s">
        <v>8843</v>
      </c>
      <c r="B670" s="2" t="str">
        <f>VLOOKUP(A670,'4B0907557B M382 List'!$A$5:$E$1799,5,FALSE)</f>
        <v>Code word for ASR interface</v>
      </c>
      <c r="D670" s="2" t="str">
        <f>VLOOKUP(A670,'4B0907557B M382 List'!$A$5:$B$1799,2,FALSE)</f>
        <v>1x1</v>
      </c>
      <c r="E670" s="2" t="str">
        <f>VLOOKUP(A670,'4B0907557B M382 List'!$A$5:$D$1799,4,FALSE)</f>
        <v>Codewort für ASR-Schnittstelle</v>
      </c>
      <c r="F670" s="2" t="str">
        <f>VLOOKUP(A670,'4B0907557B M382 List'!$A$5:$D$1799,3,FALSE)</f>
        <v>$07707</v>
      </c>
      <c r="H670" s="2" t="str">
        <f>VLOOKUP(A670,'4B0907557P M592 List'!$A$5:$D$1316,2,FALSE)</f>
        <v>1x1</v>
      </c>
      <c r="I670" s="2" t="str">
        <f>VLOOKUP(A670,'4B0907557P M592 List'!$A$5:$D$1316,4,FALSE)</f>
        <v>Codewort für ASR-Schnittstelle</v>
      </c>
      <c r="J670" s="2" t="str">
        <f>VLOOKUP(A670,'4B0907557P M592 List'!$A$5:$D$1316,3,FALSE)</f>
        <v>$0729D</v>
      </c>
      <c r="L670" s="2" t="str">
        <f>VLOOKUP(A670,'4B0907557P M592 List'!$A$5:$D$1316,2,FALSE)</f>
        <v>1x1</v>
      </c>
      <c r="M670" s="2" t="str">
        <f>VLOOKUP(A670,'4B0907557P M592 List'!$A$5:$D$1316,4,FALSE)</f>
        <v>Codewort für ASR-Schnittstelle</v>
      </c>
      <c r="N670" s="2" t="str">
        <f>VLOOKUP(A670,'4B0907557P M592 List'!$A$5:$D$1316,3,FALSE)</f>
        <v>$0729D</v>
      </c>
      <c r="P670" s="2" t="e">
        <f>VLOOKUP(A670,'06A906018R M383 List'!$A$6:$D$1294,2,FALSE)</f>
        <v>#N/A</v>
      </c>
      <c r="Q670" s="2" t="e">
        <f>VLOOKUP(A670,'06A906018R M383 List'!$A$6:$D$1294,4,FALSE)</f>
        <v>#N/A</v>
      </c>
      <c r="R670" s="2" t="e">
        <f>VLOOKUP(A670,'06A906018R M383 List'!$A$6:$D$1294,3,FALSE)</f>
        <v>#N/A</v>
      </c>
      <c r="T670" s="2" t="e">
        <f>VLOOKUP(A670,'06A906018CG M383 List'!$A$6:$D$1395,2,FALSE)</f>
        <v>#N/A</v>
      </c>
      <c r="U670" s="2" t="e">
        <f>VLOOKUP(A670,'06A906018CG M383 List'!$A$6:$D$1395,4,FALSE)</f>
        <v>#N/A</v>
      </c>
      <c r="V670" s="2" t="e">
        <f>VLOOKUP(A670,'06A906018CG M383 List'!$A$6:$D$1395,3,FALSE)</f>
        <v>#N/A</v>
      </c>
    </row>
    <row r="671" spans="1:22">
      <c r="A671" s="2" t="s">
        <v>8845</v>
      </c>
      <c r="B671" s="2" t="str">
        <f>VLOOKUP(A671,'4B0907557B M382 List'!$A$5:$E$1799,5,FALSE)</f>
        <v>Code word for ASR interface</v>
      </c>
      <c r="D671" s="2" t="str">
        <f>VLOOKUP(A671,'4B0907557B M382 List'!$A$5:$B$1799,2,FALSE)</f>
        <v>1x1</v>
      </c>
      <c r="E671" s="2" t="str">
        <f>VLOOKUP(A671,'4B0907557B M382 List'!$A$5:$D$1799,4,FALSE)</f>
        <v>Codewort für ASR-Schnittstelle</v>
      </c>
      <c r="F671" s="2" t="str">
        <f>VLOOKUP(A671,'4B0907557B M382 List'!$A$5:$D$1799,3,FALSE)</f>
        <v>$0770D</v>
      </c>
      <c r="H671" s="2" t="str">
        <f>VLOOKUP(A671,'4B0907557P M592 List'!$A$5:$D$1316,2,FALSE)</f>
        <v>1x1</v>
      </c>
      <c r="I671" s="2" t="str">
        <f>VLOOKUP(A671,'4B0907557P M592 List'!$A$5:$D$1316,4,FALSE)</f>
        <v>Codewort für ASR-Schnittstelle</v>
      </c>
      <c r="J671" s="2" t="str">
        <f>VLOOKUP(A671,'4B0907557P M592 List'!$A$5:$D$1316,3,FALSE)</f>
        <v>$072A3</v>
      </c>
      <c r="L671" s="2" t="str">
        <f>VLOOKUP(A671,'4B0907557P M592 List'!$A$5:$D$1316,2,FALSE)</f>
        <v>1x1</v>
      </c>
      <c r="M671" s="2" t="str">
        <f>VLOOKUP(A671,'4B0907557P M592 List'!$A$5:$D$1316,4,FALSE)</f>
        <v>Codewort für ASR-Schnittstelle</v>
      </c>
      <c r="N671" s="2" t="str">
        <f>VLOOKUP(A671,'4B0907557P M592 List'!$A$5:$D$1316,3,FALSE)</f>
        <v>$072A3</v>
      </c>
      <c r="P671" s="2" t="e">
        <f>VLOOKUP(A671,'06A906018R M383 List'!$A$6:$D$1294,2,FALSE)</f>
        <v>#N/A</v>
      </c>
      <c r="Q671" s="2" t="e">
        <f>VLOOKUP(A671,'06A906018R M383 List'!$A$6:$D$1294,4,FALSE)</f>
        <v>#N/A</v>
      </c>
      <c r="R671" s="2" t="e">
        <f>VLOOKUP(A671,'06A906018R M383 List'!$A$6:$D$1294,3,FALSE)</f>
        <v>#N/A</v>
      </c>
      <c r="T671" s="2" t="str">
        <f>VLOOKUP(A671,'06A906018CG M383 List'!$A$6:$D$1395,2,FALSE)</f>
        <v>1x1</v>
      </c>
      <c r="U671" s="2" t="str">
        <f>VLOOKUP(A671,'06A906018CG M383 List'!$A$6:$D$1395,4,FALSE)</f>
        <v>Codewort für ASR-Schnittstelle</v>
      </c>
      <c r="V671" s="2" t="str">
        <f>VLOOKUP(A671,'06A906018CG M383 List'!$A$6:$D$1395,3,FALSE)</f>
        <v>$06C4B</v>
      </c>
    </row>
    <row r="672" spans="1:22">
      <c r="A672" s="2" t="s">
        <v>8847</v>
      </c>
      <c r="B672" s="2" t="str">
        <f>VLOOKUP(A672,'4B0907557B M382 List'!$A$5:$E$1799,5,FALSE)</f>
        <v>Code word for ASR interface</v>
      </c>
      <c r="D672" s="2" t="str">
        <f>VLOOKUP(A672,'4B0907557B M382 List'!$A$5:$B$1799,2,FALSE)</f>
        <v>1x1</v>
      </c>
      <c r="E672" s="2" t="str">
        <f>VLOOKUP(A672,'4B0907557B M382 List'!$A$5:$D$1799,4,FALSE)</f>
        <v>Codewort für ASR-Schnittstelle</v>
      </c>
      <c r="F672" s="2" t="str">
        <f>VLOOKUP(A672,'4B0907557B M382 List'!$A$5:$D$1799,3,FALSE)</f>
        <v>$07713</v>
      </c>
      <c r="H672" s="2" t="str">
        <f>VLOOKUP(A672,'4B0907557P M592 List'!$A$5:$D$1316,2,FALSE)</f>
        <v>1x1</v>
      </c>
      <c r="I672" s="2" t="str">
        <f>VLOOKUP(A672,'4B0907557P M592 List'!$A$5:$D$1316,4,FALSE)</f>
        <v>Codewort für ASR-Schnittstelle</v>
      </c>
      <c r="J672" s="2" t="str">
        <f>VLOOKUP(A672,'4B0907557P M592 List'!$A$5:$D$1316,3,FALSE)</f>
        <v>$072A9</v>
      </c>
      <c r="L672" s="2" t="str">
        <f>VLOOKUP(A672,'4B0907557P M592 List'!$A$5:$D$1316,2,FALSE)</f>
        <v>1x1</v>
      </c>
      <c r="M672" s="2" t="str">
        <f>VLOOKUP(A672,'4B0907557P M592 List'!$A$5:$D$1316,4,FALSE)</f>
        <v>Codewort für ASR-Schnittstelle</v>
      </c>
      <c r="N672" s="2" t="str">
        <f>VLOOKUP(A672,'4B0907557P M592 List'!$A$5:$D$1316,3,FALSE)</f>
        <v>$072A9</v>
      </c>
      <c r="P672" s="2" t="e">
        <f>VLOOKUP(A672,'06A906018R M383 List'!$A$6:$D$1294,2,FALSE)</f>
        <v>#N/A</v>
      </c>
      <c r="Q672" s="2" t="e">
        <f>VLOOKUP(A672,'06A906018R M383 List'!$A$6:$D$1294,4,FALSE)</f>
        <v>#N/A</v>
      </c>
      <c r="R672" s="2" t="e">
        <f>VLOOKUP(A672,'06A906018R M383 List'!$A$6:$D$1294,3,FALSE)</f>
        <v>#N/A</v>
      </c>
      <c r="T672" s="2" t="str">
        <f>VLOOKUP(A672,'06A906018CG M383 List'!$A$6:$D$1395,2,FALSE)</f>
        <v>1x1</v>
      </c>
      <c r="U672" s="2" t="str">
        <f>VLOOKUP(A672,'06A906018CG M383 List'!$A$6:$D$1395,4,FALSE)</f>
        <v>Codewort für ASR-Schnittstelle</v>
      </c>
      <c r="V672" s="2" t="str">
        <f>VLOOKUP(A672,'06A906018CG M383 List'!$A$6:$D$1395,3,FALSE)</f>
        <v>$06C51</v>
      </c>
    </row>
    <row r="673" spans="1:22">
      <c r="A673" s="2" t="s">
        <v>8849</v>
      </c>
      <c r="B673" s="2" t="str">
        <f>VLOOKUP(A673,'4B0907557B M382 List'!$A$5:$E$1799,5,FALSE)</f>
        <v>Code word for ASR interface</v>
      </c>
      <c r="D673" s="2" t="str">
        <f>VLOOKUP(A673,'4B0907557B M382 List'!$A$5:$B$1799,2,FALSE)</f>
        <v>1x1</v>
      </c>
      <c r="E673" s="2" t="str">
        <f>VLOOKUP(A673,'4B0907557B M382 List'!$A$5:$D$1799,4,FALSE)</f>
        <v>Codewort für ASR-Schnittstelle</v>
      </c>
      <c r="F673" s="2" t="str">
        <f>VLOOKUP(A673,'4B0907557B M382 List'!$A$5:$D$1799,3,FALSE)</f>
        <v>$07719</v>
      </c>
      <c r="H673" s="2" t="str">
        <f>VLOOKUP(A673,'4B0907557P M592 List'!$A$5:$D$1316,2,FALSE)</f>
        <v>1x1</v>
      </c>
      <c r="I673" s="2" t="str">
        <f>VLOOKUP(A673,'4B0907557P M592 List'!$A$5:$D$1316,4,FALSE)</f>
        <v>Codewort für ASR-Schnittstelle</v>
      </c>
      <c r="J673" s="2" t="str">
        <f>VLOOKUP(A673,'4B0907557P M592 List'!$A$5:$D$1316,3,FALSE)</f>
        <v>$072AF</v>
      </c>
      <c r="L673" s="2" t="str">
        <f>VLOOKUP(A673,'4B0907557P M592 List'!$A$5:$D$1316,2,FALSE)</f>
        <v>1x1</v>
      </c>
      <c r="M673" s="2" t="str">
        <f>VLOOKUP(A673,'4B0907557P M592 List'!$A$5:$D$1316,4,FALSE)</f>
        <v>Codewort für ASR-Schnittstelle</v>
      </c>
      <c r="N673" s="2" t="str">
        <f>VLOOKUP(A673,'4B0907557P M592 List'!$A$5:$D$1316,3,FALSE)</f>
        <v>$072AF</v>
      </c>
      <c r="P673" s="2" t="e">
        <f>VLOOKUP(A673,'06A906018R M383 List'!$A$6:$D$1294,2,FALSE)</f>
        <v>#N/A</v>
      </c>
      <c r="Q673" s="2" t="e">
        <f>VLOOKUP(A673,'06A906018R M383 List'!$A$6:$D$1294,4,FALSE)</f>
        <v>#N/A</v>
      </c>
      <c r="R673" s="2" t="e">
        <f>VLOOKUP(A673,'06A906018R M383 List'!$A$6:$D$1294,3,FALSE)</f>
        <v>#N/A</v>
      </c>
      <c r="T673" s="2" t="e">
        <f>VLOOKUP(A673,'06A906018CG M383 List'!$A$6:$D$1395,2,FALSE)</f>
        <v>#N/A</v>
      </c>
      <c r="U673" s="2" t="e">
        <f>VLOOKUP(A673,'06A906018CG M383 List'!$A$6:$D$1395,4,FALSE)</f>
        <v>#N/A</v>
      </c>
      <c r="V673" s="2" t="e">
        <f>VLOOKUP(A673,'06A906018CG M383 List'!$A$6:$D$1395,3,FALSE)</f>
        <v>#N/A</v>
      </c>
    </row>
    <row r="674" spans="1:22">
      <c r="A674" s="2" t="s">
        <v>8863</v>
      </c>
      <c r="B674" s="2" t="str">
        <f>VLOOKUP(A674,'4B0907557B M382 List'!$A$5:$E$1799,5,FALSE)</f>
        <v>Code word for GS interface</v>
      </c>
      <c r="D674" s="2" t="str">
        <f>VLOOKUP(A674,'4B0907557B M382 List'!$A$5:$B$1799,2,FALSE)</f>
        <v>1x1</v>
      </c>
      <c r="E674" s="2" t="str">
        <f>VLOOKUP(A674,'4B0907557B M382 List'!$A$5:$D$1799,4,FALSE)</f>
        <v>Codewort für GS-Schnittstelle</v>
      </c>
      <c r="F674" s="2" t="str">
        <f>VLOOKUP(A674,'4B0907557B M382 List'!$A$5:$D$1799,3,FALSE)</f>
        <v>$07706</v>
      </c>
      <c r="H674" s="2" t="str">
        <f>VLOOKUP(A674,'4B0907557P M592 List'!$A$5:$D$1316,2,FALSE)</f>
        <v>1x1</v>
      </c>
      <c r="I674" s="2" t="str">
        <f>VLOOKUP(A674,'4B0907557P M592 List'!$A$5:$D$1316,4,FALSE)</f>
        <v>Codewort für GS-Schnittstelle</v>
      </c>
      <c r="J674" s="2" t="str">
        <f>VLOOKUP(A674,'4B0907557P M592 List'!$A$5:$D$1316,3,FALSE)</f>
        <v>$0729C</v>
      </c>
      <c r="L674" s="2" t="str">
        <f>VLOOKUP(A674,'4B0907557P M592 List'!$A$5:$D$1316,2,FALSE)</f>
        <v>1x1</v>
      </c>
      <c r="M674" s="2" t="str">
        <f>VLOOKUP(A674,'4B0907557P M592 List'!$A$5:$D$1316,4,FALSE)</f>
        <v>Codewort für GS-Schnittstelle</v>
      </c>
      <c r="N674" s="2" t="str">
        <f>VLOOKUP(A674,'4B0907557P M592 List'!$A$5:$D$1316,3,FALSE)</f>
        <v>$0729C</v>
      </c>
      <c r="P674" s="2" t="str">
        <f>VLOOKUP(A674,'06A906018R M383 List'!$A$6:$D$1294,2,FALSE)</f>
        <v>1x1</v>
      </c>
      <c r="Q674" s="2" t="str">
        <f>VLOOKUP(A674,'06A906018R M383 List'!$A$6:$D$1294,4,FALSE)</f>
        <v>Codewort für GS-Schnittstelle</v>
      </c>
      <c r="R674" s="2" t="str">
        <f>VLOOKUP(A674,'06A906018R M383 List'!$A$6:$D$1294,3,FALSE)</f>
        <v>$06C1E</v>
      </c>
      <c r="T674" s="2" t="e">
        <f>VLOOKUP(A674,'06A906018CG M383 List'!$A$6:$D$1395,2,FALSE)</f>
        <v>#N/A</v>
      </c>
      <c r="U674" s="2" t="e">
        <f>VLOOKUP(A674,'06A906018CG M383 List'!$A$6:$D$1395,4,FALSE)</f>
        <v>#N/A</v>
      </c>
      <c r="V674" s="2" t="e">
        <f>VLOOKUP(A674,'06A906018CG M383 List'!$A$6:$D$1395,3,FALSE)</f>
        <v>#N/A</v>
      </c>
    </row>
    <row r="675" spans="1:22">
      <c r="A675" s="2" t="s">
        <v>8865</v>
      </c>
      <c r="B675" s="2" t="str">
        <f>VLOOKUP(A675,'4B0907557B M382 List'!$A$5:$E$1799,5,FALSE)</f>
        <v>Code word for GS interface</v>
      </c>
      <c r="D675" s="2" t="str">
        <f>VLOOKUP(A675,'4B0907557B M382 List'!$A$5:$B$1799,2,FALSE)</f>
        <v>1x1</v>
      </c>
      <c r="E675" s="2" t="str">
        <f>VLOOKUP(A675,'4B0907557B M382 List'!$A$5:$D$1799,4,FALSE)</f>
        <v>Codewort für GS-Schnittstelle</v>
      </c>
      <c r="F675" s="2" t="str">
        <f>VLOOKUP(A675,'4B0907557B M382 List'!$A$5:$D$1799,3,FALSE)</f>
        <v>$0770C</v>
      </c>
      <c r="H675" s="2" t="str">
        <f>VLOOKUP(A675,'4B0907557P M592 List'!$A$5:$D$1316,2,FALSE)</f>
        <v>1x1</v>
      </c>
      <c r="I675" s="2" t="str">
        <f>VLOOKUP(A675,'4B0907557P M592 List'!$A$5:$D$1316,4,FALSE)</f>
        <v>Codewort für GS-Schnittstelle</v>
      </c>
      <c r="J675" s="2" t="str">
        <f>VLOOKUP(A675,'4B0907557P M592 List'!$A$5:$D$1316,3,FALSE)</f>
        <v>$072A2</v>
      </c>
      <c r="L675" s="2" t="str">
        <f>VLOOKUP(A675,'4B0907557P M592 List'!$A$5:$D$1316,2,FALSE)</f>
        <v>1x1</v>
      </c>
      <c r="M675" s="2" t="str">
        <f>VLOOKUP(A675,'4B0907557P M592 List'!$A$5:$D$1316,4,FALSE)</f>
        <v>Codewort für GS-Schnittstelle</v>
      </c>
      <c r="N675" s="2" t="str">
        <f>VLOOKUP(A675,'4B0907557P M592 List'!$A$5:$D$1316,3,FALSE)</f>
        <v>$072A2</v>
      </c>
      <c r="P675" s="2" t="e">
        <f>VLOOKUP(A675,'06A906018R M383 List'!$A$6:$D$1294,2,FALSE)</f>
        <v>#N/A</v>
      </c>
      <c r="Q675" s="2" t="e">
        <f>VLOOKUP(A675,'06A906018R M383 List'!$A$6:$D$1294,4,FALSE)</f>
        <v>#N/A</v>
      </c>
      <c r="R675" s="2" t="e">
        <f>VLOOKUP(A675,'06A906018R M383 List'!$A$6:$D$1294,3,FALSE)</f>
        <v>#N/A</v>
      </c>
      <c r="T675" s="2" t="e">
        <f>VLOOKUP(A675,'06A906018CG M383 List'!$A$6:$D$1395,2,FALSE)</f>
        <v>#N/A</v>
      </c>
      <c r="U675" s="2" t="e">
        <f>VLOOKUP(A675,'06A906018CG M383 List'!$A$6:$D$1395,4,FALSE)</f>
        <v>#N/A</v>
      </c>
      <c r="V675" s="2" t="e">
        <f>VLOOKUP(A675,'06A906018CG M383 List'!$A$6:$D$1395,3,FALSE)</f>
        <v>#N/A</v>
      </c>
    </row>
    <row r="676" spans="1:22">
      <c r="A676" s="2" t="s">
        <v>8867</v>
      </c>
      <c r="B676" s="2" t="str">
        <f>VLOOKUP(A676,'4B0907557B M382 List'!$A$5:$E$1799,5,FALSE)</f>
        <v>Code word for GS interface</v>
      </c>
      <c r="D676" s="2" t="str">
        <f>VLOOKUP(A676,'4B0907557B M382 List'!$A$5:$B$1799,2,FALSE)</f>
        <v>1x1</v>
      </c>
      <c r="E676" s="2" t="str">
        <f>VLOOKUP(A676,'4B0907557B M382 List'!$A$5:$D$1799,4,FALSE)</f>
        <v>Codewort für GS-Schnittstelle</v>
      </c>
      <c r="F676" s="2" t="str">
        <f>VLOOKUP(A676,'4B0907557B M382 List'!$A$5:$D$1799,3,FALSE)</f>
        <v>$07712</v>
      </c>
      <c r="H676" s="2" t="str">
        <f>VLOOKUP(A676,'4B0907557P M592 List'!$A$5:$D$1316,2,FALSE)</f>
        <v>1x1</v>
      </c>
      <c r="I676" s="2" t="str">
        <f>VLOOKUP(A676,'4B0907557P M592 List'!$A$5:$D$1316,4,FALSE)</f>
        <v>Codewort für GS-Schnittstelle</v>
      </c>
      <c r="J676" s="2" t="str">
        <f>VLOOKUP(A676,'4B0907557P M592 List'!$A$5:$D$1316,3,FALSE)</f>
        <v>$072A8</v>
      </c>
      <c r="L676" s="2" t="str">
        <f>VLOOKUP(A676,'4B0907557P M592 List'!$A$5:$D$1316,2,FALSE)</f>
        <v>1x1</v>
      </c>
      <c r="M676" s="2" t="str">
        <f>VLOOKUP(A676,'4B0907557P M592 List'!$A$5:$D$1316,4,FALSE)</f>
        <v>Codewort für GS-Schnittstelle</v>
      </c>
      <c r="N676" s="2" t="str">
        <f>VLOOKUP(A676,'4B0907557P M592 List'!$A$5:$D$1316,3,FALSE)</f>
        <v>$072A8</v>
      </c>
      <c r="P676" s="2" t="e">
        <f>VLOOKUP(A676,'06A906018R M383 List'!$A$6:$D$1294,2,FALSE)</f>
        <v>#N/A</v>
      </c>
      <c r="Q676" s="2" t="e">
        <f>VLOOKUP(A676,'06A906018R M383 List'!$A$6:$D$1294,4,FALSE)</f>
        <v>#N/A</v>
      </c>
      <c r="R676" s="2" t="e">
        <f>VLOOKUP(A676,'06A906018R M383 List'!$A$6:$D$1294,3,FALSE)</f>
        <v>#N/A</v>
      </c>
      <c r="T676" s="2" t="str">
        <f>VLOOKUP(A676,'06A906018CG M383 List'!$A$6:$D$1395,2,FALSE)</f>
        <v>1x1</v>
      </c>
      <c r="U676" s="2" t="str">
        <f>VLOOKUP(A676,'06A906018CG M383 List'!$A$6:$D$1395,4,FALSE)</f>
        <v>Codewort für GS-Schnittstelle</v>
      </c>
      <c r="V676" s="2" t="str">
        <f>VLOOKUP(A676,'06A906018CG M383 List'!$A$6:$D$1395,3,FALSE)</f>
        <v>$06C50</v>
      </c>
    </row>
    <row r="677" spans="1:22">
      <c r="A677" s="2" t="s">
        <v>8869</v>
      </c>
      <c r="B677" s="2" t="str">
        <f>VLOOKUP(A677,'4B0907557B M382 List'!$A$5:$E$1799,5,FALSE)</f>
        <v>Code word for GS interface</v>
      </c>
      <c r="D677" s="2" t="str">
        <f>VLOOKUP(A677,'4B0907557B M382 List'!$A$5:$B$1799,2,FALSE)</f>
        <v>1x1</v>
      </c>
      <c r="E677" s="2" t="str">
        <f>VLOOKUP(A677,'4B0907557B M382 List'!$A$5:$D$1799,4,FALSE)</f>
        <v>Codewort für GS-Schnittstelle</v>
      </c>
      <c r="F677" s="2" t="str">
        <f>VLOOKUP(A677,'4B0907557B M382 List'!$A$5:$D$1799,3,FALSE)</f>
        <v>$07718</v>
      </c>
      <c r="H677" s="2" t="str">
        <f>VLOOKUP(A677,'4B0907557P M592 List'!$A$5:$D$1316,2,FALSE)</f>
        <v>1x1</v>
      </c>
      <c r="I677" s="2" t="str">
        <f>VLOOKUP(A677,'4B0907557P M592 List'!$A$5:$D$1316,4,FALSE)</f>
        <v>Codewort für GS-Schnittstelle</v>
      </c>
      <c r="J677" s="2" t="str">
        <f>VLOOKUP(A677,'4B0907557P M592 List'!$A$5:$D$1316,3,FALSE)</f>
        <v>$072AE</v>
      </c>
      <c r="L677" s="2" t="str">
        <f>VLOOKUP(A677,'4B0907557P M592 List'!$A$5:$D$1316,2,FALSE)</f>
        <v>1x1</v>
      </c>
      <c r="M677" s="2" t="str">
        <f>VLOOKUP(A677,'4B0907557P M592 List'!$A$5:$D$1316,4,FALSE)</f>
        <v>Codewort für GS-Schnittstelle</v>
      </c>
      <c r="N677" s="2" t="str">
        <f>VLOOKUP(A677,'4B0907557P M592 List'!$A$5:$D$1316,3,FALSE)</f>
        <v>$072AE</v>
      </c>
      <c r="P677" s="2" t="e">
        <f>VLOOKUP(A677,'06A906018R M383 List'!$A$6:$D$1294,2,FALSE)</f>
        <v>#N/A</v>
      </c>
      <c r="Q677" s="2" t="e">
        <f>VLOOKUP(A677,'06A906018R M383 List'!$A$6:$D$1294,4,FALSE)</f>
        <v>#N/A</v>
      </c>
      <c r="R677" s="2" t="e">
        <f>VLOOKUP(A677,'06A906018R M383 List'!$A$6:$D$1294,3,FALSE)</f>
        <v>#N/A</v>
      </c>
      <c r="T677" s="2" t="e">
        <f>VLOOKUP(A677,'06A906018CG M383 List'!$A$6:$D$1395,2,FALSE)</f>
        <v>#N/A</v>
      </c>
      <c r="U677" s="2" t="e">
        <f>VLOOKUP(A677,'06A906018CG M383 List'!$A$6:$D$1395,4,FALSE)</f>
        <v>#N/A</v>
      </c>
      <c r="V677" s="2" t="e">
        <f>VLOOKUP(A677,'06A906018CG M383 List'!$A$6:$D$1395,3,FALSE)</f>
        <v>#N/A</v>
      </c>
    </row>
    <row r="678" spans="1:22">
      <c r="A678" s="2" t="s">
        <v>8227</v>
      </c>
      <c r="B678" s="2" t="str">
        <f>VLOOKUP(A678,'4B0907557B M382 List'!$A$5:$E$1799,5,FALSE)</f>
        <v>Mask error signal SG</v>
      </c>
      <c r="D678" s="2" t="str">
        <f>VLOOKUP(A678,'4B0907557B M382 List'!$A$5:$B$1799,2,FALSE)</f>
        <v>1x1</v>
      </c>
      <c r="E678" s="2" t="str">
        <f>VLOOKUP(A678,'4B0907557B M382 List'!$A$5:$D$1799,4,FALSE)</f>
        <v>Maske Fehler-Signal SG</v>
      </c>
      <c r="F678" s="2" t="str">
        <f>VLOOKUP(A678,'4B0907557B M382 List'!$A$5:$D$1799,3,FALSE)</f>
        <v>$074C0</v>
      </c>
      <c r="H678" s="2" t="str">
        <f>VLOOKUP(A678,'4B0907557P M592 List'!$A$5:$D$1316,2,FALSE)</f>
        <v>1x1</v>
      </c>
      <c r="I678" s="2" t="str">
        <f>VLOOKUP(A678,'4B0907557P M592 List'!$A$5:$D$1316,4,FALSE)</f>
        <v>Maske Fehler-Signal SG</v>
      </c>
      <c r="J678" s="2" t="str">
        <f>VLOOKUP(A678,'4B0907557P M592 List'!$A$5:$D$1316,3,FALSE)</f>
        <v>$07056</v>
      </c>
      <c r="L678" s="2" t="str">
        <f>VLOOKUP(A678,'4B0907557P M592 List'!$A$5:$D$1316,2,FALSE)</f>
        <v>1x1</v>
      </c>
      <c r="M678" s="2" t="str">
        <f>VLOOKUP(A678,'4B0907557P M592 List'!$A$5:$D$1316,4,FALSE)</f>
        <v>Maske Fehler-Signal SG</v>
      </c>
      <c r="N678" s="2" t="str">
        <f>VLOOKUP(A678,'4B0907557P M592 List'!$A$5:$D$1316,3,FALSE)</f>
        <v>$07056</v>
      </c>
      <c r="P678" s="2" t="str">
        <f>VLOOKUP(A678,'06A906018R M383 List'!$A$6:$D$1294,2,FALSE)</f>
        <v>1x1</v>
      </c>
      <c r="Q678" s="2" t="str">
        <f>VLOOKUP(A678,'06A906018R M383 List'!$A$6:$D$1294,4,FALSE)</f>
        <v>Maske Fehler-Signal SG</v>
      </c>
      <c r="R678" s="2" t="str">
        <f>VLOOKUP(A678,'06A906018R M383 List'!$A$6:$D$1294,3,FALSE)</f>
        <v>$069CC</v>
      </c>
      <c r="T678" s="2" t="str">
        <f>VLOOKUP(A678,'06A906018CG M383 List'!$A$6:$D$1395,2,FALSE)</f>
        <v>1x1</v>
      </c>
      <c r="U678" s="2" t="str">
        <f>VLOOKUP(A678,'06A906018CG M383 List'!$A$6:$D$1395,4,FALSE)</f>
        <v>Maske Fehler-Signal SG</v>
      </c>
      <c r="V678" s="2" t="str">
        <f>VLOOKUP(A678,'06A906018CG M383 List'!$A$6:$D$1395,3,FALSE)</f>
        <v>$069E8</v>
      </c>
    </row>
    <row r="679" spans="1:22">
      <c r="A679" s="2" t="s">
        <v>8312</v>
      </c>
      <c r="B679" s="2" t="str">
        <f>VLOOKUP(A679,'4B0907557B M382 List'!$A$5:$E$1799,5,FALSE)</f>
        <v>Speed ​​threshold for ASR diagnosis</v>
      </c>
      <c r="D679" s="2" t="str">
        <f>VLOOKUP(A679,'4B0907557B M382 List'!$A$5:$B$1799,2,FALSE)</f>
        <v>1x1</v>
      </c>
      <c r="E679" s="2" t="str">
        <f>VLOOKUP(A679,'4B0907557B M382 List'!$A$5:$D$1799,4,FALSE)</f>
        <v>Drehzahlschwelle für ASR-Diagnose</v>
      </c>
      <c r="F679" s="2" t="str">
        <f>VLOOKUP(A679,'4B0907557B M382 List'!$A$5:$D$1799,3,FALSE)</f>
        <v>$074C4</v>
      </c>
      <c r="H679" s="2" t="str">
        <f>VLOOKUP(A679,'4B0907557P M592 List'!$A$5:$D$1316,2,FALSE)</f>
        <v>1x1</v>
      </c>
      <c r="I679" s="2" t="str">
        <f>VLOOKUP(A679,'4B0907557P M592 List'!$A$5:$D$1316,4,FALSE)</f>
        <v>Drehzahlschwelle für ASR-Diagnose</v>
      </c>
      <c r="J679" s="2" t="str">
        <f>VLOOKUP(A679,'4B0907557P M592 List'!$A$5:$D$1316,3,FALSE)</f>
        <v>$0705A</v>
      </c>
      <c r="L679" s="2" t="str">
        <f>VLOOKUP(A679,'4B0907557P M592 List'!$A$5:$D$1316,2,FALSE)</f>
        <v>1x1</v>
      </c>
      <c r="M679" s="2" t="str">
        <f>VLOOKUP(A679,'4B0907557P M592 List'!$A$5:$D$1316,4,FALSE)</f>
        <v>Drehzahlschwelle für ASR-Diagnose</v>
      </c>
      <c r="N679" s="2" t="str">
        <f>VLOOKUP(A679,'4B0907557P M592 List'!$A$5:$D$1316,3,FALSE)</f>
        <v>$0705A</v>
      </c>
      <c r="P679" s="2" t="e">
        <f>VLOOKUP(A679,'06A906018R M383 List'!$A$6:$D$1294,2,FALSE)</f>
        <v>#N/A</v>
      </c>
      <c r="Q679" s="2" t="e">
        <f>VLOOKUP(A679,'06A906018R M383 List'!$A$6:$D$1294,4,FALSE)</f>
        <v>#N/A</v>
      </c>
      <c r="R679" s="2" t="e">
        <f>VLOOKUP(A679,'06A906018R M383 List'!$A$6:$D$1294,3,FALSE)</f>
        <v>#N/A</v>
      </c>
      <c r="T679" s="2" t="e">
        <f>VLOOKUP(A679,'06A906018CG M383 List'!$A$6:$D$1395,2,FALSE)</f>
        <v>#N/A</v>
      </c>
      <c r="U679" s="2" t="e">
        <f>VLOOKUP(A679,'06A906018CG M383 List'!$A$6:$D$1395,4,FALSE)</f>
        <v>#N/A</v>
      </c>
      <c r="V679" s="2" t="e">
        <f>VLOOKUP(A679,'06A906018CG M383 List'!$A$6:$D$1395,3,FALSE)</f>
        <v>#N/A</v>
      </c>
    </row>
    <row r="680" spans="1:22">
      <c r="A680" s="2" t="s">
        <v>8458</v>
      </c>
      <c r="B680" s="2" t="str">
        <f>VLOOKUP(A680,'4B0907557B M382 List'!$A$5:$E$1799,5,FALSE)</f>
        <v>Upper speed threshold for stalling</v>
      </c>
      <c r="D680" s="2" t="str">
        <f>VLOOKUP(A680,'4B0907557B M382 List'!$A$5:$B$1799,2,FALSE)</f>
        <v>1x1</v>
      </c>
      <c r="E680" s="2" t="str">
        <f>VLOOKUP(A680,'4B0907557B M382 List'!$A$5:$D$1799,4,FALSE)</f>
        <v>Obere Drehzahlschwelle für Abwürgeschutz</v>
      </c>
      <c r="F680" s="2" t="str">
        <f>VLOOKUP(A680,'4B0907557B M382 List'!$A$5:$D$1799,3,FALSE)</f>
        <v>$074BB</v>
      </c>
      <c r="H680" s="2" t="str">
        <f>VLOOKUP(A680,'4B0907557P M592 List'!$A$5:$D$1316,2,FALSE)</f>
        <v>1x1</v>
      </c>
      <c r="I680" s="2" t="str">
        <f>VLOOKUP(A680,'4B0907557P M592 List'!$A$5:$D$1316,4,FALSE)</f>
        <v>Obere Drehzahlschwelle für Abwürgeschutz</v>
      </c>
      <c r="J680" s="2" t="str">
        <f>VLOOKUP(A680,'4B0907557P M592 List'!$A$5:$D$1316,3,FALSE)</f>
        <v>$07051</v>
      </c>
      <c r="L680" s="2" t="str">
        <f>VLOOKUP(A680,'4B0907557P M592 List'!$A$5:$D$1316,2,FALSE)</f>
        <v>1x1</v>
      </c>
      <c r="M680" s="2" t="str">
        <f>VLOOKUP(A680,'4B0907557P M592 List'!$A$5:$D$1316,4,FALSE)</f>
        <v>Obere Drehzahlschwelle für Abwürgeschutz</v>
      </c>
      <c r="N680" s="2" t="str">
        <f>VLOOKUP(A680,'4B0907557P M592 List'!$A$5:$D$1316,3,FALSE)</f>
        <v>$07051</v>
      </c>
      <c r="P680" s="2" t="str">
        <f>VLOOKUP(A680,'06A906018R M383 List'!$A$6:$D$1294,2,FALSE)</f>
        <v>1x1</v>
      </c>
      <c r="Q680" s="2" t="str">
        <f>VLOOKUP(A680,'06A906018R M383 List'!$A$6:$D$1294,4,FALSE)</f>
        <v>Obere Drehzahlschwelle für Abwürgeschutz</v>
      </c>
      <c r="R680" s="2" t="str">
        <f>VLOOKUP(A680,'06A906018R M383 List'!$A$6:$D$1294,3,FALSE)</f>
        <v>$069C7</v>
      </c>
      <c r="T680" s="2" t="str">
        <f>VLOOKUP(A680,'06A906018CG M383 List'!$A$6:$D$1395,2,FALSE)</f>
        <v>1x1</v>
      </c>
      <c r="U680" s="2" t="str">
        <f>VLOOKUP(A680,'06A906018CG M383 List'!$A$6:$D$1395,4,FALSE)</f>
        <v>Obere Drehzahlschwelle für Abwürgeschutz</v>
      </c>
      <c r="V680" s="2" t="str">
        <f>VLOOKUP(A680,'06A906018CG M383 List'!$A$6:$D$1395,3,FALSE)</f>
        <v>$069E3</v>
      </c>
    </row>
    <row r="681" spans="1:22">
      <c r="A681" s="2" t="s">
        <v>5668</v>
      </c>
      <c r="B681" s="2" t="str">
        <f>VLOOKUP(A681,'4B0907557B M382 List'!$A$5:$E$1799,5,FALSE)</f>
        <v>Lower speed threshold for stalling</v>
      </c>
      <c r="D681" s="2" t="str">
        <f>VLOOKUP(A681,'4B0907557B M382 List'!$A$5:$B$1799,2,FALSE)</f>
        <v>1x1</v>
      </c>
      <c r="E681" s="2" t="str">
        <f>VLOOKUP(A681,'4B0907557B M382 List'!$A$5:$D$1799,4,FALSE)</f>
        <v>Untere Drehzahlschwelle für Abwürgeschutz</v>
      </c>
      <c r="F681" s="2" t="str">
        <f>VLOOKUP(A681,'4B0907557B M382 List'!$A$5:$D$1799,3,FALSE)</f>
        <v>$074BC</v>
      </c>
      <c r="H681" s="2" t="str">
        <f>VLOOKUP(A681,'4B0907557P M592 List'!$A$5:$D$1316,2,FALSE)</f>
        <v>1x1</v>
      </c>
      <c r="I681" s="2" t="str">
        <f>VLOOKUP(A681,'4B0907557P M592 List'!$A$5:$D$1316,4,FALSE)</f>
        <v>Untere Drehzahlschwelle für Abwürgeschutz</v>
      </c>
      <c r="J681" s="2" t="str">
        <f>VLOOKUP(A681,'4B0907557P M592 List'!$A$5:$D$1316,3,FALSE)</f>
        <v>$07052</v>
      </c>
      <c r="L681" s="2" t="str">
        <f>VLOOKUP(A681,'4B0907557P M592 List'!$A$5:$D$1316,2,FALSE)</f>
        <v>1x1</v>
      </c>
      <c r="M681" s="2" t="str">
        <f>VLOOKUP(A681,'4B0907557P M592 List'!$A$5:$D$1316,4,FALSE)</f>
        <v>Untere Drehzahlschwelle für Abwürgeschutz</v>
      </c>
      <c r="N681" s="2" t="str">
        <f>VLOOKUP(A681,'4B0907557P M592 List'!$A$5:$D$1316,3,FALSE)</f>
        <v>$07052</v>
      </c>
      <c r="P681" s="2" t="str">
        <f>VLOOKUP(A681,'06A906018R M383 List'!$A$6:$D$1294,2,FALSE)</f>
        <v>1x1</v>
      </c>
      <c r="Q681" s="2" t="str">
        <f>VLOOKUP(A681,'06A906018R M383 List'!$A$6:$D$1294,4,FALSE)</f>
        <v>Untere Drehzahlschwelle für Abwürgeschutz</v>
      </c>
      <c r="R681" s="2" t="str">
        <f>VLOOKUP(A681,'06A906018R M383 List'!$A$6:$D$1294,3,FALSE)</f>
        <v>$069C8</v>
      </c>
      <c r="T681" s="2" t="str">
        <f>VLOOKUP(A681,'06A906018CG M383 List'!$A$6:$D$1395,2,FALSE)</f>
        <v>1x1</v>
      </c>
      <c r="U681" s="2" t="str">
        <f>VLOOKUP(A681,'06A906018CG M383 List'!$A$6:$D$1395,4,FALSE)</f>
        <v>Untere Drehzahlschwelle für Abwürgeschutz</v>
      </c>
      <c r="V681" s="2" t="str">
        <f>VLOOKUP(A681,'06A906018CG M383 List'!$A$6:$D$1395,3,FALSE)</f>
        <v>$069E4</v>
      </c>
    </row>
    <row r="682" spans="1:22">
      <c r="A682" s="2" t="s">
        <v>5961</v>
      </c>
      <c r="B682" s="2" t="str">
        <f>VLOOKUP(A682,'4B0907557B M382 List'!$A$5:$E$1799,5,FALSE)</f>
        <v>Maximum time for ASR intervention</v>
      </c>
      <c r="D682" s="2" t="str">
        <f>VLOOKUP(A682,'4B0907557B M382 List'!$A$5:$B$1799,2,FALSE)</f>
        <v>1x1</v>
      </c>
      <c r="E682" s="2" t="str">
        <f>VLOOKUP(A682,'4B0907557B M382 List'!$A$5:$D$1799,4,FALSE)</f>
        <v>Maximale Zeit für ASR Eingriff</v>
      </c>
      <c r="F682" s="2" t="str">
        <f>VLOOKUP(A682,'4B0907557B M382 List'!$A$5:$D$1799,3,FALSE)</f>
        <v>$074C2</v>
      </c>
      <c r="H682" s="2" t="str">
        <f>VLOOKUP(A682,'4B0907557P M592 List'!$A$5:$D$1316,2,FALSE)</f>
        <v>1x1</v>
      </c>
      <c r="I682" s="2" t="str">
        <f>VLOOKUP(A682,'4B0907557P M592 List'!$A$5:$D$1316,4,FALSE)</f>
        <v>Maximale Zeit für ASR Eingriff</v>
      </c>
      <c r="J682" s="2" t="str">
        <f>VLOOKUP(A682,'4B0907557P M592 List'!$A$5:$D$1316,3,FALSE)</f>
        <v>$07058</v>
      </c>
      <c r="L682" s="2" t="str">
        <f>VLOOKUP(A682,'4B0907557P M592 List'!$A$5:$D$1316,2,FALSE)</f>
        <v>1x1</v>
      </c>
      <c r="M682" s="2" t="str">
        <f>VLOOKUP(A682,'4B0907557P M592 List'!$A$5:$D$1316,4,FALSE)</f>
        <v>Maximale Zeit für ASR Eingriff</v>
      </c>
      <c r="N682" s="2" t="str">
        <f>VLOOKUP(A682,'4B0907557P M592 List'!$A$5:$D$1316,3,FALSE)</f>
        <v>$07058</v>
      </c>
      <c r="P682" s="2" t="e">
        <f>VLOOKUP(A682,'06A906018R M383 List'!$A$6:$D$1294,2,FALSE)</f>
        <v>#N/A</v>
      </c>
      <c r="Q682" s="2" t="e">
        <f>VLOOKUP(A682,'06A906018R M383 List'!$A$6:$D$1294,4,FALSE)</f>
        <v>#N/A</v>
      </c>
      <c r="R682" s="2" t="e">
        <f>VLOOKUP(A682,'06A906018R M383 List'!$A$6:$D$1294,3,FALSE)</f>
        <v>#N/A</v>
      </c>
      <c r="T682" s="2" t="e">
        <f>VLOOKUP(A682,'06A906018CG M383 List'!$A$6:$D$1395,2,FALSE)</f>
        <v>#N/A</v>
      </c>
      <c r="U682" s="2" t="e">
        <f>VLOOKUP(A682,'06A906018CG M383 List'!$A$6:$D$1395,4,FALSE)</f>
        <v>#N/A</v>
      </c>
      <c r="V682" s="2" t="e">
        <f>VLOOKUP(A682,'06A906018CG M383 List'!$A$6:$D$1395,3,FALSE)</f>
        <v>#N/A</v>
      </c>
    </row>
    <row r="683" spans="1:22">
      <c r="A683" s="2" t="s">
        <v>6005</v>
      </c>
      <c r="B683" s="2" t="str">
        <f>VLOOKUP(A683,'4B0907557B M382 List'!$A$5:$E$1799,5,FALSE)</f>
        <v>Time from start to end to switch the speed threshold</v>
      </c>
      <c r="D683" s="2" t="str">
        <f>VLOOKUP(A683,'4B0907557B M382 List'!$A$5:$B$1799,2,FALSE)</f>
        <v>1x1</v>
      </c>
      <c r="E683" s="2" t="str">
        <f>VLOOKUP(A683,'4B0907557B M382 List'!$A$5:$D$1799,4,FALSE)</f>
        <v>Zeit von Startende bis zur Umschaltung der Drehzahlschwelle</v>
      </c>
      <c r="F683" s="2" t="str">
        <f>VLOOKUP(A683,'4B0907557B M382 List'!$A$5:$D$1799,3,FALSE)</f>
        <v>$074BE</v>
      </c>
      <c r="H683" s="2" t="str">
        <f>VLOOKUP(A683,'4B0907557P M592 List'!$A$5:$D$1316,2,FALSE)</f>
        <v>1x1</v>
      </c>
      <c r="I683" s="2" t="str">
        <f>VLOOKUP(A683,'4B0907557P M592 List'!$A$5:$D$1316,4,FALSE)</f>
        <v>Zeit von Startende bis zur Umschaltung der Drehzahlschwelle</v>
      </c>
      <c r="J683" s="2" t="str">
        <f>VLOOKUP(A683,'4B0907557P M592 List'!$A$5:$D$1316,3,FALSE)</f>
        <v>$07054</v>
      </c>
      <c r="L683" s="2" t="str">
        <f>VLOOKUP(A683,'4B0907557P M592 List'!$A$5:$D$1316,2,FALSE)</f>
        <v>1x1</v>
      </c>
      <c r="M683" s="2" t="str">
        <f>VLOOKUP(A683,'4B0907557P M592 List'!$A$5:$D$1316,4,FALSE)</f>
        <v>Zeit von Startende bis zur Umschaltung der Drehzahlschwelle</v>
      </c>
      <c r="N683" s="2" t="str">
        <f>VLOOKUP(A683,'4B0907557P M592 List'!$A$5:$D$1316,3,FALSE)</f>
        <v>$07054</v>
      </c>
      <c r="P683" s="2" t="str">
        <f>VLOOKUP(A683,'06A906018R M383 List'!$A$6:$D$1294,2,FALSE)</f>
        <v>1x1</v>
      </c>
      <c r="Q683" s="2" t="str">
        <f>VLOOKUP(A683,'06A906018R M383 List'!$A$6:$D$1294,4,FALSE)</f>
        <v>Zeit von Startende bis zur Umschaltung der Drehzahlschwelle</v>
      </c>
      <c r="R683" s="2" t="str">
        <f>VLOOKUP(A683,'06A906018R M383 List'!$A$6:$D$1294,3,FALSE)</f>
        <v>$069CA</v>
      </c>
      <c r="T683" s="2" t="str">
        <f>VLOOKUP(A683,'06A906018CG M383 List'!$A$6:$D$1395,2,FALSE)</f>
        <v>1x1</v>
      </c>
      <c r="U683" s="2" t="str">
        <f>VLOOKUP(A683,'06A906018CG M383 List'!$A$6:$D$1395,4,FALSE)</f>
        <v>Zeit von Startende bis zur Umschaltung der Drehzahlschwelle</v>
      </c>
      <c r="V683" s="2" t="str">
        <f>VLOOKUP(A683,'06A906018CG M383 List'!$A$6:$D$1395,3,FALSE)</f>
        <v>$069E6</v>
      </c>
    </row>
    <row r="684" spans="1:22">
      <c r="A684" s="2" t="s">
        <v>3797</v>
      </c>
      <c r="B684" s="2" t="str">
        <f>VLOOKUP(A684,'4B0907557B M382 List'!$A$5:$E$1799,5,FALSE)</f>
        <v>Battery voltage threshold for ASR diagnosis</v>
      </c>
      <c r="D684" s="2" t="str">
        <f>VLOOKUP(A684,'4B0907557B M382 List'!$A$5:$B$1799,2,FALSE)</f>
        <v>1x1</v>
      </c>
      <c r="E684" s="2" t="str">
        <f>VLOOKUP(A684,'4B0907557B M382 List'!$A$5:$D$1799,4,FALSE)</f>
        <v>Batteriespannungsschwelle für ASR-Diagnose</v>
      </c>
      <c r="F684" s="2" t="str">
        <f>VLOOKUP(A684,'4B0907557B M382 List'!$A$5:$D$1799,3,FALSE)</f>
        <v>$074C3</v>
      </c>
      <c r="H684" s="2" t="str">
        <f>VLOOKUP(A684,'4B0907557P M592 List'!$A$5:$D$1316,2,FALSE)</f>
        <v>1x1</v>
      </c>
      <c r="I684" s="2" t="str">
        <f>VLOOKUP(A684,'4B0907557P M592 List'!$A$5:$D$1316,4,FALSE)</f>
        <v>Batteriespannungsschwelle für ASR-Diagnose</v>
      </c>
      <c r="J684" s="2" t="str">
        <f>VLOOKUP(A684,'4B0907557P M592 List'!$A$5:$D$1316,3,FALSE)</f>
        <v>$07059</v>
      </c>
      <c r="L684" s="2" t="str">
        <f>VLOOKUP(A684,'4B0907557P M592 List'!$A$5:$D$1316,2,FALSE)</f>
        <v>1x1</v>
      </c>
      <c r="M684" s="2" t="str">
        <f>VLOOKUP(A684,'4B0907557P M592 List'!$A$5:$D$1316,4,FALSE)</f>
        <v>Batteriespannungsschwelle für ASR-Diagnose</v>
      </c>
      <c r="N684" s="2" t="str">
        <f>VLOOKUP(A684,'4B0907557P M592 List'!$A$5:$D$1316,3,FALSE)</f>
        <v>$07059</v>
      </c>
      <c r="P684" s="2" t="e">
        <f>VLOOKUP(A684,'06A906018R M383 List'!$A$6:$D$1294,2,FALSE)</f>
        <v>#N/A</v>
      </c>
      <c r="Q684" s="2" t="e">
        <f>VLOOKUP(A684,'06A906018R M383 List'!$A$6:$D$1294,4,FALSE)</f>
        <v>#N/A</v>
      </c>
      <c r="R684" s="2" t="e">
        <f>VLOOKUP(A684,'06A906018R M383 List'!$A$6:$D$1294,3,FALSE)</f>
        <v>#N/A</v>
      </c>
      <c r="T684" s="2" t="e">
        <f>VLOOKUP(A684,'06A906018CG M383 List'!$A$6:$D$1395,2,FALSE)</f>
        <v>#N/A</v>
      </c>
      <c r="U684" s="2" t="e">
        <f>VLOOKUP(A684,'06A906018CG M383 List'!$A$6:$D$1395,4,FALSE)</f>
        <v>#N/A</v>
      </c>
      <c r="V684" s="2" t="e">
        <f>VLOOKUP(A684,'06A906018CG M383 List'!$A$6:$D$1395,3,FALSE)</f>
        <v>#N/A</v>
      </c>
    </row>
    <row r="685" spans="1:22">
      <c r="P685" s="2"/>
      <c r="Q685" s="2"/>
      <c r="R685" s="2"/>
    </row>
    <row r="686" spans="1:22">
      <c r="A686" s="2" t="s">
        <v>1662</v>
      </c>
      <c r="B686" s="15" t="s">
        <v>10027</v>
      </c>
      <c r="P686" s="2"/>
      <c r="Q686" s="2"/>
      <c r="R686" s="2"/>
    </row>
    <row r="687" spans="1:22">
      <c r="A687" s="2" t="s">
        <v>7896</v>
      </c>
      <c r="B687" s="2" t="str">
        <f>VLOOKUP(A687,'4B0907557B M382 List'!$A$5:$E$1799,5,FALSE)</f>
        <v>Configuration Serial communication K-line</v>
      </c>
      <c r="D687" s="2" t="str">
        <f>VLOOKUP(A687,'4B0907557B M382 List'!$A$5:$B$1799,2,FALSE)</f>
        <v>1x1</v>
      </c>
      <c r="E687" s="2" t="str">
        <f>VLOOKUP(A687,'4B0907557B M382 List'!$A$5:$D$1799,4,FALSE)</f>
        <v>Konfiguration Serielle Kommunikation K-Leitung</v>
      </c>
      <c r="F687" s="2" t="str">
        <f>VLOOKUP(A687,'4B0907557B M382 List'!$A$5:$D$1799,3,FALSE)</f>
        <v>$077DB</v>
      </c>
      <c r="H687" s="2" t="str">
        <f>VLOOKUP(A687,'4B0907557P M592 List'!$A$5:$D$1316,2,FALSE)</f>
        <v>1x1</v>
      </c>
      <c r="I687" s="2" t="str">
        <f>VLOOKUP(A687,'4B0907557P M592 List'!$A$5:$D$1316,4,FALSE)</f>
        <v>Konfiguration Serielle Kommunikation K-Leitung</v>
      </c>
      <c r="J687" s="2" t="str">
        <f>VLOOKUP(A687,'4B0907557P M592 List'!$A$5:$D$1316,3,FALSE)</f>
        <v>$07371</v>
      </c>
      <c r="L687" s="2" t="str">
        <f>VLOOKUP(A687,'4B0907557P M592 List'!$A$5:$D$1316,2,FALSE)</f>
        <v>1x1</v>
      </c>
      <c r="M687" s="2" t="str">
        <f>VLOOKUP(A687,'4B0907557P M592 List'!$A$5:$D$1316,4,FALSE)</f>
        <v>Konfiguration Serielle Kommunikation K-Leitung</v>
      </c>
      <c r="N687" s="2" t="str">
        <f>VLOOKUP(A687,'4B0907557P M592 List'!$A$5:$D$1316,3,FALSE)</f>
        <v>$07371</v>
      </c>
      <c r="P687" s="2" t="e">
        <f>VLOOKUP(A687,'06A906018R M383 List'!$A$6:$D$1294,2,FALSE)</f>
        <v>#N/A</v>
      </c>
      <c r="Q687" s="2" t="e">
        <f>VLOOKUP(A687,'06A906018R M383 List'!$A$6:$D$1294,4,FALSE)</f>
        <v>#N/A</v>
      </c>
      <c r="R687" s="2" t="e">
        <f>VLOOKUP(A687,'06A906018R M383 List'!$A$6:$D$1294,3,FALSE)</f>
        <v>#N/A</v>
      </c>
      <c r="T687" s="2" t="str">
        <f>VLOOKUP(A687,'06A906018CG M383 List'!$A$6:$D$1395,2,FALSE)</f>
        <v>1x1</v>
      </c>
      <c r="U687" s="2" t="str">
        <f>VLOOKUP(A687,'06A906018CG M383 List'!$A$6:$D$1395,4,FALSE)</f>
        <v>Konfiguration Serielle Kommunikation K-Leitung</v>
      </c>
      <c r="V687" s="2" t="str">
        <f>VLOOKUP(A687,'06A906018CG M383 List'!$A$6:$D$1395,3,FALSE)</f>
        <v>$06D19</v>
      </c>
    </row>
    <row r="688" spans="1:22">
      <c r="P688" s="2"/>
      <c r="Q688" s="2"/>
      <c r="R688" s="2"/>
    </row>
    <row r="689" spans="1:22">
      <c r="A689" s="2" t="s">
        <v>1663</v>
      </c>
      <c r="B689" s="15" t="s">
        <v>10026</v>
      </c>
      <c r="P689" s="2"/>
      <c r="Q689" s="2"/>
      <c r="R689" s="2"/>
    </row>
    <row r="690" spans="1:22">
      <c r="A690" s="2" t="s">
        <v>8600</v>
      </c>
      <c r="B690" s="2" t="str">
        <f>VLOOKUP(A690,'4B0907557B M382 List'!$A$5:$E$1799,5,FALSE)</f>
        <v>Codeword tester : reference mark sensor</v>
      </c>
      <c r="D690" s="2" t="str">
        <f>VLOOKUP(A690,'4B0907557B M382 List'!$A$5:$B$1799,2,FALSE)</f>
        <v>1x1</v>
      </c>
      <c r="E690" s="2" t="str">
        <f>VLOOKUP(A690,'4B0907557B M382 List'!$A$5:$D$1799,4,FALSE)</f>
        <v>Codewort Tester: Bezugsmarkengeber</v>
      </c>
      <c r="F690" s="2" t="str">
        <f>VLOOKUP(A690,'4B0907557B M382 List'!$A$5:$D$1799,3,FALSE)</f>
        <v>$07868</v>
      </c>
      <c r="H690" s="2" t="str">
        <f>VLOOKUP(A690,'4B0907557P M592 List'!$A$5:$D$1316,2,FALSE)</f>
        <v>1x1</v>
      </c>
      <c r="I690" s="2" t="str">
        <f>VLOOKUP(A690,'4B0907557P M592 List'!$A$5:$D$1316,4,FALSE)</f>
        <v>Codewort Tester: Bezugsmarkengeber</v>
      </c>
      <c r="J690" s="2" t="str">
        <f>VLOOKUP(A690,'4B0907557P M592 List'!$A$5:$D$1316,3,FALSE)</f>
        <v>$073FE</v>
      </c>
      <c r="L690" s="2" t="str">
        <f>VLOOKUP(A690,'4B0907557P M592 List'!$A$5:$D$1316,2,FALSE)</f>
        <v>1x1</v>
      </c>
      <c r="M690" s="2" t="str">
        <f>VLOOKUP(A690,'4B0907557P M592 List'!$A$5:$D$1316,4,FALSE)</f>
        <v>Codewort Tester: Bezugsmarkengeber</v>
      </c>
      <c r="N690" s="2" t="str">
        <f>VLOOKUP(A690,'4B0907557P M592 List'!$A$5:$D$1316,3,FALSE)</f>
        <v>$073FE</v>
      </c>
      <c r="P690" s="2" t="str">
        <f>VLOOKUP(A690,'06A906018R M383 List'!$A$6:$D$1294,2,FALSE)</f>
        <v>1x1</v>
      </c>
      <c r="Q690" s="2" t="str">
        <f>VLOOKUP(A690,'06A906018R M383 List'!$A$6:$D$1294,4,FALSE)</f>
        <v>Codewort Tester: Bezugsmarkengeber</v>
      </c>
      <c r="R690" s="2" t="str">
        <f>VLOOKUP(A690,'06A906018R M383 List'!$A$6:$D$1294,3,FALSE)</f>
        <v>$06D80</v>
      </c>
      <c r="T690" s="2" t="e">
        <f>VLOOKUP(A690,'06A906018CG M383 List'!$A$6:$D$1395,2,FALSE)</f>
        <v>#N/A</v>
      </c>
      <c r="U690" s="2" t="e">
        <f>VLOOKUP(A690,'06A906018CG M383 List'!$A$6:$D$1395,4,FALSE)</f>
        <v>#N/A</v>
      </c>
      <c r="V690" s="2" t="e">
        <f>VLOOKUP(A690,'06A906018CG M383 List'!$A$6:$D$1395,3,FALSE)</f>
        <v>#N/A</v>
      </c>
    </row>
    <row r="691" spans="1:22">
      <c r="A691" s="2" t="s">
        <v>9662</v>
      </c>
      <c r="B691" s="2" t="str">
        <f>VLOOKUP(A691,'4B0907557B M382 List'!$A$5:$E$1799,5,FALSE)</f>
        <v>Debounce Error: reference mark sensor</v>
      </c>
      <c r="D691" s="2" t="str">
        <f>VLOOKUP(A691,'4B0907557B M382 List'!$A$5:$B$1799,2,FALSE)</f>
        <v>1x1</v>
      </c>
      <c r="E691" s="2" t="str">
        <f>VLOOKUP(A691,'4B0907557B M382 List'!$A$5:$D$1799,4,FALSE)</f>
        <v>Entprellung Fehler: Bezugsmarkengeber</v>
      </c>
      <c r="F691" s="2" t="str">
        <f>VLOOKUP(A691,'4B0907557B M382 List'!$A$5:$D$1799,3,FALSE)</f>
        <v>$07A26</v>
      </c>
      <c r="H691" s="2" t="str">
        <f>VLOOKUP(A691,'4B0907557P M592 List'!$A$5:$D$1316,2,FALSE)</f>
        <v>1x1</v>
      </c>
      <c r="I691" s="2" t="str">
        <f>VLOOKUP(A691,'4B0907557P M592 List'!$A$5:$D$1316,4,FALSE)</f>
        <v>Entprellung Fehler: Bezugsmarkengeber</v>
      </c>
      <c r="J691" s="2" t="str">
        <f>VLOOKUP(A691,'4B0907557P M592 List'!$A$5:$D$1316,3,FALSE)</f>
        <v>$075BC</v>
      </c>
      <c r="L691" s="2" t="str">
        <f>VLOOKUP(A691,'4B0907557P M592 List'!$A$5:$D$1316,2,FALSE)</f>
        <v>1x1</v>
      </c>
      <c r="M691" s="2" t="str">
        <f>VLOOKUP(A691,'4B0907557P M592 List'!$A$5:$D$1316,4,FALSE)</f>
        <v>Entprellung Fehler: Bezugsmarkengeber</v>
      </c>
      <c r="N691" s="2" t="str">
        <f>VLOOKUP(A691,'4B0907557P M592 List'!$A$5:$D$1316,3,FALSE)</f>
        <v>$075BC</v>
      </c>
      <c r="P691" s="2" t="str">
        <f>VLOOKUP(A691,'06A906018R M383 List'!$A$6:$D$1294,2,FALSE)</f>
        <v>1x1</v>
      </c>
      <c r="Q691" s="2" t="str">
        <f>VLOOKUP(A691,'06A906018R M383 List'!$A$6:$D$1294,4,FALSE)</f>
        <v>Entprellung Fehler: Bezugsmarkengeber</v>
      </c>
      <c r="R691" s="2" t="str">
        <f>VLOOKUP(A691,'06A906018R M383 List'!$A$6:$D$1294,3,FALSE)</f>
        <v>$06F4C</v>
      </c>
      <c r="T691" s="2" t="str">
        <f>VLOOKUP(A691,'06A906018CG M383 List'!$A$6:$D$1395,2,FALSE)</f>
        <v>1x1</v>
      </c>
      <c r="U691" s="2" t="str">
        <f>VLOOKUP(A691,'06A906018CG M383 List'!$A$6:$D$1395,4,FALSE)</f>
        <v>Entprellung Fehler: Bezugsmarkengeber</v>
      </c>
      <c r="V691" s="2" t="str">
        <f>VLOOKUP(A691,'06A906018CG M383 List'!$A$6:$D$1395,3,FALSE)</f>
        <v>$06FA6</v>
      </c>
    </row>
    <row r="692" spans="1:22">
      <c r="A692" s="2" t="s">
        <v>7205</v>
      </c>
      <c r="B692" s="2" t="str">
        <f>VLOOKUP(A692,'4B0907557B M382 List'!$A$5:$E$1799,5,FALSE)</f>
        <v>Debouncing Healing: reference mark sensor</v>
      </c>
      <c r="D692" s="2" t="str">
        <f>VLOOKUP(A692,'4B0907557B M382 List'!$A$5:$B$1799,2,FALSE)</f>
        <v>1x1</v>
      </c>
      <c r="E692" s="2" t="str">
        <f>VLOOKUP(A692,'4B0907557B M382 List'!$A$5:$D$1799,4,FALSE)</f>
        <v>Entprellung Heilung: Bezugsmarkengeber</v>
      </c>
      <c r="F692" s="2" t="str">
        <f>VLOOKUP(A692,'4B0907557B M382 List'!$A$5:$D$1799,3,FALSE)</f>
        <v>$07A6D</v>
      </c>
      <c r="H692" s="2" t="str">
        <f>VLOOKUP(A692,'4B0907557P M592 List'!$A$5:$D$1316,2,FALSE)</f>
        <v>1x1</v>
      </c>
      <c r="I692" s="2" t="str">
        <f>VLOOKUP(A692,'4B0907557P M592 List'!$A$5:$D$1316,4,FALSE)</f>
        <v>Entprellung Heilung: Bezugsmarkengeber</v>
      </c>
      <c r="J692" s="2" t="str">
        <f>VLOOKUP(A692,'4B0907557P M592 List'!$A$5:$D$1316,3,FALSE)</f>
        <v>$07603</v>
      </c>
      <c r="L692" s="2" t="str">
        <f>VLOOKUP(A692,'4B0907557P M592 List'!$A$5:$D$1316,2,FALSE)</f>
        <v>1x1</v>
      </c>
      <c r="M692" s="2" t="str">
        <f>VLOOKUP(A692,'4B0907557P M592 List'!$A$5:$D$1316,4,FALSE)</f>
        <v>Entprellung Heilung: Bezugsmarkengeber</v>
      </c>
      <c r="N692" s="2" t="str">
        <f>VLOOKUP(A692,'4B0907557P M592 List'!$A$5:$D$1316,3,FALSE)</f>
        <v>$07603</v>
      </c>
      <c r="P692" s="2" t="str">
        <f>VLOOKUP(A692,'06A906018R M383 List'!$A$6:$D$1294,2,FALSE)</f>
        <v>1x1</v>
      </c>
      <c r="Q692" s="2" t="str">
        <f>VLOOKUP(A692,'06A906018R M383 List'!$A$6:$D$1294,4,FALSE)</f>
        <v>Entprellung Heilung: Bezugsmarkengeber</v>
      </c>
      <c r="R692" s="2" t="str">
        <f>VLOOKUP(A692,'06A906018R M383 List'!$A$6:$D$1294,3,FALSE)</f>
        <v>$06F93</v>
      </c>
      <c r="T692" s="2" t="str">
        <f>VLOOKUP(A692,'06A906018CG M383 List'!$A$6:$D$1395,2,FALSE)</f>
        <v>1x1</v>
      </c>
      <c r="U692" s="2" t="str">
        <f>VLOOKUP(A692,'06A906018CG M383 List'!$A$6:$D$1395,4,FALSE)</f>
        <v>Entprellung Heilung: Bezugsmarkengeber</v>
      </c>
      <c r="V692" s="2" t="str">
        <f>VLOOKUP(A692,'06A906018CG M383 List'!$A$6:$D$1395,3,FALSE)</f>
        <v>$06FED</v>
      </c>
    </row>
    <row r="693" spans="1:22">
      <c r="A693" s="2" t="s">
        <v>7971</v>
      </c>
      <c r="B693" s="2" t="str">
        <f>VLOOKUP(A693,'4B0907557B M382 List'!$A$5:$E$1799,5,FALSE)</f>
        <v>Error - &gt; Lamp : reference mark sensor</v>
      </c>
      <c r="D693" s="2" t="str">
        <f>VLOOKUP(A693,'4B0907557B M382 List'!$A$5:$B$1799,2,FALSE)</f>
        <v>1x1</v>
      </c>
      <c r="E693" s="2" t="str">
        <f>VLOOKUP(A693,'4B0907557B M382 List'!$A$5:$D$1799,4,FALSE)</f>
        <v>Fehler -&gt; Lampe: Bezugsmarkengeber</v>
      </c>
      <c r="F693" s="2" t="str">
        <f>VLOOKUP(A693,'4B0907557B M382 List'!$A$5:$D$1799,3,FALSE)</f>
        <v>$07AB4</v>
      </c>
      <c r="H693" s="2" t="str">
        <f>VLOOKUP(A693,'4B0907557P M592 List'!$A$5:$D$1316,2,FALSE)</f>
        <v>1x1</v>
      </c>
      <c r="I693" s="2" t="str">
        <f>VLOOKUP(A693,'4B0907557P M592 List'!$A$5:$D$1316,4,FALSE)</f>
        <v>Fehler -&gt; Lampe: Bezugsmarkengeber</v>
      </c>
      <c r="J693" s="2" t="str">
        <f>VLOOKUP(A693,'4B0907557P M592 List'!$A$5:$D$1316,3,FALSE)</f>
        <v>$0764A</v>
      </c>
      <c r="L693" s="2" t="str">
        <f>VLOOKUP(A693,'4B0907557P M592 List'!$A$5:$D$1316,2,FALSE)</f>
        <v>1x1</v>
      </c>
      <c r="M693" s="2" t="str">
        <f>VLOOKUP(A693,'4B0907557P M592 List'!$A$5:$D$1316,4,FALSE)</f>
        <v>Fehler -&gt; Lampe: Bezugsmarkengeber</v>
      </c>
      <c r="N693" s="2" t="str">
        <f>VLOOKUP(A693,'4B0907557P M592 List'!$A$5:$D$1316,3,FALSE)</f>
        <v>$0764A</v>
      </c>
      <c r="P693" s="2" t="str">
        <f>VLOOKUP(A693,'06A906018R M383 List'!$A$6:$D$1294,2,FALSE)</f>
        <v>1x1</v>
      </c>
      <c r="Q693" s="2" t="str">
        <f>VLOOKUP(A693,'06A906018R M383 List'!$A$6:$D$1294,4,FALSE)</f>
        <v>Fehler -&gt; Lampe: Bezugsmarkengeber</v>
      </c>
      <c r="R693" s="2" t="str">
        <f>VLOOKUP(A693,'06A906018R M383 List'!$A$6:$D$1294,3,FALSE)</f>
        <v>$06FDA</v>
      </c>
      <c r="T693" s="2" t="str">
        <f>VLOOKUP(A693,'06A906018CG M383 List'!$A$6:$D$1395,2,FALSE)</f>
        <v>1x1</v>
      </c>
      <c r="U693" s="2" t="str">
        <f>VLOOKUP(A693,'06A906018CG M383 List'!$A$6:$D$1395,4,FALSE)</f>
        <v>Fehler -&gt; Lampe: Bezugsmarkengeber</v>
      </c>
      <c r="V693" s="2" t="str">
        <f>VLOOKUP(A693,'06A906018CG M383 List'!$A$6:$D$1395,3,FALSE)</f>
        <v>$07034</v>
      </c>
    </row>
    <row r="694" spans="1:22">
      <c r="P694" s="2"/>
      <c r="Q694" s="2"/>
      <c r="R694" s="2"/>
    </row>
    <row r="695" spans="1:22">
      <c r="A695" s="17" t="s">
        <v>1664</v>
      </c>
      <c r="B695" s="15" t="s">
        <v>9914</v>
      </c>
      <c r="P695" s="2"/>
      <c r="Q695" s="2"/>
      <c r="R695" s="2"/>
    </row>
    <row r="696" spans="1:22">
      <c r="A696" s="17" t="s">
        <v>8446</v>
      </c>
      <c r="B696" s="18" t="str">
        <f>VLOOKUP(A696,'4B0907557B M382 List'!$A$5:$E$1799,5,FALSE) &amp; "       - RPM LIMITER EXCESS DETECTION 1=0N / 0=OFF"</f>
        <v>Error detection nmax - exceeding       - RPM LIMITER EXCESS DETECTION 1=0N / 0=OFF</v>
      </c>
      <c r="C696" s="17"/>
      <c r="D696" s="17" t="str">
        <f>VLOOKUP(A696,'4B0907557B M382 List'!$A$5:$B$1799,2,FALSE)</f>
        <v>1x1</v>
      </c>
      <c r="E696" s="2" t="str">
        <f>VLOOKUP(A696,'4B0907557B M382 List'!$A$5:$D$1799,4,FALSE)</f>
        <v>Fehlererkennung nmax - Überschreitung</v>
      </c>
      <c r="F696" s="2" t="str">
        <f>VLOOKUP(A696,'4B0907557B M382 List'!$A$5:$D$1799,3,FALSE)</f>
        <v>$074C6</v>
      </c>
      <c r="H696" s="2" t="str">
        <f>VLOOKUP(A696,'4B0907557P M592 List'!$A$5:$D$1316,2,FALSE)</f>
        <v>1x1</v>
      </c>
      <c r="I696" s="2" t="str">
        <f>VLOOKUP(A696,'4B0907557P M592 List'!$A$5:$D$1316,4,FALSE)</f>
        <v>Fehlererkennung nmax - Überschreitung</v>
      </c>
      <c r="J696" s="2" t="str">
        <f>VLOOKUP(A696,'4B0907557P M592 List'!$A$5:$D$1316,3,FALSE)</f>
        <v>$0705C</v>
      </c>
      <c r="L696" s="2" t="str">
        <f>VLOOKUP(A696,'4B0907557P M592 List'!$A$5:$D$1316,2,FALSE)</f>
        <v>1x1</v>
      </c>
      <c r="M696" s="2" t="str">
        <f>VLOOKUP(A696,'4B0907557P M592 List'!$A$5:$D$1316,4,FALSE)</f>
        <v>Fehlererkennung nmax - Überschreitung</v>
      </c>
      <c r="N696" s="2" t="str">
        <f>VLOOKUP(A696,'4B0907557P M592 List'!$A$5:$D$1316,3,FALSE)</f>
        <v>$0705C</v>
      </c>
      <c r="P696" s="2" t="e">
        <f>VLOOKUP(A696,'06A906018R M383 List'!$A$6:$D$1294,2,FALSE)</f>
        <v>#N/A</v>
      </c>
      <c r="Q696" s="2" t="e">
        <f>VLOOKUP(A696,'06A906018R M383 List'!$A$6:$D$1294,4,FALSE)</f>
        <v>#N/A</v>
      </c>
      <c r="R696" s="2" t="e">
        <f>VLOOKUP(A696,'06A906018R M383 List'!$A$6:$D$1294,3,FALSE)</f>
        <v>#N/A</v>
      </c>
      <c r="T696" s="2" t="str">
        <f>VLOOKUP(A696,'06A906018CG M383 List'!$A$6:$D$1395,2,FALSE)</f>
        <v>1x1</v>
      </c>
      <c r="U696" s="2" t="str">
        <f>VLOOKUP(A696,'06A906018CG M383 List'!$A$6:$D$1395,4,FALSE)</f>
        <v>Fehlererkennung nmax - Überschreitung</v>
      </c>
      <c r="V696" s="2" t="str">
        <f>VLOOKUP(A696,'06A906018CG M383 List'!$A$6:$D$1395,3,FALSE)</f>
        <v>$069EC</v>
      </c>
    </row>
    <row r="697" spans="1:22">
      <c r="A697" s="2" t="s">
        <v>8744</v>
      </c>
      <c r="B697" s="2" t="str">
        <f>VLOOKUP(A697,'4B0907557B M382 List'!$A$5:$E$1799,5,FALSE)</f>
        <v>Codeword tester : NMAX - exceeding</v>
      </c>
      <c r="D697" s="2" t="str">
        <f>VLOOKUP(A697,'4B0907557B M382 List'!$A$5:$B$1799,2,FALSE)</f>
        <v>1x1</v>
      </c>
      <c r="E697" s="2" t="str">
        <f>VLOOKUP(A697,'4B0907557B M382 List'!$A$5:$D$1799,4,FALSE)</f>
        <v>Codewort Tester: NMAX - Überschreitung</v>
      </c>
      <c r="F697" s="2" t="str">
        <f>VLOOKUP(A697,'4B0907557B M382 List'!$A$5:$D$1799,3,FALSE)</f>
        <v>$0786A</v>
      </c>
      <c r="H697" s="2" t="str">
        <f>VLOOKUP(A697,'4B0907557P M592 List'!$A$5:$D$1316,2,FALSE)</f>
        <v>1x1</v>
      </c>
      <c r="I697" s="2" t="str">
        <f>VLOOKUP(A697,'4B0907557P M592 List'!$A$5:$D$1316,4,FALSE)</f>
        <v>Codewort Tester: NMAX - Überschreitung</v>
      </c>
      <c r="J697" s="2" t="str">
        <f>VLOOKUP(A697,'4B0907557P M592 List'!$A$5:$D$1316,3,FALSE)</f>
        <v>$07400</v>
      </c>
      <c r="L697" s="2" t="str">
        <f>VLOOKUP(A697,'4B0907557P M592 List'!$A$5:$D$1316,2,FALSE)</f>
        <v>1x1</v>
      </c>
      <c r="M697" s="2" t="str">
        <f>VLOOKUP(A697,'4B0907557P M592 List'!$A$5:$D$1316,4,FALSE)</f>
        <v>Codewort Tester: NMAX - Überschreitung</v>
      </c>
      <c r="N697" s="2" t="str">
        <f>VLOOKUP(A697,'4B0907557P M592 List'!$A$5:$D$1316,3,FALSE)</f>
        <v>$07400</v>
      </c>
      <c r="P697" s="2" t="str">
        <f>VLOOKUP(A697,'06A906018R M383 List'!$A$6:$D$1294,2,FALSE)</f>
        <v>1x1</v>
      </c>
      <c r="Q697" s="2" t="str">
        <f>VLOOKUP(A697,'06A906018R M383 List'!$A$6:$D$1294,4,FALSE)</f>
        <v>Codewort Tester: NMAX - Überschreitung</v>
      </c>
      <c r="R697" s="2" t="str">
        <f>VLOOKUP(A697,'06A906018R M383 List'!$A$6:$D$1294,3,FALSE)</f>
        <v>$06D82</v>
      </c>
      <c r="T697" s="2" t="e">
        <f>VLOOKUP(A697,'06A906018CG M383 List'!$A$6:$D$1395,2,FALSE)</f>
        <v>#N/A</v>
      </c>
      <c r="U697" s="2" t="e">
        <f>VLOOKUP(A697,'06A906018CG M383 List'!$A$6:$D$1395,4,FALSE)</f>
        <v>#N/A</v>
      </c>
      <c r="V697" s="2" t="e">
        <f>VLOOKUP(A697,'06A906018CG M383 List'!$A$6:$D$1395,3,FALSE)</f>
        <v>#N/A</v>
      </c>
    </row>
    <row r="698" spans="1:22">
      <c r="A698" s="2" t="s">
        <v>9803</v>
      </c>
      <c r="B698" s="2" t="str">
        <f>VLOOKUP(A698,'4B0907557B M382 List'!$A$5:$E$1799,5,FALSE)</f>
        <v>Debounce Error: NMAX - exceeding</v>
      </c>
      <c r="D698" s="2" t="str">
        <f>VLOOKUP(A698,'4B0907557B M382 List'!$A$5:$B$1799,2,FALSE)</f>
        <v>1x1</v>
      </c>
      <c r="E698" s="2" t="str">
        <f>VLOOKUP(A698,'4B0907557B M382 List'!$A$5:$D$1799,4,FALSE)</f>
        <v>Entprellung Fehler: NMAX - Überschreitung</v>
      </c>
      <c r="F698" s="2" t="str">
        <f>VLOOKUP(A698,'4B0907557B M382 List'!$A$5:$D$1799,3,FALSE)</f>
        <v>$07A27</v>
      </c>
      <c r="H698" s="2" t="str">
        <f>VLOOKUP(A698,'4B0907557P M592 List'!$A$5:$D$1316,2,FALSE)</f>
        <v>1x1</v>
      </c>
      <c r="I698" s="2" t="str">
        <f>VLOOKUP(A698,'4B0907557P M592 List'!$A$5:$D$1316,4,FALSE)</f>
        <v>Entprellung Fehler: NMAX - Überschreitung</v>
      </c>
      <c r="J698" s="2" t="str">
        <f>VLOOKUP(A698,'4B0907557P M592 List'!$A$5:$D$1316,3,FALSE)</f>
        <v>$075BD</v>
      </c>
      <c r="L698" s="2" t="str">
        <f>VLOOKUP(A698,'4B0907557P M592 List'!$A$5:$D$1316,2,FALSE)</f>
        <v>1x1</v>
      </c>
      <c r="M698" s="2" t="str">
        <f>VLOOKUP(A698,'4B0907557P M592 List'!$A$5:$D$1316,4,FALSE)</f>
        <v>Entprellung Fehler: NMAX - Überschreitung</v>
      </c>
      <c r="N698" s="2" t="str">
        <f>VLOOKUP(A698,'4B0907557P M592 List'!$A$5:$D$1316,3,FALSE)</f>
        <v>$075BD</v>
      </c>
      <c r="P698" s="2" t="str">
        <f>VLOOKUP(A698,'06A906018R M383 List'!$A$6:$D$1294,2,FALSE)</f>
        <v>1x1</v>
      </c>
      <c r="Q698" s="2" t="str">
        <f>VLOOKUP(A698,'06A906018R M383 List'!$A$6:$D$1294,4,FALSE)</f>
        <v>Entprellung Fehler: NMAX - Überschreitung</v>
      </c>
      <c r="R698" s="2" t="str">
        <f>VLOOKUP(A698,'06A906018R M383 List'!$A$6:$D$1294,3,FALSE)</f>
        <v>$06F4D</v>
      </c>
      <c r="T698" s="2" t="str">
        <f>VLOOKUP(A698,'06A906018CG M383 List'!$A$6:$D$1395,2,FALSE)</f>
        <v>1x1</v>
      </c>
      <c r="U698" s="2" t="str">
        <f>VLOOKUP(A698,'06A906018CG M383 List'!$A$6:$D$1395,4,FALSE)</f>
        <v>Entprellung Fehler: NMAX - Überschreitung</v>
      </c>
      <c r="V698" s="2" t="str">
        <f>VLOOKUP(A698,'06A906018CG M383 List'!$A$6:$D$1395,3,FALSE)</f>
        <v>$06FA7</v>
      </c>
    </row>
    <row r="699" spans="1:22">
      <c r="A699" s="2" t="s">
        <v>7346</v>
      </c>
      <c r="B699" s="2" t="str">
        <f>VLOOKUP(A699,'4B0907557B M382 List'!$A$5:$E$1799,5,FALSE)</f>
        <v>Debouncing Healing: NMAX - exceeding</v>
      </c>
      <c r="D699" s="2" t="str">
        <f>VLOOKUP(A699,'4B0907557B M382 List'!$A$5:$B$1799,2,FALSE)</f>
        <v>1x1</v>
      </c>
      <c r="E699" s="2" t="str">
        <f>VLOOKUP(A699,'4B0907557B M382 List'!$A$5:$D$1799,4,FALSE)</f>
        <v>Entprellung Heilung: NMAX - Überschreitung</v>
      </c>
      <c r="F699" s="2" t="str">
        <f>VLOOKUP(A699,'4B0907557B M382 List'!$A$5:$D$1799,3,FALSE)</f>
        <v>$07A6E</v>
      </c>
      <c r="H699" s="2" t="str">
        <f>VLOOKUP(A699,'4B0907557P M592 List'!$A$5:$D$1316,2,FALSE)</f>
        <v>1x1</v>
      </c>
      <c r="I699" s="2" t="str">
        <f>VLOOKUP(A699,'4B0907557P M592 List'!$A$5:$D$1316,4,FALSE)</f>
        <v>Entprellung Heilung: NMAX - Überschreitung</v>
      </c>
      <c r="J699" s="2" t="str">
        <f>VLOOKUP(A699,'4B0907557P M592 List'!$A$5:$D$1316,3,FALSE)</f>
        <v>$07604</v>
      </c>
      <c r="L699" s="2" t="str">
        <f>VLOOKUP(A699,'4B0907557P M592 List'!$A$5:$D$1316,2,FALSE)</f>
        <v>1x1</v>
      </c>
      <c r="M699" s="2" t="str">
        <f>VLOOKUP(A699,'4B0907557P M592 List'!$A$5:$D$1316,4,FALSE)</f>
        <v>Entprellung Heilung: NMAX - Überschreitung</v>
      </c>
      <c r="N699" s="2" t="str">
        <f>VLOOKUP(A699,'4B0907557P M592 List'!$A$5:$D$1316,3,FALSE)</f>
        <v>$07604</v>
      </c>
      <c r="P699" s="2" t="str">
        <f>VLOOKUP(A699,'06A906018R M383 List'!$A$6:$D$1294,2,FALSE)</f>
        <v>1x1</v>
      </c>
      <c r="Q699" s="2" t="str">
        <f>VLOOKUP(A699,'06A906018R M383 List'!$A$6:$D$1294,4,FALSE)</f>
        <v>Entprellung Heilung: NMAX - Überschreitung</v>
      </c>
      <c r="R699" s="2" t="str">
        <f>VLOOKUP(A699,'06A906018R M383 List'!$A$6:$D$1294,3,FALSE)</f>
        <v>$06F94</v>
      </c>
      <c r="T699" s="2" t="str">
        <f>VLOOKUP(A699,'06A906018CG M383 List'!$A$6:$D$1395,2,FALSE)</f>
        <v>1x1</v>
      </c>
      <c r="U699" s="2" t="str">
        <f>VLOOKUP(A699,'06A906018CG M383 List'!$A$6:$D$1395,4,FALSE)</f>
        <v>Entprellung Heilung: NMAX - Überschreitung</v>
      </c>
      <c r="V699" s="2" t="str">
        <f>VLOOKUP(A699,'06A906018CG M383 List'!$A$6:$D$1395,3,FALSE)</f>
        <v>$06FEE</v>
      </c>
    </row>
    <row r="700" spans="1:22">
      <c r="A700" s="2" t="s">
        <v>8118</v>
      </c>
      <c r="B700" s="2" t="str">
        <f>VLOOKUP(A700,'4B0907557B M382 List'!$A$5:$E$1799,5,FALSE)</f>
        <v>Error - &gt; Lamp : NMAX - exceeding</v>
      </c>
      <c r="D700" s="2" t="str">
        <f>VLOOKUP(A700,'4B0907557B M382 List'!$A$5:$B$1799,2,FALSE)</f>
        <v>1x1</v>
      </c>
      <c r="E700" s="2" t="str">
        <f>VLOOKUP(A700,'4B0907557B M382 List'!$A$5:$D$1799,4,FALSE)</f>
        <v>Fehler -&gt; Lampe: NMAX - Überschreitung</v>
      </c>
      <c r="F700" s="2" t="str">
        <f>VLOOKUP(A700,'4B0907557B M382 List'!$A$5:$D$1799,3,FALSE)</f>
        <v>$07AB5</v>
      </c>
      <c r="H700" s="2" t="str">
        <f>VLOOKUP(A700,'4B0907557P M592 List'!$A$5:$D$1316,2,FALSE)</f>
        <v>1x1</v>
      </c>
      <c r="I700" s="2" t="str">
        <f>VLOOKUP(A700,'4B0907557P M592 List'!$A$5:$D$1316,4,FALSE)</f>
        <v>Fehler -&gt; Lampe: NMAX - Überschreitung</v>
      </c>
      <c r="J700" s="2" t="str">
        <f>VLOOKUP(A700,'4B0907557P M592 List'!$A$5:$D$1316,3,FALSE)</f>
        <v>$0764B</v>
      </c>
      <c r="L700" s="2" t="str">
        <f>VLOOKUP(A700,'4B0907557P M592 List'!$A$5:$D$1316,2,FALSE)</f>
        <v>1x1</v>
      </c>
      <c r="M700" s="2" t="str">
        <f>VLOOKUP(A700,'4B0907557P M592 List'!$A$5:$D$1316,4,FALSE)</f>
        <v>Fehler -&gt; Lampe: NMAX - Überschreitung</v>
      </c>
      <c r="N700" s="2" t="str">
        <f>VLOOKUP(A700,'4B0907557P M592 List'!$A$5:$D$1316,3,FALSE)</f>
        <v>$0764B</v>
      </c>
      <c r="P700" s="2" t="str">
        <f>VLOOKUP(A700,'06A906018R M383 List'!$A$6:$D$1294,2,FALSE)</f>
        <v>1x1</v>
      </c>
      <c r="Q700" s="2" t="str">
        <f>VLOOKUP(A700,'06A906018R M383 List'!$A$6:$D$1294,4,FALSE)</f>
        <v>Fehler -&gt; Lampe: NMAX - Überschreitung</v>
      </c>
      <c r="R700" s="2" t="str">
        <f>VLOOKUP(A700,'06A906018R M383 List'!$A$6:$D$1294,3,FALSE)</f>
        <v>$06FDB</v>
      </c>
      <c r="T700" s="2" t="str">
        <f>VLOOKUP(A700,'06A906018CG M383 List'!$A$6:$D$1395,2,FALSE)</f>
        <v>1x1</v>
      </c>
      <c r="U700" s="2" t="str">
        <f>VLOOKUP(A700,'06A906018CG M383 List'!$A$6:$D$1395,4,FALSE)</f>
        <v>Fehler -&gt; Lampe: NMAX - Überschreitung</v>
      </c>
      <c r="V700" s="2" t="str">
        <f>VLOOKUP(A700,'06A906018CG M383 List'!$A$6:$D$1395,3,FALSE)</f>
        <v>$07035</v>
      </c>
    </row>
    <row r="701" spans="1:22">
      <c r="A701" s="2" t="s">
        <v>6775</v>
      </c>
      <c r="B701" s="2" t="str">
        <f>VLOOKUP(A701,'4B0907557B M382 List'!$A$5:$E$1799,5,FALSE)</f>
        <v>Error sum time: NMAX - exceeding</v>
      </c>
      <c r="D701" s="2" t="str">
        <f>VLOOKUP(A701,'4B0907557B M382 List'!$A$5:$B$1799,2,FALSE)</f>
        <v>1x1</v>
      </c>
      <c r="E701" s="2" t="str">
        <f>VLOOKUP(A701,'4B0907557B M382 List'!$A$5:$D$1799,4,FALSE)</f>
        <v>Fehlersummenzeit: NMAX - Überschreitung</v>
      </c>
      <c r="F701" s="2" t="str">
        <f>VLOOKUP(A701,'4B0907557B M382 List'!$A$5:$D$1799,3,FALSE)</f>
        <v>$07AFC</v>
      </c>
      <c r="H701" s="2" t="str">
        <f>VLOOKUP(A701,'4B0907557P M592 List'!$A$5:$D$1316,2,FALSE)</f>
        <v>1x1</v>
      </c>
      <c r="I701" s="2" t="str">
        <f>VLOOKUP(A701,'4B0907557P M592 List'!$A$5:$D$1316,4,FALSE)</f>
        <v>Fehlersummenzeit: NMAX - Überschreitung</v>
      </c>
      <c r="J701" s="2" t="str">
        <f>VLOOKUP(A701,'4B0907557P M592 List'!$A$5:$D$1316,3,FALSE)</f>
        <v>$07692</v>
      </c>
      <c r="L701" s="2" t="str">
        <f>VLOOKUP(A701,'4B0907557P M592 List'!$A$5:$D$1316,2,FALSE)</f>
        <v>1x1</v>
      </c>
      <c r="M701" s="2" t="str">
        <f>VLOOKUP(A701,'4B0907557P M592 List'!$A$5:$D$1316,4,FALSE)</f>
        <v>Fehlersummenzeit: NMAX - Überschreitung</v>
      </c>
      <c r="N701" s="2" t="str">
        <f>VLOOKUP(A701,'4B0907557P M592 List'!$A$5:$D$1316,3,FALSE)</f>
        <v>$07692</v>
      </c>
      <c r="P701" s="2" t="str">
        <f>VLOOKUP(A701,'06A906018R M383 List'!$A$6:$D$1294,2,FALSE)</f>
        <v>1x1</v>
      </c>
      <c r="Q701" s="2" t="str">
        <f>VLOOKUP(A701,'06A906018R M383 List'!$A$6:$D$1294,4,FALSE)</f>
        <v>Fehlersummenzeit: NMAX - Überschreitung</v>
      </c>
      <c r="R701" s="2" t="str">
        <f>VLOOKUP(A701,'06A906018R M383 List'!$A$6:$D$1294,3,FALSE)</f>
        <v>$07022</v>
      </c>
      <c r="T701" s="2" t="str">
        <f>VLOOKUP(A701,'06A906018CG M383 List'!$A$6:$D$1395,2,FALSE)</f>
        <v>1x1</v>
      </c>
      <c r="U701" s="2" t="str">
        <f>VLOOKUP(A701,'06A906018CG M383 List'!$A$6:$D$1395,4,FALSE)</f>
        <v>Fehlersummenzeit: NMAX - Überschreitung</v>
      </c>
      <c r="V701" s="2" t="str">
        <f>VLOOKUP(A701,'06A906018CG M383 List'!$A$6:$D$1395,3,FALSE)</f>
        <v>$0707C</v>
      </c>
    </row>
    <row r="702" spans="1:22">
      <c r="P702" s="2"/>
      <c r="Q702" s="2"/>
      <c r="R702" s="2"/>
    </row>
    <row r="703" spans="1:22">
      <c r="A703" s="2" t="s">
        <v>1665</v>
      </c>
      <c r="B703" s="15" t="s">
        <v>9941</v>
      </c>
      <c r="P703" s="2"/>
      <c r="Q703" s="2"/>
      <c r="R703" s="2"/>
    </row>
    <row r="704" spans="1:22">
      <c r="A704" s="2" t="s">
        <v>8735</v>
      </c>
      <c r="B704" s="2" t="str">
        <f>VLOOKUP(A704,'4B0907557B M382 List'!$A$5:$E$1799,5,FALSE)</f>
        <v>Codeword tester : camshaft control</v>
      </c>
      <c r="D704" s="2" t="str">
        <f>VLOOKUP(A704,'4B0907557B M382 List'!$A$5:$B$1799,2,FALSE)</f>
        <v>1x1</v>
      </c>
      <c r="E704" s="2" t="str">
        <f>VLOOKUP(A704,'4B0907557B M382 List'!$A$5:$D$1799,4,FALSE)</f>
        <v>Codewort Tester: Nockenwellensteuerung</v>
      </c>
      <c r="F704" s="2" t="str">
        <f>VLOOKUP(A704,'4B0907557B M382 List'!$A$5:$D$1799,3,FALSE)</f>
        <v>$0786C</v>
      </c>
      <c r="H704" s="2" t="str">
        <f>VLOOKUP(A704,'4B0907557P M592 List'!$A$5:$D$1316,2,FALSE)</f>
        <v>1x1</v>
      </c>
      <c r="I704" s="2" t="str">
        <f>VLOOKUP(A704,'4B0907557P M592 List'!$A$5:$D$1316,4,FALSE)</f>
        <v>Codewort Tester: Nockenwellensteuerung</v>
      </c>
      <c r="J704" s="2" t="str">
        <f>VLOOKUP(A704,'4B0907557P M592 List'!$A$5:$D$1316,3,FALSE)</f>
        <v>$07402</v>
      </c>
      <c r="L704" s="2" t="str">
        <f>VLOOKUP(A704,'4B0907557P M592 List'!$A$5:$D$1316,2,FALSE)</f>
        <v>1x1</v>
      </c>
      <c r="M704" s="2" t="str">
        <f>VLOOKUP(A704,'4B0907557P M592 List'!$A$5:$D$1316,4,FALSE)</f>
        <v>Codewort Tester: Nockenwellensteuerung</v>
      </c>
      <c r="N704" s="2" t="str">
        <f>VLOOKUP(A704,'4B0907557P M592 List'!$A$5:$D$1316,3,FALSE)</f>
        <v>$07402</v>
      </c>
      <c r="P704" s="2" t="str">
        <f>VLOOKUP(A704,'06A906018R M383 List'!$A$6:$D$1294,2,FALSE)</f>
        <v>1x1</v>
      </c>
      <c r="Q704" s="2" t="str">
        <f>VLOOKUP(A704,'06A906018R M383 List'!$A$6:$D$1294,4,FALSE)</f>
        <v>Codewort Tester: Nockenwellensteuerung</v>
      </c>
      <c r="R704" s="2" t="str">
        <f>VLOOKUP(A704,'06A906018R M383 List'!$A$6:$D$1294,3,FALSE)</f>
        <v>$06D84</v>
      </c>
      <c r="T704" s="2" t="e">
        <f>VLOOKUP(A704,'06A906018CG M383 List'!$A$6:$D$1395,2,FALSE)</f>
        <v>#N/A</v>
      </c>
      <c r="U704" s="2" t="e">
        <f>VLOOKUP(A704,'06A906018CG M383 List'!$A$6:$D$1395,4,FALSE)</f>
        <v>#N/A</v>
      </c>
      <c r="V704" s="2" t="e">
        <f>VLOOKUP(A704,'06A906018CG M383 List'!$A$6:$D$1395,3,FALSE)</f>
        <v>#N/A</v>
      </c>
    </row>
    <row r="705" spans="1:22">
      <c r="A705" s="2" t="s">
        <v>8738</v>
      </c>
      <c r="B705" s="2" t="str">
        <f>VLOOKUP(A705,'4B0907557B M382 List'!$A$5:$E$1799,5,FALSE)</f>
        <v>Codeword tester : Camshaft Timing ( Bank 2)</v>
      </c>
      <c r="D705" s="2" t="str">
        <f>VLOOKUP(A705,'4B0907557B M382 List'!$A$5:$B$1799,2,FALSE)</f>
        <v>1x1</v>
      </c>
      <c r="E705" s="2" t="str">
        <f>VLOOKUP(A705,'4B0907557B M382 List'!$A$5:$D$1799,4,FALSE)</f>
        <v>Codewort Tester: Nockenwellensteuerung (Bank 2)</v>
      </c>
      <c r="F705" s="2" t="str">
        <f>VLOOKUP(A705,'4B0907557B M382 List'!$A$5:$D$1799,3,FALSE)</f>
        <v>$0786E</v>
      </c>
      <c r="H705" s="2" t="str">
        <f>VLOOKUP(A705,'4B0907557P M592 List'!$A$5:$D$1316,2,FALSE)</f>
        <v>1x1</v>
      </c>
      <c r="I705" s="2" t="str">
        <f>VLOOKUP(A705,'4B0907557P M592 List'!$A$5:$D$1316,4,FALSE)</f>
        <v>Codewort Tester: Nockenwellensteuerung (Bank 2)</v>
      </c>
      <c r="J705" s="2" t="str">
        <f>VLOOKUP(A705,'4B0907557P M592 List'!$A$5:$D$1316,3,FALSE)</f>
        <v>$07404</v>
      </c>
      <c r="L705" s="2" t="str">
        <f>VLOOKUP(A705,'4B0907557P M592 List'!$A$5:$D$1316,2,FALSE)</f>
        <v>1x1</v>
      </c>
      <c r="M705" s="2" t="str">
        <f>VLOOKUP(A705,'4B0907557P M592 List'!$A$5:$D$1316,4,FALSE)</f>
        <v>Codewort Tester: Nockenwellensteuerung (Bank 2)</v>
      </c>
      <c r="N705" s="2" t="str">
        <f>VLOOKUP(A705,'4B0907557P M592 List'!$A$5:$D$1316,3,FALSE)</f>
        <v>$07404</v>
      </c>
      <c r="P705" s="2" t="str">
        <f>VLOOKUP(A705,'06A906018R M383 List'!$A$6:$D$1294,2,FALSE)</f>
        <v>1x1</v>
      </c>
      <c r="Q705" s="2" t="str">
        <f>VLOOKUP(A705,'06A906018R M383 List'!$A$6:$D$1294,4,FALSE)</f>
        <v>Codewort Tester: Nockenwellensteuerung (Bank 2)</v>
      </c>
      <c r="R705" s="2" t="str">
        <f>VLOOKUP(A705,'06A906018R M383 List'!$A$6:$D$1294,3,FALSE)</f>
        <v>$06D86</v>
      </c>
      <c r="T705" s="2" t="e">
        <f>VLOOKUP(A705,'06A906018CG M383 List'!$A$6:$D$1395,2,FALSE)</f>
        <v>#N/A</v>
      </c>
      <c r="U705" s="2" t="e">
        <f>VLOOKUP(A705,'06A906018CG M383 List'!$A$6:$D$1395,4,FALSE)</f>
        <v>#N/A</v>
      </c>
      <c r="V705" s="2" t="e">
        <f>VLOOKUP(A705,'06A906018CG M383 List'!$A$6:$D$1395,3,FALSE)</f>
        <v>#N/A</v>
      </c>
    </row>
    <row r="706" spans="1:22">
      <c r="A706" s="2" t="s">
        <v>8888</v>
      </c>
      <c r="B706" s="2" t="str">
        <f>VLOOKUP(A706,'4B0907557B M382 List'!$A$5:$E$1799,5,FALSE)</f>
        <v>Code word for phase sensor</v>
      </c>
      <c r="D706" s="2" t="str">
        <f>VLOOKUP(A706,'4B0907557B M382 List'!$A$5:$B$1799,2,FALSE)</f>
        <v>1x1</v>
      </c>
      <c r="E706" s="2" t="str">
        <f>VLOOKUP(A706,'4B0907557B M382 List'!$A$5:$D$1799,4,FALSE)</f>
        <v>Codewort für Phasengeber</v>
      </c>
      <c r="F706" s="2" t="str">
        <f>VLOOKUP(A706,'4B0907557B M382 List'!$A$5:$D$1799,3,FALSE)</f>
        <v>$07531</v>
      </c>
      <c r="H706" s="2" t="str">
        <f>VLOOKUP(A706,'4B0907557P M592 List'!$A$5:$D$1316,2,FALSE)</f>
        <v>1x1</v>
      </c>
      <c r="I706" s="2" t="str">
        <f>VLOOKUP(A706,'4B0907557P M592 List'!$A$5:$D$1316,4,FALSE)</f>
        <v>Codewort für Phasengeber</v>
      </c>
      <c r="J706" s="2" t="str">
        <f>VLOOKUP(A706,'4B0907557P M592 List'!$A$5:$D$1316,3,FALSE)</f>
        <v>$070C7</v>
      </c>
      <c r="L706" s="2" t="str">
        <f>VLOOKUP(A706,'4B0907557P M592 List'!$A$5:$D$1316,2,FALSE)</f>
        <v>1x1</v>
      </c>
      <c r="M706" s="2" t="str">
        <f>VLOOKUP(A706,'4B0907557P M592 List'!$A$5:$D$1316,4,FALSE)</f>
        <v>Codewort für Phasengeber</v>
      </c>
      <c r="N706" s="2" t="str">
        <f>VLOOKUP(A706,'4B0907557P M592 List'!$A$5:$D$1316,3,FALSE)</f>
        <v>$070C7</v>
      </c>
      <c r="P706" s="2" t="e">
        <f>VLOOKUP(A706,'06A906018R M383 List'!$A$6:$D$1294,2,FALSE)</f>
        <v>#N/A</v>
      </c>
      <c r="Q706" s="2" t="e">
        <f>VLOOKUP(A706,'06A906018R M383 List'!$A$6:$D$1294,4,FALSE)</f>
        <v>#N/A</v>
      </c>
      <c r="R706" s="2" t="e">
        <f>VLOOKUP(A706,'06A906018R M383 List'!$A$6:$D$1294,3,FALSE)</f>
        <v>#N/A</v>
      </c>
      <c r="T706" s="2" t="e">
        <f>VLOOKUP(A706,'06A906018CG M383 List'!$A$6:$D$1395,2,FALSE)</f>
        <v>#N/A</v>
      </c>
      <c r="U706" s="2" t="e">
        <f>VLOOKUP(A706,'06A906018CG M383 List'!$A$6:$D$1395,4,FALSE)</f>
        <v>#N/A</v>
      </c>
      <c r="V706" s="2" t="e">
        <f>VLOOKUP(A706,'06A906018CG M383 List'!$A$6:$D$1395,3,FALSE)</f>
        <v>#N/A</v>
      </c>
    </row>
    <row r="707" spans="1:22">
      <c r="A707" s="2" t="s">
        <v>9794</v>
      </c>
      <c r="B707" s="2" t="str">
        <f>VLOOKUP(A707,'4B0907557B M382 List'!$A$5:$E$1799,5,FALSE)</f>
        <v>Debounce Error: camshaft control</v>
      </c>
      <c r="D707" s="2" t="str">
        <f>VLOOKUP(A707,'4B0907557B M382 List'!$A$5:$B$1799,2,FALSE)</f>
        <v>1x1</v>
      </c>
      <c r="E707" s="2" t="str">
        <f>VLOOKUP(A707,'4B0907557B M382 List'!$A$5:$D$1799,4,FALSE)</f>
        <v>Entprellung Fehler: Nockenwellensteuerung</v>
      </c>
      <c r="F707" s="2" t="str">
        <f>VLOOKUP(A707,'4B0907557B M382 List'!$A$5:$D$1799,3,FALSE)</f>
        <v>$07A28</v>
      </c>
      <c r="H707" s="2" t="str">
        <f>VLOOKUP(A707,'4B0907557P M592 List'!$A$5:$D$1316,2,FALSE)</f>
        <v>1x1</v>
      </c>
      <c r="I707" s="2" t="str">
        <f>VLOOKUP(A707,'4B0907557P M592 List'!$A$5:$D$1316,4,FALSE)</f>
        <v>Entprellung Fehler: Nockenwellensteuerung</v>
      </c>
      <c r="J707" s="2" t="str">
        <f>VLOOKUP(A707,'4B0907557P M592 List'!$A$5:$D$1316,3,FALSE)</f>
        <v>$075BE</v>
      </c>
      <c r="L707" s="2" t="str">
        <f>VLOOKUP(A707,'4B0907557P M592 List'!$A$5:$D$1316,2,FALSE)</f>
        <v>1x1</v>
      </c>
      <c r="M707" s="2" t="str">
        <f>VLOOKUP(A707,'4B0907557P M592 List'!$A$5:$D$1316,4,FALSE)</f>
        <v>Entprellung Fehler: Nockenwellensteuerung</v>
      </c>
      <c r="N707" s="2" t="str">
        <f>VLOOKUP(A707,'4B0907557P M592 List'!$A$5:$D$1316,3,FALSE)</f>
        <v>$075BE</v>
      </c>
      <c r="P707" s="2" t="str">
        <f>VLOOKUP(A707,'06A906018R M383 List'!$A$6:$D$1294,2,FALSE)</f>
        <v>1x1</v>
      </c>
      <c r="Q707" s="2" t="str">
        <f>VLOOKUP(A707,'06A906018R M383 List'!$A$6:$D$1294,4,FALSE)</f>
        <v>Entprellung Fehler: Nockenwellensteuerung</v>
      </c>
      <c r="R707" s="2" t="str">
        <f>VLOOKUP(A707,'06A906018R M383 List'!$A$6:$D$1294,3,FALSE)</f>
        <v>$06F4E</v>
      </c>
      <c r="T707" s="2" t="str">
        <f>VLOOKUP(A707,'06A906018CG M383 List'!$A$6:$D$1395,2,FALSE)</f>
        <v>1x1</v>
      </c>
      <c r="U707" s="2" t="str">
        <f>VLOOKUP(A707,'06A906018CG M383 List'!$A$6:$D$1395,4,FALSE)</f>
        <v>Entprellung Fehler: Nockenwellensteuerung</v>
      </c>
      <c r="V707" s="2" t="str">
        <f>VLOOKUP(A707,'06A906018CG M383 List'!$A$6:$D$1395,3,FALSE)</f>
        <v>$06FA8</v>
      </c>
    </row>
    <row r="708" spans="1:22">
      <c r="A708" s="2" t="s">
        <v>9797</v>
      </c>
      <c r="B708" s="2" t="str">
        <f>VLOOKUP(A708,'4B0907557B M382 List'!$A$5:$E$1799,5,FALSE)</f>
        <v>Debounce Error: camshaft control bank 2</v>
      </c>
      <c r="D708" s="2" t="str">
        <f>VLOOKUP(A708,'4B0907557B M382 List'!$A$5:$B$1799,2,FALSE)</f>
        <v>1x1</v>
      </c>
      <c r="E708" s="2" t="str">
        <f>VLOOKUP(A708,'4B0907557B M382 List'!$A$5:$D$1799,4,FALSE)</f>
        <v>Entprellung Fehler: Nockenwellensteuerung Bank2</v>
      </c>
      <c r="F708" s="2" t="str">
        <f>VLOOKUP(A708,'4B0907557B M382 List'!$A$5:$D$1799,3,FALSE)</f>
        <v>$07A29</v>
      </c>
      <c r="H708" s="2" t="str">
        <f>VLOOKUP(A708,'4B0907557P M592 List'!$A$5:$D$1316,2,FALSE)</f>
        <v>1x1</v>
      </c>
      <c r="I708" s="2" t="str">
        <f>VLOOKUP(A708,'4B0907557P M592 List'!$A$5:$D$1316,4,FALSE)</f>
        <v>Entprellung Fehler: Nockenwellensteuerung Bank2</v>
      </c>
      <c r="J708" s="2" t="str">
        <f>VLOOKUP(A708,'4B0907557P M592 List'!$A$5:$D$1316,3,FALSE)</f>
        <v>$075BF</v>
      </c>
      <c r="L708" s="2" t="str">
        <f>VLOOKUP(A708,'4B0907557P M592 List'!$A$5:$D$1316,2,FALSE)</f>
        <v>1x1</v>
      </c>
      <c r="M708" s="2" t="str">
        <f>VLOOKUP(A708,'4B0907557P M592 List'!$A$5:$D$1316,4,FALSE)</f>
        <v>Entprellung Fehler: Nockenwellensteuerung Bank2</v>
      </c>
      <c r="N708" s="2" t="str">
        <f>VLOOKUP(A708,'4B0907557P M592 List'!$A$5:$D$1316,3,FALSE)</f>
        <v>$075BF</v>
      </c>
      <c r="P708" s="2" t="str">
        <f>VLOOKUP(A708,'06A906018R M383 List'!$A$6:$D$1294,2,FALSE)</f>
        <v>1x1</v>
      </c>
      <c r="Q708" s="2" t="str">
        <f>VLOOKUP(A708,'06A906018R M383 List'!$A$6:$D$1294,4,FALSE)</f>
        <v>Entprellung Fehler: Nockenwellensteuerung Bank2</v>
      </c>
      <c r="R708" s="2" t="str">
        <f>VLOOKUP(A708,'06A906018R M383 List'!$A$6:$D$1294,3,FALSE)</f>
        <v>$06F4F</v>
      </c>
      <c r="T708" s="2" t="str">
        <f>VLOOKUP(A708,'06A906018CG M383 List'!$A$6:$D$1395,2,FALSE)</f>
        <v>1x1</v>
      </c>
      <c r="U708" s="2" t="str">
        <f>VLOOKUP(A708,'06A906018CG M383 List'!$A$6:$D$1395,4,FALSE)</f>
        <v>Entprellung Fehler: Nockenwellensteuerung Bank2</v>
      </c>
      <c r="V708" s="2" t="str">
        <f>VLOOKUP(A708,'06A906018CG M383 List'!$A$6:$D$1395,3,FALSE)</f>
        <v>$06FA9</v>
      </c>
    </row>
    <row r="709" spans="1:22">
      <c r="A709" s="2" t="s">
        <v>7337</v>
      </c>
      <c r="B709" s="2" t="str">
        <f>VLOOKUP(A709,'4B0907557B M382 List'!$A$5:$E$1799,5,FALSE)</f>
        <v>Debouncing Healing: camshaft control</v>
      </c>
      <c r="D709" s="2" t="str">
        <f>VLOOKUP(A709,'4B0907557B M382 List'!$A$5:$B$1799,2,FALSE)</f>
        <v>1x1</v>
      </c>
      <c r="E709" s="2" t="str">
        <f>VLOOKUP(A709,'4B0907557B M382 List'!$A$5:$D$1799,4,FALSE)</f>
        <v>Entprellung Heilung: Nockenwellensteuerung</v>
      </c>
      <c r="F709" s="2" t="str">
        <f>VLOOKUP(A709,'4B0907557B M382 List'!$A$5:$D$1799,3,FALSE)</f>
        <v>$07A6F</v>
      </c>
      <c r="H709" s="2" t="str">
        <f>VLOOKUP(A709,'4B0907557P M592 List'!$A$5:$D$1316,2,FALSE)</f>
        <v>1x1</v>
      </c>
      <c r="I709" s="2" t="str">
        <f>VLOOKUP(A709,'4B0907557P M592 List'!$A$5:$D$1316,4,FALSE)</f>
        <v>Entprellung Heilung: Nockenwellensteuerung</v>
      </c>
      <c r="J709" s="2" t="str">
        <f>VLOOKUP(A709,'4B0907557P M592 List'!$A$5:$D$1316,3,FALSE)</f>
        <v>$07605</v>
      </c>
      <c r="L709" s="2" t="str">
        <f>VLOOKUP(A709,'4B0907557P M592 List'!$A$5:$D$1316,2,FALSE)</f>
        <v>1x1</v>
      </c>
      <c r="M709" s="2" t="str">
        <f>VLOOKUP(A709,'4B0907557P M592 List'!$A$5:$D$1316,4,FALSE)</f>
        <v>Entprellung Heilung: Nockenwellensteuerung</v>
      </c>
      <c r="N709" s="2" t="str">
        <f>VLOOKUP(A709,'4B0907557P M592 List'!$A$5:$D$1316,3,FALSE)</f>
        <v>$07605</v>
      </c>
      <c r="P709" s="2" t="str">
        <f>VLOOKUP(A709,'06A906018R M383 List'!$A$6:$D$1294,2,FALSE)</f>
        <v>1x1</v>
      </c>
      <c r="Q709" s="2" t="str">
        <f>VLOOKUP(A709,'06A906018R M383 List'!$A$6:$D$1294,4,FALSE)</f>
        <v>Entprellung Heilung: Nockenwellensteuerung</v>
      </c>
      <c r="R709" s="2" t="str">
        <f>VLOOKUP(A709,'06A906018R M383 List'!$A$6:$D$1294,3,FALSE)</f>
        <v>$06F95</v>
      </c>
      <c r="T709" s="2" t="str">
        <f>VLOOKUP(A709,'06A906018CG M383 List'!$A$6:$D$1395,2,FALSE)</f>
        <v>1x1</v>
      </c>
      <c r="U709" s="2" t="str">
        <f>VLOOKUP(A709,'06A906018CG M383 List'!$A$6:$D$1395,4,FALSE)</f>
        <v>Entprellung Heilung: Nockenwellensteuerung</v>
      </c>
      <c r="V709" s="2" t="str">
        <f>VLOOKUP(A709,'06A906018CG M383 List'!$A$6:$D$1395,3,FALSE)</f>
        <v>$06FEF</v>
      </c>
    </row>
    <row r="710" spans="1:22">
      <c r="A710" s="2" t="s">
        <v>7340</v>
      </c>
      <c r="B710" s="2" t="str">
        <f>VLOOKUP(A710,'4B0907557B M382 List'!$A$5:$E$1799,5,FALSE)</f>
        <v>Debouncing Healing: camshaft control bank 2</v>
      </c>
      <c r="D710" s="2" t="str">
        <f>VLOOKUP(A710,'4B0907557B M382 List'!$A$5:$B$1799,2,FALSE)</f>
        <v>1x1</v>
      </c>
      <c r="E710" s="2" t="str">
        <f>VLOOKUP(A710,'4B0907557B M382 List'!$A$5:$D$1799,4,FALSE)</f>
        <v>Entprellung Heilung: Nockenwellensteuerung Bank2</v>
      </c>
      <c r="F710" s="2" t="str">
        <f>VLOOKUP(A710,'4B0907557B M382 List'!$A$5:$D$1799,3,FALSE)</f>
        <v>$07A70</v>
      </c>
      <c r="H710" s="2" t="str">
        <f>VLOOKUP(A710,'4B0907557P M592 List'!$A$5:$D$1316,2,FALSE)</f>
        <v>1x1</v>
      </c>
      <c r="I710" s="2" t="str">
        <f>VLOOKUP(A710,'4B0907557P M592 List'!$A$5:$D$1316,4,FALSE)</f>
        <v>Entprellung Heilung: Nockenwellensteuerung Bank2</v>
      </c>
      <c r="J710" s="2" t="str">
        <f>VLOOKUP(A710,'4B0907557P M592 List'!$A$5:$D$1316,3,FALSE)</f>
        <v>$07606</v>
      </c>
      <c r="L710" s="2" t="str">
        <f>VLOOKUP(A710,'4B0907557P M592 List'!$A$5:$D$1316,2,FALSE)</f>
        <v>1x1</v>
      </c>
      <c r="M710" s="2" t="str">
        <f>VLOOKUP(A710,'4B0907557P M592 List'!$A$5:$D$1316,4,FALSE)</f>
        <v>Entprellung Heilung: Nockenwellensteuerung Bank2</v>
      </c>
      <c r="N710" s="2" t="str">
        <f>VLOOKUP(A710,'4B0907557P M592 List'!$A$5:$D$1316,3,FALSE)</f>
        <v>$07606</v>
      </c>
      <c r="P710" s="2" t="str">
        <f>VLOOKUP(A710,'06A906018R M383 List'!$A$6:$D$1294,2,FALSE)</f>
        <v>1x1</v>
      </c>
      <c r="Q710" s="2" t="str">
        <f>VLOOKUP(A710,'06A906018R M383 List'!$A$6:$D$1294,4,FALSE)</f>
        <v>Entprellung Heilung: Nockenwellensteuerung Bank2</v>
      </c>
      <c r="R710" s="2" t="str">
        <f>VLOOKUP(A710,'06A906018R M383 List'!$A$6:$D$1294,3,FALSE)</f>
        <v>$06F96</v>
      </c>
      <c r="T710" s="2" t="str">
        <f>VLOOKUP(A710,'06A906018CG M383 List'!$A$6:$D$1395,2,FALSE)</f>
        <v>1x1</v>
      </c>
      <c r="U710" s="2" t="str">
        <f>VLOOKUP(A710,'06A906018CG M383 List'!$A$6:$D$1395,4,FALSE)</f>
        <v>Entprellung Heilung: Nockenwellensteuerung Bank2</v>
      </c>
      <c r="V710" s="2" t="str">
        <f>VLOOKUP(A710,'06A906018CG M383 List'!$A$6:$D$1395,3,FALSE)</f>
        <v>$06FF0</v>
      </c>
    </row>
    <row r="711" spans="1:22">
      <c r="A711" s="2" t="s">
        <v>8109</v>
      </c>
      <c r="B711" s="2" t="str">
        <f>VLOOKUP(A711,'4B0907557B M382 List'!$A$5:$E$1799,5,FALSE)</f>
        <v>Error - &gt; Lamp : camshaft control</v>
      </c>
      <c r="D711" s="2" t="str">
        <f>VLOOKUP(A711,'4B0907557B M382 List'!$A$5:$B$1799,2,FALSE)</f>
        <v>1x1</v>
      </c>
      <c r="E711" s="2" t="str">
        <f>VLOOKUP(A711,'4B0907557B M382 List'!$A$5:$D$1799,4,FALSE)</f>
        <v>Fehler -&gt; Lampe: Nockenwellensteuerung</v>
      </c>
      <c r="F711" s="2" t="str">
        <f>VLOOKUP(A711,'4B0907557B M382 List'!$A$5:$D$1799,3,FALSE)</f>
        <v>$07AB6</v>
      </c>
      <c r="H711" s="2" t="str">
        <f>VLOOKUP(A711,'4B0907557P M592 List'!$A$5:$D$1316,2,FALSE)</f>
        <v>1x1</v>
      </c>
      <c r="I711" s="2" t="str">
        <f>VLOOKUP(A711,'4B0907557P M592 List'!$A$5:$D$1316,4,FALSE)</f>
        <v>Fehler -&gt; Lampe: Nockenwellensteuerung</v>
      </c>
      <c r="J711" s="2" t="str">
        <f>VLOOKUP(A711,'4B0907557P M592 List'!$A$5:$D$1316,3,FALSE)</f>
        <v>$0764C</v>
      </c>
      <c r="L711" s="2" t="str">
        <f>VLOOKUP(A711,'4B0907557P M592 List'!$A$5:$D$1316,2,FALSE)</f>
        <v>1x1</v>
      </c>
      <c r="M711" s="2" t="str">
        <f>VLOOKUP(A711,'4B0907557P M592 List'!$A$5:$D$1316,4,FALSE)</f>
        <v>Fehler -&gt; Lampe: Nockenwellensteuerung</v>
      </c>
      <c r="N711" s="2" t="str">
        <f>VLOOKUP(A711,'4B0907557P M592 List'!$A$5:$D$1316,3,FALSE)</f>
        <v>$0764C</v>
      </c>
      <c r="P711" s="2" t="str">
        <f>VLOOKUP(A711,'06A906018R M383 List'!$A$6:$D$1294,2,FALSE)</f>
        <v>1x1</v>
      </c>
      <c r="Q711" s="2" t="str">
        <f>VLOOKUP(A711,'06A906018R M383 List'!$A$6:$D$1294,4,FALSE)</f>
        <v>Fehler -&gt; Lampe: Nockenwellensteuerung</v>
      </c>
      <c r="R711" s="2" t="str">
        <f>VLOOKUP(A711,'06A906018R M383 List'!$A$6:$D$1294,3,FALSE)</f>
        <v>$06FDC</v>
      </c>
      <c r="T711" s="2" t="str">
        <f>VLOOKUP(A711,'06A906018CG M383 List'!$A$6:$D$1395,2,FALSE)</f>
        <v>1x1</v>
      </c>
      <c r="U711" s="2" t="str">
        <f>VLOOKUP(A711,'06A906018CG M383 List'!$A$6:$D$1395,4,FALSE)</f>
        <v>Fehler -&gt; Lampe: Nockenwellensteuerung</v>
      </c>
      <c r="V711" s="2" t="str">
        <f>VLOOKUP(A711,'06A906018CG M383 List'!$A$6:$D$1395,3,FALSE)</f>
        <v>$07036</v>
      </c>
    </row>
    <row r="712" spans="1:22">
      <c r="A712" s="2" t="s">
        <v>8112</v>
      </c>
      <c r="B712" s="2" t="str">
        <f>VLOOKUP(A712,'4B0907557B M382 List'!$A$5:$E$1799,5,FALSE)</f>
        <v>Error - &gt; Lamp : camshaft control bank 2</v>
      </c>
      <c r="D712" s="2" t="str">
        <f>VLOOKUP(A712,'4B0907557B M382 List'!$A$5:$B$1799,2,FALSE)</f>
        <v>1x1</v>
      </c>
      <c r="E712" s="2" t="str">
        <f>VLOOKUP(A712,'4B0907557B M382 List'!$A$5:$D$1799,4,FALSE)</f>
        <v>Fehler -&gt; Lampe: Nockenwellensteuerung Bank2</v>
      </c>
      <c r="F712" s="2" t="str">
        <f>VLOOKUP(A712,'4B0907557B M382 List'!$A$5:$D$1799,3,FALSE)</f>
        <v>$07AB7</v>
      </c>
      <c r="H712" s="2" t="str">
        <f>VLOOKUP(A712,'4B0907557P M592 List'!$A$5:$D$1316,2,FALSE)</f>
        <v>1x1</v>
      </c>
      <c r="I712" s="2" t="str">
        <f>VLOOKUP(A712,'4B0907557P M592 List'!$A$5:$D$1316,4,FALSE)</f>
        <v>Fehler -&gt; Lampe: Nockenwellensteuerung Bank2</v>
      </c>
      <c r="J712" s="2" t="str">
        <f>VLOOKUP(A712,'4B0907557P M592 List'!$A$5:$D$1316,3,FALSE)</f>
        <v>$0764D</v>
      </c>
      <c r="L712" s="2" t="str">
        <f>VLOOKUP(A712,'4B0907557P M592 List'!$A$5:$D$1316,2,FALSE)</f>
        <v>1x1</v>
      </c>
      <c r="M712" s="2" t="str">
        <f>VLOOKUP(A712,'4B0907557P M592 List'!$A$5:$D$1316,4,FALSE)</f>
        <v>Fehler -&gt; Lampe: Nockenwellensteuerung Bank2</v>
      </c>
      <c r="N712" s="2" t="str">
        <f>VLOOKUP(A712,'4B0907557P M592 List'!$A$5:$D$1316,3,FALSE)</f>
        <v>$0764D</v>
      </c>
      <c r="P712" s="2" t="str">
        <f>VLOOKUP(A712,'06A906018R M383 List'!$A$6:$D$1294,2,FALSE)</f>
        <v>1x1</v>
      </c>
      <c r="Q712" s="2" t="str">
        <f>VLOOKUP(A712,'06A906018R M383 List'!$A$6:$D$1294,4,FALSE)</f>
        <v>Fehler -&gt; Lampe: Nockenwellensteuerung Bank2</v>
      </c>
      <c r="R712" s="2" t="str">
        <f>VLOOKUP(A712,'06A906018R M383 List'!$A$6:$D$1294,3,FALSE)</f>
        <v>$06FDD</v>
      </c>
      <c r="T712" s="2" t="str">
        <f>VLOOKUP(A712,'06A906018CG M383 List'!$A$6:$D$1395,2,FALSE)</f>
        <v>1x1</v>
      </c>
      <c r="U712" s="2" t="str">
        <f>VLOOKUP(A712,'06A906018CG M383 List'!$A$6:$D$1395,4,FALSE)</f>
        <v>Fehler -&gt; Lampe: Nockenwellensteuerung Bank2</v>
      </c>
      <c r="V712" s="2" t="str">
        <f>VLOOKUP(A712,'06A906018CG M383 List'!$A$6:$D$1395,3,FALSE)</f>
        <v>$07037</v>
      </c>
    </row>
    <row r="713" spans="1:22">
      <c r="A713" s="2" t="s">
        <v>8348</v>
      </c>
      <c r="B713" s="2" t="str">
        <f>VLOOKUP(A713,'4B0907557B M382 List'!$A$5:$E$1799,5,FALSE)</f>
        <v>Minimum speed for diagnosis camshaft control</v>
      </c>
      <c r="D713" s="2" t="str">
        <f>VLOOKUP(A713,'4B0907557B M382 List'!$A$5:$B$1799,2,FALSE)</f>
        <v>1x1</v>
      </c>
      <c r="E713" s="2" t="str">
        <f>VLOOKUP(A713,'4B0907557B M382 List'!$A$5:$D$1799,4,FALSE)</f>
        <v>Minimaldrehzahl für Diagnose Nockenwellensteuerung</v>
      </c>
      <c r="F713" s="2" t="str">
        <f>VLOOKUP(A713,'4B0907557B M382 List'!$A$5:$D$1799,3,FALSE)</f>
        <v>$074CE</v>
      </c>
      <c r="H713" s="2" t="str">
        <f>VLOOKUP(A713,'4B0907557P M592 List'!$A$5:$D$1316,2,FALSE)</f>
        <v>1x1</v>
      </c>
      <c r="I713" s="2" t="str">
        <f>VLOOKUP(A713,'4B0907557P M592 List'!$A$5:$D$1316,4,FALSE)</f>
        <v>Minimaldrehzahl für Diagnose Nockenwellensteuerung</v>
      </c>
      <c r="J713" s="2" t="str">
        <f>VLOOKUP(A713,'4B0907557P M592 List'!$A$5:$D$1316,3,FALSE)</f>
        <v>$07064</v>
      </c>
      <c r="L713" s="2" t="str">
        <f>VLOOKUP(A713,'4B0907557P M592 List'!$A$5:$D$1316,2,FALSE)</f>
        <v>1x1</v>
      </c>
      <c r="M713" s="2" t="str">
        <f>VLOOKUP(A713,'4B0907557P M592 List'!$A$5:$D$1316,4,FALSE)</f>
        <v>Minimaldrehzahl für Diagnose Nockenwellensteuerung</v>
      </c>
      <c r="N713" s="2" t="str">
        <f>VLOOKUP(A713,'4B0907557P M592 List'!$A$5:$D$1316,3,FALSE)</f>
        <v>$07064</v>
      </c>
      <c r="P713" s="2" t="e">
        <f>VLOOKUP(A713,'06A906018R M383 List'!$A$6:$D$1294,2,FALSE)</f>
        <v>#N/A</v>
      </c>
      <c r="Q713" s="2" t="e">
        <f>VLOOKUP(A713,'06A906018R M383 List'!$A$6:$D$1294,4,FALSE)</f>
        <v>#N/A</v>
      </c>
      <c r="R713" s="2" t="e">
        <f>VLOOKUP(A713,'06A906018R M383 List'!$A$6:$D$1294,3,FALSE)</f>
        <v>#N/A</v>
      </c>
      <c r="T713" s="2" t="e">
        <f>VLOOKUP(A713,'06A906018CG M383 List'!$A$6:$D$1395,2,FALSE)</f>
        <v>#N/A</v>
      </c>
      <c r="U713" s="2" t="e">
        <f>VLOOKUP(A713,'06A906018CG M383 List'!$A$6:$D$1395,4,FALSE)</f>
        <v>#N/A</v>
      </c>
      <c r="V713" s="2" t="e">
        <f>VLOOKUP(A713,'06A906018CG M383 List'!$A$6:$D$1395,3,FALSE)</f>
        <v>#N/A</v>
      </c>
    </row>
    <row r="714" spans="1:22">
      <c r="A714" s="2" t="s">
        <v>8351</v>
      </c>
      <c r="B714" s="2" t="str">
        <f>VLOOKUP(A714,'4B0907557B M382 List'!$A$5:$E$1799,5,FALSE)</f>
        <v>Maximum speed for diagnosis camshaft control</v>
      </c>
      <c r="D714" s="2" t="str">
        <f>VLOOKUP(A714,'4B0907557B M382 List'!$A$5:$B$1799,2,FALSE)</f>
        <v>1x1</v>
      </c>
      <c r="E714" s="2" t="str">
        <f>VLOOKUP(A714,'4B0907557B M382 List'!$A$5:$D$1799,4,FALSE)</f>
        <v>Maximaldrehzahl für Diagnose Nockenwellensteuerung</v>
      </c>
      <c r="F714" s="2" t="str">
        <f>VLOOKUP(A714,'4B0907557B M382 List'!$A$5:$D$1799,3,FALSE)</f>
        <v>$074CF</v>
      </c>
      <c r="H714" s="2" t="str">
        <f>VLOOKUP(A714,'4B0907557P M592 List'!$A$5:$D$1316,2,FALSE)</f>
        <v>1x1</v>
      </c>
      <c r="I714" s="2" t="str">
        <f>VLOOKUP(A714,'4B0907557P M592 List'!$A$5:$D$1316,4,FALSE)</f>
        <v>Maximaldrehzahl für Diagnose Nockenwellensteuerung</v>
      </c>
      <c r="J714" s="2" t="str">
        <f>VLOOKUP(A714,'4B0907557P M592 List'!$A$5:$D$1316,3,FALSE)</f>
        <v>$07065</v>
      </c>
      <c r="L714" s="2" t="str">
        <f>VLOOKUP(A714,'4B0907557P M592 List'!$A$5:$D$1316,2,FALSE)</f>
        <v>1x1</v>
      </c>
      <c r="M714" s="2" t="str">
        <f>VLOOKUP(A714,'4B0907557P M592 List'!$A$5:$D$1316,4,FALSE)</f>
        <v>Maximaldrehzahl für Diagnose Nockenwellensteuerung</v>
      </c>
      <c r="N714" s="2" t="str">
        <f>VLOOKUP(A714,'4B0907557P M592 List'!$A$5:$D$1316,3,FALSE)</f>
        <v>$07065</v>
      </c>
      <c r="P714" s="2" t="e">
        <f>VLOOKUP(A714,'06A906018R M383 List'!$A$6:$D$1294,2,FALSE)</f>
        <v>#N/A</v>
      </c>
      <c r="Q714" s="2" t="e">
        <f>VLOOKUP(A714,'06A906018R M383 List'!$A$6:$D$1294,4,FALSE)</f>
        <v>#N/A</v>
      </c>
      <c r="R714" s="2" t="e">
        <f>VLOOKUP(A714,'06A906018R M383 List'!$A$6:$D$1294,3,FALSE)</f>
        <v>#N/A</v>
      </c>
      <c r="T714" s="2" t="e">
        <f>VLOOKUP(A714,'06A906018CG M383 List'!$A$6:$D$1395,2,FALSE)</f>
        <v>#N/A</v>
      </c>
      <c r="U714" s="2" t="e">
        <f>VLOOKUP(A714,'06A906018CG M383 List'!$A$6:$D$1395,4,FALSE)</f>
        <v>#N/A</v>
      </c>
      <c r="V714" s="2" t="e">
        <f>VLOOKUP(A714,'06A906018CG M383 List'!$A$6:$D$1395,3,FALSE)</f>
        <v>#N/A</v>
      </c>
    </row>
    <row r="715" spans="1:22">
      <c r="A715" s="2" t="s">
        <v>6035</v>
      </c>
      <c r="B715" s="2" t="str">
        <f>VLOOKUP(A715,'4B0907557B M382 List'!$A$5:$E$1799,5,FALSE)</f>
        <v>Delay time for release diagnosis camshaft adjustment in end positions</v>
      </c>
      <c r="D715" s="2" t="str">
        <f>VLOOKUP(A715,'4B0907557B M382 List'!$A$5:$B$1799,2,FALSE)</f>
        <v>1x1</v>
      </c>
      <c r="E715" s="2" t="str">
        <f>VLOOKUP(A715,'4B0907557B M382 List'!$A$5:$D$1799,4,FALSE)</f>
        <v>Verzugszeit für Freigabe Diagnose Nockenwellenverstellung in Endpositionen</v>
      </c>
      <c r="F715" s="2" t="str">
        <f>VLOOKUP(A715,'4B0907557B M382 List'!$A$5:$D$1799,3,FALSE)</f>
        <v>$074CA</v>
      </c>
      <c r="H715" s="2" t="str">
        <f>VLOOKUP(A715,'4B0907557P M592 List'!$A$5:$D$1316,2,FALSE)</f>
        <v>1x1</v>
      </c>
      <c r="I715" s="2" t="str">
        <f>VLOOKUP(A715,'4B0907557P M592 List'!$A$5:$D$1316,4,FALSE)</f>
        <v>Verzugszeit für Freigabe Diagnose Nockenwellenverstellung in Endpositionen</v>
      </c>
      <c r="J715" s="2" t="str">
        <f>VLOOKUP(A715,'4B0907557P M592 List'!$A$5:$D$1316,3,FALSE)</f>
        <v>$07060</v>
      </c>
      <c r="L715" s="2" t="str">
        <f>VLOOKUP(A715,'4B0907557P M592 List'!$A$5:$D$1316,2,FALSE)</f>
        <v>1x1</v>
      </c>
      <c r="M715" s="2" t="str">
        <f>VLOOKUP(A715,'4B0907557P M592 List'!$A$5:$D$1316,4,FALSE)</f>
        <v>Verzugszeit für Freigabe Diagnose Nockenwellenverstellung in Endpositionen</v>
      </c>
      <c r="N715" s="2" t="str">
        <f>VLOOKUP(A715,'4B0907557P M592 List'!$A$5:$D$1316,3,FALSE)</f>
        <v>$07060</v>
      </c>
      <c r="P715" s="2" t="e">
        <f>VLOOKUP(A715,'06A906018R M383 List'!$A$6:$D$1294,2,FALSE)</f>
        <v>#N/A</v>
      </c>
      <c r="Q715" s="2" t="e">
        <f>VLOOKUP(A715,'06A906018R M383 List'!$A$6:$D$1294,4,FALSE)</f>
        <v>#N/A</v>
      </c>
      <c r="R715" s="2" t="e">
        <f>VLOOKUP(A715,'06A906018R M383 List'!$A$6:$D$1294,3,FALSE)</f>
        <v>#N/A</v>
      </c>
      <c r="T715" s="2" t="str">
        <f>VLOOKUP(A715,'06A906018CG M383 List'!$A$6:$D$1395,2,FALSE)</f>
        <v>1x1</v>
      </c>
      <c r="U715" s="2" t="str">
        <f>VLOOKUP(A715,'06A906018CG M383 List'!$A$6:$D$1395,4,FALSE)</f>
        <v>Verzugszeit für Freigabe Diagnose Nockenwellenverstellung in Endpositionen</v>
      </c>
      <c r="V715" s="2" t="str">
        <f>VLOOKUP(A715,'06A906018CG M383 List'!$A$6:$D$1395,3,FALSE)</f>
        <v>$069F0</v>
      </c>
    </row>
    <row r="716" spans="1:22">
      <c r="A716" s="2" t="s">
        <v>6439</v>
      </c>
      <c r="B716" s="2" t="str">
        <f>VLOOKUP(A716,'4B0907557B M382 List'!$A$5:$E$1799,5,FALSE)</f>
        <v>Minimum motor temperature for diagnosis camshaft control</v>
      </c>
      <c r="D716" s="2" t="str">
        <f>VLOOKUP(A716,'4B0907557B M382 List'!$A$5:$B$1799,2,FALSE)</f>
        <v>1x1</v>
      </c>
      <c r="E716" s="2" t="str">
        <f>VLOOKUP(A716,'4B0907557B M382 List'!$A$5:$D$1799,4,FALSE)</f>
        <v>Minimale Motortemperatur für Diagnose Nockenwellensteuerung</v>
      </c>
      <c r="F716" s="2" t="str">
        <f>VLOOKUP(A716,'4B0907557B M382 List'!$A$5:$D$1799,3,FALSE)</f>
        <v>$074D0</v>
      </c>
      <c r="H716" s="2" t="str">
        <f>VLOOKUP(A716,'4B0907557P M592 List'!$A$5:$D$1316,2,FALSE)</f>
        <v>1x1</v>
      </c>
      <c r="I716" s="2" t="str">
        <f>VLOOKUP(A716,'4B0907557P M592 List'!$A$5:$D$1316,4,FALSE)</f>
        <v>Minimale Motortemperatur für Diagnose Nockenwellensteuerung</v>
      </c>
      <c r="J716" s="2" t="str">
        <f>VLOOKUP(A716,'4B0907557P M592 List'!$A$5:$D$1316,3,FALSE)</f>
        <v>$07066</v>
      </c>
      <c r="L716" s="2" t="str">
        <f>VLOOKUP(A716,'4B0907557P M592 List'!$A$5:$D$1316,2,FALSE)</f>
        <v>1x1</v>
      </c>
      <c r="M716" s="2" t="str">
        <f>VLOOKUP(A716,'4B0907557P M592 List'!$A$5:$D$1316,4,FALSE)</f>
        <v>Minimale Motortemperatur für Diagnose Nockenwellensteuerung</v>
      </c>
      <c r="N716" s="2" t="str">
        <f>VLOOKUP(A716,'4B0907557P M592 List'!$A$5:$D$1316,3,FALSE)</f>
        <v>$07066</v>
      </c>
      <c r="P716" s="2" t="e">
        <f>VLOOKUP(A716,'06A906018R M383 List'!$A$6:$D$1294,2,FALSE)</f>
        <v>#N/A</v>
      </c>
      <c r="Q716" s="2" t="e">
        <f>VLOOKUP(A716,'06A906018R M383 List'!$A$6:$D$1294,4,FALSE)</f>
        <v>#N/A</v>
      </c>
      <c r="R716" s="2" t="e">
        <f>VLOOKUP(A716,'06A906018R M383 List'!$A$6:$D$1294,3,FALSE)</f>
        <v>#N/A</v>
      </c>
      <c r="T716" s="2" t="str">
        <f>VLOOKUP(A716,'06A906018CG M383 List'!$A$6:$D$1395,2,FALSE)</f>
        <v>1x1</v>
      </c>
      <c r="U716" s="2" t="str">
        <f>VLOOKUP(A716,'06A906018CG M383 List'!$A$6:$D$1395,4,FALSE)</f>
        <v>Minimale Motortemperatur für Diagnose Nockenwellensteuerung</v>
      </c>
      <c r="V716" s="2" t="str">
        <f>VLOOKUP(A716,'06A906018CG M383 List'!$A$6:$D$1395,3,FALSE)</f>
        <v>$069F6</v>
      </c>
    </row>
    <row r="717" spans="1:22">
      <c r="A717" s="2" t="s">
        <v>6766</v>
      </c>
      <c r="B717" s="2" t="str">
        <f>VLOOKUP(A717,'4B0907557B M382 List'!$A$5:$E$1799,5,FALSE)</f>
        <v>Error sum time: camshaft control</v>
      </c>
      <c r="D717" s="2" t="str">
        <f>VLOOKUP(A717,'4B0907557B M382 List'!$A$5:$B$1799,2,FALSE)</f>
        <v>1x1</v>
      </c>
      <c r="E717" s="2" t="str">
        <f>VLOOKUP(A717,'4B0907557B M382 List'!$A$5:$D$1799,4,FALSE)</f>
        <v>Fehlersummenzeit: Nockenwellensteuerung</v>
      </c>
      <c r="F717" s="2" t="str">
        <f>VLOOKUP(A717,'4B0907557B M382 List'!$A$5:$D$1799,3,FALSE)</f>
        <v>$07AFD</v>
      </c>
      <c r="H717" s="2" t="str">
        <f>VLOOKUP(A717,'4B0907557P M592 List'!$A$5:$D$1316,2,FALSE)</f>
        <v>1x1</v>
      </c>
      <c r="I717" s="2" t="str">
        <f>VLOOKUP(A717,'4B0907557P M592 List'!$A$5:$D$1316,4,FALSE)</f>
        <v>Fehlersummenzeit: Nockenwellensteuerung</v>
      </c>
      <c r="J717" s="2" t="str">
        <f>VLOOKUP(A717,'4B0907557P M592 List'!$A$5:$D$1316,3,FALSE)</f>
        <v>$07693</v>
      </c>
      <c r="L717" s="2" t="str">
        <f>VLOOKUP(A717,'4B0907557P M592 List'!$A$5:$D$1316,2,FALSE)</f>
        <v>1x1</v>
      </c>
      <c r="M717" s="2" t="str">
        <f>VLOOKUP(A717,'4B0907557P M592 List'!$A$5:$D$1316,4,FALSE)</f>
        <v>Fehlersummenzeit: Nockenwellensteuerung</v>
      </c>
      <c r="N717" s="2" t="str">
        <f>VLOOKUP(A717,'4B0907557P M592 List'!$A$5:$D$1316,3,FALSE)</f>
        <v>$07693</v>
      </c>
      <c r="P717" s="2" t="str">
        <f>VLOOKUP(A717,'06A906018R M383 List'!$A$6:$D$1294,2,FALSE)</f>
        <v>1x1</v>
      </c>
      <c r="Q717" s="2" t="str">
        <f>VLOOKUP(A717,'06A906018R M383 List'!$A$6:$D$1294,4,FALSE)</f>
        <v>Fehlersummenzeit: Nockenwellensteuerung</v>
      </c>
      <c r="R717" s="2" t="str">
        <f>VLOOKUP(A717,'06A906018R M383 List'!$A$6:$D$1294,3,FALSE)</f>
        <v>$07023</v>
      </c>
      <c r="T717" s="2" t="str">
        <f>VLOOKUP(A717,'06A906018CG M383 List'!$A$6:$D$1395,2,FALSE)</f>
        <v>1x1</v>
      </c>
      <c r="U717" s="2" t="str">
        <f>VLOOKUP(A717,'06A906018CG M383 List'!$A$6:$D$1395,4,FALSE)</f>
        <v>Fehlersummenzeit: Nockenwellensteuerung</v>
      </c>
      <c r="V717" s="2" t="str">
        <f>VLOOKUP(A717,'06A906018CG M383 List'!$A$6:$D$1395,3,FALSE)</f>
        <v>$0707D</v>
      </c>
    </row>
    <row r="718" spans="1:22">
      <c r="A718" s="2" t="s">
        <v>6769</v>
      </c>
      <c r="B718" s="2" t="str">
        <f>VLOOKUP(A718,'4B0907557B M382 List'!$A$5:$E$1799,5,FALSE)</f>
        <v>Error sum time: camshaft control bank 2</v>
      </c>
      <c r="D718" s="2" t="str">
        <f>VLOOKUP(A718,'4B0907557B M382 List'!$A$5:$B$1799,2,FALSE)</f>
        <v>1x1</v>
      </c>
      <c r="E718" s="2" t="str">
        <f>VLOOKUP(A718,'4B0907557B M382 List'!$A$5:$D$1799,4,FALSE)</f>
        <v>Fehlersummenzeit: Nockenwellensteuerung Bank2</v>
      </c>
      <c r="F718" s="2" t="str">
        <f>VLOOKUP(A718,'4B0907557B M382 List'!$A$5:$D$1799,3,FALSE)</f>
        <v>$07AFE</v>
      </c>
      <c r="H718" s="2" t="str">
        <f>VLOOKUP(A718,'4B0907557P M592 List'!$A$5:$D$1316,2,FALSE)</f>
        <v>1x1</v>
      </c>
      <c r="I718" s="2" t="str">
        <f>VLOOKUP(A718,'4B0907557P M592 List'!$A$5:$D$1316,4,FALSE)</f>
        <v>Fehlersummenzeit: Nockenwellensteuerung Bank2</v>
      </c>
      <c r="J718" s="2" t="str">
        <f>VLOOKUP(A718,'4B0907557P M592 List'!$A$5:$D$1316,3,FALSE)</f>
        <v>$07694</v>
      </c>
      <c r="L718" s="2" t="str">
        <f>VLOOKUP(A718,'4B0907557P M592 List'!$A$5:$D$1316,2,FALSE)</f>
        <v>1x1</v>
      </c>
      <c r="M718" s="2" t="str">
        <f>VLOOKUP(A718,'4B0907557P M592 List'!$A$5:$D$1316,4,FALSE)</f>
        <v>Fehlersummenzeit: Nockenwellensteuerung Bank2</v>
      </c>
      <c r="N718" s="2" t="str">
        <f>VLOOKUP(A718,'4B0907557P M592 List'!$A$5:$D$1316,3,FALSE)</f>
        <v>$07694</v>
      </c>
      <c r="P718" s="2" t="str">
        <f>VLOOKUP(A718,'06A906018R M383 List'!$A$6:$D$1294,2,FALSE)</f>
        <v>1x1</v>
      </c>
      <c r="Q718" s="2" t="str">
        <f>VLOOKUP(A718,'06A906018R M383 List'!$A$6:$D$1294,4,FALSE)</f>
        <v>Fehlersummenzeit: Nockenwellensteuerung Bank2</v>
      </c>
      <c r="R718" s="2" t="str">
        <f>VLOOKUP(A718,'06A906018R M383 List'!$A$6:$D$1294,3,FALSE)</f>
        <v>$07024</v>
      </c>
      <c r="T718" s="2" t="str">
        <f>VLOOKUP(A718,'06A906018CG M383 List'!$A$6:$D$1395,2,FALSE)</f>
        <v>1x1</v>
      </c>
      <c r="U718" s="2" t="str">
        <f>VLOOKUP(A718,'06A906018CG M383 List'!$A$6:$D$1395,4,FALSE)</f>
        <v>Fehlersummenzeit: Nockenwellensteuerung Bank2</v>
      </c>
      <c r="V718" s="2" t="str">
        <f>VLOOKUP(A718,'06A906018CG M383 List'!$A$6:$D$1395,3,FALSE)</f>
        <v>$0707E</v>
      </c>
    </row>
    <row r="719" spans="1:22">
      <c r="A719" s="2" t="s">
        <v>6916</v>
      </c>
      <c r="B719" s="2" t="str">
        <f>VLOOKUP(A719,'4B0907557B M382 List'!$A$5:$E$1799,5,FALSE)</f>
        <v>Waiting time from start to end DNWS approved</v>
      </c>
      <c r="D719" s="2" t="str">
        <f>VLOOKUP(A719,'4B0907557B M382 List'!$A$5:$B$1799,2,FALSE)</f>
        <v>1x1</v>
      </c>
      <c r="E719" s="2" t="str">
        <f>VLOOKUP(A719,'4B0907557B M382 List'!$A$5:$D$1799,4,FALSE)</f>
        <v>Wartezeit ab Startende bis DNWS zugelassen</v>
      </c>
      <c r="F719" s="2" t="str">
        <f>VLOOKUP(A719,'4B0907557B M382 List'!$A$5:$D$1799,3,FALSE)</f>
        <v>$074CC</v>
      </c>
      <c r="H719" s="2" t="str">
        <f>VLOOKUP(A719,'4B0907557P M592 List'!$A$5:$D$1316,2,FALSE)</f>
        <v>1x1</v>
      </c>
      <c r="I719" s="2" t="str">
        <f>VLOOKUP(A719,'4B0907557P M592 List'!$A$5:$D$1316,4,FALSE)</f>
        <v>Wartezeit ab Startende bis DNWS zugelassen</v>
      </c>
      <c r="J719" s="2" t="str">
        <f>VLOOKUP(A719,'4B0907557P M592 List'!$A$5:$D$1316,3,FALSE)</f>
        <v>$07062</v>
      </c>
      <c r="L719" s="2" t="str">
        <f>VLOOKUP(A719,'4B0907557P M592 List'!$A$5:$D$1316,2,FALSE)</f>
        <v>1x1</v>
      </c>
      <c r="M719" s="2" t="str">
        <f>VLOOKUP(A719,'4B0907557P M592 List'!$A$5:$D$1316,4,FALSE)</f>
        <v>Wartezeit ab Startende bis DNWS zugelassen</v>
      </c>
      <c r="N719" s="2" t="str">
        <f>VLOOKUP(A719,'4B0907557P M592 List'!$A$5:$D$1316,3,FALSE)</f>
        <v>$07062</v>
      </c>
      <c r="P719" s="2" t="e">
        <f>VLOOKUP(A719,'06A906018R M383 List'!$A$6:$D$1294,2,FALSE)</f>
        <v>#N/A</v>
      </c>
      <c r="Q719" s="2" t="e">
        <f>VLOOKUP(A719,'06A906018R M383 List'!$A$6:$D$1294,4,FALSE)</f>
        <v>#N/A</v>
      </c>
      <c r="R719" s="2" t="e">
        <f>VLOOKUP(A719,'06A906018R M383 List'!$A$6:$D$1294,3,FALSE)</f>
        <v>#N/A</v>
      </c>
      <c r="T719" s="2" t="str">
        <f>VLOOKUP(A719,'06A906018CG M383 List'!$A$6:$D$1395,2,FALSE)</f>
        <v>1x1</v>
      </c>
      <c r="U719" s="2" t="str">
        <f>VLOOKUP(A719,'06A906018CG M383 List'!$A$6:$D$1395,4,FALSE)</f>
        <v>Wartezeit ab Startende bis DNWS zugelassen</v>
      </c>
      <c r="V719" s="2" t="str">
        <f>VLOOKUP(A719,'06A906018CG M383 List'!$A$6:$D$1395,3,FALSE)</f>
        <v>$069F2</v>
      </c>
    </row>
    <row r="720" spans="1:22">
      <c r="A720" s="2" t="s">
        <v>3885</v>
      </c>
      <c r="B720" s="2" t="str">
        <f>VLOOKUP(A720,'4B0907557B M382 List'!$A$5:$E$1799,5,FALSE)</f>
        <v>Revolutions camshaft for fault diagnosis debouncing NWS</v>
      </c>
      <c r="D720" s="2" t="str">
        <f>VLOOKUP(A720,'4B0907557B M382 List'!$A$5:$B$1799,2,FALSE)</f>
        <v>1x1</v>
      </c>
      <c r="E720" s="2" t="str">
        <f>VLOOKUP(A720,'4B0907557B M382 List'!$A$5:$D$1799,4,FALSE)</f>
        <v>Umdrehungen Nockenwelle für Fehlerentprellung Diagnose NWS</v>
      </c>
      <c r="F720" s="2" t="str">
        <f>VLOOKUP(A720,'4B0907557B M382 List'!$A$5:$D$1799,3,FALSE)</f>
        <v>$074D1</v>
      </c>
      <c r="H720" s="2" t="str">
        <f>VLOOKUP(A720,'4B0907557P M592 List'!$A$5:$D$1316,2,FALSE)</f>
        <v>1x1</v>
      </c>
      <c r="I720" s="2" t="str">
        <f>VLOOKUP(A720,'4B0907557P M592 List'!$A$5:$D$1316,4,FALSE)</f>
        <v>Umdrehungen Nockenwelle für Fehlerentprellung Diagnose NWS</v>
      </c>
      <c r="J720" s="2" t="str">
        <f>VLOOKUP(A720,'4B0907557P M592 List'!$A$5:$D$1316,3,FALSE)</f>
        <v>$07067</v>
      </c>
      <c r="L720" s="2" t="str">
        <f>VLOOKUP(A720,'4B0907557P M592 List'!$A$5:$D$1316,2,FALSE)</f>
        <v>1x1</v>
      </c>
      <c r="M720" s="2" t="str">
        <f>VLOOKUP(A720,'4B0907557P M592 List'!$A$5:$D$1316,4,FALSE)</f>
        <v>Umdrehungen Nockenwelle für Fehlerentprellung Diagnose NWS</v>
      </c>
      <c r="N720" s="2" t="str">
        <f>VLOOKUP(A720,'4B0907557P M592 List'!$A$5:$D$1316,3,FALSE)</f>
        <v>$07067</v>
      </c>
      <c r="P720" s="2" t="e">
        <f>VLOOKUP(A720,'06A906018R M383 List'!$A$6:$D$1294,2,FALSE)</f>
        <v>#N/A</v>
      </c>
      <c r="Q720" s="2" t="e">
        <f>VLOOKUP(A720,'06A906018R M383 List'!$A$6:$D$1294,4,FALSE)</f>
        <v>#N/A</v>
      </c>
      <c r="R720" s="2" t="e">
        <f>VLOOKUP(A720,'06A906018R M383 List'!$A$6:$D$1294,3,FALSE)</f>
        <v>#N/A</v>
      </c>
      <c r="T720" s="2" t="str">
        <f>VLOOKUP(A720,'06A906018CG M383 List'!$A$6:$D$1395,2,FALSE)</f>
        <v>1x1</v>
      </c>
      <c r="U720" s="2" t="str">
        <f>VLOOKUP(A720,'06A906018CG M383 List'!$A$6:$D$1395,4,FALSE)</f>
        <v>Umdrehungen Nockenwelle für Fehlerentprellung Diagnose NWS</v>
      </c>
      <c r="V720" s="2" t="str">
        <f>VLOOKUP(A720,'06A906018CG M383 List'!$A$6:$D$1395,3,FALSE)</f>
        <v>$069F7</v>
      </c>
    </row>
    <row r="721" spans="1:22">
      <c r="A721" s="2" t="s">
        <v>4099</v>
      </c>
      <c r="B721" s="2" t="str">
        <f>VLOOKUP(A721,'4B0907557B M382 List'!$A$5:$E$1799,5,FALSE)</f>
        <v>Critical angle for camshaft actuator active</v>
      </c>
      <c r="D721" s="2" t="str">
        <f>VLOOKUP(A721,'4B0907557B M382 List'!$A$5:$B$1799,2,FALSE)</f>
        <v>1x1</v>
      </c>
      <c r="E721" s="2" t="str">
        <f>VLOOKUP(A721,'4B0907557B M382 List'!$A$5:$D$1799,4,FALSE)</f>
        <v>Grenzwinkel für Nockenwellensteller aktiv</v>
      </c>
      <c r="F721" s="2" t="str">
        <f>VLOOKUP(A721,'4B0907557B M382 List'!$A$5:$D$1799,3,FALSE)</f>
        <v>$074C8</v>
      </c>
      <c r="H721" s="2" t="str">
        <f>VLOOKUP(A721,'4B0907557P M592 List'!$A$5:$D$1316,2,FALSE)</f>
        <v>1x1</v>
      </c>
      <c r="I721" s="2" t="str">
        <f>VLOOKUP(A721,'4B0907557P M592 List'!$A$5:$D$1316,4,FALSE)</f>
        <v>Grenzwinkel für Nockenwellensteller aktiv</v>
      </c>
      <c r="J721" s="2" t="str">
        <f>VLOOKUP(A721,'4B0907557P M592 List'!$A$5:$D$1316,3,FALSE)</f>
        <v>$0705E</v>
      </c>
      <c r="L721" s="2" t="str">
        <f>VLOOKUP(A721,'4B0907557P M592 List'!$A$5:$D$1316,2,FALSE)</f>
        <v>1x1</v>
      </c>
      <c r="M721" s="2" t="str">
        <f>VLOOKUP(A721,'4B0907557P M592 List'!$A$5:$D$1316,4,FALSE)</f>
        <v>Grenzwinkel für Nockenwellensteller aktiv</v>
      </c>
      <c r="N721" s="2" t="str">
        <f>VLOOKUP(A721,'4B0907557P M592 List'!$A$5:$D$1316,3,FALSE)</f>
        <v>$0705E</v>
      </c>
      <c r="P721" s="2" t="e">
        <f>VLOOKUP(A721,'06A906018R M383 List'!$A$6:$D$1294,2,FALSE)</f>
        <v>#N/A</v>
      </c>
      <c r="Q721" s="2" t="e">
        <f>VLOOKUP(A721,'06A906018R M383 List'!$A$6:$D$1294,4,FALSE)</f>
        <v>#N/A</v>
      </c>
      <c r="R721" s="2" t="e">
        <f>VLOOKUP(A721,'06A906018R M383 List'!$A$6:$D$1294,3,FALSE)</f>
        <v>#N/A</v>
      </c>
      <c r="T721" s="2" t="str">
        <f>VLOOKUP(A721,'06A906018CG M383 List'!$A$6:$D$1395,2,FALSE)</f>
        <v>1x1</v>
      </c>
      <c r="U721" s="2" t="str">
        <f>VLOOKUP(A721,'06A906018CG M383 List'!$A$6:$D$1395,4,FALSE)</f>
        <v>Grenzwinkel für Nockenwellensteller aktiv</v>
      </c>
      <c r="V721" s="2" t="str">
        <f>VLOOKUP(A721,'06A906018CG M383 List'!$A$6:$D$1395,3,FALSE)</f>
        <v>$069EE</v>
      </c>
    </row>
    <row r="722" spans="1:22">
      <c r="A722" s="2" t="s">
        <v>4108</v>
      </c>
      <c r="B722" s="2" t="str">
        <f>VLOOKUP(A722,'4B0907557B M382 List'!$A$5:$E$1799,5,FALSE)</f>
        <v>Critical angle for camshaft actuator passive</v>
      </c>
      <c r="D722" s="2" t="str">
        <f>VLOOKUP(A722,'4B0907557B M382 List'!$A$5:$B$1799,2,FALSE)</f>
        <v>1x1</v>
      </c>
      <c r="E722" s="2" t="str">
        <f>VLOOKUP(A722,'4B0907557B M382 List'!$A$5:$D$1799,4,FALSE)</f>
        <v>Grenzwinkel für Nockenwellensteller passiv</v>
      </c>
      <c r="F722" s="2" t="str">
        <f>VLOOKUP(A722,'4B0907557B M382 List'!$A$5:$D$1799,3,FALSE)</f>
        <v>$074C9</v>
      </c>
      <c r="H722" s="2" t="str">
        <f>VLOOKUP(A722,'4B0907557P M592 List'!$A$5:$D$1316,2,FALSE)</f>
        <v>1x1</v>
      </c>
      <c r="I722" s="2" t="str">
        <f>VLOOKUP(A722,'4B0907557P M592 List'!$A$5:$D$1316,4,FALSE)</f>
        <v>Grenzwinkel für Nockenwellensteller passiv</v>
      </c>
      <c r="J722" s="2" t="str">
        <f>VLOOKUP(A722,'4B0907557P M592 List'!$A$5:$D$1316,3,FALSE)</f>
        <v>$0705F</v>
      </c>
      <c r="L722" s="2" t="str">
        <f>VLOOKUP(A722,'4B0907557P M592 List'!$A$5:$D$1316,2,FALSE)</f>
        <v>1x1</v>
      </c>
      <c r="M722" s="2" t="str">
        <f>VLOOKUP(A722,'4B0907557P M592 List'!$A$5:$D$1316,4,FALSE)</f>
        <v>Grenzwinkel für Nockenwellensteller passiv</v>
      </c>
      <c r="N722" s="2" t="str">
        <f>VLOOKUP(A722,'4B0907557P M592 List'!$A$5:$D$1316,3,FALSE)</f>
        <v>$0705F</v>
      </c>
      <c r="P722" s="2" t="e">
        <f>VLOOKUP(A722,'06A906018R M383 List'!$A$6:$D$1294,2,FALSE)</f>
        <v>#N/A</v>
      </c>
      <c r="Q722" s="2" t="e">
        <f>VLOOKUP(A722,'06A906018R M383 List'!$A$6:$D$1294,4,FALSE)</f>
        <v>#N/A</v>
      </c>
      <c r="R722" s="2" t="e">
        <f>VLOOKUP(A722,'06A906018R M383 List'!$A$6:$D$1294,3,FALSE)</f>
        <v>#N/A</v>
      </c>
      <c r="T722" s="2" t="str">
        <f>VLOOKUP(A722,'06A906018CG M383 List'!$A$6:$D$1395,2,FALSE)</f>
        <v>1x1</v>
      </c>
      <c r="U722" s="2" t="str">
        <f>VLOOKUP(A722,'06A906018CG M383 List'!$A$6:$D$1395,4,FALSE)</f>
        <v>Grenzwinkel für Nockenwellensteller passiv</v>
      </c>
      <c r="V722" s="2" t="str">
        <f>VLOOKUP(A722,'06A906018CG M383 List'!$A$6:$D$1395,3,FALSE)</f>
        <v>$069EF</v>
      </c>
    </row>
    <row r="723" spans="1:22">
      <c r="P723" s="2"/>
      <c r="Q723" s="2"/>
      <c r="R723" s="2"/>
    </row>
    <row r="724" spans="1:22">
      <c r="A724" s="2" t="s">
        <v>1666</v>
      </c>
      <c r="B724" s="15" t="s">
        <v>9942</v>
      </c>
      <c r="P724" s="2"/>
      <c r="Q724" s="2"/>
      <c r="R724" s="2"/>
    </row>
    <row r="725" spans="1:22">
      <c r="A725" s="2" t="s">
        <v>8816</v>
      </c>
      <c r="B725" s="2" t="str">
        <f>VLOOKUP(A725,'4B0907557B M382 List'!$A$5:$E$1799,5,FALSE)</f>
        <v>Codeword output stage diagnosis camshaft control</v>
      </c>
      <c r="D725" s="2" t="str">
        <f>VLOOKUP(A725,'4B0907557B M382 List'!$A$5:$B$1799,2,FALSE)</f>
        <v>1x1</v>
      </c>
      <c r="E725" s="2" t="str">
        <f>VLOOKUP(A725,'4B0907557B M382 List'!$A$5:$D$1799,4,FALSE)</f>
        <v>Codewort Endstufendiagnose Nockenwellensteuerung</v>
      </c>
      <c r="F725" s="2" t="str">
        <f>VLOOKUP(A725,'4B0907557B M382 List'!$A$5:$D$1799,3,FALSE)</f>
        <v>$074D2</v>
      </c>
      <c r="H725" s="2" t="str">
        <f>VLOOKUP(A725,'4B0907557P M592 List'!$A$5:$D$1316,2,FALSE)</f>
        <v>1x1</v>
      </c>
      <c r="I725" s="2" t="str">
        <f>VLOOKUP(A725,'4B0907557P M592 List'!$A$5:$D$1316,4,FALSE)</f>
        <v>Codewort Endstufendiagnose Nockenwellensteuerung</v>
      </c>
      <c r="J725" s="2" t="str">
        <f>VLOOKUP(A725,'4B0907557P M592 List'!$A$5:$D$1316,3,FALSE)</f>
        <v>$07068</v>
      </c>
      <c r="L725" s="2" t="str">
        <f>VLOOKUP(A725,'4B0907557P M592 List'!$A$5:$D$1316,2,FALSE)</f>
        <v>1x1</v>
      </c>
      <c r="M725" s="2" t="str">
        <f>VLOOKUP(A725,'4B0907557P M592 List'!$A$5:$D$1316,4,FALSE)</f>
        <v>Codewort Endstufendiagnose Nockenwellensteuerung</v>
      </c>
      <c r="N725" s="2" t="str">
        <f>VLOOKUP(A725,'4B0907557P M592 List'!$A$5:$D$1316,3,FALSE)</f>
        <v>$07068</v>
      </c>
      <c r="P725" s="2" t="e">
        <f>VLOOKUP(A725,'06A906018R M383 List'!$A$6:$D$1294,2,FALSE)</f>
        <v>#N/A</v>
      </c>
      <c r="Q725" s="2" t="e">
        <f>VLOOKUP(A725,'06A906018R M383 List'!$A$6:$D$1294,4,FALSE)</f>
        <v>#N/A</v>
      </c>
      <c r="R725" s="2" t="e">
        <f>VLOOKUP(A725,'06A906018R M383 List'!$A$6:$D$1294,3,FALSE)</f>
        <v>#N/A</v>
      </c>
      <c r="T725" s="2" t="str">
        <f>VLOOKUP(A725,'06A906018CG M383 List'!$A$6:$D$1395,2,FALSE)</f>
        <v>1x1</v>
      </c>
      <c r="U725" s="2" t="str">
        <f>VLOOKUP(A725,'06A906018CG M383 List'!$A$6:$D$1395,4,FALSE)</f>
        <v>Codewort Endstufendiagnose Nockenwellensteuerung</v>
      </c>
      <c r="V725" s="2" t="str">
        <f>VLOOKUP(A725,'06A906018CG M383 List'!$A$6:$D$1395,3,FALSE)</f>
        <v>$069F8</v>
      </c>
    </row>
    <row r="726" spans="1:22">
      <c r="A726" s="2" t="s">
        <v>8741</v>
      </c>
      <c r="B726" s="2" t="str">
        <f>VLOOKUP(A726,'4B0907557B M382 List'!$A$5:$E$1799,5,FALSE)</f>
        <v>Codeword tester : camshaft control valve output stage</v>
      </c>
      <c r="D726" s="2" t="str">
        <f>VLOOKUP(A726,'4B0907557B M382 List'!$A$5:$B$1799,2,FALSE)</f>
        <v>1x1</v>
      </c>
      <c r="E726" s="2" t="str">
        <f>VLOOKUP(A726,'4B0907557B M382 List'!$A$5:$D$1799,4,FALSE)</f>
        <v>Codewort Tester: Nockenwellensteuerungsventil Endstufe</v>
      </c>
      <c r="F726" s="2" t="str">
        <f>VLOOKUP(A726,'4B0907557B M382 List'!$A$5:$D$1799,3,FALSE)</f>
        <v>$0781C</v>
      </c>
      <c r="H726" s="2" t="str">
        <f>VLOOKUP(A726,'4B0907557P M592 List'!$A$5:$D$1316,2,FALSE)</f>
        <v>1x1</v>
      </c>
      <c r="I726" s="2" t="str">
        <f>VLOOKUP(A726,'4B0907557P M592 List'!$A$5:$D$1316,4,FALSE)</f>
        <v>Codewort Tester: Nockenwellensteuerungsventil Endstufe</v>
      </c>
      <c r="J726" s="2" t="str">
        <f>VLOOKUP(A726,'4B0907557P M592 List'!$A$5:$D$1316,3,FALSE)</f>
        <v>$073B2</v>
      </c>
      <c r="L726" s="2" t="str">
        <f>VLOOKUP(A726,'4B0907557P M592 List'!$A$5:$D$1316,2,FALSE)</f>
        <v>1x1</v>
      </c>
      <c r="M726" s="2" t="str">
        <f>VLOOKUP(A726,'4B0907557P M592 List'!$A$5:$D$1316,4,FALSE)</f>
        <v>Codewort Tester: Nockenwellensteuerungsventil Endstufe</v>
      </c>
      <c r="N726" s="2" t="str">
        <f>VLOOKUP(A726,'4B0907557P M592 List'!$A$5:$D$1316,3,FALSE)</f>
        <v>$073B2</v>
      </c>
      <c r="P726" s="2" t="str">
        <f>VLOOKUP(A726,'06A906018R M383 List'!$A$6:$D$1294,2,FALSE)</f>
        <v>1x1</v>
      </c>
      <c r="Q726" s="2" t="str">
        <f>VLOOKUP(A726,'06A906018R M383 List'!$A$6:$D$1294,4,FALSE)</f>
        <v>Codewort Tester: Nockenwellensteuerungsventil Endstufe</v>
      </c>
      <c r="R726" s="2" t="str">
        <f>VLOOKUP(A726,'06A906018R M383 List'!$A$6:$D$1294,3,FALSE)</f>
        <v>$06D34</v>
      </c>
      <c r="T726" s="2" t="e">
        <f>VLOOKUP(A726,'06A906018CG M383 List'!$A$6:$D$1395,2,FALSE)</f>
        <v>#N/A</v>
      </c>
      <c r="U726" s="2" t="e">
        <f>VLOOKUP(A726,'06A906018CG M383 List'!$A$6:$D$1395,4,FALSE)</f>
        <v>#N/A</v>
      </c>
      <c r="V726" s="2" t="e">
        <f>VLOOKUP(A726,'06A906018CG M383 List'!$A$6:$D$1395,3,FALSE)</f>
        <v>#N/A</v>
      </c>
    </row>
    <row r="727" spans="1:22">
      <c r="A727" s="2" t="s">
        <v>9800</v>
      </c>
      <c r="B727" s="2" t="str">
        <f>VLOOKUP(A727,'4B0907557B M382 List'!$A$5:$E$1799,5,FALSE)</f>
        <v>Debounce Error: camshaft control valve output stage</v>
      </c>
      <c r="D727" s="2" t="str">
        <f>VLOOKUP(A727,'4B0907557B M382 List'!$A$5:$B$1799,2,FALSE)</f>
        <v>1x1</v>
      </c>
      <c r="E727" s="2" t="str">
        <f>VLOOKUP(A727,'4B0907557B M382 List'!$A$5:$D$1799,4,FALSE)</f>
        <v>Entprellung Fehler: Nockenwellensteuerungsventil Endstufe</v>
      </c>
      <c r="F727" s="2" t="str">
        <f>VLOOKUP(A727,'4B0907557B M382 List'!$A$5:$D$1799,3,FALSE)</f>
        <v>$07A00</v>
      </c>
      <c r="H727" s="2" t="str">
        <f>VLOOKUP(A727,'4B0907557P M592 List'!$A$5:$D$1316,2,FALSE)</f>
        <v>1x1</v>
      </c>
      <c r="I727" s="2" t="str">
        <f>VLOOKUP(A727,'4B0907557P M592 List'!$A$5:$D$1316,4,FALSE)</f>
        <v>Entprellung Fehler: Nockenwellensteuerungsventil Endstufe</v>
      </c>
      <c r="J727" s="2" t="str">
        <f>VLOOKUP(A727,'4B0907557P M592 List'!$A$5:$D$1316,3,FALSE)</f>
        <v>$07596</v>
      </c>
      <c r="L727" s="2" t="str">
        <f>VLOOKUP(A727,'4B0907557P M592 List'!$A$5:$D$1316,2,FALSE)</f>
        <v>1x1</v>
      </c>
      <c r="M727" s="2" t="str">
        <f>VLOOKUP(A727,'4B0907557P M592 List'!$A$5:$D$1316,4,FALSE)</f>
        <v>Entprellung Fehler: Nockenwellensteuerungsventil Endstufe</v>
      </c>
      <c r="N727" s="2" t="str">
        <f>VLOOKUP(A727,'4B0907557P M592 List'!$A$5:$D$1316,3,FALSE)</f>
        <v>$07596</v>
      </c>
      <c r="P727" s="2" t="str">
        <f>VLOOKUP(A727,'06A906018R M383 List'!$A$6:$D$1294,2,FALSE)</f>
        <v>1x1</v>
      </c>
      <c r="Q727" s="2" t="str">
        <f>VLOOKUP(A727,'06A906018R M383 List'!$A$6:$D$1294,4,FALSE)</f>
        <v>Entprellung Fehler: Nockenwellensteuerungsventil Endstufe</v>
      </c>
      <c r="R727" s="2" t="str">
        <f>VLOOKUP(A727,'06A906018R M383 List'!$A$6:$D$1294,3,FALSE)</f>
        <v>$06F26</v>
      </c>
      <c r="T727" s="2" t="str">
        <f>VLOOKUP(A727,'06A906018CG M383 List'!$A$6:$D$1395,2,FALSE)</f>
        <v>1x1</v>
      </c>
      <c r="U727" s="2" t="str">
        <f>VLOOKUP(A727,'06A906018CG M383 List'!$A$6:$D$1395,4,FALSE)</f>
        <v>Entprellung Fehler: Nockenwellensteuerungsventil Endstufe</v>
      </c>
      <c r="V727" s="2" t="str">
        <f>VLOOKUP(A727,'06A906018CG M383 List'!$A$6:$D$1395,3,FALSE)</f>
        <v>$06F80</v>
      </c>
    </row>
    <row r="728" spans="1:22">
      <c r="A728" s="2" t="s">
        <v>7343</v>
      </c>
      <c r="B728" s="2" t="str">
        <f>VLOOKUP(A728,'4B0907557B M382 List'!$A$5:$E$1799,5,FALSE)</f>
        <v>Debouncing Healing: camshaft control valve output stage</v>
      </c>
      <c r="D728" s="2" t="str">
        <f>VLOOKUP(A728,'4B0907557B M382 List'!$A$5:$B$1799,2,FALSE)</f>
        <v>1x1</v>
      </c>
      <c r="E728" s="2" t="str">
        <f>VLOOKUP(A728,'4B0907557B M382 List'!$A$5:$D$1799,4,FALSE)</f>
        <v>Entprellung Heilung: Nockenwellensteuerungsventil Endstufe</v>
      </c>
      <c r="F728" s="2" t="str">
        <f>VLOOKUP(A728,'4B0907557B M382 List'!$A$5:$D$1799,3,FALSE)</f>
        <v>$07A47</v>
      </c>
      <c r="H728" s="2" t="str">
        <f>VLOOKUP(A728,'4B0907557P M592 List'!$A$5:$D$1316,2,FALSE)</f>
        <v>1x1</v>
      </c>
      <c r="I728" s="2" t="str">
        <f>VLOOKUP(A728,'4B0907557P M592 List'!$A$5:$D$1316,4,FALSE)</f>
        <v>Entprellung Heilung: Nockenwellensteuerungsventil Endstufe</v>
      </c>
      <c r="J728" s="2" t="str">
        <f>VLOOKUP(A728,'4B0907557P M592 List'!$A$5:$D$1316,3,FALSE)</f>
        <v>$075DD</v>
      </c>
      <c r="L728" s="2" t="str">
        <f>VLOOKUP(A728,'4B0907557P M592 List'!$A$5:$D$1316,2,FALSE)</f>
        <v>1x1</v>
      </c>
      <c r="M728" s="2" t="str">
        <f>VLOOKUP(A728,'4B0907557P M592 List'!$A$5:$D$1316,4,FALSE)</f>
        <v>Entprellung Heilung: Nockenwellensteuerungsventil Endstufe</v>
      </c>
      <c r="N728" s="2" t="str">
        <f>VLOOKUP(A728,'4B0907557P M592 List'!$A$5:$D$1316,3,FALSE)</f>
        <v>$075DD</v>
      </c>
      <c r="P728" s="2" t="str">
        <f>VLOOKUP(A728,'06A906018R M383 List'!$A$6:$D$1294,2,FALSE)</f>
        <v>1x1</v>
      </c>
      <c r="Q728" s="2" t="str">
        <f>VLOOKUP(A728,'06A906018R M383 List'!$A$6:$D$1294,4,FALSE)</f>
        <v>Entprellung Heilung: Nockenwellensteuerungsventil Endstufe</v>
      </c>
      <c r="R728" s="2" t="str">
        <f>VLOOKUP(A728,'06A906018R M383 List'!$A$6:$D$1294,3,FALSE)</f>
        <v>$06F6D</v>
      </c>
      <c r="T728" s="2" t="str">
        <f>VLOOKUP(A728,'06A906018CG M383 List'!$A$6:$D$1395,2,FALSE)</f>
        <v>1x1</v>
      </c>
      <c r="U728" s="2" t="str">
        <f>VLOOKUP(A728,'06A906018CG M383 List'!$A$6:$D$1395,4,FALSE)</f>
        <v>Entprellung Heilung: Nockenwellensteuerungsventil Endstufe</v>
      </c>
      <c r="V728" s="2" t="str">
        <f>VLOOKUP(A728,'06A906018CG M383 List'!$A$6:$D$1395,3,FALSE)</f>
        <v>$06FC7</v>
      </c>
    </row>
    <row r="729" spans="1:22">
      <c r="A729" s="2" t="s">
        <v>8115</v>
      </c>
      <c r="B729" s="2" t="str">
        <f>VLOOKUP(A729,'4B0907557B M382 List'!$A$5:$E$1799,5,FALSE)</f>
        <v>Error - &gt; Lamp : camshaft control valve output stage</v>
      </c>
      <c r="D729" s="2" t="str">
        <f>VLOOKUP(A729,'4B0907557B M382 List'!$A$5:$B$1799,2,FALSE)</f>
        <v>1x1</v>
      </c>
      <c r="E729" s="2" t="str">
        <f>VLOOKUP(A729,'4B0907557B M382 List'!$A$5:$D$1799,4,FALSE)</f>
        <v>Fehler -&gt; Lampe: Nockenwellensteuerungsventil Endstufe</v>
      </c>
      <c r="F729" s="2" t="str">
        <f>VLOOKUP(A729,'4B0907557B M382 List'!$A$5:$D$1799,3,FALSE)</f>
        <v>$07A8E</v>
      </c>
      <c r="H729" s="2" t="str">
        <f>VLOOKUP(A729,'4B0907557P M592 List'!$A$5:$D$1316,2,FALSE)</f>
        <v>1x1</v>
      </c>
      <c r="I729" s="2" t="str">
        <f>VLOOKUP(A729,'4B0907557P M592 List'!$A$5:$D$1316,4,FALSE)</f>
        <v>Fehler -&gt; Lampe: Nockenwellensteuerungsventil Endstufe</v>
      </c>
      <c r="J729" s="2" t="str">
        <f>VLOOKUP(A729,'4B0907557P M592 List'!$A$5:$D$1316,3,FALSE)</f>
        <v>$07624</v>
      </c>
      <c r="L729" s="2" t="str">
        <f>VLOOKUP(A729,'4B0907557P M592 List'!$A$5:$D$1316,2,FALSE)</f>
        <v>1x1</v>
      </c>
      <c r="M729" s="2" t="str">
        <f>VLOOKUP(A729,'4B0907557P M592 List'!$A$5:$D$1316,4,FALSE)</f>
        <v>Fehler -&gt; Lampe: Nockenwellensteuerungsventil Endstufe</v>
      </c>
      <c r="N729" s="2" t="str">
        <f>VLOOKUP(A729,'4B0907557P M592 List'!$A$5:$D$1316,3,FALSE)</f>
        <v>$07624</v>
      </c>
      <c r="P729" s="2" t="str">
        <f>VLOOKUP(A729,'06A906018R M383 List'!$A$6:$D$1294,2,FALSE)</f>
        <v>1x1</v>
      </c>
      <c r="Q729" s="2" t="str">
        <f>VLOOKUP(A729,'06A906018R M383 List'!$A$6:$D$1294,4,FALSE)</f>
        <v>Fehler -&gt; Lampe: Nockenwellensteuerungsventil Endstufe</v>
      </c>
      <c r="R729" s="2" t="str">
        <f>VLOOKUP(A729,'06A906018R M383 List'!$A$6:$D$1294,3,FALSE)</f>
        <v>$06FB4</v>
      </c>
      <c r="T729" s="2" t="str">
        <f>VLOOKUP(A729,'06A906018CG M383 List'!$A$6:$D$1395,2,FALSE)</f>
        <v>1x1</v>
      </c>
      <c r="U729" s="2" t="str">
        <f>VLOOKUP(A729,'06A906018CG M383 List'!$A$6:$D$1395,4,FALSE)</f>
        <v>Fehler -&gt; Lampe: Nockenwellensteuerungsventil Endstufe</v>
      </c>
      <c r="V729" s="2" t="str">
        <f>VLOOKUP(A729,'06A906018CG M383 List'!$A$6:$D$1395,3,FALSE)</f>
        <v>$0700E</v>
      </c>
    </row>
    <row r="730" spans="1:22">
      <c r="P730" s="2"/>
      <c r="Q730" s="2"/>
      <c r="R730" s="2"/>
    </row>
    <row r="731" spans="1:22">
      <c r="A731" s="2" t="s">
        <v>1667</v>
      </c>
      <c r="B731" s="15" t="s">
        <v>9943</v>
      </c>
      <c r="P731" s="2"/>
      <c r="Q731" s="2"/>
      <c r="R731" s="2"/>
    </row>
    <row r="732" spans="1:22">
      <c r="A732" s="2" t="s">
        <v>8747</v>
      </c>
      <c r="B732" s="2" t="str">
        <f>VLOOKUP(A732,'4B0907557B M382 List'!$A$5:$E$1799,5,FALSE)</f>
        <v>Codeword tester : Phase sensor</v>
      </c>
      <c r="D732" s="2" t="str">
        <f>VLOOKUP(A732,'4B0907557B M382 List'!$A$5:$B$1799,2,FALSE)</f>
        <v>1x1</v>
      </c>
      <c r="E732" s="2" t="str">
        <f>VLOOKUP(A732,'4B0907557B M382 List'!$A$5:$D$1799,4,FALSE)</f>
        <v>Codewort Tester: Phasensensor</v>
      </c>
      <c r="F732" s="2" t="str">
        <f>VLOOKUP(A732,'4B0907557B M382 List'!$A$5:$D$1799,3,FALSE)</f>
        <v>$07870</v>
      </c>
      <c r="H732" s="2" t="str">
        <f>VLOOKUP(A732,'4B0907557P M592 List'!$A$5:$D$1316,2,FALSE)</f>
        <v>1x1</v>
      </c>
      <c r="I732" s="2" t="str">
        <f>VLOOKUP(A732,'4B0907557P M592 List'!$A$5:$D$1316,4,FALSE)</f>
        <v>Codewort Tester: Phasensensor</v>
      </c>
      <c r="J732" s="2" t="str">
        <f>VLOOKUP(A732,'4B0907557P M592 List'!$A$5:$D$1316,3,FALSE)</f>
        <v>$07406</v>
      </c>
      <c r="L732" s="2" t="str">
        <f>VLOOKUP(A732,'4B0907557P M592 List'!$A$5:$D$1316,2,FALSE)</f>
        <v>1x1</v>
      </c>
      <c r="M732" s="2" t="str">
        <f>VLOOKUP(A732,'4B0907557P M592 List'!$A$5:$D$1316,4,FALSE)</f>
        <v>Codewort Tester: Phasensensor</v>
      </c>
      <c r="N732" s="2" t="str">
        <f>VLOOKUP(A732,'4B0907557P M592 List'!$A$5:$D$1316,3,FALSE)</f>
        <v>$07406</v>
      </c>
      <c r="P732" s="2" t="str">
        <f>VLOOKUP(A732,'06A906018R M383 List'!$A$6:$D$1294,2,FALSE)</f>
        <v>1x1</v>
      </c>
      <c r="Q732" s="2" t="str">
        <f>VLOOKUP(A732,'06A906018R M383 List'!$A$6:$D$1294,4,FALSE)</f>
        <v>Codewort Tester: Phasensensor</v>
      </c>
      <c r="R732" s="2" t="str">
        <f>VLOOKUP(A732,'06A906018R M383 List'!$A$6:$D$1294,3,FALSE)</f>
        <v>$06D88</v>
      </c>
      <c r="T732" s="2" t="e">
        <f>VLOOKUP(A732,'06A906018CG M383 List'!$A$6:$D$1395,2,FALSE)</f>
        <v>#N/A</v>
      </c>
      <c r="U732" s="2" t="e">
        <f>VLOOKUP(A732,'06A906018CG M383 List'!$A$6:$D$1395,4,FALSE)</f>
        <v>#N/A</v>
      </c>
      <c r="V732" s="2" t="e">
        <f>VLOOKUP(A732,'06A906018CG M383 List'!$A$6:$D$1395,3,FALSE)</f>
        <v>#N/A</v>
      </c>
    </row>
    <row r="733" spans="1:22">
      <c r="A733" s="2" t="s">
        <v>8750</v>
      </c>
      <c r="B733" s="2" t="str">
        <f>VLOOKUP(A733,'4B0907557B M382 List'!$A$5:$E$1799,5,FALSE)</f>
        <v>Codeword tester : Phase sensor bank 2</v>
      </c>
      <c r="D733" s="2" t="str">
        <f>VLOOKUP(A733,'4B0907557B M382 List'!$A$5:$B$1799,2,FALSE)</f>
        <v>1x1</v>
      </c>
      <c r="E733" s="2" t="str">
        <f>VLOOKUP(A733,'4B0907557B M382 List'!$A$5:$D$1799,4,FALSE)</f>
        <v>Codewort Tester: Phasensensor Bank 2</v>
      </c>
      <c r="F733" s="2" t="str">
        <f>VLOOKUP(A733,'4B0907557B M382 List'!$A$5:$D$1799,3,FALSE)</f>
        <v>$07872</v>
      </c>
      <c r="H733" s="2" t="str">
        <f>VLOOKUP(A733,'4B0907557P M592 List'!$A$5:$D$1316,2,FALSE)</f>
        <v>1x1</v>
      </c>
      <c r="I733" s="2" t="str">
        <f>VLOOKUP(A733,'4B0907557P M592 List'!$A$5:$D$1316,4,FALSE)</f>
        <v>Codewort Tester: Phasensensor Bank 2</v>
      </c>
      <c r="J733" s="2" t="str">
        <f>VLOOKUP(A733,'4B0907557P M592 List'!$A$5:$D$1316,3,FALSE)</f>
        <v>$07408</v>
      </c>
      <c r="L733" s="2" t="str">
        <f>VLOOKUP(A733,'4B0907557P M592 List'!$A$5:$D$1316,2,FALSE)</f>
        <v>1x1</v>
      </c>
      <c r="M733" s="2" t="str">
        <f>VLOOKUP(A733,'4B0907557P M592 List'!$A$5:$D$1316,4,FALSE)</f>
        <v>Codewort Tester: Phasensensor Bank 2</v>
      </c>
      <c r="N733" s="2" t="str">
        <f>VLOOKUP(A733,'4B0907557P M592 List'!$A$5:$D$1316,3,FALSE)</f>
        <v>$07408</v>
      </c>
      <c r="P733" s="2" t="str">
        <f>VLOOKUP(A733,'06A906018R M383 List'!$A$6:$D$1294,2,FALSE)</f>
        <v>1x1</v>
      </c>
      <c r="Q733" s="2" t="str">
        <f>VLOOKUP(A733,'06A906018R M383 List'!$A$6:$D$1294,4,FALSE)</f>
        <v>Codewort Tester: Phasensensor Bank 2</v>
      </c>
      <c r="R733" s="2" t="str">
        <f>VLOOKUP(A733,'06A906018R M383 List'!$A$6:$D$1294,3,FALSE)</f>
        <v>$06D8A</v>
      </c>
      <c r="T733" s="2" t="e">
        <f>VLOOKUP(A733,'06A906018CG M383 List'!$A$6:$D$1395,2,FALSE)</f>
        <v>#N/A</v>
      </c>
      <c r="U733" s="2" t="e">
        <f>VLOOKUP(A733,'06A906018CG M383 List'!$A$6:$D$1395,4,FALSE)</f>
        <v>#N/A</v>
      </c>
      <c r="V733" s="2" t="e">
        <f>VLOOKUP(A733,'06A906018CG M383 List'!$A$6:$D$1395,3,FALSE)</f>
        <v>#N/A</v>
      </c>
    </row>
    <row r="734" spans="1:22">
      <c r="A734" s="2" t="s">
        <v>8888</v>
      </c>
      <c r="B734" s="2" t="str">
        <f>VLOOKUP(A734,'4B0907557B M382 List'!$A$5:$E$1799,5,FALSE)</f>
        <v>Code word for phase sensor</v>
      </c>
      <c r="D734" s="2" t="str">
        <f>VLOOKUP(A734,'4B0907557B M382 List'!$A$5:$B$1799,2,FALSE)</f>
        <v>1x1</v>
      </c>
      <c r="E734" s="2" t="str">
        <f>VLOOKUP(A734,'4B0907557B M382 List'!$A$5:$D$1799,4,FALSE)</f>
        <v>Codewort für Phasengeber</v>
      </c>
      <c r="F734" s="2" t="str">
        <f>VLOOKUP(A734,'4B0907557B M382 List'!$A$5:$D$1799,3,FALSE)</f>
        <v>$07531</v>
      </c>
      <c r="H734" s="2" t="str">
        <f>VLOOKUP(A734,'4B0907557P M592 List'!$A$5:$D$1316,2,FALSE)</f>
        <v>1x1</v>
      </c>
      <c r="I734" s="2" t="str">
        <f>VLOOKUP(A734,'4B0907557P M592 List'!$A$5:$D$1316,4,FALSE)</f>
        <v>Codewort für Phasengeber</v>
      </c>
      <c r="J734" s="2" t="str">
        <f>VLOOKUP(A734,'4B0907557P M592 List'!$A$5:$D$1316,3,FALSE)</f>
        <v>$070C7</v>
      </c>
      <c r="L734" s="2" t="str">
        <f>VLOOKUP(A734,'4B0907557P M592 List'!$A$5:$D$1316,2,FALSE)</f>
        <v>1x1</v>
      </c>
      <c r="M734" s="2" t="str">
        <f>VLOOKUP(A734,'4B0907557P M592 List'!$A$5:$D$1316,4,FALSE)</f>
        <v>Codewort für Phasengeber</v>
      </c>
      <c r="N734" s="2" t="str">
        <f>VLOOKUP(A734,'4B0907557P M592 List'!$A$5:$D$1316,3,FALSE)</f>
        <v>$070C7</v>
      </c>
      <c r="P734" s="2" t="e">
        <f>VLOOKUP(A734,'06A906018R M383 List'!$A$6:$D$1294,2,FALSE)</f>
        <v>#N/A</v>
      </c>
      <c r="Q734" s="2" t="e">
        <f>VLOOKUP(A734,'06A906018R M383 List'!$A$6:$D$1294,4,FALSE)</f>
        <v>#N/A</v>
      </c>
      <c r="R734" s="2" t="e">
        <f>VLOOKUP(A734,'06A906018R M383 List'!$A$6:$D$1294,3,FALSE)</f>
        <v>#N/A</v>
      </c>
      <c r="T734" s="2" t="e">
        <f>VLOOKUP(A734,'06A906018CG M383 List'!$A$6:$D$1395,2,FALSE)</f>
        <v>#N/A</v>
      </c>
      <c r="U734" s="2" t="e">
        <f>VLOOKUP(A734,'06A906018CG M383 List'!$A$6:$D$1395,4,FALSE)</f>
        <v>#N/A</v>
      </c>
      <c r="V734" s="2" t="e">
        <f>VLOOKUP(A734,'06A906018CG M383 List'!$A$6:$D$1395,3,FALSE)</f>
        <v>#N/A</v>
      </c>
    </row>
    <row r="735" spans="1:22">
      <c r="A735" s="2" t="s">
        <v>9806</v>
      </c>
      <c r="B735" s="2" t="str">
        <f>VLOOKUP(A735,'4B0907557B M382 List'!$A$5:$E$1799,5,FALSE)</f>
        <v>Debounce Error: phase sensor</v>
      </c>
      <c r="D735" s="2" t="str">
        <f>VLOOKUP(A735,'4B0907557B M382 List'!$A$5:$B$1799,2,FALSE)</f>
        <v>1x1</v>
      </c>
      <c r="E735" s="2" t="str">
        <f>VLOOKUP(A735,'4B0907557B M382 List'!$A$5:$D$1799,4,FALSE)</f>
        <v>Entprellung Fehler: Phasensensor</v>
      </c>
      <c r="F735" s="2" t="str">
        <f>VLOOKUP(A735,'4B0907557B M382 List'!$A$5:$D$1799,3,FALSE)</f>
        <v>$07A2A</v>
      </c>
      <c r="H735" s="2" t="str">
        <f>VLOOKUP(A735,'4B0907557P M592 List'!$A$5:$D$1316,2,FALSE)</f>
        <v>1x1</v>
      </c>
      <c r="I735" s="2" t="str">
        <f>VLOOKUP(A735,'4B0907557P M592 List'!$A$5:$D$1316,4,FALSE)</f>
        <v>Entprellung Fehler: Phasensensor</v>
      </c>
      <c r="J735" s="2" t="str">
        <f>VLOOKUP(A735,'4B0907557P M592 List'!$A$5:$D$1316,3,FALSE)</f>
        <v>$075C0</v>
      </c>
      <c r="L735" s="2" t="str">
        <f>VLOOKUP(A735,'4B0907557P M592 List'!$A$5:$D$1316,2,FALSE)</f>
        <v>1x1</v>
      </c>
      <c r="M735" s="2" t="str">
        <f>VLOOKUP(A735,'4B0907557P M592 List'!$A$5:$D$1316,4,FALSE)</f>
        <v>Entprellung Fehler: Phasensensor</v>
      </c>
      <c r="N735" s="2" t="str">
        <f>VLOOKUP(A735,'4B0907557P M592 List'!$A$5:$D$1316,3,FALSE)</f>
        <v>$075C0</v>
      </c>
      <c r="P735" s="2" t="str">
        <f>VLOOKUP(A735,'06A906018R M383 List'!$A$6:$D$1294,2,FALSE)</f>
        <v>1x1</v>
      </c>
      <c r="Q735" s="2" t="str">
        <f>VLOOKUP(A735,'06A906018R M383 List'!$A$6:$D$1294,4,FALSE)</f>
        <v>Entprellung Fehler: Phasensensor</v>
      </c>
      <c r="R735" s="2" t="str">
        <f>VLOOKUP(A735,'06A906018R M383 List'!$A$6:$D$1294,3,FALSE)</f>
        <v>$06F50</v>
      </c>
      <c r="T735" s="2" t="str">
        <f>VLOOKUP(A735,'06A906018CG M383 List'!$A$6:$D$1395,2,FALSE)</f>
        <v>1x1</v>
      </c>
      <c r="U735" s="2" t="str">
        <f>VLOOKUP(A735,'06A906018CG M383 List'!$A$6:$D$1395,4,FALSE)</f>
        <v>Entprellung Fehler: Phasensensor</v>
      </c>
      <c r="V735" s="2" t="str">
        <f>VLOOKUP(A735,'06A906018CG M383 List'!$A$6:$D$1395,3,FALSE)</f>
        <v>$06FAA</v>
      </c>
    </row>
    <row r="736" spans="1:22">
      <c r="A736" s="2" t="s">
        <v>9809</v>
      </c>
      <c r="B736" s="2" t="str">
        <f>VLOOKUP(A736,'4B0907557B M382 List'!$A$5:$E$1799,5,FALSE)</f>
        <v>Debounce Error: phase sensor 2</v>
      </c>
      <c r="D736" s="2" t="str">
        <f>VLOOKUP(A736,'4B0907557B M382 List'!$A$5:$B$1799,2,FALSE)</f>
        <v>1x1</v>
      </c>
      <c r="E736" s="2" t="str">
        <f>VLOOKUP(A736,'4B0907557B M382 List'!$A$5:$D$1799,4,FALSE)</f>
        <v>Entprellung Fehler: Phasensensor 2</v>
      </c>
      <c r="F736" s="2" t="str">
        <f>VLOOKUP(A736,'4B0907557B M382 List'!$A$5:$D$1799,3,FALSE)</f>
        <v>$07A2B</v>
      </c>
      <c r="H736" s="2" t="str">
        <f>VLOOKUP(A736,'4B0907557P M592 List'!$A$5:$D$1316,2,FALSE)</f>
        <v>1x1</v>
      </c>
      <c r="I736" s="2" t="str">
        <f>VLOOKUP(A736,'4B0907557P M592 List'!$A$5:$D$1316,4,FALSE)</f>
        <v>Entprellung Fehler: Phasensensor 2</v>
      </c>
      <c r="J736" s="2" t="str">
        <f>VLOOKUP(A736,'4B0907557P M592 List'!$A$5:$D$1316,3,FALSE)</f>
        <v>$075C1</v>
      </c>
      <c r="L736" s="2" t="str">
        <f>VLOOKUP(A736,'4B0907557P M592 List'!$A$5:$D$1316,2,FALSE)</f>
        <v>1x1</v>
      </c>
      <c r="M736" s="2" t="str">
        <f>VLOOKUP(A736,'4B0907557P M592 List'!$A$5:$D$1316,4,FALSE)</f>
        <v>Entprellung Fehler: Phasensensor 2</v>
      </c>
      <c r="N736" s="2" t="str">
        <f>VLOOKUP(A736,'4B0907557P M592 List'!$A$5:$D$1316,3,FALSE)</f>
        <v>$075C1</v>
      </c>
      <c r="P736" s="2" t="str">
        <f>VLOOKUP(A736,'06A906018R M383 List'!$A$6:$D$1294,2,FALSE)</f>
        <v>1x1</v>
      </c>
      <c r="Q736" s="2" t="str">
        <f>VLOOKUP(A736,'06A906018R M383 List'!$A$6:$D$1294,4,FALSE)</f>
        <v>Entprellung Fehler: Phasensensor 2</v>
      </c>
      <c r="R736" s="2" t="str">
        <f>VLOOKUP(A736,'06A906018R M383 List'!$A$6:$D$1294,3,FALSE)</f>
        <v>$06F51</v>
      </c>
      <c r="T736" s="2" t="str">
        <f>VLOOKUP(A736,'06A906018CG M383 List'!$A$6:$D$1395,2,FALSE)</f>
        <v>1x1</v>
      </c>
      <c r="U736" s="2" t="str">
        <f>VLOOKUP(A736,'06A906018CG M383 List'!$A$6:$D$1395,4,FALSE)</f>
        <v>Entprellung Fehler: Phasensensor 2</v>
      </c>
      <c r="V736" s="2" t="str">
        <f>VLOOKUP(A736,'06A906018CG M383 List'!$A$6:$D$1395,3,FALSE)</f>
        <v>$06FAB</v>
      </c>
    </row>
    <row r="737" spans="1:22">
      <c r="A737" s="2" t="s">
        <v>7349</v>
      </c>
      <c r="B737" s="2" t="str">
        <f>VLOOKUP(A737,'4B0907557B M382 List'!$A$5:$E$1799,5,FALSE)</f>
        <v>Debouncing healing : Phase sensor</v>
      </c>
      <c r="D737" s="2" t="str">
        <f>VLOOKUP(A737,'4B0907557B M382 List'!$A$5:$B$1799,2,FALSE)</f>
        <v>1x1</v>
      </c>
      <c r="E737" s="2" t="str">
        <f>VLOOKUP(A737,'4B0907557B M382 List'!$A$5:$D$1799,4,FALSE)</f>
        <v>Entprellung Heilung: Phasensensor</v>
      </c>
      <c r="F737" s="2" t="str">
        <f>VLOOKUP(A737,'4B0907557B M382 List'!$A$5:$D$1799,3,FALSE)</f>
        <v>$07A71</v>
      </c>
      <c r="H737" s="2" t="str">
        <f>VLOOKUP(A737,'4B0907557P M592 List'!$A$5:$D$1316,2,FALSE)</f>
        <v>1x1</v>
      </c>
      <c r="I737" s="2" t="str">
        <f>VLOOKUP(A737,'4B0907557P M592 List'!$A$5:$D$1316,4,FALSE)</f>
        <v>Entprellung Heilung: Phasensensor</v>
      </c>
      <c r="J737" s="2" t="str">
        <f>VLOOKUP(A737,'4B0907557P M592 List'!$A$5:$D$1316,3,FALSE)</f>
        <v>$07607</v>
      </c>
      <c r="L737" s="2" t="str">
        <f>VLOOKUP(A737,'4B0907557P M592 List'!$A$5:$D$1316,2,FALSE)</f>
        <v>1x1</v>
      </c>
      <c r="M737" s="2" t="str">
        <f>VLOOKUP(A737,'4B0907557P M592 List'!$A$5:$D$1316,4,FALSE)</f>
        <v>Entprellung Heilung: Phasensensor</v>
      </c>
      <c r="N737" s="2" t="str">
        <f>VLOOKUP(A737,'4B0907557P M592 List'!$A$5:$D$1316,3,FALSE)</f>
        <v>$07607</v>
      </c>
      <c r="P737" s="2" t="str">
        <f>VLOOKUP(A737,'06A906018R M383 List'!$A$6:$D$1294,2,FALSE)</f>
        <v>1x1</v>
      </c>
      <c r="Q737" s="2" t="str">
        <f>VLOOKUP(A737,'06A906018R M383 List'!$A$6:$D$1294,4,FALSE)</f>
        <v>Entprellung Heilung: Phasensensor</v>
      </c>
      <c r="R737" s="2" t="str">
        <f>VLOOKUP(A737,'06A906018R M383 List'!$A$6:$D$1294,3,FALSE)</f>
        <v>$06F97</v>
      </c>
      <c r="T737" s="2" t="str">
        <f>VLOOKUP(A737,'06A906018CG M383 List'!$A$6:$D$1395,2,FALSE)</f>
        <v>1x1</v>
      </c>
      <c r="U737" s="2" t="str">
        <f>VLOOKUP(A737,'06A906018CG M383 List'!$A$6:$D$1395,4,FALSE)</f>
        <v>Entprellung Heilung: Phasensensor</v>
      </c>
      <c r="V737" s="2" t="str">
        <f>VLOOKUP(A737,'06A906018CG M383 List'!$A$6:$D$1395,3,FALSE)</f>
        <v>$06FF1</v>
      </c>
    </row>
    <row r="738" spans="1:22">
      <c r="A738" s="2" t="s">
        <v>7352</v>
      </c>
      <c r="B738" s="2" t="str">
        <f>VLOOKUP(A738,'4B0907557B M382 List'!$A$5:$E$1799,5,FALSE)</f>
        <v>Debouncing healing : Phase sensor 2</v>
      </c>
      <c r="D738" s="2" t="str">
        <f>VLOOKUP(A738,'4B0907557B M382 List'!$A$5:$B$1799,2,FALSE)</f>
        <v>1x1</v>
      </c>
      <c r="E738" s="2" t="str">
        <f>VLOOKUP(A738,'4B0907557B M382 List'!$A$5:$D$1799,4,FALSE)</f>
        <v>Entprellung Heilung: Phasensensor 2</v>
      </c>
      <c r="F738" s="2" t="str">
        <f>VLOOKUP(A738,'4B0907557B M382 List'!$A$5:$D$1799,3,FALSE)</f>
        <v>$07A72</v>
      </c>
      <c r="H738" s="2" t="str">
        <f>VLOOKUP(A738,'4B0907557P M592 List'!$A$5:$D$1316,2,FALSE)</f>
        <v>1x1</v>
      </c>
      <c r="I738" s="2" t="str">
        <f>VLOOKUP(A738,'4B0907557P M592 List'!$A$5:$D$1316,4,FALSE)</f>
        <v>Entprellung Heilung: Phasensensor 2</v>
      </c>
      <c r="J738" s="2" t="str">
        <f>VLOOKUP(A738,'4B0907557P M592 List'!$A$5:$D$1316,3,FALSE)</f>
        <v>$07608</v>
      </c>
      <c r="L738" s="2" t="str">
        <f>VLOOKUP(A738,'4B0907557P M592 List'!$A$5:$D$1316,2,FALSE)</f>
        <v>1x1</v>
      </c>
      <c r="M738" s="2" t="str">
        <f>VLOOKUP(A738,'4B0907557P M592 List'!$A$5:$D$1316,4,FALSE)</f>
        <v>Entprellung Heilung: Phasensensor 2</v>
      </c>
      <c r="N738" s="2" t="str">
        <f>VLOOKUP(A738,'4B0907557P M592 List'!$A$5:$D$1316,3,FALSE)</f>
        <v>$07608</v>
      </c>
      <c r="P738" s="2" t="str">
        <f>VLOOKUP(A738,'06A906018R M383 List'!$A$6:$D$1294,2,FALSE)</f>
        <v>1x1</v>
      </c>
      <c r="Q738" s="2" t="str">
        <f>VLOOKUP(A738,'06A906018R M383 List'!$A$6:$D$1294,4,FALSE)</f>
        <v>Entprellung Heilung: Phasensensor 2</v>
      </c>
      <c r="R738" s="2" t="str">
        <f>VLOOKUP(A738,'06A906018R M383 List'!$A$6:$D$1294,3,FALSE)</f>
        <v>$06F98</v>
      </c>
      <c r="T738" s="2" t="str">
        <f>VLOOKUP(A738,'06A906018CG M383 List'!$A$6:$D$1395,2,FALSE)</f>
        <v>1x1</v>
      </c>
      <c r="U738" s="2" t="str">
        <f>VLOOKUP(A738,'06A906018CG M383 List'!$A$6:$D$1395,4,FALSE)</f>
        <v>Entprellung Heilung: Phasensensor 2</v>
      </c>
      <c r="V738" s="2" t="str">
        <f>VLOOKUP(A738,'06A906018CG M383 List'!$A$6:$D$1395,3,FALSE)</f>
        <v>$06FF2</v>
      </c>
    </row>
    <row r="739" spans="1:22">
      <c r="A739" s="2" t="s">
        <v>8121</v>
      </c>
      <c r="B739" s="2" t="str">
        <f>VLOOKUP(A739,'4B0907557B M382 List'!$A$5:$E$1799,5,FALSE)</f>
        <v>Error - &gt; Lamp : Phase sensor</v>
      </c>
      <c r="D739" s="2" t="str">
        <f>VLOOKUP(A739,'4B0907557B M382 List'!$A$5:$B$1799,2,FALSE)</f>
        <v>1x1</v>
      </c>
      <c r="E739" s="2" t="str">
        <f>VLOOKUP(A739,'4B0907557B M382 List'!$A$5:$D$1799,4,FALSE)</f>
        <v>Fehler -&gt; Lampe: Phasensensor</v>
      </c>
      <c r="F739" s="2" t="str">
        <f>VLOOKUP(A739,'4B0907557B M382 List'!$A$5:$D$1799,3,FALSE)</f>
        <v>$07AB8</v>
      </c>
      <c r="H739" s="2" t="str">
        <f>VLOOKUP(A739,'4B0907557P M592 List'!$A$5:$D$1316,2,FALSE)</f>
        <v>1x1</v>
      </c>
      <c r="I739" s="2" t="str">
        <f>VLOOKUP(A739,'4B0907557P M592 List'!$A$5:$D$1316,4,FALSE)</f>
        <v>Fehler -&gt; Lampe: Phasensensor</v>
      </c>
      <c r="J739" s="2" t="str">
        <f>VLOOKUP(A739,'4B0907557P M592 List'!$A$5:$D$1316,3,FALSE)</f>
        <v>$0764E</v>
      </c>
      <c r="L739" s="2" t="str">
        <f>VLOOKUP(A739,'4B0907557P M592 List'!$A$5:$D$1316,2,FALSE)</f>
        <v>1x1</v>
      </c>
      <c r="M739" s="2" t="str">
        <f>VLOOKUP(A739,'4B0907557P M592 List'!$A$5:$D$1316,4,FALSE)</f>
        <v>Fehler -&gt; Lampe: Phasensensor</v>
      </c>
      <c r="N739" s="2" t="str">
        <f>VLOOKUP(A739,'4B0907557P M592 List'!$A$5:$D$1316,3,FALSE)</f>
        <v>$0764E</v>
      </c>
      <c r="P739" s="2" t="str">
        <f>VLOOKUP(A739,'06A906018R M383 List'!$A$6:$D$1294,2,FALSE)</f>
        <v>1x1</v>
      </c>
      <c r="Q739" s="2" t="str">
        <f>VLOOKUP(A739,'06A906018R M383 List'!$A$6:$D$1294,4,FALSE)</f>
        <v>Fehler -&gt; Lampe: Phasensensor</v>
      </c>
      <c r="R739" s="2" t="str">
        <f>VLOOKUP(A739,'06A906018R M383 List'!$A$6:$D$1294,3,FALSE)</f>
        <v>$06FDE</v>
      </c>
      <c r="T739" s="2" t="str">
        <f>VLOOKUP(A739,'06A906018CG M383 List'!$A$6:$D$1395,2,FALSE)</f>
        <v>1x1</v>
      </c>
      <c r="U739" s="2" t="str">
        <f>VLOOKUP(A739,'06A906018CG M383 List'!$A$6:$D$1395,4,FALSE)</f>
        <v>Fehler -&gt; Lampe: Phasensensor</v>
      </c>
      <c r="V739" s="2" t="str">
        <f>VLOOKUP(A739,'06A906018CG M383 List'!$A$6:$D$1395,3,FALSE)</f>
        <v>$07038</v>
      </c>
    </row>
    <row r="740" spans="1:22">
      <c r="A740" s="2" t="s">
        <v>8124</v>
      </c>
      <c r="B740" s="2" t="str">
        <f>VLOOKUP(A740,'4B0907557B M382 List'!$A$5:$E$1799,5,FALSE)</f>
        <v>Error - &gt; Lamp : Phase sensor 2</v>
      </c>
      <c r="D740" s="2" t="str">
        <f>VLOOKUP(A740,'4B0907557B M382 List'!$A$5:$B$1799,2,FALSE)</f>
        <v>1x1</v>
      </c>
      <c r="E740" s="2" t="str">
        <f>VLOOKUP(A740,'4B0907557B M382 List'!$A$5:$D$1799,4,FALSE)</f>
        <v>Fehler -&gt; Lampe: Phasensensor 2</v>
      </c>
      <c r="F740" s="2" t="str">
        <f>VLOOKUP(A740,'4B0907557B M382 List'!$A$5:$D$1799,3,FALSE)</f>
        <v>$07AB9</v>
      </c>
      <c r="H740" s="2" t="str">
        <f>VLOOKUP(A740,'4B0907557P M592 List'!$A$5:$D$1316,2,FALSE)</f>
        <v>1x1</v>
      </c>
      <c r="I740" s="2" t="str">
        <f>VLOOKUP(A740,'4B0907557P M592 List'!$A$5:$D$1316,4,FALSE)</f>
        <v>Fehler -&gt; Lampe: Phasensensor 2</v>
      </c>
      <c r="J740" s="2" t="str">
        <f>VLOOKUP(A740,'4B0907557P M592 List'!$A$5:$D$1316,3,FALSE)</f>
        <v>$0764F</v>
      </c>
      <c r="L740" s="2" t="str">
        <f>VLOOKUP(A740,'4B0907557P M592 List'!$A$5:$D$1316,2,FALSE)</f>
        <v>1x1</v>
      </c>
      <c r="M740" s="2" t="str">
        <f>VLOOKUP(A740,'4B0907557P M592 List'!$A$5:$D$1316,4,FALSE)</f>
        <v>Fehler -&gt; Lampe: Phasensensor 2</v>
      </c>
      <c r="N740" s="2" t="str">
        <f>VLOOKUP(A740,'4B0907557P M592 List'!$A$5:$D$1316,3,FALSE)</f>
        <v>$0764F</v>
      </c>
      <c r="P740" s="2" t="str">
        <f>VLOOKUP(A740,'06A906018R M383 List'!$A$6:$D$1294,2,FALSE)</f>
        <v>1x1</v>
      </c>
      <c r="Q740" s="2" t="str">
        <f>VLOOKUP(A740,'06A906018R M383 List'!$A$6:$D$1294,4,FALSE)</f>
        <v>Fehler -&gt; Lampe: Phasensensor 2</v>
      </c>
      <c r="R740" s="2" t="str">
        <f>VLOOKUP(A740,'06A906018R M383 List'!$A$6:$D$1294,3,FALSE)</f>
        <v>$06FDF</v>
      </c>
      <c r="T740" s="2" t="str">
        <f>VLOOKUP(A740,'06A906018CG M383 List'!$A$6:$D$1395,2,FALSE)</f>
        <v>1x1</v>
      </c>
      <c r="U740" s="2" t="str">
        <f>VLOOKUP(A740,'06A906018CG M383 List'!$A$6:$D$1395,4,FALSE)</f>
        <v>Fehler -&gt; Lampe: Phasensensor 2</v>
      </c>
      <c r="V740" s="2" t="str">
        <f>VLOOKUP(A740,'06A906018CG M383 List'!$A$6:$D$1395,3,FALSE)</f>
        <v>$07039</v>
      </c>
    </row>
    <row r="741" spans="1:22">
      <c r="A741" s="2" t="s">
        <v>5736</v>
      </c>
      <c r="B741" s="2" t="str">
        <f>VLOOKUP(A741,'4B0907557B M382 List'!$A$5:$E$1799,5,FALSE)</f>
        <v>Initial value not ok for counter -phase signal</v>
      </c>
      <c r="D741" s="2" t="str">
        <f>VLOOKUP(A741,'4B0907557B M382 List'!$A$5:$B$1799,2,FALSE)</f>
        <v>1x1</v>
      </c>
      <c r="E741" s="2" t="str">
        <f>VLOOKUP(A741,'4B0907557B M382 List'!$A$5:$D$1799,4,FALSE)</f>
        <v>Anfangswert für Zähler Phasensignal nicht ok</v>
      </c>
      <c r="F741" s="2" t="str">
        <f>VLOOKUP(A741,'4B0907557B M382 List'!$A$5:$D$1799,3,FALSE)</f>
        <v>$074D3</v>
      </c>
      <c r="H741" s="2" t="str">
        <f>VLOOKUP(A741,'4B0907557P M592 List'!$A$5:$D$1316,2,FALSE)</f>
        <v>1x1</v>
      </c>
      <c r="I741" s="2" t="str">
        <f>VLOOKUP(A741,'4B0907557P M592 List'!$A$5:$D$1316,4,FALSE)</f>
        <v>Anfangswert für Zähler Phasensignal nicht ok</v>
      </c>
      <c r="J741" s="2" t="str">
        <f>VLOOKUP(A741,'4B0907557P M592 List'!$A$5:$D$1316,3,FALSE)</f>
        <v>$07069</v>
      </c>
      <c r="L741" s="2" t="str">
        <f>VLOOKUP(A741,'4B0907557P M592 List'!$A$5:$D$1316,2,FALSE)</f>
        <v>1x1</v>
      </c>
      <c r="M741" s="2" t="str">
        <f>VLOOKUP(A741,'4B0907557P M592 List'!$A$5:$D$1316,4,FALSE)</f>
        <v>Anfangswert für Zähler Phasensignal nicht ok</v>
      </c>
      <c r="N741" s="2" t="str">
        <f>VLOOKUP(A741,'4B0907557P M592 List'!$A$5:$D$1316,3,FALSE)</f>
        <v>$07069</v>
      </c>
      <c r="P741" s="2" t="e">
        <f>VLOOKUP(A741,'06A906018R M383 List'!$A$6:$D$1294,2,FALSE)</f>
        <v>#N/A</v>
      </c>
      <c r="Q741" s="2" t="e">
        <f>VLOOKUP(A741,'06A906018R M383 List'!$A$6:$D$1294,4,FALSE)</f>
        <v>#N/A</v>
      </c>
      <c r="R741" s="2" t="e">
        <f>VLOOKUP(A741,'06A906018R M383 List'!$A$6:$D$1294,3,FALSE)</f>
        <v>#N/A</v>
      </c>
      <c r="T741" s="2" t="str">
        <f>VLOOKUP(A741,'06A906018CG M383 List'!$A$6:$D$1395,2,FALSE)</f>
        <v>1x1</v>
      </c>
      <c r="U741" s="2" t="str">
        <f>VLOOKUP(A741,'06A906018CG M383 List'!$A$6:$D$1395,4,FALSE)</f>
        <v>Anfangswert für Zähler Phasensignal nicht ok</v>
      </c>
      <c r="V741" s="2" t="str">
        <f>VLOOKUP(A741,'06A906018CG M383 List'!$A$6:$D$1395,3,FALSE)</f>
        <v>$069F9</v>
      </c>
    </row>
    <row r="742" spans="1:22">
      <c r="A742" s="2" t="s">
        <v>6778</v>
      </c>
      <c r="B742" s="2" t="str">
        <f>VLOOKUP(A742,'4B0907557B M382 List'!$A$5:$E$1799,5,FALSE)</f>
        <v>Error sum time: phase sensor</v>
      </c>
      <c r="D742" s="2" t="str">
        <f>VLOOKUP(A742,'4B0907557B M382 List'!$A$5:$B$1799,2,FALSE)</f>
        <v>1x1</v>
      </c>
      <c r="E742" s="2" t="str">
        <f>VLOOKUP(A742,'4B0907557B M382 List'!$A$5:$D$1799,4,FALSE)</f>
        <v>Fehlersummenzeit: Phasensensor</v>
      </c>
      <c r="F742" s="2" t="str">
        <f>VLOOKUP(A742,'4B0907557B M382 List'!$A$5:$D$1799,3,FALSE)</f>
        <v>$07AFF</v>
      </c>
      <c r="H742" s="2" t="str">
        <f>VLOOKUP(A742,'4B0907557P M592 List'!$A$5:$D$1316,2,FALSE)</f>
        <v>1x1</v>
      </c>
      <c r="I742" s="2" t="str">
        <f>VLOOKUP(A742,'4B0907557P M592 List'!$A$5:$D$1316,4,FALSE)</f>
        <v>Fehlersummenzeit: Phasensensor</v>
      </c>
      <c r="J742" s="2" t="str">
        <f>VLOOKUP(A742,'4B0907557P M592 List'!$A$5:$D$1316,3,FALSE)</f>
        <v>$07695</v>
      </c>
      <c r="L742" s="2" t="str">
        <f>VLOOKUP(A742,'4B0907557P M592 List'!$A$5:$D$1316,2,FALSE)</f>
        <v>1x1</v>
      </c>
      <c r="M742" s="2" t="str">
        <f>VLOOKUP(A742,'4B0907557P M592 List'!$A$5:$D$1316,4,FALSE)</f>
        <v>Fehlersummenzeit: Phasensensor</v>
      </c>
      <c r="N742" s="2" t="str">
        <f>VLOOKUP(A742,'4B0907557P M592 List'!$A$5:$D$1316,3,FALSE)</f>
        <v>$07695</v>
      </c>
      <c r="P742" s="2" t="str">
        <f>VLOOKUP(A742,'06A906018R M383 List'!$A$6:$D$1294,2,FALSE)</f>
        <v>1x1</v>
      </c>
      <c r="Q742" s="2" t="str">
        <f>VLOOKUP(A742,'06A906018R M383 List'!$A$6:$D$1294,4,FALSE)</f>
        <v>Fehlersummenzeit: Phasensensor</v>
      </c>
      <c r="R742" s="2" t="str">
        <f>VLOOKUP(A742,'06A906018R M383 List'!$A$6:$D$1294,3,FALSE)</f>
        <v>$07025</v>
      </c>
      <c r="T742" s="2" t="str">
        <f>VLOOKUP(A742,'06A906018CG M383 List'!$A$6:$D$1395,2,FALSE)</f>
        <v>1x1</v>
      </c>
      <c r="U742" s="2" t="str">
        <f>VLOOKUP(A742,'06A906018CG M383 List'!$A$6:$D$1395,4,FALSE)</f>
        <v>Fehlersummenzeit: Phasensensor</v>
      </c>
      <c r="V742" s="2" t="str">
        <f>VLOOKUP(A742,'06A906018CG M383 List'!$A$6:$D$1395,3,FALSE)</f>
        <v>$0707F</v>
      </c>
    </row>
    <row r="743" spans="1:22">
      <c r="A743" s="2" t="s">
        <v>6781</v>
      </c>
      <c r="B743" s="2" t="str">
        <f>VLOOKUP(A743,'4B0907557B M382 List'!$A$5:$E$1799,5,FALSE)</f>
        <v>Error sum time : Phase sensor 2</v>
      </c>
      <c r="D743" s="2" t="str">
        <f>VLOOKUP(A743,'4B0907557B M382 List'!$A$5:$B$1799,2,FALSE)</f>
        <v>1x1</v>
      </c>
      <c r="E743" s="2" t="str">
        <f>VLOOKUP(A743,'4B0907557B M382 List'!$A$5:$D$1799,4,FALSE)</f>
        <v>Fehlersummenzeit: Phasensensor 2</v>
      </c>
      <c r="F743" s="2" t="str">
        <f>VLOOKUP(A743,'4B0907557B M382 List'!$A$5:$D$1799,3,FALSE)</f>
        <v>$07B00</v>
      </c>
      <c r="H743" s="2" t="str">
        <f>VLOOKUP(A743,'4B0907557P M592 List'!$A$5:$D$1316,2,FALSE)</f>
        <v>1x1</v>
      </c>
      <c r="I743" s="2" t="str">
        <f>VLOOKUP(A743,'4B0907557P M592 List'!$A$5:$D$1316,4,FALSE)</f>
        <v>Fehlersummenzeit: Phasensensor 2</v>
      </c>
      <c r="J743" s="2" t="str">
        <f>VLOOKUP(A743,'4B0907557P M592 List'!$A$5:$D$1316,3,FALSE)</f>
        <v>$07696</v>
      </c>
      <c r="L743" s="2" t="str">
        <f>VLOOKUP(A743,'4B0907557P M592 List'!$A$5:$D$1316,2,FALSE)</f>
        <v>1x1</v>
      </c>
      <c r="M743" s="2" t="str">
        <f>VLOOKUP(A743,'4B0907557P M592 List'!$A$5:$D$1316,4,FALSE)</f>
        <v>Fehlersummenzeit: Phasensensor 2</v>
      </c>
      <c r="N743" s="2" t="str">
        <f>VLOOKUP(A743,'4B0907557P M592 List'!$A$5:$D$1316,3,FALSE)</f>
        <v>$07696</v>
      </c>
      <c r="P743" s="2" t="str">
        <f>VLOOKUP(A743,'06A906018R M383 List'!$A$6:$D$1294,2,FALSE)</f>
        <v>1x1</v>
      </c>
      <c r="Q743" s="2" t="str">
        <f>VLOOKUP(A743,'06A906018R M383 List'!$A$6:$D$1294,4,FALSE)</f>
        <v>Fehlersummenzeit: Phasensensor 2</v>
      </c>
      <c r="R743" s="2" t="str">
        <f>VLOOKUP(A743,'06A906018R M383 List'!$A$6:$D$1294,3,FALSE)</f>
        <v>$07026</v>
      </c>
      <c r="T743" s="2" t="str">
        <f>VLOOKUP(A743,'06A906018CG M383 List'!$A$6:$D$1395,2,FALSE)</f>
        <v>1x1</v>
      </c>
      <c r="U743" s="2" t="str">
        <f>VLOOKUP(A743,'06A906018CG M383 List'!$A$6:$D$1395,4,FALSE)</f>
        <v>Fehlersummenzeit: Phasensensor 2</v>
      </c>
      <c r="V743" s="2" t="str">
        <f>VLOOKUP(A743,'06A906018CG M383 List'!$A$6:$D$1395,3,FALSE)</f>
        <v>$07080</v>
      </c>
    </row>
    <row r="744" spans="1:22">
      <c r="P744" s="2"/>
      <c r="Q744" s="2"/>
      <c r="R744" s="2"/>
    </row>
    <row r="745" spans="1:22">
      <c r="A745" s="2" t="s">
        <v>1668</v>
      </c>
      <c r="B745" s="15" t="s">
        <v>9944</v>
      </c>
      <c r="P745" s="2"/>
      <c r="Q745" s="2"/>
      <c r="R745" s="2"/>
    </row>
    <row r="746" spans="1:22">
      <c r="A746" s="2" t="s">
        <v>8753</v>
      </c>
      <c r="B746" s="2" t="str">
        <f>VLOOKUP(A746,'4B0907557B M382 List'!$A$5:$E$1799,5,FALSE)</f>
        <v>Codeword tester : Control unit defective (EEPROM )</v>
      </c>
      <c r="D746" s="2" t="str">
        <f>VLOOKUP(A746,'4B0907557B M382 List'!$A$5:$B$1799,2,FALSE)</f>
        <v>1x1</v>
      </c>
      <c r="E746" s="2" t="str">
        <f>VLOOKUP(A746,'4B0907557B M382 List'!$A$5:$D$1799,4,FALSE)</f>
        <v>Codewort Tester: Steuergerät defekt (EEPROM)</v>
      </c>
      <c r="F746" s="2" t="str">
        <f>VLOOKUP(A746,'4B0907557B M382 List'!$A$5:$D$1799,3,FALSE)</f>
        <v>$07874</v>
      </c>
      <c r="H746" s="2" t="str">
        <f>VLOOKUP(A746,'4B0907557P M592 List'!$A$5:$D$1316,2,FALSE)</f>
        <v>1x1</v>
      </c>
      <c r="I746" s="2" t="str">
        <f>VLOOKUP(A746,'4B0907557P M592 List'!$A$5:$D$1316,4,FALSE)</f>
        <v>Codewort Tester: Steuergerät defekt (EEPROM)</v>
      </c>
      <c r="J746" s="2" t="str">
        <f>VLOOKUP(A746,'4B0907557P M592 List'!$A$5:$D$1316,3,FALSE)</f>
        <v>$0740A</v>
      </c>
      <c r="L746" s="2" t="str">
        <f>VLOOKUP(A746,'4B0907557P M592 List'!$A$5:$D$1316,2,FALSE)</f>
        <v>1x1</v>
      </c>
      <c r="M746" s="2" t="str">
        <f>VLOOKUP(A746,'4B0907557P M592 List'!$A$5:$D$1316,4,FALSE)</f>
        <v>Codewort Tester: Steuergerät defekt (EEPROM)</v>
      </c>
      <c r="N746" s="2" t="str">
        <f>VLOOKUP(A746,'4B0907557P M592 List'!$A$5:$D$1316,3,FALSE)</f>
        <v>$0740A</v>
      </c>
      <c r="P746" s="2" t="str">
        <f>VLOOKUP(A746,'06A906018R M383 List'!$A$6:$D$1294,2,FALSE)</f>
        <v>1x1</v>
      </c>
      <c r="Q746" s="2" t="str">
        <f>VLOOKUP(A746,'06A906018R M383 List'!$A$6:$D$1294,4,FALSE)</f>
        <v>Codewort Tester: Steuergerät defekt (EEPROM)</v>
      </c>
      <c r="R746" s="2" t="str">
        <f>VLOOKUP(A746,'06A906018R M383 List'!$A$6:$D$1294,3,FALSE)</f>
        <v>$06D8C</v>
      </c>
      <c r="T746" s="2" t="e">
        <f>VLOOKUP(A746,'06A906018CG M383 List'!$A$6:$D$1395,2,FALSE)</f>
        <v>#N/A</v>
      </c>
      <c r="U746" s="2" t="e">
        <f>VLOOKUP(A746,'06A906018CG M383 List'!$A$6:$D$1395,4,FALSE)</f>
        <v>#N/A</v>
      </c>
      <c r="V746" s="2" t="e">
        <f>VLOOKUP(A746,'06A906018CG M383 List'!$A$6:$D$1395,3,FALSE)</f>
        <v>#N/A</v>
      </c>
    </row>
    <row r="747" spans="1:22">
      <c r="A747" s="2" t="s">
        <v>8813</v>
      </c>
      <c r="B747" s="2" t="str">
        <f>VLOOKUP(A747,'4B0907557B M382 List'!$A$5:$E$1799,5,FALSE)</f>
        <v>Code word for target speed switching ( default value)</v>
      </c>
      <c r="D747" s="2" t="str">
        <f>VLOOKUP(A747,'4B0907557B M382 List'!$A$5:$B$1799,2,FALSE)</f>
        <v>1x1</v>
      </c>
      <c r="E747" s="2" t="str">
        <f>VLOOKUP(A747,'4B0907557B M382 List'!$A$5:$D$1799,4,FALSE)</f>
        <v>Codewort für Solldrehzahlumschaltung (Defaultwert)</v>
      </c>
      <c r="F747" s="2" t="str">
        <f>VLOOKUP(A747,'4B0907557B M382 List'!$A$5:$D$1799,3,FALSE)</f>
        <v>$074D4</v>
      </c>
      <c r="H747" s="2" t="str">
        <f>VLOOKUP(A747,'4B0907557P M592 List'!$A$5:$D$1316,2,FALSE)</f>
        <v>1x1</v>
      </c>
      <c r="I747" s="2" t="str">
        <f>VLOOKUP(A747,'4B0907557P M592 List'!$A$5:$D$1316,4,FALSE)</f>
        <v>Codewort für Solldrehzahlumschaltung (Defaultwert)</v>
      </c>
      <c r="J747" s="2" t="str">
        <f>VLOOKUP(A747,'4B0907557P M592 List'!$A$5:$D$1316,3,FALSE)</f>
        <v>$0706A</v>
      </c>
      <c r="L747" s="2" t="str">
        <f>VLOOKUP(A747,'4B0907557P M592 List'!$A$5:$D$1316,2,FALSE)</f>
        <v>1x1</v>
      </c>
      <c r="M747" s="2" t="str">
        <f>VLOOKUP(A747,'4B0907557P M592 List'!$A$5:$D$1316,4,FALSE)</f>
        <v>Codewort für Solldrehzahlumschaltung (Defaultwert)</v>
      </c>
      <c r="N747" s="2" t="str">
        <f>VLOOKUP(A747,'4B0907557P M592 List'!$A$5:$D$1316,3,FALSE)</f>
        <v>$0706A</v>
      </c>
      <c r="P747" s="2" t="e">
        <f>VLOOKUP(A747,'06A906018R M383 List'!$A$6:$D$1294,2,FALSE)</f>
        <v>#N/A</v>
      </c>
      <c r="Q747" s="2" t="e">
        <f>VLOOKUP(A747,'06A906018R M383 List'!$A$6:$D$1294,4,FALSE)</f>
        <v>#N/A</v>
      </c>
      <c r="R747" s="2" t="e">
        <f>VLOOKUP(A747,'06A906018R M383 List'!$A$6:$D$1294,3,FALSE)</f>
        <v>#N/A</v>
      </c>
      <c r="T747" s="2" t="e">
        <f>VLOOKUP(A747,'06A906018CG M383 List'!$A$6:$D$1395,2,FALSE)</f>
        <v>#N/A</v>
      </c>
      <c r="U747" s="2" t="e">
        <f>VLOOKUP(A747,'06A906018CG M383 List'!$A$6:$D$1395,4,FALSE)</f>
        <v>#N/A</v>
      </c>
      <c r="V747" s="2" t="e">
        <f>VLOOKUP(A747,'06A906018CG M383 List'!$A$6:$D$1395,3,FALSE)</f>
        <v>#N/A</v>
      </c>
    </row>
    <row r="748" spans="1:22">
      <c r="A748" s="2" t="s">
        <v>9812</v>
      </c>
      <c r="B748" s="2" t="str">
        <f>VLOOKUP(A748,'4B0907557B M382 List'!$A$5:$E$1799,5,FALSE)</f>
        <v>Debounce Error: Control unit defective (EEPROM )</v>
      </c>
      <c r="D748" s="2" t="str">
        <f>VLOOKUP(A748,'4B0907557B M382 List'!$A$5:$B$1799,2,FALSE)</f>
        <v>1x1</v>
      </c>
      <c r="E748" s="2" t="str">
        <f>VLOOKUP(A748,'4B0907557B M382 List'!$A$5:$D$1799,4,FALSE)</f>
        <v>Entprellung Fehler: Steuergerät defekt (EEPROM)</v>
      </c>
      <c r="F748" s="2" t="str">
        <f>VLOOKUP(A748,'4B0907557B M382 List'!$A$5:$D$1799,3,FALSE)</f>
        <v>$07A2C</v>
      </c>
      <c r="H748" s="2" t="str">
        <f>VLOOKUP(A748,'4B0907557P M592 List'!$A$5:$D$1316,2,FALSE)</f>
        <v>1x1</v>
      </c>
      <c r="I748" s="2" t="str">
        <f>VLOOKUP(A748,'4B0907557P M592 List'!$A$5:$D$1316,4,FALSE)</f>
        <v>Entprellung Fehler: Steuergerät defekt (EEPROM)</v>
      </c>
      <c r="J748" s="2" t="str">
        <f>VLOOKUP(A748,'4B0907557P M592 List'!$A$5:$D$1316,3,FALSE)</f>
        <v>$075C2</v>
      </c>
      <c r="L748" s="2" t="str">
        <f>VLOOKUP(A748,'4B0907557P M592 List'!$A$5:$D$1316,2,FALSE)</f>
        <v>1x1</v>
      </c>
      <c r="M748" s="2" t="str">
        <f>VLOOKUP(A748,'4B0907557P M592 List'!$A$5:$D$1316,4,FALSE)</f>
        <v>Entprellung Fehler: Steuergerät defekt (EEPROM)</v>
      </c>
      <c r="N748" s="2" t="str">
        <f>VLOOKUP(A748,'4B0907557P M592 List'!$A$5:$D$1316,3,FALSE)</f>
        <v>$075C2</v>
      </c>
      <c r="P748" s="2" t="str">
        <f>VLOOKUP(A748,'06A906018R M383 List'!$A$6:$D$1294,2,FALSE)</f>
        <v>1x1</v>
      </c>
      <c r="Q748" s="2" t="str">
        <f>VLOOKUP(A748,'06A906018R M383 List'!$A$6:$D$1294,4,FALSE)</f>
        <v>Entprellung Fehler: Steuergerät defekt (EEPROM)</v>
      </c>
      <c r="R748" s="2" t="str">
        <f>VLOOKUP(A748,'06A906018R M383 List'!$A$6:$D$1294,3,FALSE)</f>
        <v>$06F52</v>
      </c>
      <c r="T748" s="2" t="str">
        <f>VLOOKUP(A748,'06A906018CG M383 List'!$A$6:$D$1395,2,FALSE)</f>
        <v>1x1</v>
      </c>
      <c r="U748" s="2" t="str">
        <f>VLOOKUP(A748,'06A906018CG M383 List'!$A$6:$D$1395,4,FALSE)</f>
        <v>Entprellung Fehler: Steuergerät defekt (EEPROM)</v>
      </c>
      <c r="V748" s="2" t="str">
        <f>VLOOKUP(A748,'06A906018CG M383 List'!$A$6:$D$1395,3,FALSE)</f>
        <v>$06FAC</v>
      </c>
    </row>
    <row r="749" spans="1:22">
      <c r="A749" s="2" t="s">
        <v>7355</v>
      </c>
      <c r="B749" s="2" t="str">
        <f>VLOOKUP(A749,'4B0907557B M382 List'!$A$5:$E$1799,5,FALSE)</f>
        <v>Debouncing Healing: Control unit defective (EEPROM )</v>
      </c>
      <c r="D749" s="2" t="str">
        <f>VLOOKUP(A749,'4B0907557B M382 List'!$A$5:$B$1799,2,FALSE)</f>
        <v>1x1</v>
      </c>
      <c r="E749" s="2" t="str">
        <f>VLOOKUP(A749,'4B0907557B M382 List'!$A$5:$D$1799,4,FALSE)</f>
        <v>Entprellung Heilung: Steuergerät defekt (EEPROM)</v>
      </c>
      <c r="F749" s="2" t="str">
        <f>VLOOKUP(A749,'4B0907557B M382 List'!$A$5:$D$1799,3,FALSE)</f>
        <v>$07A73</v>
      </c>
      <c r="H749" s="2" t="str">
        <f>VLOOKUP(A749,'4B0907557P M592 List'!$A$5:$D$1316,2,FALSE)</f>
        <v>1x1</v>
      </c>
      <c r="I749" s="2" t="str">
        <f>VLOOKUP(A749,'4B0907557P M592 List'!$A$5:$D$1316,4,FALSE)</f>
        <v>Entprellung Heilung: Steuergerät defekt (EEPROM)</v>
      </c>
      <c r="J749" s="2" t="str">
        <f>VLOOKUP(A749,'4B0907557P M592 List'!$A$5:$D$1316,3,FALSE)</f>
        <v>$07609</v>
      </c>
      <c r="L749" s="2" t="str">
        <f>VLOOKUP(A749,'4B0907557P M592 List'!$A$5:$D$1316,2,FALSE)</f>
        <v>1x1</v>
      </c>
      <c r="M749" s="2" t="str">
        <f>VLOOKUP(A749,'4B0907557P M592 List'!$A$5:$D$1316,4,FALSE)</f>
        <v>Entprellung Heilung: Steuergerät defekt (EEPROM)</v>
      </c>
      <c r="N749" s="2" t="str">
        <f>VLOOKUP(A749,'4B0907557P M592 List'!$A$5:$D$1316,3,FALSE)</f>
        <v>$07609</v>
      </c>
      <c r="P749" s="2" t="str">
        <f>VLOOKUP(A749,'06A906018R M383 List'!$A$6:$D$1294,2,FALSE)</f>
        <v>1x1</v>
      </c>
      <c r="Q749" s="2" t="str">
        <f>VLOOKUP(A749,'06A906018R M383 List'!$A$6:$D$1294,4,FALSE)</f>
        <v>Entprellung Heilung: Steuergerät defekt (EEPROM)</v>
      </c>
      <c r="R749" s="2" t="str">
        <f>VLOOKUP(A749,'06A906018R M383 List'!$A$6:$D$1294,3,FALSE)</f>
        <v>$06F99</v>
      </c>
      <c r="T749" s="2" t="str">
        <f>VLOOKUP(A749,'06A906018CG M383 List'!$A$6:$D$1395,2,FALSE)</f>
        <v>1x1</v>
      </c>
      <c r="U749" s="2" t="str">
        <f>VLOOKUP(A749,'06A906018CG M383 List'!$A$6:$D$1395,4,FALSE)</f>
        <v>Entprellung Heilung: Steuergerät defekt (EEPROM)</v>
      </c>
      <c r="V749" s="2" t="str">
        <f>VLOOKUP(A749,'06A906018CG M383 List'!$A$6:$D$1395,3,FALSE)</f>
        <v>$06FF3</v>
      </c>
    </row>
    <row r="750" spans="1:22">
      <c r="A750" s="2" t="s">
        <v>8139</v>
      </c>
      <c r="B750" s="2" t="str">
        <f>VLOOKUP(A750,'4B0907557B M382 List'!$A$5:$E$1799,5,FALSE)</f>
        <v>Error - &gt; Lamp : Control unit defective (EEPROM )</v>
      </c>
      <c r="D750" s="2" t="str">
        <f>VLOOKUP(A750,'4B0907557B M382 List'!$A$5:$B$1799,2,FALSE)</f>
        <v>1x1</v>
      </c>
      <c r="E750" s="2" t="str">
        <f>VLOOKUP(A750,'4B0907557B M382 List'!$A$5:$D$1799,4,FALSE)</f>
        <v>Fehler -&gt; Lampe: Steuergerät defekt (EEPROM)</v>
      </c>
      <c r="F750" s="2" t="str">
        <f>VLOOKUP(A750,'4B0907557B M382 List'!$A$5:$D$1799,3,FALSE)</f>
        <v>$07ABA</v>
      </c>
      <c r="H750" s="2" t="str">
        <f>VLOOKUP(A750,'4B0907557P M592 List'!$A$5:$D$1316,2,FALSE)</f>
        <v>1x1</v>
      </c>
      <c r="I750" s="2" t="str">
        <f>VLOOKUP(A750,'4B0907557P M592 List'!$A$5:$D$1316,4,FALSE)</f>
        <v>Fehler -&gt; Lampe: Steuergerät defekt (EEPROM)</v>
      </c>
      <c r="J750" s="2" t="str">
        <f>VLOOKUP(A750,'4B0907557P M592 List'!$A$5:$D$1316,3,FALSE)</f>
        <v>$07650</v>
      </c>
      <c r="L750" s="2" t="str">
        <f>VLOOKUP(A750,'4B0907557P M592 List'!$A$5:$D$1316,2,FALSE)</f>
        <v>1x1</v>
      </c>
      <c r="M750" s="2" t="str">
        <f>VLOOKUP(A750,'4B0907557P M592 List'!$A$5:$D$1316,4,FALSE)</f>
        <v>Fehler -&gt; Lampe: Steuergerät defekt (EEPROM)</v>
      </c>
      <c r="N750" s="2" t="str">
        <f>VLOOKUP(A750,'4B0907557P M592 List'!$A$5:$D$1316,3,FALSE)</f>
        <v>$07650</v>
      </c>
      <c r="P750" s="2" t="str">
        <f>VLOOKUP(A750,'06A906018R M383 List'!$A$6:$D$1294,2,FALSE)</f>
        <v>1x1</v>
      </c>
      <c r="Q750" s="2" t="str">
        <f>VLOOKUP(A750,'06A906018R M383 List'!$A$6:$D$1294,4,FALSE)</f>
        <v>Fehler -&gt; Lampe: Steuergerät defekt (EEPROM)</v>
      </c>
      <c r="R750" s="2" t="str">
        <f>VLOOKUP(A750,'06A906018R M383 List'!$A$6:$D$1294,3,FALSE)</f>
        <v>$06FE0</v>
      </c>
      <c r="T750" s="2" t="str">
        <f>VLOOKUP(A750,'06A906018CG M383 List'!$A$6:$D$1395,2,FALSE)</f>
        <v>1x1</v>
      </c>
      <c r="U750" s="2" t="str">
        <f>VLOOKUP(A750,'06A906018CG M383 List'!$A$6:$D$1395,4,FALSE)</f>
        <v>Fehler -&gt; Lampe: Steuergerät defekt (EEPROM)</v>
      </c>
      <c r="V750" s="2" t="str">
        <f>VLOOKUP(A750,'06A906018CG M383 List'!$A$6:$D$1395,3,FALSE)</f>
        <v>$0703A</v>
      </c>
    </row>
    <row r="751" spans="1:22">
      <c r="A751" s="2" t="s">
        <v>6784</v>
      </c>
      <c r="B751" s="2" t="str">
        <f>VLOOKUP(A751,'4B0907557B M382 List'!$A$5:$E$1799,5,FALSE)</f>
        <v>Error sum time: Control unit defective (EEPROM )</v>
      </c>
      <c r="D751" s="2" t="str">
        <f>VLOOKUP(A751,'4B0907557B M382 List'!$A$5:$B$1799,2,FALSE)</f>
        <v>1x1</v>
      </c>
      <c r="E751" s="2" t="str">
        <f>VLOOKUP(A751,'4B0907557B M382 List'!$A$5:$D$1799,4,FALSE)</f>
        <v>Fehlersummenzeit: Steuergerät defekt (EEPROM)</v>
      </c>
      <c r="F751" s="2" t="str">
        <f>VLOOKUP(A751,'4B0907557B M382 List'!$A$5:$D$1799,3,FALSE)</f>
        <v>$07B01</v>
      </c>
      <c r="H751" s="2" t="str">
        <f>VLOOKUP(A751,'4B0907557P M592 List'!$A$5:$D$1316,2,FALSE)</f>
        <v>1x1</v>
      </c>
      <c r="I751" s="2" t="str">
        <f>VLOOKUP(A751,'4B0907557P M592 List'!$A$5:$D$1316,4,FALSE)</f>
        <v>Fehlersummenzeit: Steuergerät defekt (EEPROM)</v>
      </c>
      <c r="J751" s="2" t="str">
        <f>VLOOKUP(A751,'4B0907557P M592 List'!$A$5:$D$1316,3,FALSE)</f>
        <v>$07697</v>
      </c>
      <c r="L751" s="2" t="str">
        <f>VLOOKUP(A751,'4B0907557P M592 List'!$A$5:$D$1316,2,FALSE)</f>
        <v>1x1</v>
      </c>
      <c r="M751" s="2" t="str">
        <f>VLOOKUP(A751,'4B0907557P M592 List'!$A$5:$D$1316,4,FALSE)</f>
        <v>Fehlersummenzeit: Steuergerät defekt (EEPROM)</v>
      </c>
      <c r="N751" s="2" t="str">
        <f>VLOOKUP(A751,'4B0907557P M592 List'!$A$5:$D$1316,3,FALSE)</f>
        <v>$07697</v>
      </c>
      <c r="P751" s="2" t="str">
        <f>VLOOKUP(A751,'06A906018R M383 List'!$A$6:$D$1294,2,FALSE)</f>
        <v>1x1</v>
      </c>
      <c r="Q751" s="2" t="str">
        <f>VLOOKUP(A751,'06A906018R M383 List'!$A$6:$D$1294,4,FALSE)</f>
        <v>Fehlersummenzeit: Steuergerät defekt (EEPROM)</v>
      </c>
      <c r="R751" s="2" t="str">
        <f>VLOOKUP(A751,'06A906018R M383 List'!$A$6:$D$1294,3,FALSE)</f>
        <v>$07027</v>
      </c>
      <c r="T751" s="2" t="str">
        <f>VLOOKUP(A751,'06A906018CG M383 List'!$A$6:$D$1395,2,FALSE)</f>
        <v>1x1</v>
      </c>
      <c r="U751" s="2" t="str">
        <f>VLOOKUP(A751,'06A906018CG M383 List'!$A$6:$D$1395,4,FALSE)</f>
        <v>Fehlersummenzeit: Steuergerät defekt (EEPROM)</v>
      </c>
      <c r="V751" s="2" t="str">
        <f>VLOOKUP(A751,'06A906018CG M383 List'!$A$6:$D$1395,3,FALSE)</f>
        <v>$07081</v>
      </c>
    </row>
    <row r="752" spans="1:22">
      <c r="P752" s="2"/>
      <c r="Q752" s="2"/>
      <c r="R752" s="2"/>
    </row>
    <row r="753" spans="1:22">
      <c r="A753" s="2" t="s">
        <v>1669</v>
      </c>
      <c r="B753" s="15" t="s">
        <v>9945</v>
      </c>
      <c r="P753" s="2"/>
      <c r="Q753" s="2"/>
      <c r="R753" s="2"/>
    </row>
    <row r="754" spans="1:22">
      <c r="A754" s="2" t="s">
        <v>8756</v>
      </c>
      <c r="B754" s="2" t="str">
        <f>VLOOKUP(A754,'4B0907557B M382 List'!$A$5:$E$1799,5,FALSE)</f>
        <v>Codeword tester : Control unit defective ( iRAM )</v>
      </c>
      <c r="D754" s="2" t="str">
        <f>VLOOKUP(A754,'4B0907557B M382 List'!$A$5:$B$1799,2,FALSE)</f>
        <v>1x1</v>
      </c>
      <c r="E754" s="2" t="str">
        <f>VLOOKUP(A754,'4B0907557B M382 List'!$A$5:$D$1799,4,FALSE)</f>
        <v>Codewort Tester: Steuergerät defekt (iRAM)</v>
      </c>
      <c r="F754" s="2" t="str">
        <f>VLOOKUP(A754,'4B0907557B M382 List'!$A$5:$D$1799,3,FALSE)</f>
        <v>$07876</v>
      </c>
      <c r="H754" s="2" t="str">
        <f>VLOOKUP(A754,'4B0907557P M592 List'!$A$5:$D$1316,2,FALSE)</f>
        <v>1x1</v>
      </c>
      <c r="I754" s="2" t="str">
        <f>VLOOKUP(A754,'4B0907557P M592 List'!$A$5:$D$1316,4,FALSE)</f>
        <v>Codewort Tester: Steuergerät defekt (iRAM)</v>
      </c>
      <c r="J754" s="2" t="str">
        <f>VLOOKUP(A754,'4B0907557P M592 List'!$A$5:$D$1316,3,FALSE)</f>
        <v>$0740C</v>
      </c>
      <c r="L754" s="2" t="str">
        <f>VLOOKUP(A754,'4B0907557P M592 List'!$A$5:$D$1316,2,FALSE)</f>
        <v>1x1</v>
      </c>
      <c r="M754" s="2" t="str">
        <f>VLOOKUP(A754,'4B0907557P M592 List'!$A$5:$D$1316,4,FALSE)</f>
        <v>Codewort Tester: Steuergerät defekt (iRAM)</v>
      </c>
      <c r="N754" s="2" t="str">
        <f>VLOOKUP(A754,'4B0907557P M592 List'!$A$5:$D$1316,3,FALSE)</f>
        <v>$0740C</v>
      </c>
      <c r="P754" s="2" t="str">
        <f>VLOOKUP(A754,'06A906018R M383 List'!$A$6:$D$1294,2,FALSE)</f>
        <v>1x1</v>
      </c>
      <c r="Q754" s="2" t="str">
        <f>VLOOKUP(A754,'06A906018R M383 List'!$A$6:$D$1294,4,FALSE)</f>
        <v>Codewort Tester: Steuergerät defekt (iRAM)</v>
      </c>
      <c r="R754" s="2" t="str">
        <f>VLOOKUP(A754,'06A906018R M383 List'!$A$6:$D$1294,3,FALSE)</f>
        <v>$06D8E</v>
      </c>
      <c r="T754" s="2" t="e">
        <f>VLOOKUP(A754,'06A906018CG M383 List'!$A$6:$D$1395,2,FALSE)</f>
        <v>#N/A</v>
      </c>
      <c r="U754" s="2" t="e">
        <f>VLOOKUP(A754,'06A906018CG M383 List'!$A$6:$D$1395,4,FALSE)</f>
        <v>#N/A</v>
      </c>
      <c r="V754" s="2" t="e">
        <f>VLOOKUP(A754,'06A906018CG M383 List'!$A$6:$D$1395,3,FALSE)</f>
        <v>#N/A</v>
      </c>
    </row>
    <row r="755" spans="1:22">
      <c r="A755" s="2" t="s">
        <v>9815</v>
      </c>
      <c r="B755" s="2" t="str">
        <f>VLOOKUP(A755,'4B0907557B M382 List'!$A$5:$E$1799,5,FALSE)</f>
        <v>Debounce Error: Control unit defective ( iRAM )</v>
      </c>
      <c r="D755" s="2" t="str">
        <f>VLOOKUP(A755,'4B0907557B M382 List'!$A$5:$B$1799,2,FALSE)</f>
        <v>1x1</v>
      </c>
      <c r="E755" s="2" t="str">
        <f>VLOOKUP(A755,'4B0907557B M382 List'!$A$5:$D$1799,4,FALSE)</f>
        <v>Entprellung Fehler: Steuergerät defekt (iRAM)</v>
      </c>
      <c r="F755" s="2" t="str">
        <f>VLOOKUP(A755,'4B0907557B M382 List'!$A$5:$D$1799,3,FALSE)</f>
        <v>$07A2D</v>
      </c>
      <c r="H755" s="2" t="str">
        <f>VLOOKUP(A755,'4B0907557P M592 List'!$A$5:$D$1316,2,FALSE)</f>
        <v>1x1</v>
      </c>
      <c r="I755" s="2" t="str">
        <f>VLOOKUP(A755,'4B0907557P M592 List'!$A$5:$D$1316,4,FALSE)</f>
        <v>Entprellung Fehler: Steuergerät defekt (iRAM)</v>
      </c>
      <c r="J755" s="2" t="str">
        <f>VLOOKUP(A755,'4B0907557P M592 List'!$A$5:$D$1316,3,FALSE)</f>
        <v>$075C3</v>
      </c>
      <c r="L755" s="2" t="str">
        <f>VLOOKUP(A755,'4B0907557P M592 List'!$A$5:$D$1316,2,FALSE)</f>
        <v>1x1</v>
      </c>
      <c r="M755" s="2" t="str">
        <f>VLOOKUP(A755,'4B0907557P M592 List'!$A$5:$D$1316,4,FALSE)</f>
        <v>Entprellung Fehler: Steuergerät defekt (iRAM)</v>
      </c>
      <c r="N755" s="2" t="str">
        <f>VLOOKUP(A755,'4B0907557P M592 List'!$A$5:$D$1316,3,FALSE)</f>
        <v>$075C3</v>
      </c>
      <c r="P755" s="2" t="str">
        <f>VLOOKUP(A755,'06A906018R M383 List'!$A$6:$D$1294,2,FALSE)</f>
        <v>1x1</v>
      </c>
      <c r="Q755" s="2" t="str">
        <f>VLOOKUP(A755,'06A906018R M383 List'!$A$6:$D$1294,4,FALSE)</f>
        <v>Entprellung Fehler: Steuergerät defekt (iRAM)</v>
      </c>
      <c r="R755" s="2" t="str">
        <f>VLOOKUP(A755,'06A906018R M383 List'!$A$6:$D$1294,3,FALSE)</f>
        <v>$06F53</v>
      </c>
      <c r="T755" s="2" t="str">
        <f>VLOOKUP(A755,'06A906018CG M383 List'!$A$6:$D$1395,2,FALSE)</f>
        <v>1x1</v>
      </c>
      <c r="U755" s="2" t="str">
        <f>VLOOKUP(A755,'06A906018CG M383 List'!$A$6:$D$1395,4,FALSE)</f>
        <v>Entprellung Fehler: Steuergerät defekt (iRAM)</v>
      </c>
      <c r="V755" s="2" t="str">
        <f>VLOOKUP(A755,'06A906018CG M383 List'!$A$6:$D$1395,3,FALSE)</f>
        <v>$06FAD</v>
      </c>
    </row>
    <row r="756" spans="1:22">
      <c r="A756" s="2" t="s">
        <v>7358</v>
      </c>
      <c r="B756" s="2" t="str">
        <f>VLOOKUP(A756,'4B0907557B M382 List'!$A$5:$E$1799,5,FALSE)</f>
        <v>Debouncing Healing: Control unit defective ( iRAM )</v>
      </c>
      <c r="D756" s="2" t="str">
        <f>VLOOKUP(A756,'4B0907557B M382 List'!$A$5:$B$1799,2,FALSE)</f>
        <v>1x1</v>
      </c>
      <c r="E756" s="2" t="str">
        <f>VLOOKUP(A756,'4B0907557B M382 List'!$A$5:$D$1799,4,FALSE)</f>
        <v>Entprellung Heilung: Steuergerät defekt (iRAM)</v>
      </c>
      <c r="F756" s="2" t="str">
        <f>VLOOKUP(A756,'4B0907557B M382 List'!$A$5:$D$1799,3,FALSE)</f>
        <v>$07A74</v>
      </c>
      <c r="H756" s="2" t="str">
        <f>VLOOKUP(A756,'4B0907557P M592 List'!$A$5:$D$1316,2,FALSE)</f>
        <v>1x1</v>
      </c>
      <c r="I756" s="2" t="str">
        <f>VLOOKUP(A756,'4B0907557P M592 List'!$A$5:$D$1316,4,FALSE)</f>
        <v>Entprellung Heilung: Steuergerät defekt (iRAM)</v>
      </c>
      <c r="J756" s="2" t="str">
        <f>VLOOKUP(A756,'4B0907557P M592 List'!$A$5:$D$1316,3,FALSE)</f>
        <v>$0760A</v>
      </c>
      <c r="L756" s="2" t="str">
        <f>VLOOKUP(A756,'4B0907557P M592 List'!$A$5:$D$1316,2,FALSE)</f>
        <v>1x1</v>
      </c>
      <c r="M756" s="2" t="str">
        <f>VLOOKUP(A756,'4B0907557P M592 List'!$A$5:$D$1316,4,FALSE)</f>
        <v>Entprellung Heilung: Steuergerät defekt (iRAM)</v>
      </c>
      <c r="N756" s="2" t="str">
        <f>VLOOKUP(A756,'4B0907557P M592 List'!$A$5:$D$1316,3,FALSE)</f>
        <v>$0760A</v>
      </c>
      <c r="P756" s="2" t="str">
        <f>VLOOKUP(A756,'06A906018R M383 List'!$A$6:$D$1294,2,FALSE)</f>
        <v>1x1</v>
      </c>
      <c r="Q756" s="2" t="str">
        <f>VLOOKUP(A756,'06A906018R M383 List'!$A$6:$D$1294,4,FALSE)</f>
        <v>Entprellung Heilung: Steuergerät defekt (iRAM)</v>
      </c>
      <c r="R756" s="2" t="str">
        <f>VLOOKUP(A756,'06A906018R M383 List'!$A$6:$D$1294,3,FALSE)</f>
        <v>$06F9A</v>
      </c>
      <c r="T756" s="2" t="str">
        <f>VLOOKUP(A756,'06A906018CG M383 List'!$A$6:$D$1395,2,FALSE)</f>
        <v>1x1</v>
      </c>
      <c r="U756" s="2" t="str">
        <f>VLOOKUP(A756,'06A906018CG M383 List'!$A$6:$D$1395,4,FALSE)</f>
        <v>Entprellung Heilung: Steuergerät defekt (iRAM)</v>
      </c>
      <c r="V756" s="2" t="str">
        <f>VLOOKUP(A756,'06A906018CG M383 List'!$A$6:$D$1395,3,FALSE)</f>
        <v>$06FF4</v>
      </c>
    </row>
    <row r="757" spans="1:22">
      <c r="A757" s="2" t="s">
        <v>8142</v>
      </c>
      <c r="B757" s="2" t="str">
        <f>VLOOKUP(A757,'4B0907557B M382 List'!$A$5:$E$1799,5,FALSE)</f>
        <v>Error - &gt; Lamp : Control unit defective ( iRAM )</v>
      </c>
      <c r="D757" s="2" t="str">
        <f>VLOOKUP(A757,'4B0907557B M382 List'!$A$5:$B$1799,2,FALSE)</f>
        <v>1x1</v>
      </c>
      <c r="E757" s="2" t="str">
        <f>VLOOKUP(A757,'4B0907557B M382 List'!$A$5:$D$1799,4,FALSE)</f>
        <v>Fehler -&gt; Lampe: Steuergerät defekt (iRAM)</v>
      </c>
      <c r="F757" s="2" t="str">
        <f>VLOOKUP(A757,'4B0907557B M382 List'!$A$5:$D$1799,3,FALSE)</f>
        <v>$07ABB</v>
      </c>
      <c r="H757" s="2" t="str">
        <f>VLOOKUP(A757,'4B0907557P M592 List'!$A$5:$D$1316,2,FALSE)</f>
        <v>1x1</v>
      </c>
      <c r="I757" s="2" t="str">
        <f>VLOOKUP(A757,'4B0907557P M592 List'!$A$5:$D$1316,4,FALSE)</f>
        <v>Fehler -&gt; Lampe: Steuergerät defekt (iRAM)</v>
      </c>
      <c r="J757" s="2" t="str">
        <f>VLOOKUP(A757,'4B0907557P M592 List'!$A$5:$D$1316,3,FALSE)</f>
        <v>$07651</v>
      </c>
      <c r="L757" s="2" t="str">
        <f>VLOOKUP(A757,'4B0907557P M592 List'!$A$5:$D$1316,2,FALSE)</f>
        <v>1x1</v>
      </c>
      <c r="M757" s="2" t="str">
        <f>VLOOKUP(A757,'4B0907557P M592 List'!$A$5:$D$1316,4,FALSE)</f>
        <v>Fehler -&gt; Lampe: Steuergerät defekt (iRAM)</v>
      </c>
      <c r="N757" s="2" t="str">
        <f>VLOOKUP(A757,'4B0907557P M592 List'!$A$5:$D$1316,3,FALSE)</f>
        <v>$07651</v>
      </c>
      <c r="P757" s="2" t="str">
        <f>VLOOKUP(A757,'06A906018R M383 List'!$A$6:$D$1294,2,FALSE)</f>
        <v>1x1</v>
      </c>
      <c r="Q757" s="2" t="str">
        <f>VLOOKUP(A757,'06A906018R M383 List'!$A$6:$D$1294,4,FALSE)</f>
        <v>Fehler -&gt; Lampe: Steuergerät defekt (iRAM)</v>
      </c>
      <c r="R757" s="2" t="str">
        <f>VLOOKUP(A757,'06A906018R M383 List'!$A$6:$D$1294,3,FALSE)</f>
        <v>$06FE1</v>
      </c>
      <c r="T757" s="2" t="str">
        <f>VLOOKUP(A757,'06A906018CG M383 List'!$A$6:$D$1395,2,FALSE)</f>
        <v>1x1</v>
      </c>
      <c r="U757" s="2" t="str">
        <f>VLOOKUP(A757,'06A906018CG M383 List'!$A$6:$D$1395,4,FALSE)</f>
        <v>Fehler -&gt; Lampe: Steuergerät defekt (iRAM)</v>
      </c>
      <c r="V757" s="2" t="str">
        <f>VLOOKUP(A757,'06A906018CG M383 List'!$A$6:$D$1395,3,FALSE)</f>
        <v>$0703B</v>
      </c>
    </row>
    <row r="758" spans="1:22">
      <c r="P758" s="2"/>
      <c r="Q758" s="2"/>
      <c r="R758" s="2"/>
    </row>
    <row r="759" spans="1:22">
      <c r="A759" s="2" t="s">
        <v>1670</v>
      </c>
      <c r="B759" s="15" t="s">
        <v>9946</v>
      </c>
      <c r="P759" s="2"/>
      <c r="Q759" s="2"/>
      <c r="R759" s="2"/>
    </row>
    <row r="760" spans="1:22">
      <c r="A760" s="2" t="s">
        <v>8762</v>
      </c>
      <c r="B760" s="2" t="str">
        <f>VLOOKUP(A760,'4B0907557B M382 List'!$A$5:$E$1799,5,FALSE)</f>
        <v>Codeword tester : Control unit defective (ROM)</v>
      </c>
      <c r="D760" s="2" t="str">
        <f>VLOOKUP(A760,'4B0907557B M382 List'!$A$5:$B$1799,2,FALSE)</f>
        <v>1x1</v>
      </c>
      <c r="E760" s="2" t="str">
        <f>VLOOKUP(A760,'4B0907557B M382 List'!$A$5:$D$1799,4,FALSE)</f>
        <v>Codewort Tester: Steuergerät defekt (ROM)</v>
      </c>
      <c r="F760" s="2" t="str">
        <f>VLOOKUP(A760,'4B0907557B M382 List'!$A$5:$D$1799,3,FALSE)</f>
        <v>$07878</v>
      </c>
      <c r="H760" s="2" t="str">
        <f>VLOOKUP(A760,'4B0907557P M592 List'!$A$5:$D$1316,2,FALSE)</f>
        <v>1x1</v>
      </c>
      <c r="I760" s="2" t="str">
        <f>VLOOKUP(A760,'4B0907557P M592 List'!$A$5:$D$1316,4,FALSE)</f>
        <v>Codewort Tester: Steuergerät defekt (ROM)</v>
      </c>
      <c r="J760" s="2" t="str">
        <f>VLOOKUP(A760,'4B0907557P M592 List'!$A$5:$D$1316,3,FALSE)</f>
        <v>$0740E</v>
      </c>
      <c r="L760" s="2" t="str">
        <f>VLOOKUP(A760,'4B0907557P M592 List'!$A$5:$D$1316,2,FALSE)</f>
        <v>1x1</v>
      </c>
      <c r="M760" s="2" t="str">
        <f>VLOOKUP(A760,'4B0907557P M592 List'!$A$5:$D$1316,4,FALSE)</f>
        <v>Codewort Tester: Steuergerät defekt (ROM)</v>
      </c>
      <c r="N760" s="2" t="str">
        <f>VLOOKUP(A760,'4B0907557P M592 List'!$A$5:$D$1316,3,FALSE)</f>
        <v>$0740E</v>
      </c>
      <c r="P760" s="2" t="str">
        <f>VLOOKUP(A760,'06A906018R M383 List'!$A$6:$D$1294,2,FALSE)</f>
        <v>1x1</v>
      </c>
      <c r="Q760" s="2" t="str">
        <f>VLOOKUP(A760,'06A906018R M383 List'!$A$6:$D$1294,4,FALSE)</f>
        <v>Codewort Tester: Steuergerät defekt (ROM)</v>
      </c>
      <c r="R760" s="2" t="str">
        <f>VLOOKUP(A760,'06A906018R M383 List'!$A$6:$D$1294,3,FALSE)</f>
        <v>$06D90</v>
      </c>
      <c r="T760" s="2" t="e">
        <f>VLOOKUP(A760,'06A906018CG M383 List'!$A$6:$D$1395,2,FALSE)</f>
        <v>#N/A</v>
      </c>
      <c r="U760" s="2" t="e">
        <f>VLOOKUP(A760,'06A906018CG M383 List'!$A$6:$D$1395,4,FALSE)</f>
        <v>#N/A</v>
      </c>
      <c r="V760" s="2" t="e">
        <f>VLOOKUP(A760,'06A906018CG M383 List'!$A$6:$D$1395,3,FALSE)</f>
        <v>#N/A</v>
      </c>
    </row>
    <row r="761" spans="1:22">
      <c r="A761" s="2" t="s">
        <v>9821</v>
      </c>
      <c r="B761" s="2" t="str">
        <f>VLOOKUP(A761,'4B0907557B M382 List'!$A$5:$E$1799,5,FALSE)</f>
        <v>Debounce Error: Control unit defective (ROM)</v>
      </c>
      <c r="D761" s="2" t="str">
        <f>VLOOKUP(A761,'4B0907557B M382 List'!$A$5:$B$1799,2,FALSE)</f>
        <v>1x1</v>
      </c>
      <c r="E761" s="2" t="str">
        <f>VLOOKUP(A761,'4B0907557B M382 List'!$A$5:$D$1799,4,FALSE)</f>
        <v>Entprellung Fehler: Steuergerät defekt (ROM)</v>
      </c>
      <c r="F761" s="2" t="str">
        <f>VLOOKUP(A761,'4B0907557B M382 List'!$A$5:$D$1799,3,FALSE)</f>
        <v>$07A2E</v>
      </c>
      <c r="H761" s="2" t="str">
        <f>VLOOKUP(A761,'4B0907557P M592 List'!$A$5:$D$1316,2,FALSE)</f>
        <v>1x1</v>
      </c>
      <c r="I761" s="2" t="str">
        <f>VLOOKUP(A761,'4B0907557P M592 List'!$A$5:$D$1316,4,FALSE)</f>
        <v>Entprellung Fehler: Steuergerät defekt (ROM)</v>
      </c>
      <c r="J761" s="2" t="str">
        <f>VLOOKUP(A761,'4B0907557P M592 List'!$A$5:$D$1316,3,FALSE)</f>
        <v>$075C4</v>
      </c>
      <c r="L761" s="2" t="str">
        <f>VLOOKUP(A761,'4B0907557P M592 List'!$A$5:$D$1316,2,FALSE)</f>
        <v>1x1</v>
      </c>
      <c r="M761" s="2" t="str">
        <f>VLOOKUP(A761,'4B0907557P M592 List'!$A$5:$D$1316,4,FALSE)</f>
        <v>Entprellung Fehler: Steuergerät defekt (ROM)</v>
      </c>
      <c r="N761" s="2" t="str">
        <f>VLOOKUP(A761,'4B0907557P M592 List'!$A$5:$D$1316,3,FALSE)</f>
        <v>$075C4</v>
      </c>
      <c r="P761" s="2" t="str">
        <f>VLOOKUP(A761,'06A906018R M383 List'!$A$6:$D$1294,2,FALSE)</f>
        <v>1x1</v>
      </c>
      <c r="Q761" s="2" t="str">
        <f>VLOOKUP(A761,'06A906018R M383 List'!$A$6:$D$1294,4,FALSE)</f>
        <v>Entprellung Fehler: Steuergerät defekt (ROM)</v>
      </c>
      <c r="R761" s="2" t="str">
        <f>VLOOKUP(A761,'06A906018R M383 List'!$A$6:$D$1294,3,FALSE)</f>
        <v>$06F54</v>
      </c>
      <c r="T761" s="2" t="str">
        <f>VLOOKUP(A761,'06A906018CG M383 List'!$A$6:$D$1395,2,FALSE)</f>
        <v>1x1</v>
      </c>
      <c r="U761" s="2" t="str">
        <f>VLOOKUP(A761,'06A906018CG M383 List'!$A$6:$D$1395,4,FALSE)</f>
        <v>Entprellung Fehler: Steuergerät defekt (ROM)</v>
      </c>
      <c r="V761" s="2" t="str">
        <f>VLOOKUP(A761,'06A906018CG M383 List'!$A$6:$D$1395,3,FALSE)</f>
        <v>$06FAE</v>
      </c>
    </row>
    <row r="762" spans="1:22">
      <c r="A762" s="2" t="s">
        <v>7364</v>
      </c>
      <c r="B762" s="2" t="str">
        <f>VLOOKUP(A762,'4B0907557B M382 List'!$A$5:$E$1799,5,FALSE)</f>
        <v>Debouncing Healing: Control unit defective (ROM)</v>
      </c>
      <c r="D762" s="2" t="str">
        <f>VLOOKUP(A762,'4B0907557B M382 List'!$A$5:$B$1799,2,FALSE)</f>
        <v>1x1</v>
      </c>
      <c r="E762" s="2" t="str">
        <f>VLOOKUP(A762,'4B0907557B M382 List'!$A$5:$D$1799,4,FALSE)</f>
        <v>Entprellung Heilung: Steuergerät defekt (ROM)</v>
      </c>
      <c r="F762" s="2" t="str">
        <f>VLOOKUP(A762,'4B0907557B M382 List'!$A$5:$D$1799,3,FALSE)</f>
        <v>$07A75</v>
      </c>
      <c r="H762" s="2" t="str">
        <f>VLOOKUP(A762,'4B0907557P M592 List'!$A$5:$D$1316,2,FALSE)</f>
        <v>1x1</v>
      </c>
      <c r="I762" s="2" t="str">
        <f>VLOOKUP(A762,'4B0907557P M592 List'!$A$5:$D$1316,4,FALSE)</f>
        <v>Entprellung Heilung: Steuergerät defekt (ROM)</v>
      </c>
      <c r="J762" s="2" t="str">
        <f>VLOOKUP(A762,'4B0907557P M592 List'!$A$5:$D$1316,3,FALSE)</f>
        <v>$0760B</v>
      </c>
      <c r="L762" s="2" t="str">
        <f>VLOOKUP(A762,'4B0907557P M592 List'!$A$5:$D$1316,2,FALSE)</f>
        <v>1x1</v>
      </c>
      <c r="M762" s="2" t="str">
        <f>VLOOKUP(A762,'4B0907557P M592 List'!$A$5:$D$1316,4,FALSE)</f>
        <v>Entprellung Heilung: Steuergerät defekt (ROM)</v>
      </c>
      <c r="N762" s="2" t="str">
        <f>VLOOKUP(A762,'4B0907557P M592 List'!$A$5:$D$1316,3,FALSE)</f>
        <v>$0760B</v>
      </c>
      <c r="P762" s="2" t="str">
        <f>VLOOKUP(A762,'06A906018R M383 List'!$A$6:$D$1294,2,FALSE)</f>
        <v>1x1</v>
      </c>
      <c r="Q762" s="2" t="str">
        <f>VLOOKUP(A762,'06A906018R M383 List'!$A$6:$D$1294,4,FALSE)</f>
        <v>Entprellung Heilung: Steuergerät defekt (ROM)</v>
      </c>
      <c r="R762" s="2" t="str">
        <f>VLOOKUP(A762,'06A906018R M383 List'!$A$6:$D$1294,3,FALSE)</f>
        <v>$06F9B</v>
      </c>
      <c r="T762" s="2" t="str">
        <f>VLOOKUP(A762,'06A906018CG M383 List'!$A$6:$D$1395,2,FALSE)</f>
        <v>1x1</v>
      </c>
      <c r="U762" s="2" t="str">
        <f>VLOOKUP(A762,'06A906018CG M383 List'!$A$6:$D$1395,4,FALSE)</f>
        <v>Entprellung Heilung: Steuergerät defekt (ROM)</v>
      </c>
      <c r="V762" s="2" t="str">
        <f>VLOOKUP(A762,'06A906018CG M383 List'!$A$6:$D$1395,3,FALSE)</f>
        <v>$06FF5</v>
      </c>
    </row>
    <row r="763" spans="1:22">
      <c r="A763" s="2" t="s">
        <v>8148</v>
      </c>
      <c r="B763" s="2" t="str">
        <f>VLOOKUP(A763,'4B0907557B M382 List'!$A$5:$E$1799,5,FALSE)</f>
        <v>Error - &gt; Lamp : Control unit defective (ROM)</v>
      </c>
      <c r="D763" s="2" t="str">
        <f>VLOOKUP(A763,'4B0907557B M382 List'!$A$5:$B$1799,2,FALSE)</f>
        <v>1x1</v>
      </c>
      <c r="E763" s="2" t="str">
        <f>VLOOKUP(A763,'4B0907557B M382 List'!$A$5:$D$1799,4,FALSE)</f>
        <v>Fehler -&gt; Lampe: Steuergerät defekt (ROM)</v>
      </c>
      <c r="F763" s="2" t="str">
        <f>VLOOKUP(A763,'4B0907557B M382 List'!$A$5:$D$1799,3,FALSE)</f>
        <v>$07ABC</v>
      </c>
      <c r="H763" s="2" t="str">
        <f>VLOOKUP(A763,'4B0907557P M592 List'!$A$5:$D$1316,2,FALSE)</f>
        <v>1x1</v>
      </c>
      <c r="I763" s="2" t="str">
        <f>VLOOKUP(A763,'4B0907557P M592 List'!$A$5:$D$1316,4,FALSE)</f>
        <v>Fehler -&gt; Lampe: Steuergerät defekt (ROM)</v>
      </c>
      <c r="J763" s="2" t="str">
        <f>VLOOKUP(A763,'4B0907557P M592 List'!$A$5:$D$1316,3,FALSE)</f>
        <v>$07652</v>
      </c>
      <c r="L763" s="2" t="str">
        <f>VLOOKUP(A763,'4B0907557P M592 List'!$A$5:$D$1316,2,FALSE)</f>
        <v>1x1</v>
      </c>
      <c r="M763" s="2" t="str">
        <f>VLOOKUP(A763,'4B0907557P M592 List'!$A$5:$D$1316,4,FALSE)</f>
        <v>Fehler -&gt; Lampe: Steuergerät defekt (ROM)</v>
      </c>
      <c r="N763" s="2" t="str">
        <f>VLOOKUP(A763,'4B0907557P M592 List'!$A$5:$D$1316,3,FALSE)</f>
        <v>$07652</v>
      </c>
      <c r="P763" s="2" t="str">
        <f>VLOOKUP(A763,'06A906018R M383 List'!$A$6:$D$1294,2,FALSE)</f>
        <v>1x1</v>
      </c>
      <c r="Q763" s="2" t="str">
        <f>VLOOKUP(A763,'06A906018R M383 List'!$A$6:$D$1294,4,FALSE)</f>
        <v>Fehler -&gt; Lampe: Steuergerät defekt (ROM)</v>
      </c>
      <c r="R763" s="2" t="str">
        <f>VLOOKUP(A763,'06A906018R M383 List'!$A$6:$D$1294,3,FALSE)</f>
        <v>$06FE2</v>
      </c>
      <c r="T763" s="2" t="str">
        <f>VLOOKUP(A763,'06A906018CG M383 List'!$A$6:$D$1395,2,FALSE)</f>
        <v>1x1</v>
      </c>
      <c r="U763" s="2" t="str">
        <f>VLOOKUP(A763,'06A906018CG M383 List'!$A$6:$D$1395,4,FALSE)</f>
        <v>Fehler -&gt; Lampe: Steuergerät defekt (ROM)</v>
      </c>
      <c r="V763" s="2" t="str">
        <f>VLOOKUP(A763,'06A906018CG M383 List'!$A$6:$D$1395,3,FALSE)</f>
        <v>$0703C</v>
      </c>
    </row>
    <row r="764" spans="1:22">
      <c r="P764" s="2"/>
      <c r="Q764" s="2"/>
      <c r="R764" s="2"/>
    </row>
    <row r="765" spans="1:22">
      <c r="A765" s="2" t="s">
        <v>1671</v>
      </c>
      <c r="B765" s="15" t="s">
        <v>9947</v>
      </c>
      <c r="P765" s="2"/>
      <c r="Q765" s="2"/>
      <c r="R765" s="2"/>
    </row>
    <row r="766" spans="1:22">
      <c r="A766" s="2" t="s">
        <v>8765</v>
      </c>
      <c r="B766" s="2" t="str">
        <f>VLOOKUP(A766,'4B0907557B M382 List'!$A$5:$E$1799,5,FALSE)</f>
        <v>Codeword tester : Control unit defective ( XRAM )</v>
      </c>
      <c r="D766" s="2" t="str">
        <f>VLOOKUP(A766,'4B0907557B M382 List'!$A$5:$B$1799,2,FALSE)</f>
        <v>1x1</v>
      </c>
      <c r="E766" s="2" t="str">
        <f>VLOOKUP(A766,'4B0907557B M382 List'!$A$5:$D$1799,4,FALSE)</f>
        <v>Codewort Tester: Steuergerät defekt (xRAM)</v>
      </c>
      <c r="F766" s="2" t="str">
        <f>VLOOKUP(A766,'4B0907557B M382 List'!$A$5:$D$1799,3,FALSE)</f>
        <v>$0787A</v>
      </c>
      <c r="H766" s="2" t="str">
        <f>VLOOKUP(A766,'4B0907557P M592 List'!$A$5:$D$1316,2,FALSE)</f>
        <v>1x1</v>
      </c>
      <c r="I766" s="2" t="str">
        <f>VLOOKUP(A766,'4B0907557P M592 List'!$A$5:$D$1316,4,FALSE)</f>
        <v>Codewort Tester: Steuergerät defekt (xRAM)</v>
      </c>
      <c r="J766" s="2" t="str">
        <f>VLOOKUP(A766,'4B0907557P M592 List'!$A$5:$D$1316,3,FALSE)</f>
        <v>$07410</v>
      </c>
      <c r="L766" s="2" t="str">
        <f>VLOOKUP(A766,'4B0907557P M592 List'!$A$5:$D$1316,2,FALSE)</f>
        <v>1x1</v>
      </c>
      <c r="M766" s="2" t="str">
        <f>VLOOKUP(A766,'4B0907557P M592 List'!$A$5:$D$1316,4,FALSE)</f>
        <v>Codewort Tester: Steuergerät defekt (xRAM)</v>
      </c>
      <c r="N766" s="2" t="str">
        <f>VLOOKUP(A766,'4B0907557P M592 List'!$A$5:$D$1316,3,FALSE)</f>
        <v>$07410</v>
      </c>
      <c r="P766" s="2" t="str">
        <f>VLOOKUP(A766,'06A906018R M383 List'!$A$6:$D$1294,2,FALSE)</f>
        <v>1x1</v>
      </c>
      <c r="Q766" s="2" t="str">
        <f>VLOOKUP(A766,'06A906018R M383 List'!$A$6:$D$1294,4,FALSE)</f>
        <v>Codewort Tester: Steuergerät defekt (xRAM)</v>
      </c>
      <c r="R766" s="2" t="str">
        <f>VLOOKUP(A766,'06A906018R M383 List'!$A$6:$D$1294,3,FALSE)</f>
        <v>$06D92</v>
      </c>
      <c r="T766" s="2" t="e">
        <f>VLOOKUP(A766,'06A906018CG M383 List'!$A$6:$D$1395,2,FALSE)</f>
        <v>#N/A</v>
      </c>
      <c r="U766" s="2" t="e">
        <f>VLOOKUP(A766,'06A906018CG M383 List'!$A$6:$D$1395,4,FALSE)</f>
        <v>#N/A</v>
      </c>
      <c r="V766" s="2" t="e">
        <f>VLOOKUP(A766,'06A906018CG M383 List'!$A$6:$D$1395,3,FALSE)</f>
        <v>#N/A</v>
      </c>
    </row>
    <row r="767" spans="1:22">
      <c r="A767" s="2" t="s">
        <v>9824</v>
      </c>
      <c r="B767" s="2" t="str">
        <f>VLOOKUP(A767,'4B0907557B M382 List'!$A$5:$E$1799,5,FALSE)</f>
        <v>Debounce Error: Control unit defective ( XRAM )</v>
      </c>
      <c r="D767" s="2" t="str">
        <f>VLOOKUP(A767,'4B0907557B M382 List'!$A$5:$B$1799,2,FALSE)</f>
        <v>1x1</v>
      </c>
      <c r="E767" s="2" t="str">
        <f>VLOOKUP(A767,'4B0907557B M382 List'!$A$5:$D$1799,4,FALSE)</f>
        <v>Entprellung Fehler: Steuergerät defekt (xRAM)</v>
      </c>
      <c r="F767" s="2" t="str">
        <f>VLOOKUP(A767,'4B0907557B M382 List'!$A$5:$D$1799,3,FALSE)</f>
        <v>$07A2F</v>
      </c>
      <c r="H767" s="2" t="str">
        <f>VLOOKUP(A767,'4B0907557P M592 List'!$A$5:$D$1316,2,FALSE)</f>
        <v>1x1</v>
      </c>
      <c r="I767" s="2" t="str">
        <f>VLOOKUP(A767,'4B0907557P M592 List'!$A$5:$D$1316,4,FALSE)</f>
        <v>Entprellung Fehler: Steuergerät defekt (xRAM)</v>
      </c>
      <c r="J767" s="2" t="str">
        <f>VLOOKUP(A767,'4B0907557P M592 List'!$A$5:$D$1316,3,FALSE)</f>
        <v>$075C5</v>
      </c>
      <c r="L767" s="2" t="str">
        <f>VLOOKUP(A767,'4B0907557P M592 List'!$A$5:$D$1316,2,FALSE)</f>
        <v>1x1</v>
      </c>
      <c r="M767" s="2" t="str">
        <f>VLOOKUP(A767,'4B0907557P M592 List'!$A$5:$D$1316,4,FALSE)</f>
        <v>Entprellung Fehler: Steuergerät defekt (xRAM)</v>
      </c>
      <c r="N767" s="2" t="str">
        <f>VLOOKUP(A767,'4B0907557P M592 List'!$A$5:$D$1316,3,FALSE)</f>
        <v>$075C5</v>
      </c>
      <c r="P767" s="2" t="str">
        <f>VLOOKUP(A767,'06A906018R M383 List'!$A$6:$D$1294,2,FALSE)</f>
        <v>1x1</v>
      </c>
      <c r="Q767" s="2" t="str">
        <f>VLOOKUP(A767,'06A906018R M383 List'!$A$6:$D$1294,4,FALSE)</f>
        <v>Entprellung Fehler: Steuergerät defekt (xRAM)</v>
      </c>
      <c r="R767" s="2" t="str">
        <f>VLOOKUP(A767,'06A906018R M383 List'!$A$6:$D$1294,3,FALSE)</f>
        <v>$06F55</v>
      </c>
      <c r="T767" s="2" t="str">
        <f>VLOOKUP(A767,'06A906018CG M383 List'!$A$6:$D$1395,2,FALSE)</f>
        <v>1x1</v>
      </c>
      <c r="U767" s="2" t="str">
        <f>VLOOKUP(A767,'06A906018CG M383 List'!$A$6:$D$1395,4,FALSE)</f>
        <v>Entprellung Fehler: Steuergerät defekt (xRAM)</v>
      </c>
      <c r="V767" s="2" t="str">
        <f>VLOOKUP(A767,'06A906018CG M383 List'!$A$6:$D$1395,3,FALSE)</f>
        <v>$06FAF</v>
      </c>
    </row>
    <row r="768" spans="1:22">
      <c r="A768" s="2" t="s">
        <v>7367</v>
      </c>
      <c r="B768" s="2" t="str">
        <f>VLOOKUP(A768,'4B0907557B M382 List'!$A$5:$E$1799,5,FALSE)</f>
        <v>Debouncing Healing: Control unit defective ( XRAM )</v>
      </c>
      <c r="D768" s="2" t="str">
        <f>VLOOKUP(A768,'4B0907557B M382 List'!$A$5:$B$1799,2,FALSE)</f>
        <v>1x1</v>
      </c>
      <c r="E768" s="2" t="str">
        <f>VLOOKUP(A768,'4B0907557B M382 List'!$A$5:$D$1799,4,FALSE)</f>
        <v>Entprellung Heilung: Steuergerät defekt (xRAM)</v>
      </c>
      <c r="F768" s="2" t="str">
        <f>VLOOKUP(A768,'4B0907557B M382 List'!$A$5:$D$1799,3,FALSE)</f>
        <v>$07A76</v>
      </c>
      <c r="H768" s="2" t="str">
        <f>VLOOKUP(A768,'4B0907557P M592 List'!$A$5:$D$1316,2,FALSE)</f>
        <v>1x1</v>
      </c>
      <c r="I768" s="2" t="str">
        <f>VLOOKUP(A768,'4B0907557P M592 List'!$A$5:$D$1316,4,FALSE)</f>
        <v>Entprellung Heilung: Steuergerät defekt (xRAM)</v>
      </c>
      <c r="J768" s="2" t="str">
        <f>VLOOKUP(A768,'4B0907557P M592 List'!$A$5:$D$1316,3,FALSE)</f>
        <v>$0760C</v>
      </c>
      <c r="L768" s="2" t="str">
        <f>VLOOKUP(A768,'4B0907557P M592 List'!$A$5:$D$1316,2,FALSE)</f>
        <v>1x1</v>
      </c>
      <c r="M768" s="2" t="str">
        <f>VLOOKUP(A768,'4B0907557P M592 List'!$A$5:$D$1316,4,FALSE)</f>
        <v>Entprellung Heilung: Steuergerät defekt (xRAM)</v>
      </c>
      <c r="N768" s="2" t="str">
        <f>VLOOKUP(A768,'4B0907557P M592 List'!$A$5:$D$1316,3,FALSE)</f>
        <v>$0760C</v>
      </c>
      <c r="P768" s="2" t="str">
        <f>VLOOKUP(A768,'06A906018R M383 List'!$A$6:$D$1294,2,FALSE)</f>
        <v>1x1</v>
      </c>
      <c r="Q768" s="2" t="str">
        <f>VLOOKUP(A768,'06A906018R M383 List'!$A$6:$D$1294,4,FALSE)</f>
        <v>Entprellung Heilung: Steuergerät defekt (xRAM)</v>
      </c>
      <c r="R768" s="2" t="str">
        <f>VLOOKUP(A768,'06A906018R M383 List'!$A$6:$D$1294,3,FALSE)</f>
        <v>$06F9C</v>
      </c>
      <c r="T768" s="2" t="str">
        <f>VLOOKUP(A768,'06A906018CG M383 List'!$A$6:$D$1395,2,FALSE)</f>
        <v>1x1</v>
      </c>
      <c r="U768" s="2" t="str">
        <f>VLOOKUP(A768,'06A906018CG M383 List'!$A$6:$D$1395,4,FALSE)</f>
        <v>Entprellung Heilung: Steuergerät defekt (xRAM)</v>
      </c>
      <c r="V768" s="2" t="str">
        <f>VLOOKUP(A768,'06A906018CG M383 List'!$A$6:$D$1395,3,FALSE)</f>
        <v>$06FF6</v>
      </c>
    </row>
    <row r="769" spans="1:22">
      <c r="A769" s="2" t="s">
        <v>8151</v>
      </c>
      <c r="B769" s="2" t="str">
        <f>VLOOKUP(A769,'4B0907557B M382 List'!$A$5:$E$1799,5,FALSE)</f>
        <v>Error - &gt; Lamp : Control unit defective ( XRAM )</v>
      </c>
      <c r="D769" s="2" t="str">
        <f>VLOOKUP(A769,'4B0907557B M382 List'!$A$5:$B$1799,2,FALSE)</f>
        <v>1x1</v>
      </c>
      <c r="E769" s="2" t="str">
        <f>VLOOKUP(A769,'4B0907557B M382 List'!$A$5:$D$1799,4,FALSE)</f>
        <v>Fehler -&gt; Lampe: Steuergerät defekt (xRAM)</v>
      </c>
      <c r="F769" s="2" t="str">
        <f>VLOOKUP(A769,'4B0907557B M382 List'!$A$5:$D$1799,3,FALSE)</f>
        <v>$07ABD</v>
      </c>
      <c r="H769" s="2" t="str">
        <f>VLOOKUP(A769,'4B0907557P M592 List'!$A$5:$D$1316,2,FALSE)</f>
        <v>1x1</v>
      </c>
      <c r="I769" s="2" t="str">
        <f>VLOOKUP(A769,'4B0907557P M592 List'!$A$5:$D$1316,4,FALSE)</f>
        <v>Fehler -&gt; Lampe: Steuergerät defekt (xRAM)</v>
      </c>
      <c r="J769" s="2" t="str">
        <f>VLOOKUP(A769,'4B0907557P M592 List'!$A$5:$D$1316,3,FALSE)</f>
        <v>$07653</v>
      </c>
      <c r="L769" s="2" t="str">
        <f>VLOOKUP(A769,'4B0907557P M592 List'!$A$5:$D$1316,2,FALSE)</f>
        <v>1x1</v>
      </c>
      <c r="M769" s="2" t="str">
        <f>VLOOKUP(A769,'4B0907557P M592 List'!$A$5:$D$1316,4,FALSE)</f>
        <v>Fehler -&gt; Lampe: Steuergerät defekt (xRAM)</v>
      </c>
      <c r="N769" s="2" t="str">
        <f>VLOOKUP(A769,'4B0907557P M592 List'!$A$5:$D$1316,3,FALSE)</f>
        <v>$07653</v>
      </c>
      <c r="P769" s="2" t="str">
        <f>VLOOKUP(A769,'06A906018R M383 List'!$A$6:$D$1294,2,FALSE)</f>
        <v>1x1</v>
      </c>
      <c r="Q769" s="2" t="str">
        <f>VLOOKUP(A769,'06A906018R M383 List'!$A$6:$D$1294,4,FALSE)</f>
        <v>Fehler -&gt; Lampe: Steuergerät defekt (xRAM)</v>
      </c>
      <c r="R769" s="2" t="str">
        <f>VLOOKUP(A769,'06A906018R M383 List'!$A$6:$D$1294,3,FALSE)</f>
        <v>$06FE3</v>
      </c>
      <c r="T769" s="2" t="str">
        <f>VLOOKUP(A769,'06A906018CG M383 List'!$A$6:$D$1395,2,FALSE)</f>
        <v>1x1</v>
      </c>
      <c r="U769" s="2" t="str">
        <f>VLOOKUP(A769,'06A906018CG M383 List'!$A$6:$D$1395,4,FALSE)</f>
        <v>Fehler -&gt; Lampe: Steuergerät defekt (xRAM)</v>
      </c>
      <c r="V769" s="2" t="str">
        <f>VLOOKUP(A769,'06A906018CG M383 List'!$A$6:$D$1395,3,FALSE)</f>
        <v>$0703D</v>
      </c>
    </row>
    <row r="770" spans="1:22">
      <c r="P770" s="2"/>
      <c r="Q770" s="2"/>
      <c r="R770" s="2"/>
    </row>
    <row r="771" spans="1:22">
      <c r="A771" s="2" t="s">
        <v>1672</v>
      </c>
      <c r="B771" s="15" t="s">
        <v>9948</v>
      </c>
      <c r="P771" s="2"/>
      <c r="Q771" s="2"/>
      <c r="R771" s="2"/>
    </row>
    <row r="772" spans="1:22">
      <c r="A772" s="2" t="s">
        <v>8539</v>
      </c>
      <c r="B772" s="2" t="str">
        <f>VLOOKUP(A772,'4B0907557B M382 List'!$A$5:$E$1799,5,FALSE)</f>
        <v>DVL : Number of faulty thrust phases for diagnosis S_LL does not exclude</v>
      </c>
      <c r="D772" s="2" t="str">
        <f>VLOOKUP(A772,'4B0907557B M382 List'!$A$5:$B$1799,2,FALSE)</f>
        <v>1x1</v>
      </c>
      <c r="E772" s="2" t="str">
        <f>VLOOKUP(A772,'4B0907557B M382 List'!$A$5:$D$1799,4,FALSE)</f>
        <v>DVL: Anzahl fehlerhafter Schubphasen für Diagnose S_LL schließt nicht</v>
      </c>
      <c r="F772" s="2" t="str">
        <f>VLOOKUP(A772,'4B0907557B M382 List'!$A$5:$D$1799,3,FALSE)</f>
        <v>$07D2F</v>
      </c>
      <c r="H772" s="2" t="str">
        <f>VLOOKUP(A772,'4B0907557P M592 List'!$A$5:$D$1316,2,FALSE)</f>
        <v>1x1</v>
      </c>
      <c r="I772" s="2" t="str">
        <f>VLOOKUP(A772,'4B0907557P M592 List'!$A$5:$D$1316,4,FALSE)</f>
        <v>DVL: Anzahl fehlerhafter Schubphasen für Diagnose S_LL schließt nicht</v>
      </c>
      <c r="J772" s="2" t="str">
        <f>VLOOKUP(A772,'4B0907557P M592 List'!$A$5:$D$1316,3,FALSE)</f>
        <v>$078C5</v>
      </c>
      <c r="L772" s="2" t="str">
        <f>VLOOKUP(A772,'4B0907557P M592 List'!$A$5:$D$1316,2,FALSE)</f>
        <v>1x1</v>
      </c>
      <c r="M772" s="2" t="str">
        <f>VLOOKUP(A772,'4B0907557P M592 List'!$A$5:$D$1316,4,FALSE)</f>
        <v>DVL: Anzahl fehlerhafter Schubphasen für Diagnose S_LL schließt nicht</v>
      </c>
      <c r="N772" s="2" t="str">
        <f>VLOOKUP(A772,'4B0907557P M592 List'!$A$5:$D$1316,3,FALSE)</f>
        <v>$078C5</v>
      </c>
      <c r="P772" s="2" t="str">
        <f>VLOOKUP(A772,'06A906018R M383 List'!$A$6:$D$1294,2,FALSE)</f>
        <v>1x1</v>
      </c>
      <c r="Q772" s="2" t="str">
        <f>VLOOKUP(A772,'06A906018R M383 List'!$A$6:$D$1294,4,FALSE)</f>
        <v>DVL: Anzahl fehlerhafter Schubphasen für Diagnose S_LL schließt nicht</v>
      </c>
      <c r="R772" s="2" t="str">
        <f>VLOOKUP(A772,'06A906018R M383 List'!$A$6:$D$1294,3,FALSE)</f>
        <v>$07269</v>
      </c>
      <c r="T772" s="2" t="str">
        <f>VLOOKUP(A772,'06A906018CG M383 List'!$A$6:$D$1395,2,FALSE)</f>
        <v>1x1</v>
      </c>
      <c r="U772" s="2" t="str">
        <f>VLOOKUP(A772,'06A906018CG M383 List'!$A$6:$D$1395,4,FALSE)</f>
        <v>DVL: Anzahl fehlerhafter Schubphasen für Diagnose S_LL schließt nicht</v>
      </c>
      <c r="V772" s="2" t="str">
        <f>VLOOKUP(A772,'06A906018CG M383 List'!$A$6:$D$1395,3,FALSE)</f>
        <v>$072D3</v>
      </c>
    </row>
    <row r="773" spans="1:22">
      <c r="A773" s="2" t="s">
        <v>8720</v>
      </c>
      <c r="B773" s="2" t="str">
        <f>VLOOKUP(A773,'4B0907557B M382 List'!$A$5:$E$1799,5,FALSE)</f>
        <v>Codeword tester : S_LL</v>
      </c>
      <c r="D773" s="2" t="str">
        <f>VLOOKUP(A773,'4B0907557B M382 List'!$A$5:$B$1799,2,FALSE)</f>
        <v>1x1</v>
      </c>
      <c r="E773" s="2" t="str">
        <f>VLOOKUP(A773,'4B0907557B M382 List'!$A$5:$D$1799,4,FALSE)</f>
        <v>Codewort Tester: S_LL</v>
      </c>
      <c r="F773" s="2" t="str">
        <f>VLOOKUP(A773,'4B0907557B M382 List'!$A$5:$D$1799,3,FALSE)</f>
        <v>$0787C</v>
      </c>
      <c r="H773" s="2" t="str">
        <f>VLOOKUP(A773,'4B0907557P M592 List'!$A$5:$D$1316,2,FALSE)</f>
        <v>1x1</v>
      </c>
      <c r="I773" s="2" t="str">
        <f>VLOOKUP(A773,'4B0907557P M592 List'!$A$5:$D$1316,4,FALSE)</f>
        <v>Codewort Tester: S_LL</v>
      </c>
      <c r="J773" s="2" t="str">
        <f>VLOOKUP(A773,'4B0907557P M592 List'!$A$5:$D$1316,3,FALSE)</f>
        <v>$07412</v>
      </c>
      <c r="L773" s="2" t="str">
        <f>VLOOKUP(A773,'4B0907557P M592 List'!$A$5:$D$1316,2,FALSE)</f>
        <v>1x1</v>
      </c>
      <c r="M773" s="2" t="str">
        <f>VLOOKUP(A773,'4B0907557P M592 List'!$A$5:$D$1316,4,FALSE)</f>
        <v>Codewort Tester: S_LL</v>
      </c>
      <c r="N773" s="2" t="str">
        <f>VLOOKUP(A773,'4B0907557P M592 List'!$A$5:$D$1316,3,FALSE)</f>
        <v>$07412</v>
      </c>
      <c r="P773" s="2" t="e">
        <f>VLOOKUP(A773,'06A906018R M383 List'!$A$6:$D$1294,2,FALSE)</f>
        <v>#N/A</v>
      </c>
      <c r="Q773" s="2" t="e">
        <f>VLOOKUP(A773,'06A906018R M383 List'!$A$6:$D$1294,4,FALSE)</f>
        <v>#N/A</v>
      </c>
      <c r="R773" s="2" t="e">
        <f>VLOOKUP(A773,'06A906018R M383 List'!$A$6:$D$1294,3,FALSE)</f>
        <v>#N/A</v>
      </c>
      <c r="T773" s="2" t="e">
        <f>VLOOKUP(A773,'06A906018CG M383 List'!$A$6:$D$1395,2,FALSE)</f>
        <v>#N/A</v>
      </c>
      <c r="U773" s="2" t="e">
        <f>VLOOKUP(A773,'06A906018CG M383 List'!$A$6:$D$1395,4,FALSE)</f>
        <v>#N/A</v>
      </c>
      <c r="V773" s="2" t="e">
        <f>VLOOKUP(A773,'06A906018CG M383 List'!$A$6:$D$1395,3,FALSE)</f>
        <v>#N/A</v>
      </c>
    </row>
    <row r="774" spans="1:22">
      <c r="A774" s="2" t="s">
        <v>8897</v>
      </c>
      <c r="B774" s="2" t="str">
        <f>VLOOKUP(A774,'4B0907557B M382 List'!$A$5:$E$1799,5,FALSE)</f>
        <v>DVL : Delta IPA voltage for diagnosis S_LL does not exclude</v>
      </c>
      <c r="D774" s="2" t="str">
        <f>VLOOKUP(A774,'4B0907557B M382 List'!$A$5:$B$1799,2,FALSE)</f>
        <v>1x1</v>
      </c>
      <c r="E774" s="2" t="str">
        <f>VLOOKUP(A774,'4B0907557B M382 List'!$A$5:$D$1799,4,FALSE)</f>
        <v>DVL: Delta-IPA-Spannung für Diagnose S_LL schließt nicht</v>
      </c>
      <c r="F774" s="2" t="str">
        <f>VLOOKUP(A774,'4B0907557B M382 List'!$A$5:$D$1799,3,FALSE)</f>
        <v>$074D5</v>
      </c>
      <c r="H774" s="2" t="str">
        <f>VLOOKUP(A774,'4B0907557P M592 List'!$A$5:$D$1316,2,FALSE)</f>
        <v>1x1</v>
      </c>
      <c r="I774" s="2" t="str">
        <f>VLOOKUP(A774,'4B0907557P M592 List'!$A$5:$D$1316,4,FALSE)</f>
        <v>DVL: Delta-IPA-Spannung für Diagnose S_LL schließt nicht</v>
      </c>
      <c r="J774" s="2" t="str">
        <f>VLOOKUP(A774,'4B0907557P M592 List'!$A$5:$D$1316,3,FALSE)</f>
        <v>$0706B</v>
      </c>
      <c r="L774" s="2" t="str">
        <f>VLOOKUP(A774,'4B0907557P M592 List'!$A$5:$D$1316,2,FALSE)</f>
        <v>1x1</v>
      </c>
      <c r="M774" s="2" t="str">
        <f>VLOOKUP(A774,'4B0907557P M592 List'!$A$5:$D$1316,4,FALSE)</f>
        <v>DVL: Delta-IPA-Spannung für Diagnose S_LL schließt nicht</v>
      </c>
      <c r="N774" s="2" t="str">
        <f>VLOOKUP(A774,'4B0907557P M592 List'!$A$5:$D$1316,3,FALSE)</f>
        <v>$0706B</v>
      </c>
      <c r="P774" s="2" t="e">
        <f>VLOOKUP(A774,'06A906018R M383 List'!$A$6:$D$1294,2,FALSE)</f>
        <v>#N/A</v>
      </c>
      <c r="Q774" s="2" t="e">
        <f>VLOOKUP(A774,'06A906018R M383 List'!$A$6:$D$1294,4,FALSE)</f>
        <v>#N/A</v>
      </c>
      <c r="R774" s="2" t="e">
        <f>VLOOKUP(A774,'06A906018R M383 List'!$A$6:$D$1294,3,FALSE)</f>
        <v>#N/A</v>
      </c>
      <c r="T774" s="2" t="e">
        <f>VLOOKUP(A774,'06A906018CG M383 List'!$A$6:$D$1395,2,FALSE)</f>
        <v>#N/A</v>
      </c>
      <c r="U774" s="2" t="e">
        <f>VLOOKUP(A774,'06A906018CG M383 List'!$A$6:$D$1395,4,FALSE)</f>
        <v>#N/A</v>
      </c>
      <c r="V774" s="2" t="e">
        <f>VLOOKUP(A774,'06A906018CG M383 List'!$A$6:$D$1395,3,FALSE)</f>
        <v>#N/A</v>
      </c>
    </row>
    <row r="775" spans="1:22">
      <c r="A775" s="2" t="s">
        <v>9779</v>
      </c>
      <c r="B775" s="2" t="str">
        <f>VLOOKUP(A775,'4B0907557B M382 List'!$A$5:$E$1799,5,FALSE)</f>
        <v>Debounce Error: S_LL</v>
      </c>
      <c r="D775" s="2" t="str">
        <f>VLOOKUP(A775,'4B0907557B M382 List'!$A$5:$B$1799,2,FALSE)</f>
        <v>1x1</v>
      </c>
      <c r="E775" s="2" t="str">
        <f>VLOOKUP(A775,'4B0907557B M382 List'!$A$5:$D$1799,4,FALSE)</f>
        <v>Entprellung Fehler: S_LL</v>
      </c>
      <c r="F775" s="2" t="str">
        <f>VLOOKUP(A775,'4B0907557B M382 List'!$A$5:$D$1799,3,FALSE)</f>
        <v>$07A30</v>
      </c>
      <c r="H775" s="2" t="str">
        <f>VLOOKUP(A775,'4B0907557P M592 List'!$A$5:$D$1316,2,FALSE)</f>
        <v>1x1</v>
      </c>
      <c r="I775" s="2" t="str">
        <f>VLOOKUP(A775,'4B0907557P M592 List'!$A$5:$D$1316,4,FALSE)</f>
        <v>Entprellung Fehler: S_LL</v>
      </c>
      <c r="J775" s="2" t="str">
        <f>VLOOKUP(A775,'4B0907557P M592 List'!$A$5:$D$1316,3,FALSE)</f>
        <v>$075C6</v>
      </c>
      <c r="L775" s="2" t="str">
        <f>VLOOKUP(A775,'4B0907557P M592 List'!$A$5:$D$1316,2,FALSE)</f>
        <v>1x1</v>
      </c>
      <c r="M775" s="2" t="str">
        <f>VLOOKUP(A775,'4B0907557P M592 List'!$A$5:$D$1316,4,FALSE)</f>
        <v>Entprellung Fehler: S_LL</v>
      </c>
      <c r="N775" s="2" t="str">
        <f>VLOOKUP(A775,'4B0907557P M592 List'!$A$5:$D$1316,3,FALSE)</f>
        <v>$075C6</v>
      </c>
      <c r="P775" s="2" t="str">
        <f>VLOOKUP(A775,'06A906018R M383 List'!$A$6:$D$1294,2,FALSE)</f>
        <v>1x1</v>
      </c>
      <c r="Q775" s="2" t="str">
        <f>VLOOKUP(A775,'06A906018R M383 List'!$A$6:$D$1294,4,FALSE)</f>
        <v>Entprellung Fehler: S_LL</v>
      </c>
      <c r="R775" s="2" t="str">
        <f>VLOOKUP(A775,'06A906018R M383 List'!$A$6:$D$1294,3,FALSE)</f>
        <v>$06F56</v>
      </c>
      <c r="T775" s="2" t="str">
        <f>VLOOKUP(A775,'06A906018CG M383 List'!$A$6:$D$1395,2,FALSE)</f>
        <v>1x1</v>
      </c>
      <c r="U775" s="2" t="str">
        <f>VLOOKUP(A775,'06A906018CG M383 List'!$A$6:$D$1395,4,FALSE)</f>
        <v>Entprellung Fehler: S_LL</v>
      </c>
      <c r="V775" s="2" t="str">
        <f>VLOOKUP(A775,'06A906018CG M383 List'!$A$6:$D$1395,3,FALSE)</f>
        <v>$06FB0</v>
      </c>
    </row>
    <row r="776" spans="1:22">
      <c r="A776" s="2" t="s">
        <v>7322</v>
      </c>
      <c r="B776" s="2" t="str">
        <f>VLOOKUP(A776,'4B0907557B M382 List'!$A$5:$E$1799,5,FALSE)</f>
        <v>Debouncing Healing: S_LL</v>
      </c>
      <c r="D776" s="2" t="str">
        <f>VLOOKUP(A776,'4B0907557B M382 List'!$A$5:$B$1799,2,FALSE)</f>
        <v>1x1</v>
      </c>
      <c r="E776" s="2" t="str">
        <f>VLOOKUP(A776,'4B0907557B M382 List'!$A$5:$D$1799,4,FALSE)</f>
        <v>Entprellung Heilung: S_LL</v>
      </c>
      <c r="F776" s="2" t="str">
        <f>VLOOKUP(A776,'4B0907557B M382 List'!$A$5:$D$1799,3,FALSE)</f>
        <v>$07A77</v>
      </c>
      <c r="H776" s="2" t="str">
        <f>VLOOKUP(A776,'4B0907557P M592 List'!$A$5:$D$1316,2,FALSE)</f>
        <v>1x1</v>
      </c>
      <c r="I776" s="2" t="str">
        <f>VLOOKUP(A776,'4B0907557P M592 List'!$A$5:$D$1316,4,FALSE)</f>
        <v>Entprellung Heilung: S_LL</v>
      </c>
      <c r="J776" s="2" t="str">
        <f>VLOOKUP(A776,'4B0907557P M592 List'!$A$5:$D$1316,3,FALSE)</f>
        <v>$0760D</v>
      </c>
      <c r="L776" s="2" t="str">
        <f>VLOOKUP(A776,'4B0907557P M592 List'!$A$5:$D$1316,2,FALSE)</f>
        <v>1x1</v>
      </c>
      <c r="M776" s="2" t="str">
        <f>VLOOKUP(A776,'4B0907557P M592 List'!$A$5:$D$1316,4,FALSE)</f>
        <v>Entprellung Heilung: S_LL</v>
      </c>
      <c r="N776" s="2" t="str">
        <f>VLOOKUP(A776,'4B0907557P M592 List'!$A$5:$D$1316,3,FALSE)</f>
        <v>$0760D</v>
      </c>
      <c r="P776" s="2" t="str">
        <f>VLOOKUP(A776,'06A906018R M383 List'!$A$6:$D$1294,2,FALSE)</f>
        <v>1x1</v>
      </c>
      <c r="Q776" s="2" t="str">
        <f>VLOOKUP(A776,'06A906018R M383 List'!$A$6:$D$1294,4,FALSE)</f>
        <v>Entprellung Heilung: S_LL</v>
      </c>
      <c r="R776" s="2" t="str">
        <f>VLOOKUP(A776,'06A906018R M383 List'!$A$6:$D$1294,3,FALSE)</f>
        <v>$06F9D</v>
      </c>
      <c r="T776" s="2" t="str">
        <f>VLOOKUP(A776,'06A906018CG M383 List'!$A$6:$D$1395,2,FALSE)</f>
        <v>1x1</v>
      </c>
      <c r="U776" s="2" t="str">
        <f>VLOOKUP(A776,'06A906018CG M383 List'!$A$6:$D$1395,4,FALSE)</f>
        <v>Entprellung Heilung: S_LL</v>
      </c>
      <c r="V776" s="2" t="str">
        <f>VLOOKUP(A776,'06A906018CG M383 List'!$A$6:$D$1395,3,FALSE)</f>
        <v>$06FF7</v>
      </c>
    </row>
    <row r="777" spans="1:22">
      <c r="A777" s="2" t="s">
        <v>8094</v>
      </c>
      <c r="B777" s="2" t="str">
        <f>VLOOKUP(A777,'4B0907557B M382 List'!$A$5:$E$1799,5,FALSE)</f>
        <v>Error - &gt; Lamp : S_LL</v>
      </c>
      <c r="D777" s="2" t="str">
        <f>VLOOKUP(A777,'4B0907557B M382 List'!$A$5:$B$1799,2,FALSE)</f>
        <v>1x1</v>
      </c>
      <c r="E777" s="2" t="str">
        <f>VLOOKUP(A777,'4B0907557B M382 List'!$A$5:$D$1799,4,FALSE)</f>
        <v>Fehler -&gt; Lampe: S_LL</v>
      </c>
      <c r="F777" s="2" t="str">
        <f>VLOOKUP(A777,'4B0907557B M382 List'!$A$5:$D$1799,3,FALSE)</f>
        <v>$07ABE</v>
      </c>
      <c r="H777" s="2" t="str">
        <f>VLOOKUP(A777,'4B0907557P M592 List'!$A$5:$D$1316,2,FALSE)</f>
        <v>1x1</v>
      </c>
      <c r="I777" s="2" t="str">
        <f>VLOOKUP(A777,'4B0907557P M592 List'!$A$5:$D$1316,4,FALSE)</f>
        <v>Fehler -&gt; Lampe: S_LL</v>
      </c>
      <c r="J777" s="2" t="str">
        <f>VLOOKUP(A777,'4B0907557P M592 List'!$A$5:$D$1316,3,FALSE)</f>
        <v>$07654</v>
      </c>
      <c r="L777" s="2" t="str">
        <f>VLOOKUP(A777,'4B0907557P M592 List'!$A$5:$D$1316,2,FALSE)</f>
        <v>1x1</v>
      </c>
      <c r="M777" s="2" t="str">
        <f>VLOOKUP(A777,'4B0907557P M592 List'!$A$5:$D$1316,4,FALSE)</f>
        <v>Fehler -&gt; Lampe: S_LL</v>
      </c>
      <c r="N777" s="2" t="str">
        <f>VLOOKUP(A777,'4B0907557P M592 List'!$A$5:$D$1316,3,FALSE)</f>
        <v>$07654</v>
      </c>
      <c r="P777" s="2" t="str">
        <f>VLOOKUP(A777,'06A906018R M383 List'!$A$6:$D$1294,2,FALSE)</f>
        <v>1x1</v>
      </c>
      <c r="Q777" s="2" t="str">
        <f>VLOOKUP(A777,'06A906018R M383 List'!$A$6:$D$1294,4,FALSE)</f>
        <v>Fehler -&gt; Lampe: S_LL</v>
      </c>
      <c r="R777" s="2" t="str">
        <f>VLOOKUP(A777,'06A906018R M383 List'!$A$6:$D$1294,3,FALSE)</f>
        <v>$06FE4</v>
      </c>
      <c r="T777" s="2" t="str">
        <f>VLOOKUP(A777,'06A906018CG M383 List'!$A$6:$D$1395,2,FALSE)</f>
        <v>1x1</v>
      </c>
      <c r="U777" s="2" t="str">
        <f>VLOOKUP(A777,'06A906018CG M383 List'!$A$6:$D$1395,4,FALSE)</f>
        <v>Fehler -&gt; Lampe: S_LL</v>
      </c>
      <c r="V777" s="2" t="str">
        <f>VLOOKUP(A777,'06A906018CG M383 List'!$A$6:$D$1395,3,FALSE)</f>
        <v>$0703E</v>
      </c>
    </row>
    <row r="778" spans="1:22">
      <c r="A778" s="2" t="s">
        <v>6126</v>
      </c>
      <c r="B778" s="2" t="str">
        <f>VLOOKUP(A778,'4B0907557B M382 List'!$A$5:$E$1799,5,FALSE)</f>
        <v>S_LL error detection / time delay off , satisfies conditions</v>
      </c>
      <c r="D778" s="2" t="str">
        <f>VLOOKUP(A778,'4B0907557B M382 List'!$A$5:$B$1799,2,FALSE)</f>
        <v>1x1</v>
      </c>
      <c r="E778" s="2" t="str">
        <f>VLOOKUP(A778,'4B0907557B M382 List'!$A$5:$D$1799,4,FALSE)</f>
        <v>S_LL Fehlererkennung / Zeitverzögerung ab ,Bedingungen erfüllt,</v>
      </c>
      <c r="F778" s="2" t="str">
        <f>VLOOKUP(A778,'4B0907557B M382 List'!$A$5:$D$1799,3,FALSE)</f>
        <v>$07D26</v>
      </c>
      <c r="H778" s="2" t="str">
        <f>VLOOKUP(A778,'4B0907557P M592 List'!$A$5:$D$1316,2,FALSE)</f>
        <v>1x1</v>
      </c>
      <c r="I778" s="2" t="str">
        <f>VLOOKUP(A778,'4B0907557P M592 List'!$A$5:$D$1316,4,FALSE)</f>
        <v>S_LL Fehlererkennung / Zeitverzögerung ab ,Bedingungen erfüllt,</v>
      </c>
      <c r="J778" s="2" t="str">
        <f>VLOOKUP(A778,'4B0907557P M592 List'!$A$5:$D$1316,3,FALSE)</f>
        <v>$078BC</v>
      </c>
      <c r="L778" s="2" t="str">
        <f>VLOOKUP(A778,'4B0907557P M592 List'!$A$5:$D$1316,2,FALSE)</f>
        <v>1x1</v>
      </c>
      <c r="M778" s="2" t="str">
        <f>VLOOKUP(A778,'4B0907557P M592 List'!$A$5:$D$1316,4,FALSE)</f>
        <v>S_LL Fehlererkennung / Zeitverzögerung ab ,Bedingungen erfüllt,</v>
      </c>
      <c r="N778" s="2" t="str">
        <f>VLOOKUP(A778,'4B0907557P M592 List'!$A$5:$D$1316,3,FALSE)</f>
        <v>$078BC</v>
      </c>
      <c r="P778" s="2" t="str">
        <f>VLOOKUP(A778,'06A906018R M383 List'!$A$6:$D$1294,2,FALSE)</f>
        <v>1x1</v>
      </c>
      <c r="Q778" s="2" t="str">
        <f>VLOOKUP(A778,'06A906018R M383 List'!$A$6:$D$1294,4,FALSE)</f>
        <v>S_LL Fehlererkennung / Zeitverzögerung ab ,Bedingungen erfüllt,</v>
      </c>
      <c r="R778" s="2" t="str">
        <f>VLOOKUP(A778,'06A906018R M383 List'!$A$6:$D$1294,3,FALSE)</f>
        <v>$07260</v>
      </c>
      <c r="T778" s="2" t="str">
        <f>VLOOKUP(A778,'06A906018CG M383 List'!$A$6:$D$1395,2,FALSE)</f>
        <v>1x1</v>
      </c>
      <c r="U778" s="2" t="str">
        <f>VLOOKUP(A778,'06A906018CG M383 List'!$A$6:$D$1395,4,FALSE)</f>
        <v>S_LL Fehlererkennung / Zeitverzögerung ab ,Bedingungen erfüllt,</v>
      </c>
      <c r="V778" s="2" t="str">
        <f>VLOOKUP(A778,'06A906018CG M383 List'!$A$6:$D$1395,3,FALSE)</f>
        <v>$072CA</v>
      </c>
    </row>
    <row r="779" spans="1:22">
      <c r="A779" s="2" t="s">
        <v>6129</v>
      </c>
      <c r="B779" s="2" t="str">
        <f>VLOOKUP(A779,'4B0907557B M382 List'!$A$5:$E$1799,5,FALSE)</f>
        <v>Debounce idle switch diagnostics minimum value</v>
      </c>
      <c r="D779" s="2" t="str">
        <f>VLOOKUP(A779,'4B0907557B M382 List'!$A$5:$B$1799,2,FALSE)</f>
        <v>1x1</v>
      </c>
      <c r="E779" s="2" t="str">
        <f>VLOOKUP(A779,'4B0907557B M382 List'!$A$5:$D$1799,4,FALSE)</f>
        <v>Entprellzeit Leerlaufschalter-Diagnose Minimalwert</v>
      </c>
      <c r="F779" s="2" t="str">
        <f>VLOOKUP(A779,'4B0907557B M382 List'!$A$5:$D$1799,3,FALSE)</f>
        <v>$07D28</v>
      </c>
      <c r="H779" s="2" t="str">
        <f>VLOOKUP(A779,'4B0907557P M592 List'!$A$5:$D$1316,2,FALSE)</f>
        <v>1x1</v>
      </c>
      <c r="I779" s="2" t="str">
        <f>VLOOKUP(A779,'4B0907557P M592 List'!$A$5:$D$1316,4,FALSE)</f>
        <v>Entprellzeit Leerlaufschalter-Diagnose Minimalwert</v>
      </c>
      <c r="J779" s="2" t="str">
        <f>VLOOKUP(A779,'4B0907557P M592 List'!$A$5:$D$1316,3,FALSE)</f>
        <v>$078BE</v>
      </c>
      <c r="L779" s="2" t="str">
        <f>VLOOKUP(A779,'4B0907557P M592 List'!$A$5:$D$1316,2,FALSE)</f>
        <v>1x1</v>
      </c>
      <c r="M779" s="2" t="str">
        <f>VLOOKUP(A779,'4B0907557P M592 List'!$A$5:$D$1316,4,FALSE)</f>
        <v>Entprellzeit Leerlaufschalter-Diagnose Minimalwert</v>
      </c>
      <c r="N779" s="2" t="str">
        <f>VLOOKUP(A779,'4B0907557P M592 List'!$A$5:$D$1316,3,FALSE)</f>
        <v>$078BE</v>
      </c>
      <c r="P779" s="2" t="str">
        <f>VLOOKUP(A779,'06A906018R M383 List'!$A$6:$D$1294,2,FALSE)</f>
        <v>1x1</v>
      </c>
      <c r="Q779" s="2" t="str">
        <f>VLOOKUP(A779,'06A906018R M383 List'!$A$6:$D$1294,4,FALSE)</f>
        <v>Entprellzeit Leerlaufschalter-Diagnose Minimalwert</v>
      </c>
      <c r="R779" s="2" t="str">
        <f>VLOOKUP(A779,'06A906018R M383 List'!$A$6:$D$1294,3,FALSE)</f>
        <v>$07262</v>
      </c>
      <c r="T779" s="2" t="str">
        <f>VLOOKUP(A779,'06A906018CG M383 List'!$A$6:$D$1395,2,FALSE)</f>
        <v>1x1</v>
      </c>
      <c r="U779" s="2" t="str">
        <f>VLOOKUP(A779,'06A906018CG M383 List'!$A$6:$D$1395,4,FALSE)</f>
        <v>Entprellzeit Leerlaufschalter-Diagnose Minimalwert</v>
      </c>
      <c r="V779" s="2" t="str">
        <f>VLOOKUP(A779,'06A906018CG M383 List'!$A$6:$D$1395,3,FALSE)</f>
        <v>$072CC</v>
      </c>
    </row>
    <row r="780" spans="1:22">
      <c r="A780" s="2" t="s">
        <v>6132</v>
      </c>
      <c r="B780" s="2" t="str">
        <f>VLOOKUP(A780,'4B0907557B M382 List'!$A$5:$E$1799,5,FALSE)</f>
        <v>Debounce idle switch diagnostics maximum value</v>
      </c>
      <c r="D780" s="2" t="str">
        <f>VLOOKUP(A780,'4B0907557B M382 List'!$A$5:$B$1799,2,FALSE)</f>
        <v>1x1</v>
      </c>
      <c r="E780" s="2" t="str">
        <f>VLOOKUP(A780,'4B0907557B M382 List'!$A$5:$D$1799,4,FALSE)</f>
        <v>Entprellzeit Leerlaufschalter-Diagnose Maximalwert</v>
      </c>
      <c r="F780" s="2" t="str">
        <f>VLOOKUP(A780,'4B0907557B M382 List'!$A$5:$D$1799,3,FALSE)</f>
        <v>$07D2A</v>
      </c>
      <c r="H780" s="2" t="str">
        <f>VLOOKUP(A780,'4B0907557P M592 List'!$A$5:$D$1316,2,FALSE)</f>
        <v>1x1</v>
      </c>
      <c r="I780" s="2" t="str">
        <f>VLOOKUP(A780,'4B0907557P M592 List'!$A$5:$D$1316,4,FALSE)</f>
        <v>Entprellzeit Leerlaufschalter-Diagnose Maximalwert</v>
      </c>
      <c r="J780" s="2" t="str">
        <f>VLOOKUP(A780,'4B0907557P M592 List'!$A$5:$D$1316,3,FALSE)</f>
        <v>$078C0</v>
      </c>
      <c r="L780" s="2" t="str">
        <f>VLOOKUP(A780,'4B0907557P M592 List'!$A$5:$D$1316,2,FALSE)</f>
        <v>1x1</v>
      </c>
      <c r="M780" s="2" t="str">
        <f>VLOOKUP(A780,'4B0907557P M592 List'!$A$5:$D$1316,4,FALSE)</f>
        <v>Entprellzeit Leerlaufschalter-Diagnose Maximalwert</v>
      </c>
      <c r="N780" s="2" t="str">
        <f>VLOOKUP(A780,'4B0907557P M592 List'!$A$5:$D$1316,3,FALSE)</f>
        <v>$078C0</v>
      </c>
      <c r="P780" s="2" t="str">
        <f>VLOOKUP(A780,'06A906018R M383 List'!$A$6:$D$1294,2,FALSE)</f>
        <v>1x1</v>
      </c>
      <c r="Q780" s="2" t="str">
        <f>VLOOKUP(A780,'06A906018R M383 List'!$A$6:$D$1294,4,FALSE)</f>
        <v>Entprellzeit Leerlaufschalter-Diagnose Maximalwert</v>
      </c>
      <c r="R780" s="2" t="str">
        <f>VLOOKUP(A780,'06A906018R M383 List'!$A$6:$D$1294,3,FALSE)</f>
        <v>$07264</v>
      </c>
      <c r="T780" s="2" t="str">
        <f>VLOOKUP(A780,'06A906018CG M383 List'!$A$6:$D$1395,2,FALSE)</f>
        <v>1x1</v>
      </c>
      <c r="U780" s="2" t="str">
        <f>VLOOKUP(A780,'06A906018CG M383 List'!$A$6:$D$1395,4,FALSE)</f>
        <v>Entprellzeit Leerlaufschalter-Diagnose Maximalwert</v>
      </c>
      <c r="V780" s="2" t="str">
        <f>VLOOKUP(A780,'06A906018CG M383 List'!$A$6:$D$1395,3,FALSE)</f>
        <v>$072CE</v>
      </c>
    </row>
    <row r="781" spans="1:22">
      <c r="A781" s="2" t="s">
        <v>6135</v>
      </c>
      <c r="B781" s="2" t="str">
        <f>VLOOKUP(A781,'4B0907557B M382 List'!$A$5:$E$1799,5,FALSE)</f>
        <v>Debounce idle switch diagnostics with OK message</v>
      </c>
      <c r="D781" s="2" t="str">
        <f>VLOOKUP(A781,'4B0907557B M382 List'!$A$5:$B$1799,2,FALSE)</f>
        <v>1x1</v>
      </c>
      <c r="E781" s="2" t="str">
        <f>VLOOKUP(A781,'4B0907557B M382 List'!$A$5:$D$1799,4,FALSE)</f>
        <v>Entprellzeit Leerlaufschalter-Diagnose mit i.O.-Meldung</v>
      </c>
      <c r="F781" s="2" t="str">
        <f>VLOOKUP(A781,'4B0907557B M382 List'!$A$5:$D$1799,3,FALSE)</f>
        <v>$07D2C</v>
      </c>
      <c r="H781" s="2" t="str">
        <f>VLOOKUP(A781,'4B0907557P M592 List'!$A$5:$D$1316,2,FALSE)</f>
        <v>1x1</v>
      </c>
      <c r="I781" s="2" t="str">
        <f>VLOOKUP(A781,'4B0907557P M592 List'!$A$5:$D$1316,4,FALSE)</f>
        <v>Entprellzeit Leerlaufschalter-Diagnose mit i.O.-Meldung</v>
      </c>
      <c r="J781" s="2" t="str">
        <f>VLOOKUP(A781,'4B0907557P M592 List'!$A$5:$D$1316,3,FALSE)</f>
        <v>$078C2</v>
      </c>
      <c r="L781" s="2" t="str">
        <f>VLOOKUP(A781,'4B0907557P M592 List'!$A$5:$D$1316,2,FALSE)</f>
        <v>1x1</v>
      </c>
      <c r="M781" s="2" t="str">
        <f>VLOOKUP(A781,'4B0907557P M592 List'!$A$5:$D$1316,4,FALSE)</f>
        <v>Entprellzeit Leerlaufschalter-Diagnose mit i.O.-Meldung</v>
      </c>
      <c r="N781" s="2" t="str">
        <f>VLOOKUP(A781,'4B0907557P M592 List'!$A$5:$D$1316,3,FALSE)</f>
        <v>$078C2</v>
      </c>
      <c r="P781" s="2" t="str">
        <f>VLOOKUP(A781,'06A906018R M383 List'!$A$6:$D$1294,2,FALSE)</f>
        <v>1x1</v>
      </c>
      <c r="Q781" s="2" t="str">
        <f>VLOOKUP(A781,'06A906018R M383 List'!$A$6:$D$1294,4,FALSE)</f>
        <v>Entprellzeit Leerlaufschalter-Diagnose mit i.O.-Meldung</v>
      </c>
      <c r="R781" s="2" t="str">
        <f>VLOOKUP(A781,'06A906018R M383 List'!$A$6:$D$1294,3,FALSE)</f>
        <v>$07266</v>
      </c>
      <c r="T781" s="2" t="str">
        <f>VLOOKUP(A781,'06A906018CG M383 List'!$A$6:$D$1395,2,FALSE)</f>
        <v>1x1</v>
      </c>
      <c r="U781" s="2" t="str">
        <f>VLOOKUP(A781,'06A906018CG M383 List'!$A$6:$D$1395,4,FALSE)</f>
        <v>Entprellzeit Leerlaufschalter-Diagnose mit i.O.-Meldung</v>
      </c>
      <c r="V781" s="2" t="str">
        <f>VLOOKUP(A781,'06A906018CG M383 List'!$A$6:$D$1395,3,FALSE)</f>
        <v>$072D0</v>
      </c>
    </row>
    <row r="782" spans="1:22">
      <c r="A782" s="2" t="s">
        <v>6138</v>
      </c>
      <c r="B782" s="2" t="str">
        <f>VLOOKUP(A782,'4B0907557B M382 List'!$A$5:$E$1799,5,FALSE)</f>
        <v>Debounce idle switch diagnostics</v>
      </c>
      <c r="D782" s="2" t="str">
        <f>VLOOKUP(A782,'4B0907557B M382 List'!$A$5:$B$1799,2,FALSE)</f>
        <v>1x1</v>
      </c>
      <c r="E782" s="2" t="str">
        <f>VLOOKUP(A782,'4B0907557B M382 List'!$A$5:$D$1799,4,FALSE)</f>
        <v>Entprellzeit Leerlaufschalter-Diagnose</v>
      </c>
      <c r="F782" s="2" t="str">
        <f>VLOOKUP(A782,'4B0907557B M382 List'!$A$5:$D$1799,3,FALSE)</f>
        <v>$07D25</v>
      </c>
      <c r="H782" s="2" t="str">
        <f>VLOOKUP(A782,'4B0907557P M592 List'!$A$5:$D$1316,2,FALSE)</f>
        <v>1x1</v>
      </c>
      <c r="I782" s="2" t="str">
        <f>VLOOKUP(A782,'4B0907557P M592 List'!$A$5:$D$1316,4,FALSE)</f>
        <v>Entprellzeit Leerlaufschalter-Diagnose</v>
      </c>
      <c r="J782" s="2" t="str">
        <f>VLOOKUP(A782,'4B0907557P M592 List'!$A$5:$D$1316,3,FALSE)</f>
        <v>$078BB</v>
      </c>
      <c r="L782" s="2" t="str">
        <f>VLOOKUP(A782,'4B0907557P M592 List'!$A$5:$D$1316,2,FALSE)</f>
        <v>1x1</v>
      </c>
      <c r="M782" s="2" t="str">
        <f>VLOOKUP(A782,'4B0907557P M592 List'!$A$5:$D$1316,4,FALSE)</f>
        <v>Entprellzeit Leerlaufschalter-Diagnose</v>
      </c>
      <c r="N782" s="2" t="str">
        <f>VLOOKUP(A782,'4B0907557P M592 List'!$A$5:$D$1316,3,FALSE)</f>
        <v>$078BB</v>
      </c>
      <c r="P782" s="2" t="str">
        <f>VLOOKUP(A782,'06A906018R M383 List'!$A$6:$D$1294,2,FALSE)</f>
        <v>1x1</v>
      </c>
      <c r="Q782" s="2" t="str">
        <f>VLOOKUP(A782,'06A906018R M383 List'!$A$6:$D$1294,4,FALSE)</f>
        <v>Entprellzeit Leerlaufschalter-Diagnose</v>
      </c>
      <c r="R782" s="2" t="str">
        <f>VLOOKUP(A782,'06A906018R M383 List'!$A$6:$D$1294,3,FALSE)</f>
        <v>$0725F</v>
      </c>
      <c r="T782" s="2" t="str">
        <f>VLOOKUP(A782,'06A906018CG M383 List'!$A$6:$D$1395,2,FALSE)</f>
        <v>1x1</v>
      </c>
      <c r="U782" s="2" t="str">
        <f>VLOOKUP(A782,'06A906018CG M383 List'!$A$6:$D$1395,4,FALSE)</f>
        <v>Entprellzeit Leerlaufschalter-Diagnose</v>
      </c>
      <c r="V782" s="2" t="str">
        <f>VLOOKUP(A782,'06A906018CG M383 List'!$A$6:$D$1395,3,FALSE)</f>
        <v>$072C9</v>
      </c>
    </row>
    <row r="783" spans="1:22">
      <c r="A783" s="2" t="s">
        <v>6751</v>
      </c>
      <c r="B783" s="2" t="str">
        <f>VLOOKUP(A783,'4B0907557B M382 List'!$A$5:$E$1799,5,FALSE)</f>
        <v>Error sum time: S_LL</v>
      </c>
      <c r="D783" s="2" t="str">
        <f>VLOOKUP(A783,'4B0907557B M382 List'!$A$5:$B$1799,2,FALSE)</f>
        <v>1x1</v>
      </c>
      <c r="E783" s="2" t="str">
        <f>VLOOKUP(A783,'4B0907557B M382 List'!$A$5:$D$1799,4,FALSE)</f>
        <v>Fehlersummenzeit: S_LL</v>
      </c>
      <c r="F783" s="2" t="str">
        <f>VLOOKUP(A783,'4B0907557B M382 List'!$A$5:$D$1799,3,FALSE)</f>
        <v>$07B05</v>
      </c>
      <c r="H783" s="2" t="str">
        <f>VLOOKUP(A783,'4B0907557P M592 List'!$A$5:$D$1316,2,FALSE)</f>
        <v>1x1</v>
      </c>
      <c r="I783" s="2" t="str">
        <f>VLOOKUP(A783,'4B0907557P M592 List'!$A$5:$D$1316,4,FALSE)</f>
        <v>Fehlersummenzeit: S_LL</v>
      </c>
      <c r="J783" s="2" t="str">
        <f>VLOOKUP(A783,'4B0907557P M592 List'!$A$5:$D$1316,3,FALSE)</f>
        <v>$0769B</v>
      </c>
      <c r="L783" s="2" t="str">
        <f>VLOOKUP(A783,'4B0907557P M592 List'!$A$5:$D$1316,2,FALSE)</f>
        <v>1x1</v>
      </c>
      <c r="M783" s="2" t="str">
        <f>VLOOKUP(A783,'4B0907557P M592 List'!$A$5:$D$1316,4,FALSE)</f>
        <v>Fehlersummenzeit: S_LL</v>
      </c>
      <c r="N783" s="2" t="str">
        <f>VLOOKUP(A783,'4B0907557P M592 List'!$A$5:$D$1316,3,FALSE)</f>
        <v>$0769B</v>
      </c>
      <c r="P783" s="2" t="str">
        <f>VLOOKUP(A783,'06A906018R M383 List'!$A$6:$D$1294,2,FALSE)</f>
        <v>1x1</v>
      </c>
      <c r="Q783" s="2" t="str">
        <f>VLOOKUP(A783,'06A906018R M383 List'!$A$6:$D$1294,4,FALSE)</f>
        <v>Fehlersummenzeit: S_LL</v>
      </c>
      <c r="R783" s="2" t="str">
        <f>VLOOKUP(A783,'06A906018R M383 List'!$A$6:$D$1294,3,FALSE)</f>
        <v>$0702B</v>
      </c>
      <c r="T783" s="2" t="str">
        <f>VLOOKUP(A783,'06A906018CG M383 List'!$A$6:$D$1395,2,FALSE)</f>
        <v>1x1</v>
      </c>
      <c r="U783" s="2" t="str">
        <f>VLOOKUP(A783,'06A906018CG M383 List'!$A$6:$D$1395,4,FALSE)</f>
        <v>Fehlersummenzeit: S_LL</v>
      </c>
      <c r="V783" s="2" t="str">
        <f>VLOOKUP(A783,'06A906018CG M383 List'!$A$6:$D$1395,3,FALSE)</f>
        <v>$07085</v>
      </c>
    </row>
    <row r="784" spans="1:22">
      <c r="A784" s="2" t="s">
        <v>3818</v>
      </c>
      <c r="B784" s="2" t="str">
        <f>VLOOKUP(A784,'4B0907557B M382 List'!$A$5:$E$1799,5,FALSE)</f>
        <v>DVL : Battery voltage threshold for diagnosis</v>
      </c>
      <c r="D784" s="2" t="str">
        <f>VLOOKUP(A784,'4B0907557B M382 List'!$A$5:$B$1799,2,FALSE)</f>
        <v>1x1</v>
      </c>
      <c r="E784" s="2" t="str">
        <f>VLOOKUP(A784,'4B0907557B M382 List'!$A$5:$D$1799,4,FALSE)</f>
        <v>DVL: Batteriespannungsschwelle für Diagnose</v>
      </c>
      <c r="F784" s="2" t="str">
        <f>VLOOKUP(A784,'4B0907557B M382 List'!$A$5:$D$1799,3,FALSE)</f>
        <v>$07CCC</v>
      </c>
      <c r="H784" s="2" t="str">
        <f>VLOOKUP(A784,'4B0907557P M592 List'!$A$5:$D$1316,2,FALSE)</f>
        <v>1x1</v>
      </c>
      <c r="I784" s="2" t="str">
        <f>VLOOKUP(A784,'4B0907557P M592 List'!$A$5:$D$1316,4,FALSE)</f>
        <v>DVL: Batteriespannungsschwelle für Diagnose</v>
      </c>
      <c r="J784" s="2" t="str">
        <f>VLOOKUP(A784,'4B0907557P M592 List'!$A$5:$D$1316,3,FALSE)</f>
        <v>$07862</v>
      </c>
      <c r="L784" s="2" t="str">
        <f>VLOOKUP(A784,'4B0907557P M592 List'!$A$5:$D$1316,2,FALSE)</f>
        <v>1x1</v>
      </c>
      <c r="M784" s="2" t="str">
        <f>VLOOKUP(A784,'4B0907557P M592 List'!$A$5:$D$1316,4,FALSE)</f>
        <v>DVL: Batteriespannungsschwelle für Diagnose</v>
      </c>
      <c r="N784" s="2" t="str">
        <f>VLOOKUP(A784,'4B0907557P M592 List'!$A$5:$D$1316,3,FALSE)</f>
        <v>$07862</v>
      </c>
      <c r="P784" s="2" t="str">
        <f>VLOOKUP(A784,'06A906018R M383 List'!$A$6:$D$1294,2,FALSE)</f>
        <v>1x1</v>
      </c>
      <c r="Q784" s="2" t="str">
        <f>VLOOKUP(A784,'06A906018R M383 List'!$A$6:$D$1294,4,FALSE)</f>
        <v>DVL: Batteriespannungsschwelle für Diagnose</v>
      </c>
      <c r="R784" s="2" t="str">
        <f>VLOOKUP(A784,'06A906018R M383 List'!$A$6:$D$1294,3,FALSE)</f>
        <v>$07206</v>
      </c>
      <c r="T784" s="2" t="str">
        <f>VLOOKUP(A784,'06A906018CG M383 List'!$A$6:$D$1395,2,FALSE)</f>
        <v>1x1</v>
      </c>
      <c r="U784" s="2" t="str">
        <f>VLOOKUP(A784,'06A906018CG M383 List'!$A$6:$D$1395,4,FALSE)</f>
        <v>DVL: Batteriespannungsschwelle für Diagnose</v>
      </c>
      <c r="V784" s="2" t="str">
        <f>VLOOKUP(A784,'06A906018CG M383 List'!$A$6:$D$1395,3,FALSE)</f>
        <v>$07270</v>
      </c>
    </row>
    <row r="785" spans="1:22">
      <c r="A785" s="2" t="s">
        <v>3955</v>
      </c>
      <c r="B785" s="2" t="str">
        <f>VLOOKUP(A785,'4B0907557B M382 List'!$A$5:$E$1799,5,FALSE)</f>
        <v>Speed ​​threshold for diagnosis S_LL does not exclude</v>
      </c>
      <c r="D785" s="2" t="str">
        <f>VLOOKUP(A785,'4B0907557B M382 List'!$A$5:$B$1799,2,FALSE)</f>
        <v>1x1</v>
      </c>
      <c r="E785" s="2" t="str">
        <f>VLOOKUP(A785,'4B0907557B M382 List'!$A$5:$D$1799,4,FALSE)</f>
        <v>Geschwindigkeitsschwelle für Diagnose S_LL schließt nicht</v>
      </c>
      <c r="F785" s="2" t="str">
        <f>VLOOKUP(A785,'4B0907557B M382 List'!$A$5:$D$1799,3,FALSE)</f>
        <v>$07D2E</v>
      </c>
      <c r="H785" s="2" t="str">
        <f>VLOOKUP(A785,'4B0907557P M592 List'!$A$5:$D$1316,2,FALSE)</f>
        <v>1x1</v>
      </c>
      <c r="I785" s="2" t="str">
        <f>VLOOKUP(A785,'4B0907557P M592 List'!$A$5:$D$1316,4,FALSE)</f>
        <v>Geschwindigkeitsschwelle für Diagnose S_LL schließt nicht</v>
      </c>
      <c r="J785" s="2" t="str">
        <f>VLOOKUP(A785,'4B0907557P M592 List'!$A$5:$D$1316,3,FALSE)</f>
        <v>$078C4</v>
      </c>
      <c r="L785" s="2" t="str">
        <f>VLOOKUP(A785,'4B0907557P M592 List'!$A$5:$D$1316,2,FALSE)</f>
        <v>1x1</v>
      </c>
      <c r="M785" s="2" t="str">
        <f>VLOOKUP(A785,'4B0907557P M592 List'!$A$5:$D$1316,4,FALSE)</f>
        <v>Geschwindigkeitsschwelle für Diagnose S_LL schließt nicht</v>
      </c>
      <c r="N785" s="2" t="str">
        <f>VLOOKUP(A785,'4B0907557P M592 List'!$A$5:$D$1316,3,FALSE)</f>
        <v>$078C4</v>
      </c>
      <c r="P785" s="2" t="str">
        <f>VLOOKUP(A785,'06A906018R M383 List'!$A$6:$D$1294,2,FALSE)</f>
        <v>1x1</v>
      </c>
      <c r="Q785" s="2" t="str">
        <f>VLOOKUP(A785,'06A906018R M383 List'!$A$6:$D$1294,4,FALSE)</f>
        <v>Geschwindigkeitsschwelle für Diagnose S_LL schließt nicht</v>
      </c>
      <c r="R785" s="2" t="str">
        <f>VLOOKUP(A785,'06A906018R M383 List'!$A$6:$D$1294,3,FALSE)</f>
        <v>$07268</v>
      </c>
      <c r="T785" s="2" t="str">
        <f>VLOOKUP(A785,'06A906018CG M383 List'!$A$6:$D$1395,2,FALSE)</f>
        <v>1x1</v>
      </c>
      <c r="U785" s="2" t="str">
        <f>VLOOKUP(A785,'06A906018CG M383 List'!$A$6:$D$1395,4,FALSE)</f>
        <v>Geschwindigkeitsschwelle für Diagnose S_LL schließt nicht</v>
      </c>
      <c r="V785" s="2" t="str">
        <f>VLOOKUP(A785,'06A906018CG M383 List'!$A$6:$D$1395,3,FALSE)</f>
        <v>$072D2</v>
      </c>
    </row>
    <row r="786" spans="1:22">
      <c r="P786" s="2"/>
      <c r="Q786" s="2"/>
      <c r="R786" s="2"/>
    </row>
    <row r="787" spans="1:22">
      <c r="A787" s="2" t="s">
        <v>1673</v>
      </c>
      <c r="B787" s="15" t="s">
        <v>9949</v>
      </c>
      <c r="P787" s="2"/>
      <c r="Q787" s="2"/>
      <c r="R787" s="2"/>
    </row>
    <row r="788" spans="1:22">
      <c r="A788" s="2" t="s">
        <v>8553</v>
      </c>
      <c r="B788" s="2" t="str">
        <f>VLOOKUP(A788,'4B0907557B M382 List'!$A$5:$E$1799,5,FALSE)</f>
        <v>Air threshold for interference detection of LLS - air with the tank venting diagnosis</v>
      </c>
      <c r="D788" s="2" t="str">
        <f>VLOOKUP(A788,'4B0907557B M382 List'!$A$5:$B$1799,2,FALSE)</f>
        <v>1x1</v>
      </c>
      <c r="E788" s="2" t="str">
        <f>VLOOKUP(A788,'4B0907557B M382 List'!$A$5:$D$1799,4,FALSE)</f>
        <v>Luftschwelle für Störerkennung der LLS-Luft bei Tankentlüftungsdiagnose</v>
      </c>
      <c r="F788" s="2" t="str">
        <f>VLOOKUP(A788,'4B0907557B M382 List'!$A$5:$D$1799,3,FALSE)</f>
        <v>$07D40</v>
      </c>
      <c r="H788" s="2" t="str">
        <f>VLOOKUP(A788,'4B0907557P M592 List'!$A$5:$D$1316,2,FALSE)</f>
        <v>1x1</v>
      </c>
      <c r="I788" s="2" t="str">
        <f>VLOOKUP(A788,'4B0907557P M592 List'!$A$5:$D$1316,4,FALSE)</f>
        <v>Luftschwelle für Störerkennung der LLS-Luft bei Tankentlüftungsdiagnose</v>
      </c>
      <c r="J788" s="2" t="str">
        <f>VLOOKUP(A788,'4B0907557P M592 List'!$A$5:$D$1316,3,FALSE)</f>
        <v>$078D6</v>
      </c>
      <c r="L788" s="2" t="str">
        <f>VLOOKUP(A788,'4B0907557P M592 List'!$A$5:$D$1316,2,FALSE)</f>
        <v>1x1</v>
      </c>
      <c r="M788" s="2" t="str">
        <f>VLOOKUP(A788,'4B0907557P M592 List'!$A$5:$D$1316,4,FALSE)</f>
        <v>Luftschwelle für Störerkennung der LLS-Luft bei Tankentlüftungsdiagnose</v>
      </c>
      <c r="N788" s="2" t="str">
        <f>VLOOKUP(A788,'4B0907557P M592 List'!$A$5:$D$1316,3,FALSE)</f>
        <v>$078D6</v>
      </c>
      <c r="P788" s="2" t="str">
        <f>VLOOKUP(A788,'06A906018R M383 List'!$A$6:$D$1294,2,FALSE)</f>
        <v>1x1</v>
      </c>
      <c r="Q788" s="2" t="str">
        <f>VLOOKUP(A788,'06A906018R M383 List'!$A$6:$D$1294,4,FALSE)</f>
        <v>Luftschwelle für Störerkennung der LLS-Luft bei Tankentlüftungsdiagnose</v>
      </c>
      <c r="R788" s="2" t="str">
        <f>VLOOKUP(A788,'06A906018R M383 List'!$A$6:$D$1294,3,FALSE)</f>
        <v>$0727A</v>
      </c>
      <c r="T788" s="2" t="str">
        <f>VLOOKUP(A788,'06A906018CG M383 List'!$A$6:$D$1395,2,FALSE)</f>
        <v>1x1</v>
      </c>
      <c r="U788" s="2" t="str">
        <f>VLOOKUP(A788,'06A906018CG M383 List'!$A$6:$D$1395,4,FALSE)</f>
        <v>Luftschwelle für Störerkennung der LLS-Luft bei Tankentlüftungsdiagnose</v>
      </c>
      <c r="V788" s="2" t="str">
        <f>VLOOKUP(A788,'06A906018CG M383 List'!$A$6:$D$1395,3,FALSE)</f>
        <v>$072E4</v>
      </c>
    </row>
    <row r="789" spans="1:22">
      <c r="A789" s="2" t="s">
        <v>8556</v>
      </c>
      <c r="B789" s="2" t="str">
        <f>VLOOKUP(A789,'4B0907557B M382 List'!$A$5:$E$1799,5,FALSE)</f>
        <v>max. Number of tests at a fault is detected</v>
      </c>
      <c r="D789" s="2" t="str">
        <f>VLOOKUP(A789,'4B0907557B M382 List'!$A$5:$B$1799,2,FALSE)</f>
        <v>1x1</v>
      </c>
      <c r="E789" s="2" t="str">
        <f>VLOOKUP(A789,'4B0907557B M382 List'!$A$5:$D$1799,4,FALSE)</f>
        <v>max. Anzahl Prüfungen bei erkanntem Fehler</v>
      </c>
      <c r="F789" s="2" t="str">
        <f>VLOOKUP(A789,'4B0907557B M382 List'!$A$5:$D$1799,3,FALSE)</f>
        <v>$07D48</v>
      </c>
      <c r="H789" s="2" t="str">
        <f>VLOOKUP(A789,'4B0907557P M592 List'!$A$5:$D$1316,2,FALSE)</f>
        <v>1x1</v>
      </c>
      <c r="I789" s="2" t="str">
        <f>VLOOKUP(A789,'4B0907557P M592 List'!$A$5:$D$1316,4,FALSE)</f>
        <v>max. Anzahl Prüfungen bei erkanntem Fehler</v>
      </c>
      <c r="J789" s="2" t="str">
        <f>VLOOKUP(A789,'4B0907557P M592 List'!$A$5:$D$1316,3,FALSE)</f>
        <v>$078DE</v>
      </c>
      <c r="L789" s="2" t="str">
        <f>VLOOKUP(A789,'4B0907557P M592 List'!$A$5:$D$1316,2,FALSE)</f>
        <v>1x1</v>
      </c>
      <c r="M789" s="2" t="str">
        <f>VLOOKUP(A789,'4B0907557P M592 List'!$A$5:$D$1316,4,FALSE)</f>
        <v>max. Anzahl Prüfungen bei erkanntem Fehler</v>
      </c>
      <c r="N789" s="2" t="str">
        <f>VLOOKUP(A789,'4B0907557P M592 List'!$A$5:$D$1316,3,FALSE)</f>
        <v>$078DE</v>
      </c>
      <c r="P789" s="2" t="str">
        <f>VLOOKUP(A789,'06A906018R M383 List'!$A$6:$D$1294,2,FALSE)</f>
        <v>1x1</v>
      </c>
      <c r="Q789" s="2" t="str">
        <f>VLOOKUP(A789,'06A906018R M383 List'!$A$6:$D$1294,4,FALSE)</f>
        <v>max. Anzahl Prüfungen bei erkanntem Fehler</v>
      </c>
      <c r="R789" s="2" t="str">
        <f>VLOOKUP(A789,'06A906018R M383 List'!$A$6:$D$1294,3,FALSE)</f>
        <v>$07282</v>
      </c>
      <c r="T789" s="2" t="str">
        <f>VLOOKUP(A789,'06A906018CG M383 List'!$A$6:$D$1395,2,FALSE)</f>
        <v>1x1</v>
      </c>
      <c r="U789" s="2" t="str">
        <f>VLOOKUP(A789,'06A906018CG M383 List'!$A$6:$D$1395,4,FALSE)</f>
        <v>max. Anzahl Prüfungen bei erkanntem Fehler</v>
      </c>
      <c r="V789" s="2" t="str">
        <f>VLOOKUP(A789,'06A906018CG M383 List'!$A$6:$D$1395,3,FALSE)</f>
        <v>$072EC</v>
      </c>
    </row>
    <row r="790" spans="1:22">
      <c r="A790" s="2" t="s">
        <v>8636</v>
      </c>
      <c r="B790" s="2" t="str">
        <f>VLOOKUP(A790,'4B0907557B M382 List'!$A$5:$E$1799,5,FALSE)</f>
        <v>Codeword tank vent diagnosis off (EURO - coding) , CD .. = 0 -&gt; no slide</v>
      </c>
      <c r="D790" s="2" t="str">
        <f>VLOOKUP(A790,'4B0907557B M382 List'!$A$5:$B$1799,2,FALSE)</f>
        <v>1x1</v>
      </c>
      <c r="E790" s="2" t="str">
        <f>VLOOKUP(A790,'4B0907557B M382 List'!$A$5:$D$1799,4,FALSE)</f>
        <v>Codewort Tankentlüftungsdiagnose abschalten (EURO-Codierung), CD..=0 -&gt;keine Dia</v>
      </c>
      <c r="F790" s="2" t="str">
        <f>VLOOKUP(A790,'4B0907557B M382 List'!$A$5:$D$1799,3,FALSE)</f>
        <v>$07D4A</v>
      </c>
      <c r="H790" s="2" t="str">
        <f>VLOOKUP(A790,'4B0907557P M592 List'!$A$5:$D$1316,2,FALSE)</f>
        <v>1x1</v>
      </c>
      <c r="I790" s="2" t="str">
        <f>VLOOKUP(A790,'4B0907557P M592 List'!$A$5:$D$1316,4,FALSE)</f>
        <v>Codewort Tankentlüftungsdiagnose abschalten (EURO-Codierung), CD..=0 -&gt;keine Dia</v>
      </c>
      <c r="J790" s="2" t="str">
        <f>VLOOKUP(A790,'4B0907557P M592 List'!$A$5:$D$1316,3,FALSE)</f>
        <v>$078E0</v>
      </c>
      <c r="L790" s="2" t="str">
        <f>VLOOKUP(A790,'4B0907557P M592 List'!$A$5:$D$1316,2,FALSE)</f>
        <v>1x1</v>
      </c>
      <c r="M790" s="2" t="str">
        <f>VLOOKUP(A790,'4B0907557P M592 List'!$A$5:$D$1316,4,FALSE)</f>
        <v>Codewort Tankentlüftungsdiagnose abschalten (EURO-Codierung), CD..=0 -&gt;keine Dia</v>
      </c>
      <c r="N790" s="2" t="str">
        <f>VLOOKUP(A790,'4B0907557P M592 List'!$A$5:$D$1316,3,FALSE)</f>
        <v>$078E0</v>
      </c>
      <c r="P790" s="2" t="str">
        <f>VLOOKUP(A790,'06A906018R M383 List'!$A$6:$D$1294,2,FALSE)</f>
        <v>1x1</v>
      </c>
      <c r="Q790" s="2" t="str">
        <f>VLOOKUP(A790,'06A906018R M383 List'!$A$6:$D$1294,4,FALSE)</f>
        <v>Codewort Tankentlüftungsdiagnose abschalten (EURO-Codierung), CD..=0 -&gt;keine Dia</v>
      </c>
      <c r="R790" s="2" t="str">
        <f>VLOOKUP(A790,'06A906018R M383 List'!$A$6:$D$1294,3,FALSE)</f>
        <v>$07284</v>
      </c>
      <c r="T790" s="2" t="str">
        <f>VLOOKUP(A790,'06A906018CG M383 List'!$A$6:$D$1395,2,FALSE)</f>
        <v>1x1</v>
      </c>
      <c r="U790" s="2" t="str">
        <f>VLOOKUP(A790,'06A906018CG M383 List'!$A$6:$D$1395,4,FALSE)</f>
        <v>Codewort Tankentlüftungsdiagnose abschalten (EURO-Codierung), CD..=0 -&gt;keine Dia</v>
      </c>
      <c r="V790" s="2" t="str">
        <f>VLOOKUP(A790,'06A906018CG M383 List'!$A$6:$D$1395,3,FALSE)</f>
        <v>$072EE</v>
      </c>
    </row>
    <row r="791" spans="1:22">
      <c r="A791" s="2" t="s">
        <v>8777</v>
      </c>
      <c r="B791" s="2" t="str">
        <f>VLOOKUP(A791,'4B0907557B M382 List'!$A$5:$E$1799,5,FALSE)</f>
        <v>Codeword tester : tank venting system</v>
      </c>
      <c r="D791" s="2" t="str">
        <f>VLOOKUP(A791,'4B0907557B M382 List'!$A$5:$B$1799,2,FALSE)</f>
        <v>1x1</v>
      </c>
      <c r="E791" s="2" t="str">
        <f>VLOOKUP(A791,'4B0907557B M382 List'!$A$5:$D$1799,4,FALSE)</f>
        <v>Codewort Tester: Tankentlüftungssystem</v>
      </c>
      <c r="F791" s="2" t="str">
        <f>VLOOKUP(A791,'4B0907557B M382 List'!$A$5:$D$1799,3,FALSE)</f>
        <v>$0787E</v>
      </c>
      <c r="H791" s="2" t="str">
        <f>VLOOKUP(A791,'4B0907557P M592 List'!$A$5:$D$1316,2,FALSE)</f>
        <v>1x1</v>
      </c>
      <c r="I791" s="2" t="str">
        <f>VLOOKUP(A791,'4B0907557P M592 List'!$A$5:$D$1316,4,FALSE)</f>
        <v>Codewort Tester: Tankentlüftungssystem</v>
      </c>
      <c r="J791" s="2" t="str">
        <f>VLOOKUP(A791,'4B0907557P M592 List'!$A$5:$D$1316,3,FALSE)</f>
        <v>$07414</v>
      </c>
      <c r="L791" s="2" t="str">
        <f>VLOOKUP(A791,'4B0907557P M592 List'!$A$5:$D$1316,2,FALSE)</f>
        <v>1x1</v>
      </c>
      <c r="M791" s="2" t="str">
        <f>VLOOKUP(A791,'4B0907557P M592 List'!$A$5:$D$1316,4,FALSE)</f>
        <v>Codewort Tester: Tankentlüftungssystem</v>
      </c>
      <c r="N791" s="2" t="str">
        <f>VLOOKUP(A791,'4B0907557P M592 List'!$A$5:$D$1316,3,FALSE)</f>
        <v>$07414</v>
      </c>
      <c r="P791" s="2" t="e">
        <f>VLOOKUP(A791,'06A906018R M383 List'!$A$6:$D$1294,2,FALSE)</f>
        <v>#N/A</v>
      </c>
      <c r="Q791" s="2" t="e">
        <f>VLOOKUP(A791,'06A906018R M383 List'!$A$6:$D$1294,4,FALSE)</f>
        <v>#N/A</v>
      </c>
      <c r="R791" s="2" t="e">
        <f>VLOOKUP(A791,'06A906018R M383 List'!$A$6:$D$1294,3,FALSE)</f>
        <v>#N/A</v>
      </c>
      <c r="T791" s="2" t="e">
        <f>VLOOKUP(A791,'06A906018CG M383 List'!$A$6:$D$1395,2,FALSE)</f>
        <v>#N/A</v>
      </c>
      <c r="U791" s="2" t="e">
        <f>VLOOKUP(A791,'06A906018CG M383 List'!$A$6:$D$1395,4,FALSE)</f>
        <v>#N/A</v>
      </c>
      <c r="V791" s="2" t="e">
        <f>VLOOKUP(A791,'06A906018CG M383 List'!$A$6:$D$1395,3,FALSE)</f>
        <v>#N/A</v>
      </c>
    </row>
    <row r="792" spans="1:22">
      <c r="A792" s="2" t="s">
        <v>8939</v>
      </c>
      <c r="B792" s="2" t="str">
        <f>VLOOKUP(A792,'4B0907557B M382 List'!$A$5:$E$1799,5,FALSE)</f>
        <v>Load threshold correction for fat check is OK</v>
      </c>
      <c r="D792" s="2" t="str">
        <f>VLOOKUP(A792,'4B0907557B M382 List'!$A$5:$B$1799,2,FALSE)</f>
        <v>1x1</v>
      </c>
      <c r="E792" s="2" t="str">
        <f>VLOOKUP(A792,'4B0907557B M382 List'!$A$5:$D$1799,4,FALSE)</f>
        <v>Beladungsschwelle Fettkorrektur für Prüfung i.O.</v>
      </c>
      <c r="F792" s="2" t="str">
        <f>VLOOKUP(A792,'4B0907557B M382 List'!$A$5:$D$1799,3,FALSE)</f>
        <v>$07D37</v>
      </c>
      <c r="H792" s="2" t="str">
        <f>VLOOKUP(A792,'4B0907557P M592 List'!$A$5:$D$1316,2,FALSE)</f>
        <v>1x1</v>
      </c>
      <c r="I792" s="2" t="str">
        <f>VLOOKUP(A792,'4B0907557P M592 List'!$A$5:$D$1316,4,FALSE)</f>
        <v>Beladungsschwelle Fettkorrektur für Prüfung i.O.</v>
      </c>
      <c r="J792" s="2" t="str">
        <f>VLOOKUP(A792,'4B0907557P M592 List'!$A$5:$D$1316,3,FALSE)</f>
        <v>$078CD</v>
      </c>
      <c r="L792" s="2" t="str">
        <f>VLOOKUP(A792,'4B0907557P M592 List'!$A$5:$D$1316,2,FALSE)</f>
        <v>1x1</v>
      </c>
      <c r="M792" s="2" t="str">
        <f>VLOOKUP(A792,'4B0907557P M592 List'!$A$5:$D$1316,4,FALSE)</f>
        <v>Beladungsschwelle Fettkorrektur für Prüfung i.O.</v>
      </c>
      <c r="N792" s="2" t="str">
        <f>VLOOKUP(A792,'4B0907557P M592 List'!$A$5:$D$1316,3,FALSE)</f>
        <v>$078CD</v>
      </c>
      <c r="P792" s="2" t="str">
        <f>VLOOKUP(A792,'06A906018R M383 List'!$A$6:$D$1294,2,FALSE)</f>
        <v>1x1</v>
      </c>
      <c r="Q792" s="2" t="str">
        <f>VLOOKUP(A792,'06A906018R M383 List'!$A$6:$D$1294,4,FALSE)</f>
        <v>Beladungsschwelle Fettkorrektur für Prüfung i.O.</v>
      </c>
      <c r="R792" s="2" t="str">
        <f>VLOOKUP(A792,'06A906018R M383 List'!$A$6:$D$1294,3,FALSE)</f>
        <v>$07271</v>
      </c>
      <c r="T792" s="2" t="str">
        <f>VLOOKUP(A792,'06A906018CG M383 List'!$A$6:$D$1395,2,FALSE)</f>
        <v>1x1</v>
      </c>
      <c r="U792" s="2" t="str">
        <f>VLOOKUP(A792,'06A906018CG M383 List'!$A$6:$D$1395,4,FALSE)</f>
        <v>Beladungsschwelle Fettkorrektur für Prüfung i.O.</v>
      </c>
      <c r="V792" s="2" t="str">
        <f>VLOOKUP(A792,'06A906018CG M383 List'!$A$6:$D$1395,3,FALSE)</f>
        <v>$072DB</v>
      </c>
    </row>
    <row r="793" spans="1:22">
      <c r="A793" s="2" t="s">
        <v>8942</v>
      </c>
      <c r="B793" s="2" t="str">
        <f>VLOOKUP(A793,'4B0907557B M382 List'!$A$5:$E$1799,5,FALSE)</f>
        <v>Load threshold lean correction for inspection ok</v>
      </c>
      <c r="D793" s="2" t="str">
        <f>VLOOKUP(A793,'4B0907557B M382 List'!$A$5:$B$1799,2,FALSE)</f>
        <v>1x1</v>
      </c>
      <c r="E793" s="2" t="str">
        <f>VLOOKUP(A793,'4B0907557B M382 List'!$A$5:$D$1799,4,FALSE)</f>
        <v>Beladungsschwelle Magerkorrektur für Prüfung i.O.</v>
      </c>
      <c r="F793" s="2" t="str">
        <f>VLOOKUP(A793,'4B0907557B M382 List'!$A$5:$D$1799,3,FALSE)</f>
        <v>$07D38</v>
      </c>
      <c r="H793" s="2" t="str">
        <f>VLOOKUP(A793,'4B0907557P M592 List'!$A$5:$D$1316,2,FALSE)</f>
        <v>1x1</v>
      </c>
      <c r="I793" s="2" t="str">
        <f>VLOOKUP(A793,'4B0907557P M592 List'!$A$5:$D$1316,4,FALSE)</f>
        <v>Beladungsschwelle Magerkorrektur für Prüfung i.O.</v>
      </c>
      <c r="J793" s="2" t="str">
        <f>VLOOKUP(A793,'4B0907557P M592 List'!$A$5:$D$1316,3,FALSE)</f>
        <v>$078CE</v>
      </c>
      <c r="L793" s="2" t="str">
        <f>VLOOKUP(A793,'4B0907557P M592 List'!$A$5:$D$1316,2,FALSE)</f>
        <v>1x1</v>
      </c>
      <c r="M793" s="2" t="str">
        <f>VLOOKUP(A793,'4B0907557P M592 List'!$A$5:$D$1316,4,FALSE)</f>
        <v>Beladungsschwelle Magerkorrektur für Prüfung i.O.</v>
      </c>
      <c r="N793" s="2" t="str">
        <f>VLOOKUP(A793,'4B0907557P M592 List'!$A$5:$D$1316,3,FALSE)</f>
        <v>$078CE</v>
      </c>
      <c r="P793" s="2" t="str">
        <f>VLOOKUP(A793,'06A906018R M383 List'!$A$6:$D$1294,2,FALSE)</f>
        <v>1x1</v>
      </c>
      <c r="Q793" s="2" t="str">
        <f>VLOOKUP(A793,'06A906018R M383 List'!$A$6:$D$1294,4,FALSE)</f>
        <v>Beladungsschwelle Magerkorrektur für Prüfung i.O.</v>
      </c>
      <c r="R793" s="2" t="str">
        <f>VLOOKUP(A793,'06A906018R M383 List'!$A$6:$D$1294,3,FALSE)</f>
        <v>$07272</v>
      </c>
      <c r="T793" s="2" t="str">
        <f>VLOOKUP(A793,'06A906018CG M383 List'!$A$6:$D$1395,2,FALSE)</f>
        <v>1x1</v>
      </c>
      <c r="U793" s="2" t="str">
        <f>VLOOKUP(A793,'06A906018CG M383 List'!$A$6:$D$1395,4,FALSE)</f>
        <v>Beladungsschwelle Magerkorrektur für Prüfung i.O.</v>
      </c>
      <c r="V793" s="2" t="str">
        <f>VLOOKUP(A793,'06A906018CG M383 List'!$A$6:$D$1395,3,FALSE)</f>
        <v>$072DC</v>
      </c>
    </row>
    <row r="794" spans="1:22">
      <c r="A794" s="2" t="s">
        <v>9115</v>
      </c>
      <c r="B794" s="2" t="str">
        <f>VLOOKUP(A794,'4B0907557B M382 List'!$A$5:$E$1799,5,FALSE)</f>
        <v>Delta threshold Nsoll for demolition diagnosis tank vent</v>
      </c>
      <c r="D794" s="2" t="str">
        <f>VLOOKUP(A794,'4B0907557B M382 List'!$A$5:$B$1799,2,FALSE)</f>
        <v>1x1</v>
      </c>
      <c r="E794" s="2" t="str">
        <f>VLOOKUP(A794,'4B0907557B M382 List'!$A$5:$D$1799,4,FALSE)</f>
        <v>Schwelle Delta Nsoll für Abbruch Diagnose Tankentlüftung</v>
      </c>
      <c r="F794" s="2" t="str">
        <f>VLOOKUP(A794,'4B0907557B M382 List'!$A$5:$D$1799,3,FALSE)</f>
        <v>$07D3C</v>
      </c>
      <c r="H794" s="2" t="str">
        <f>VLOOKUP(A794,'4B0907557P M592 List'!$A$5:$D$1316,2,FALSE)</f>
        <v>1x1</v>
      </c>
      <c r="I794" s="2" t="str">
        <f>VLOOKUP(A794,'4B0907557P M592 List'!$A$5:$D$1316,4,FALSE)</f>
        <v>Schwelle Delta Nsoll für Abbruch Diagnose Tankentlüftung</v>
      </c>
      <c r="J794" s="2" t="str">
        <f>VLOOKUP(A794,'4B0907557P M592 List'!$A$5:$D$1316,3,FALSE)</f>
        <v>$078D2</v>
      </c>
      <c r="L794" s="2" t="str">
        <f>VLOOKUP(A794,'4B0907557P M592 List'!$A$5:$D$1316,2,FALSE)</f>
        <v>1x1</v>
      </c>
      <c r="M794" s="2" t="str">
        <f>VLOOKUP(A794,'4B0907557P M592 List'!$A$5:$D$1316,4,FALSE)</f>
        <v>Schwelle Delta Nsoll für Abbruch Diagnose Tankentlüftung</v>
      </c>
      <c r="N794" s="2" t="str">
        <f>VLOOKUP(A794,'4B0907557P M592 List'!$A$5:$D$1316,3,FALSE)</f>
        <v>$078D2</v>
      </c>
      <c r="P794" s="2" t="str">
        <f>VLOOKUP(A794,'06A906018R M383 List'!$A$6:$D$1294,2,FALSE)</f>
        <v>1x1</v>
      </c>
      <c r="Q794" s="2" t="str">
        <f>VLOOKUP(A794,'06A906018R M383 List'!$A$6:$D$1294,4,FALSE)</f>
        <v>Schwelle Delta Nsoll für Abbruch Diagnose Tankentlüftung</v>
      </c>
      <c r="R794" s="2" t="str">
        <f>VLOOKUP(A794,'06A906018R M383 List'!$A$6:$D$1294,3,FALSE)</f>
        <v>$07276</v>
      </c>
      <c r="T794" s="2" t="str">
        <f>VLOOKUP(A794,'06A906018CG M383 List'!$A$6:$D$1395,2,FALSE)</f>
        <v>1x1</v>
      </c>
      <c r="U794" s="2" t="str">
        <f>VLOOKUP(A794,'06A906018CG M383 List'!$A$6:$D$1395,4,FALSE)</f>
        <v>Schwelle Delta Nsoll für Abbruch Diagnose Tankentlüftung</v>
      </c>
      <c r="V794" s="2" t="str">
        <f>VLOOKUP(A794,'06A906018CG M383 List'!$A$6:$D$1395,3,FALSE)</f>
        <v>$072E0</v>
      </c>
    </row>
    <row r="795" spans="1:22">
      <c r="A795" s="2" t="s">
        <v>9198</v>
      </c>
      <c r="B795" s="2" t="str">
        <f>VLOOKUP(A795,'4B0907557B M382 List'!$A$5:$E$1799,5,FALSE)</f>
        <v>Delta Air for diagnostic testing tank vent OK</v>
      </c>
      <c r="D795" s="2" t="str">
        <f>VLOOKUP(A795,'4B0907557B M382 List'!$A$5:$B$1799,2,FALSE)</f>
        <v>1x1</v>
      </c>
      <c r="E795" s="2" t="str">
        <f>VLOOKUP(A795,'4B0907557B M382 List'!$A$5:$D$1799,4,FALSE)</f>
        <v>Delta Luft für Prüfung Diagnose Tankentlüftung i.O</v>
      </c>
      <c r="F795" s="2" t="str">
        <f>VLOOKUP(A795,'4B0907557B M382 List'!$A$5:$D$1799,3,FALSE)</f>
        <v>$07D3E</v>
      </c>
      <c r="H795" s="2" t="str">
        <f>VLOOKUP(A795,'4B0907557P M592 List'!$A$5:$D$1316,2,FALSE)</f>
        <v>1x1</v>
      </c>
      <c r="I795" s="2" t="str">
        <f>VLOOKUP(A795,'4B0907557P M592 List'!$A$5:$D$1316,4,FALSE)</f>
        <v>Delta Luft für Prüfung Diagnose Tankentlüftung i.O</v>
      </c>
      <c r="J795" s="2" t="str">
        <f>VLOOKUP(A795,'4B0907557P M592 List'!$A$5:$D$1316,3,FALSE)</f>
        <v>$078D4</v>
      </c>
      <c r="L795" s="2" t="str">
        <f>VLOOKUP(A795,'4B0907557P M592 List'!$A$5:$D$1316,2,FALSE)</f>
        <v>1x1</v>
      </c>
      <c r="M795" s="2" t="str">
        <f>VLOOKUP(A795,'4B0907557P M592 List'!$A$5:$D$1316,4,FALSE)</f>
        <v>Delta Luft für Prüfung Diagnose Tankentlüftung i.O</v>
      </c>
      <c r="N795" s="2" t="str">
        <f>VLOOKUP(A795,'4B0907557P M592 List'!$A$5:$D$1316,3,FALSE)</f>
        <v>$078D4</v>
      </c>
      <c r="P795" s="2" t="str">
        <f>VLOOKUP(A795,'06A906018R M383 List'!$A$6:$D$1294,2,FALSE)</f>
        <v>1x1</v>
      </c>
      <c r="Q795" s="2" t="str">
        <f>VLOOKUP(A795,'06A906018R M383 List'!$A$6:$D$1294,4,FALSE)</f>
        <v>Delta Luft für Prüfung Diagnose Tankentlüftung i.O</v>
      </c>
      <c r="R795" s="2" t="str">
        <f>VLOOKUP(A795,'06A906018R M383 List'!$A$6:$D$1294,3,FALSE)</f>
        <v>$07278</v>
      </c>
      <c r="T795" s="2" t="str">
        <f>VLOOKUP(A795,'06A906018CG M383 List'!$A$6:$D$1395,2,FALSE)</f>
        <v>1x1</v>
      </c>
      <c r="U795" s="2" t="str">
        <f>VLOOKUP(A795,'06A906018CG M383 List'!$A$6:$D$1395,4,FALSE)</f>
        <v>Delta Luft für Prüfung Diagnose Tankentlüftung i.O</v>
      </c>
      <c r="V795" s="2" t="str">
        <f>VLOOKUP(A795,'06A906018CG M383 List'!$A$6:$D$1395,3,FALSE)</f>
        <v>$072E2</v>
      </c>
    </row>
    <row r="796" spans="1:22">
      <c r="A796" s="2" t="s">
        <v>9201</v>
      </c>
      <c r="B796" s="2" t="str">
        <f>VLOOKUP(A796,'4B0907557B M382 List'!$A$5:$E$1799,5,FALSE)</f>
        <v>Maximum Delta Qsoll threshold for detecting defective TEV</v>
      </c>
      <c r="D796" s="2" t="str">
        <f>VLOOKUP(A796,'4B0907557B M382 List'!$A$5:$B$1799,2,FALSE)</f>
        <v>1x1</v>
      </c>
      <c r="E796" s="2" t="str">
        <f>VLOOKUP(A796,'4B0907557B M382 List'!$A$5:$D$1799,4,FALSE)</f>
        <v>Maximale Delta Qsoll-Schwelle für Erkennung defektes TEV</v>
      </c>
      <c r="F796" s="2" t="str">
        <f>VLOOKUP(A796,'4B0907557B M382 List'!$A$5:$D$1799,3,FALSE)</f>
        <v>$07D4C</v>
      </c>
      <c r="H796" s="2" t="str">
        <f>VLOOKUP(A796,'4B0907557P M592 List'!$A$5:$D$1316,2,FALSE)</f>
        <v>1x1</v>
      </c>
      <c r="I796" s="2" t="str">
        <f>VLOOKUP(A796,'4B0907557P M592 List'!$A$5:$D$1316,4,FALSE)</f>
        <v>Maximale Delta Qsoll-Schwelle für Erkennung defektes TEV</v>
      </c>
      <c r="J796" s="2" t="str">
        <f>VLOOKUP(A796,'4B0907557P M592 List'!$A$5:$D$1316,3,FALSE)</f>
        <v>$078E2</v>
      </c>
      <c r="L796" s="2" t="str">
        <f>VLOOKUP(A796,'4B0907557P M592 List'!$A$5:$D$1316,2,FALSE)</f>
        <v>1x1</v>
      </c>
      <c r="M796" s="2" t="str">
        <f>VLOOKUP(A796,'4B0907557P M592 List'!$A$5:$D$1316,4,FALSE)</f>
        <v>Maximale Delta Qsoll-Schwelle für Erkennung defektes TEV</v>
      </c>
      <c r="N796" s="2" t="str">
        <f>VLOOKUP(A796,'4B0907557P M592 List'!$A$5:$D$1316,3,FALSE)</f>
        <v>$078E2</v>
      </c>
      <c r="P796" s="2" t="str">
        <f>VLOOKUP(A796,'06A906018R M383 List'!$A$6:$D$1294,2,FALSE)</f>
        <v>1x1</v>
      </c>
      <c r="Q796" s="2" t="str">
        <f>VLOOKUP(A796,'06A906018R M383 List'!$A$6:$D$1294,4,FALSE)</f>
        <v>Maximale Delta Qsoll-Schwelle für Erkennung defektes TEV</v>
      </c>
      <c r="R796" s="2" t="str">
        <f>VLOOKUP(A796,'06A906018R M383 List'!$A$6:$D$1294,3,FALSE)</f>
        <v>$07286</v>
      </c>
      <c r="T796" s="2" t="str">
        <f>VLOOKUP(A796,'06A906018CG M383 List'!$A$6:$D$1395,2,FALSE)</f>
        <v>1x1</v>
      </c>
      <c r="U796" s="2" t="str">
        <f>VLOOKUP(A796,'06A906018CG M383 List'!$A$6:$D$1395,4,FALSE)</f>
        <v>Maximale Delta Qsoll-Schwelle für Erkennung defektes TEV</v>
      </c>
      <c r="V796" s="2" t="str">
        <f>VLOOKUP(A796,'06A906018CG M383 List'!$A$6:$D$1395,3,FALSE)</f>
        <v>$072F0</v>
      </c>
    </row>
    <row r="797" spans="1:22">
      <c r="A797" s="2" t="s">
        <v>9207</v>
      </c>
      <c r="B797" s="2" t="str">
        <f>VLOOKUP(A797,'4B0907557B M382 List'!$A$5:$E$1799,5,FALSE)</f>
        <v>Threshold Delta pilot air for demolition diagnosis tank vent</v>
      </c>
      <c r="D797" s="2" t="str">
        <f>VLOOKUP(A797,'4B0907557B M382 List'!$A$5:$B$1799,2,FALSE)</f>
        <v>1x1</v>
      </c>
      <c r="E797" s="2" t="str">
        <f>VLOOKUP(A797,'4B0907557B M382 List'!$A$5:$D$1799,4,FALSE)</f>
        <v>Schwelle Delta Vorsteuerluft für Abbruch Diagnose Tankentlüftung</v>
      </c>
      <c r="F797" s="2" t="str">
        <f>VLOOKUP(A797,'4B0907557B M382 List'!$A$5:$D$1799,3,FALSE)</f>
        <v>$07D3A</v>
      </c>
      <c r="H797" s="2" t="str">
        <f>VLOOKUP(A797,'4B0907557P M592 List'!$A$5:$D$1316,2,FALSE)</f>
        <v>1x1</v>
      </c>
      <c r="I797" s="2" t="str">
        <f>VLOOKUP(A797,'4B0907557P M592 List'!$A$5:$D$1316,4,FALSE)</f>
        <v>Schwelle Delta Vorsteuerluft für Abbruch Diagnose Tankentlüftung</v>
      </c>
      <c r="J797" s="2" t="str">
        <f>VLOOKUP(A797,'4B0907557P M592 List'!$A$5:$D$1316,3,FALSE)</f>
        <v>$078D0</v>
      </c>
      <c r="L797" s="2" t="str">
        <f>VLOOKUP(A797,'4B0907557P M592 List'!$A$5:$D$1316,2,FALSE)</f>
        <v>1x1</v>
      </c>
      <c r="M797" s="2" t="str">
        <f>VLOOKUP(A797,'4B0907557P M592 List'!$A$5:$D$1316,4,FALSE)</f>
        <v>Schwelle Delta Vorsteuerluft für Abbruch Diagnose Tankentlüftung</v>
      </c>
      <c r="N797" s="2" t="str">
        <f>VLOOKUP(A797,'4B0907557P M592 List'!$A$5:$D$1316,3,FALSE)</f>
        <v>$078D0</v>
      </c>
      <c r="P797" s="2" t="str">
        <f>VLOOKUP(A797,'06A906018R M383 List'!$A$6:$D$1294,2,FALSE)</f>
        <v>1x1</v>
      </c>
      <c r="Q797" s="2" t="str">
        <f>VLOOKUP(A797,'06A906018R M383 List'!$A$6:$D$1294,4,FALSE)</f>
        <v>Schwelle Delta Vorsteuerluft für Abbruch Diagnose Tankentlüftung</v>
      </c>
      <c r="R797" s="2" t="str">
        <f>VLOOKUP(A797,'06A906018R M383 List'!$A$6:$D$1294,3,FALSE)</f>
        <v>$07274</v>
      </c>
      <c r="T797" s="2" t="str">
        <f>VLOOKUP(A797,'06A906018CG M383 List'!$A$6:$D$1395,2,FALSE)</f>
        <v>1x1</v>
      </c>
      <c r="U797" s="2" t="str">
        <f>VLOOKUP(A797,'06A906018CG M383 List'!$A$6:$D$1395,4,FALSE)</f>
        <v>Schwelle Delta Vorsteuerluft für Abbruch Diagnose Tankentlüftung</v>
      </c>
      <c r="V797" s="2" t="str">
        <f>VLOOKUP(A797,'06A906018CG M383 List'!$A$6:$D$1395,3,FALSE)</f>
        <v>$072DE</v>
      </c>
    </row>
    <row r="798" spans="1:22">
      <c r="A798" s="2" t="s">
        <v>9836</v>
      </c>
      <c r="B798" s="2" t="str">
        <f>VLOOKUP(A798,'4B0907557B M382 List'!$A$5:$E$1799,5,FALSE)</f>
        <v>Debounce Error: tank venting system</v>
      </c>
      <c r="D798" s="2" t="str">
        <f>VLOOKUP(A798,'4B0907557B M382 List'!$A$5:$B$1799,2,FALSE)</f>
        <v>1x1</v>
      </c>
      <c r="E798" s="2" t="str">
        <f>VLOOKUP(A798,'4B0907557B M382 List'!$A$5:$D$1799,4,FALSE)</f>
        <v>Entprellung Fehler: Tankentlüftungssystem</v>
      </c>
      <c r="F798" s="2" t="str">
        <f>VLOOKUP(A798,'4B0907557B M382 List'!$A$5:$D$1799,3,FALSE)</f>
        <v>$07A31</v>
      </c>
      <c r="H798" s="2" t="str">
        <f>VLOOKUP(A798,'4B0907557P M592 List'!$A$5:$D$1316,2,FALSE)</f>
        <v>1x1</v>
      </c>
      <c r="I798" s="2" t="str">
        <f>VLOOKUP(A798,'4B0907557P M592 List'!$A$5:$D$1316,4,FALSE)</f>
        <v>Entprellung Fehler: Tankentlüftungssystem</v>
      </c>
      <c r="J798" s="2" t="str">
        <f>VLOOKUP(A798,'4B0907557P M592 List'!$A$5:$D$1316,3,FALSE)</f>
        <v>$075C7</v>
      </c>
      <c r="L798" s="2" t="str">
        <f>VLOOKUP(A798,'4B0907557P M592 List'!$A$5:$D$1316,2,FALSE)</f>
        <v>1x1</v>
      </c>
      <c r="M798" s="2" t="str">
        <f>VLOOKUP(A798,'4B0907557P M592 List'!$A$5:$D$1316,4,FALSE)</f>
        <v>Entprellung Fehler: Tankentlüftungssystem</v>
      </c>
      <c r="N798" s="2" t="str">
        <f>VLOOKUP(A798,'4B0907557P M592 List'!$A$5:$D$1316,3,FALSE)</f>
        <v>$075C7</v>
      </c>
      <c r="P798" s="2" t="str">
        <f>VLOOKUP(A798,'06A906018R M383 List'!$A$6:$D$1294,2,FALSE)</f>
        <v>1x1</v>
      </c>
      <c r="Q798" s="2" t="str">
        <f>VLOOKUP(A798,'06A906018R M383 List'!$A$6:$D$1294,4,FALSE)</f>
        <v>Entprellung Fehler: Tankentlüftungssystem</v>
      </c>
      <c r="R798" s="2" t="str">
        <f>VLOOKUP(A798,'06A906018R M383 List'!$A$6:$D$1294,3,FALSE)</f>
        <v>$06F57</v>
      </c>
      <c r="T798" s="2" t="str">
        <f>VLOOKUP(A798,'06A906018CG M383 List'!$A$6:$D$1395,2,FALSE)</f>
        <v>1x1</v>
      </c>
      <c r="U798" s="2" t="str">
        <f>VLOOKUP(A798,'06A906018CG M383 List'!$A$6:$D$1395,4,FALSE)</f>
        <v>Entprellung Fehler: Tankentlüftungssystem</v>
      </c>
      <c r="V798" s="2" t="str">
        <f>VLOOKUP(A798,'06A906018CG M383 List'!$A$6:$D$1395,3,FALSE)</f>
        <v>$06FB1</v>
      </c>
    </row>
    <row r="799" spans="1:22">
      <c r="A799" s="2" t="s">
        <v>7379</v>
      </c>
      <c r="B799" s="2" t="str">
        <f>VLOOKUP(A799,'4B0907557B M382 List'!$A$5:$E$1799,5,FALSE)</f>
        <v>Debouncing Healing: tank venting system</v>
      </c>
      <c r="D799" s="2" t="str">
        <f>VLOOKUP(A799,'4B0907557B M382 List'!$A$5:$B$1799,2,FALSE)</f>
        <v>1x1</v>
      </c>
      <c r="E799" s="2" t="str">
        <f>VLOOKUP(A799,'4B0907557B M382 List'!$A$5:$D$1799,4,FALSE)</f>
        <v>Entprellung Heilung: Tankentlüftungssystem</v>
      </c>
      <c r="F799" s="2" t="str">
        <f>VLOOKUP(A799,'4B0907557B M382 List'!$A$5:$D$1799,3,FALSE)</f>
        <v>$07A78</v>
      </c>
      <c r="H799" s="2" t="str">
        <f>VLOOKUP(A799,'4B0907557P M592 List'!$A$5:$D$1316,2,FALSE)</f>
        <v>1x1</v>
      </c>
      <c r="I799" s="2" t="str">
        <f>VLOOKUP(A799,'4B0907557P M592 List'!$A$5:$D$1316,4,FALSE)</f>
        <v>Entprellung Heilung: Tankentlüftungssystem</v>
      </c>
      <c r="J799" s="2" t="str">
        <f>VLOOKUP(A799,'4B0907557P M592 List'!$A$5:$D$1316,3,FALSE)</f>
        <v>$0760E</v>
      </c>
      <c r="L799" s="2" t="str">
        <f>VLOOKUP(A799,'4B0907557P M592 List'!$A$5:$D$1316,2,FALSE)</f>
        <v>1x1</v>
      </c>
      <c r="M799" s="2" t="str">
        <f>VLOOKUP(A799,'4B0907557P M592 List'!$A$5:$D$1316,4,FALSE)</f>
        <v>Entprellung Heilung: Tankentlüftungssystem</v>
      </c>
      <c r="N799" s="2" t="str">
        <f>VLOOKUP(A799,'4B0907557P M592 List'!$A$5:$D$1316,3,FALSE)</f>
        <v>$0760E</v>
      </c>
      <c r="P799" s="2" t="str">
        <f>VLOOKUP(A799,'06A906018R M383 List'!$A$6:$D$1294,2,FALSE)</f>
        <v>1x1</v>
      </c>
      <c r="Q799" s="2" t="str">
        <f>VLOOKUP(A799,'06A906018R M383 List'!$A$6:$D$1294,4,FALSE)</f>
        <v>Entprellung Heilung: Tankentlüftungssystem</v>
      </c>
      <c r="R799" s="2" t="str">
        <f>VLOOKUP(A799,'06A906018R M383 List'!$A$6:$D$1294,3,FALSE)</f>
        <v>$06F9E</v>
      </c>
      <c r="T799" s="2" t="str">
        <f>VLOOKUP(A799,'06A906018CG M383 List'!$A$6:$D$1395,2,FALSE)</f>
        <v>1x1</v>
      </c>
      <c r="U799" s="2" t="str">
        <f>VLOOKUP(A799,'06A906018CG M383 List'!$A$6:$D$1395,4,FALSE)</f>
        <v>Entprellung Heilung: Tankentlüftungssystem</v>
      </c>
      <c r="V799" s="2" t="str">
        <f>VLOOKUP(A799,'06A906018CG M383 List'!$A$6:$D$1395,3,FALSE)</f>
        <v>$06FF8</v>
      </c>
    </row>
    <row r="800" spans="1:22">
      <c r="A800" s="2" t="s">
        <v>7409</v>
      </c>
      <c r="B800" s="2" t="str">
        <f>VLOOKUP(A800,'4B0907557B M382 List'!$A$5:$E$1799,5,FALSE)</f>
        <v>Lower height threshold for performing diagnostic tank vent</v>
      </c>
      <c r="D800" s="2" t="str">
        <f>VLOOKUP(A800,'4B0907557B M382 List'!$A$5:$B$1799,2,FALSE)</f>
        <v>1x1</v>
      </c>
      <c r="E800" s="2" t="str">
        <f>VLOOKUP(A800,'4B0907557B M382 List'!$A$5:$D$1799,4,FALSE)</f>
        <v>Untere Höhenschwelle für Durchführung Tankentlüftungsdiagnose</v>
      </c>
      <c r="F800" s="2" t="str">
        <f>VLOOKUP(A800,'4B0907557B M382 List'!$A$5:$D$1799,3,FALSE)</f>
        <v>$07D49</v>
      </c>
      <c r="H800" s="2" t="str">
        <f>VLOOKUP(A800,'4B0907557P M592 List'!$A$5:$D$1316,2,FALSE)</f>
        <v>1x1</v>
      </c>
      <c r="I800" s="2" t="str">
        <f>VLOOKUP(A800,'4B0907557P M592 List'!$A$5:$D$1316,4,FALSE)</f>
        <v>Untere Höhenschwelle für Durchführung Tankentlüftungsdiagnose</v>
      </c>
      <c r="J800" s="2" t="str">
        <f>VLOOKUP(A800,'4B0907557P M592 List'!$A$5:$D$1316,3,FALSE)</f>
        <v>$078DF</v>
      </c>
      <c r="L800" s="2" t="str">
        <f>VLOOKUP(A800,'4B0907557P M592 List'!$A$5:$D$1316,2,FALSE)</f>
        <v>1x1</v>
      </c>
      <c r="M800" s="2" t="str">
        <f>VLOOKUP(A800,'4B0907557P M592 List'!$A$5:$D$1316,4,FALSE)</f>
        <v>Untere Höhenschwelle für Durchführung Tankentlüftungsdiagnose</v>
      </c>
      <c r="N800" s="2" t="str">
        <f>VLOOKUP(A800,'4B0907557P M592 List'!$A$5:$D$1316,3,FALSE)</f>
        <v>$078DF</v>
      </c>
      <c r="P800" s="2" t="str">
        <f>VLOOKUP(A800,'06A906018R M383 List'!$A$6:$D$1294,2,FALSE)</f>
        <v>1x1</v>
      </c>
      <c r="Q800" s="2" t="str">
        <f>VLOOKUP(A800,'06A906018R M383 List'!$A$6:$D$1294,4,FALSE)</f>
        <v>Untere Höhenschwelle für Durchführung Tankentlüftungsdiagnose</v>
      </c>
      <c r="R800" s="2" t="str">
        <f>VLOOKUP(A800,'06A906018R M383 List'!$A$6:$D$1294,3,FALSE)</f>
        <v>$07283</v>
      </c>
      <c r="T800" s="2" t="str">
        <f>VLOOKUP(A800,'06A906018CG M383 List'!$A$6:$D$1395,2,FALSE)</f>
        <v>1x1</v>
      </c>
      <c r="U800" s="2" t="str">
        <f>VLOOKUP(A800,'06A906018CG M383 List'!$A$6:$D$1395,4,FALSE)</f>
        <v>Untere Höhenschwelle für Durchführung Tankentlüftungsdiagnose</v>
      </c>
      <c r="V800" s="2" t="str">
        <f>VLOOKUP(A800,'06A906018CG M383 List'!$A$6:$D$1395,3,FALSE)</f>
        <v>$072ED</v>
      </c>
    </row>
    <row r="801" spans="1:22">
      <c r="A801" s="2" t="s">
        <v>8166</v>
      </c>
      <c r="B801" s="2" t="str">
        <f>VLOOKUP(A801,'4B0907557B M382 List'!$A$5:$E$1799,5,FALSE)</f>
        <v>Error - &gt; Lamp : tank venting system</v>
      </c>
      <c r="D801" s="2" t="str">
        <f>VLOOKUP(A801,'4B0907557B M382 List'!$A$5:$B$1799,2,FALSE)</f>
        <v>1x1</v>
      </c>
      <c r="E801" s="2" t="str">
        <f>VLOOKUP(A801,'4B0907557B M382 List'!$A$5:$D$1799,4,FALSE)</f>
        <v>Fehler -&gt; Lampe: Tankentlüftungssystem</v>
      </c>
      <c r="F801" s="2" t="str">
        <f>VLOOKUP(A801,'4B0907557B M382 List'!$A$5:$D$1799,3,FALSE)</f>
        <v>$07ABF</v>
      </c>
      <c r="H801" s="2" t="str">
        <f>VLOOKUP(A801,'4B0907557P M592 List'!$A$5:$D$1316,2,FALSE)</f>
        <v>1x1</v>
      </c>
      <c r="I801" s="2" t="str">
        <f>VLOOKUP(A801,'4B0907557P M592 List'!$A$5:$D$1316,4,FALSE)</f>
        <v>Fehler -&gt; Lampe: Tankentlüftungssystem</v>
      </c>
      <c r="J801" s="2" t="str">
        <f>VLOOKUP(A801,'4B0907557P M592 List'!$A$5:$D$1316,3,FALSE)</f>
        <v>$07655</v>
      </c>
      <c r="L801" s="2" t="str">
        <f>VLOOKUP(A801,'4B0907557P M592 List'!$A$5:$D$1316,2,FALSE)</f>
        <v>1x1</v>
      </c>
      <c r="M801" s="2" t="str">
        <f>VLOOKUP(A801,'4B0907557P M592 List'!$A$5:$D$1316,4,FALSE)</f>
        <v>Fehler -&gt; Lampe: Tankentlüftungssystem</v>
      </c>
      <c r="N801" s="2" t="str">
        <f>VLOOKUP(A801,'4B0907557P M592 List'!$A$5:$D$1316,3,FALSE)</f>
        <v>$07655</v>
      </c>
      <c r="P801" s="2" t="str">
        <f>VLOOKUP(A801,'06A906018R M383 List'!$A$6:$D$1294,2,FALSE)</f>
        <v>1x1</v>
      </c>
      <c r="Q801" s="2" t="str">
        <f>VLOOKUP(A801,'06A906018R M383 List'!$A$6:$D$1294,4,FALSE)</f>
        <v>Fehler -&gt; Lampe: Tankentlüftungssystem</v>
      </c>
      <c r="R801" s="2" t="str">
        <f>VLOOKUP(A801,'06A906018R M383 List'!$A$6:$D$1294,3,FALSE)</f>
        <v>$06FE5</v>
      </c>
      <c r="T801" s="2" t="str">
        <f>VLOOKUP(A801,'06A906018CG M383 List'!$A$6:$D$1395,2,FALSE)</f>
        <v>1x1</v>
      </c>
      <c r="U801" s="2" t="str">
        <f>VLOOKUP(A801,'06A906018CG M383 List'!$A$6:$D$1395,4,FALSE)</f>
        <v>Fehler -&gt; Lampe: Tankentlüftungssystem</v>
      </c>
      <c r="V801" s="2" t="str">
        <f>VLOOKUP(A801,'06A906018CG M383 List'!$A$6:$D$1395,3,FALSE)</f>
        <v>$0703F</v>
      </c>
    </row>
    <row r="802" spans="1:22">
      <c r="A802" s="2" t="s">
        <v>5795</v>
      </c>
      <c r="B802" s="2" t="str">
        <f>VLOOKUP(A802,'4B0907557B M382 List'!$A$5:$E$1799,5,FALSE)</f>
        <v>Minimum Solluft</v>
      </c>
      <c r="D802" s="2" t="str">
        <f>VLOOKUP(A802,'4B0907557B M382 List'!$A$5:$B$1799,2,FALSE)</f>
        <v>1x1</v>
      </c>
      <c r="E802" s="2" t="str">
        <f>VLOOKUP(A802,'4B0907557B M382 List'!$A$5:$D$1799,4,FALSE)</f>
        <v>Minimale Solluft</v>
      </c>
      <c r="F802" s="2" t="str">
        <f>VLOOKUP(A802,'4B0907557B M382 List'!$A$5:$D$1799,3,FALSE)</f>
        <v>$074DA</v>
      </c>
      <c r="H802" s="2" t="str">
        <f>VLOOKUP(A802,'4B0907557P M592 List'!$A$5:$D$1316,2,FALSE)</f>
        <v>1x1</v>
      </c>
      <c r="I802" s="2" t="str">
        <f>VLOOKUP(A802,'4B0907557P M592 List'!$A$5:$D$1316,4,FALSE)</f>
        <v>Minimale Solluft</v>
      </c>
      <c r="J802" s="2" t="str">
        <f>VLOOKUP(A802,'4B0907557P M592 List'!$A$5:$D$1316,3,FALSE)</f>
        <v>$07070</v>
      </c>
      <c r="L802" s="2" t="str">
        <f>VLOOKUP(A802,'4B0907557P M592 List'!$A$5:$D$1316,2,FALSE)</f>
        <v>1x1</v>
      </c>
      <c r="M802" s="2" t="str">
        <f>VLOOKUP(A802,'4B0907557P M592 List'!$A$5:$D$1316,4,FALSE)</f>
        <v>Minimale Solluft</v>
      </c>
      <c r="N802" s="2" t="str">
        <f>VLOOKUP(A802,'4B0907557P M592 List'!$A$5:$D$1316,3,FALSE)</f>
        <v>$07070</v>
      </c>
      <c r="P802" s="2" t="str">
        <f>VLOOKUP(A802,'06A906018R M383 List'!$A$6:$D$1294,2,FALSE)</f>
        <v>1x1</v>
      </c>
      <c r="Q802" s="2" t="str">
        <f>VLOOKUP(A802,'06A906018R M383 List'!$A$6:$D$1294,4,FALSE)</f>
        <v>Minimale Solluft</v>
      </c>
      <c r="R802" s="2" t="str">
        <f>VLOOKUP(A802,'06A906018R M383 List'!$A$6:$D$1294,3,FALSE)</f>
        <v>$069EA</v>
      </c>
      <c r="T802" s="2" t="str">
        <f>VLOOKUP(A802,'06A906018CG M383 List'!$A$6:$D$1395,2,FALSE)</f>
        <v>1x1</v>
      </c>
      <c r="U802" s="2" t="str">
        <f>VLOOKUP(A802,'06A906018CG M383 List'!$A$6:$D$1395,4,FALSE)</f>
        <v>Minimale Solluft</v>
      </c>
      <c r="V802" s="2" t="str">
        <f>VLOOKUP(A802,'06A906018CG M383 List'!$A$6:$D$1395,3,FALSE)</f>
        <v>$06A06</v>
      </c>
    </row>
    <row r="803" spans="1:22">
      <c r="A803" s="2" t="s">
        <v>5804</v>
      </c>
      <c r="B803" s="2" t="str">
        <f>VLOOKUP(A803,'4B0907557B M382 List'!$A$5:$E$1799,5,FALSE)</f>
        <v>Maximum Solluft threshold for tank venting diagnosis</v>
      </c>
      <c r="D803" s="2" t="str">
        <f>VLOOKUP(A803,'4B0907557B M382 List'!$A$5:$B$1799,2,FALSE)</f>
        <v>1x1</v>
      </c>
      <c r="E803" s="2" t="str">
        <f>VLOOKUP(A803,'4B0907557B M382 List'!$A$5:$D$1799,4,FALSE)</f>
        <v>Maximale Solluft-Schwelle für Tankentlüftungsdiagnose</v>
      </c>
      <c r="F803" s="2" t="str">
        <f>VLOOKUP(A803,'4B0907557B M382 List'!$A$5:$D$1799,3,FALSE)</f>
        <v>$07D43</v>
      </c>
      <c r="H803" s="2" t="str">
        <f>VLOOKUP(A803,'4B0907557P M592 List'!$A$5:$D$1316,2,FALSE)</f>
        <v>1x1</v>
      </c>
      <c r="I803" s="2" t="str">
        <f>VLOOKUP(A803,'4B0907557P M592 List'!$A$5:$D$1316,4,FALSE)</f>
        <v>Maximale Solluft-Schwelle für Tankentlüftungsdiagnose</v>
      </c>
      <c r="J803" s="2" t="str">
        <f>VLOOKUP(A803,'4B0907557P M592 List'!$A$5:$D$1316,3,FALSE)</f>
        <v>$078D9</v>
      </c>
      <c r="L803" s="2" t="str">
        <f>VLOOKUP(A803,'4B0907557P M592 List'!$A$5:$D$1316,2,FALSE)</f>
        <v>1x1</v>
      </c>
      <c r="M803" s="2" t="str">
        <f>VLOOKUP(A803,'4B0907557P M592 List'!$A$5:$D$1316,4,FALSE)</f>
        <v>Maximale Solluft-Schwelle für Tankentlüftungsdiagnose</v>
      </c>
      <c r="N803" s="2" t="str">
        <f>VLOOKUP(A803,'4B0907557P M592 List'!$A$5:$D$1316,3,FALSE)</f>
        <v>$078D9</v>
      </c>
      <c r="P803" s="2" t="str">
        <f>VLOOKUP(A803,'06A906018R M383 List'!$A$6:$D$1294,2,FALSE)</f>
        <v>1x1</v>
      </c>
      <c r="Q803" s="2" t="str">
        <f>VLOOKUP(A803,'06A906018R M383 List'!$A$6:$D$1294,4,FALSE)</f>
        <v>Maximale Solluft-Schwelle für Tankentlüftungsdiagnose</v>
      </c>
      <c r="R803" s="2" t="str">
        <f>VLOOKUP(A803,'06A906018R M383 List'!$A$6:$D$1294,3,FALSE)</f>
        <v>$0727D</v>
      </c>
      <c r="T803" s="2" t="str">
        <f>VLOOKUP(A803,'06A906018CG M383 List'!$A$6:$D$1395,2,FALSE)</f>
        <v>1x1</v>
      </c>
      <c r="U803" s="2" t="str">
        <f>VLOOKUP(A803,'06A906018CG M383 List'!$A$6:$D$1395,4,FALSE)</f>
        <v>Maximale Solluft-Schwelle für Tankentlüftungsdiagnose</v>
      </c>
      <c r="V803" s="2" t="str">
        <f>VLOOKUP(A803,'06A906018CG M383 List'!$A$6:$D$1395,3,FALSE)</f>
        <v>$072E7</v>
      </c>
    </row>
    <row r="804" spans="1:22">
      <c r="A804" s="2" t="s">
        <v>5867</v>
      </c>
      <c r="B804" s="2" t="str">
        <f>VLOOKUP(A804,'4B0907557B M382 List'!$A$5:$E$1799,5,FALSE)</f>
        <v>Load threshold for ban PD diagnosis</v>
      </c>
      <c r="D804" s="2" t="str">
        <f>VLOOKUP(A804,'4B0907557B M382 List'!$A$5:$B$1799,2,FALSE)</f>
        <v>1x1</v>
      </c>
      <c r="E804" s="2" t="str">
        <f>VLOOKUP(A804,'4B0907557B M382 List'!$A$5:$D$1799,4,FALSE)</f>
        <v>Beladungsschwelle für Verbot TE-Diagnose</v>
      </c>
      <c r="F804" s="2" t="str">
        <f>VLOOKUP(A804,'4B0907557B M382 List'!$A$5:$D$1799,3,FALSE)</f>
        <v>$074D8</v>
      </c>
      <c r="H804" s="2" t="str">
        <f>VLOOKUP(A804,'4B0907557P M592 List'!$A$5:$D$1316,2,FALSE)</f>
        <v>1x1</v>
      </c>
      <c r="I804" s="2" t="str">
        <f>VLOOKUP(A804,'4B0907557P M592 List'!$A$5:$D$1316,4,FALSE)</f>
        <v>Beladungsschwelle für Verbot TE-Diagnose</v>
      </c>
      <c r="J804" s="2" t="str">
        <f>VLOOKUP(A804,'4B0907557P M592 List'!$A$5:$D$1316,3,FALSE)</f>
        <v>$0706E</v>
      </c>
      <c r="L804" s="2" t="str">
        <f>VLOOKUP(A804,'4B0907557P M592 List'!$A$5:$D$1316,2,FALSE)</f>
        <v>1x1</v>
      </c>
      <c r="M804" s="2" t="str">
        <f>VLOOKUP(A804,'4B0907557P M592 List'!$A$5:$D$1316,4,FALSE)</f>
        <v>Beladungsschwelle für Verbot TE-Diagnose</v>
      </c>
      <c r="N804" s="2" t="str">
        <f>VLOOKUP(A804,'4B0907557P M592 List'!$A$5:$D$1316,3,FALSE)</f>
        <v>$0706E</v>
      </c>
      <c r="P804" s="2" t="str">
        <f>VLOOKUP(A804,'06A906018R M383 List'!$A$6:$D$1294,2,FALSE)</f>
        <v>1x1</v>
      </c>
      <c r="Q804" s="2" t="str">
        <f>VLOOKUP(A804,'06A906018R M383 List'!$A$6:$D$1294,4,FALSE)</f>
        <v>Beladungsschwelle für Verbot TE-Diagnose</v>
      </c>
      <c r="R804" s="2" t="str">
        <f>VLOOKUP(A804,'06A906018R M383 List'!$A$6:$D$1294,3,FALSE)</f>
        <v>$069E8</v>
      </c>
      <c r="T804" s="2" t="str">
        <f>VLOOKUP(A804,'06A906018CG M383 List'!$A$6:$D$1395,2,FALSE)</f>
        <v>1x1</v>
      </c>
      <c r="U804" s="2" t="str">
        <f>VLOOKUP(A804,'06A906018CG M383 List'!$A$6:$D$1395,4,FALSE)</f>
        <v>Beladungsschwelle für Verbot TE-Diagnose</v>
      </c>
      <c r="V804" s="2" t="str">
        <f>VLOOKUP(A804,'06A906018CG M383 List'!$A$6:$D$1395,3,FALSE)</f>
        <v>$06A04</v>
      </c>
    </row>
    <row r="805" spans="1:22">
      <c r="A805" s="2" t="s">
        <v>5933</v>
      </c>
      <c r="B805" s="2" t="str">
        <f>VLOOKUP(A805,'4B0907557B M382 List'!$A$5:$E$1799,5,FALSE)</f>
        <v>Aufsteuertastverhältnis TEV at PD diagnosis</v>
      </c>
      <c r="D805" s="2" t="str">
        <f>VLOOKUP(A805,'4B0907557B M382 List'!$A$5:$B$1799,2,FALSE)</f>
        <v>8x1</v>
      </c>
      <c r="E805" s="2" t="str">
        <f>VLOOKUP(A805,'4B0907557B M382 List'!$A$5:$D$1799,4,FALSE)</f>
        <v>Aufsteuertastverhältnis für TEV bei TE-Diagnose</v>
      </c>
      <c r="F805" s="2" t="str">
        <f>VLOOKUP(A805,'4B0907557B M382 List'!$A$5:$D$1799,3,FALSE)</f>
        <v>$091FA</v>
      </c>
      <c r="H805" s="2" t="e">
        <f>VLOOKUP(A805,'4B0907557P M592 List'!$A$5:$D$1316,2,FALSE)</f>
        <v>#N/A</v>
      </c>
      <c r="I805" s="2" t="e">
        <f>VLOOKUP(A805,'4B0907557P M592 List'!$A$5:$D$1316,4,FALSE)</f>
        <v>#N/A</v>
      </c>
      <c r="J805" s="2" t="e">
        <f>VLOOKUP(A805,'4B0907557P M592 List'!$A$5:$D$1316,3,FALSE)</f>
        <v>#N/A</v>
      </c>
      <c r="L805" s="2" t="e">
        <f>VLOOKUP(A805,'4B0907557P M592 List'!$A$5:$D$1316,2,FALSE)</f>
        <v>#N/A</v>
      </c>
      <c r="M805" s="2" t="e">
        <f>VLOOKUP(A805,'4B0907557P M592 List'!$A$5:$D$1316,4,FALSE)</f>
        <v>#N/A</v>
      </c>
      <c r="N805" s="2" t="e">
        <f>VLOOKUP(A805,'4B0907557P M592 List'!$A$5:$D$1316,3,FALSE)</f>
        <v>#N/A</v>
      </c>
      <c r="P805" s="2" t="str">
        <f>VLOOKUP(A805,'06A906018R M383 List'!$A$6:$D$1294,2,FALSE)</f>
        <v>8x1</v>
      </c>
      <c r="Q805" s="2" t="str">
        <f>VLOOKUP(A805,'06A906018R M383 List'!$A$6:$D$1294,4,FALSE)</f>
        <v>Aufsteuertastverhältnis für TEV bei TE-Diagnose</v>
      </c>
      <c r="R805" s="2" t="str">
        <f>VLOOKUP(A805,'06A906018R M383 List'!$A$6:$D$1294,3,FALSE)</f>
        <v>$08724</v>
      </c>
      <c r="T805" s="2" t="str">
        <f>VLOOKUP(A805,'06A906018CG M383 List'!$A$6:$D$1395,2,FALSE)</f>
        <v>8x1</v>
      </c>
      <c r="U805" s="2" t="str">
        <f>VLOOKUP(A805,'06A906018CG M383 List'!$A$6:$D$1395,4,FALSE)</f>
        <v>Aufsteuertastverhältnis für TEV bei TE-Diagnose</v>
      </c>
      <c r="V805" s="2" t="str">
        <f>VLOOKUP(A805,'06A906018CG M383 List'!$A$6:$D$1395,3,FALSE)</f>
        <v>$0878E</v>
      </c>
    </row>
    <row r="806" spans="1:22">
      <c r="A806" s="2" t="s">
        <v>5975</v>
      </c>
      <c r="B806" s="2" t="str">
        <f>VLOOKUP(A806,'4B0907557B M382 List'!$A$5:$E$1799,5,FALSE)</f>
        <v>TEV Aufsteuertastverhältnis upper limit</v>
      </c>
      <c r="D806" s="2" t="str">
        <f>VLOOKUP(A806,'4B0907557B M382 List'!$A$5:$B$1799,2,FALSE)</f>
        <v>1x1</v>
      </c>
      <c r="E806" s="2" t="str">
        <f>VLOOKUP(A806,'4B0907557B M382 List'!$A$5:$D$1799,4,FALSE)</f>
        <v>TEV-Aufsteuertastverhältnis obere Grenze</v>
      </c>
      <c r="F806" s="2" t="str">
        <f>VLOOKUP(A806,'4B0907557B M382 List'!$A$5:$D$1799,3,FALSE)</f>
        <v>$07D46</v>
      </c>
      <c r="H806" s="2" t="str">
        <f>VLOOKUP(A806,'4B0907557P M592 List'!$A$5:$D$1316,2,FALSE)</f>
        <v>1x1</v>
      </c>
      <c r="I806" s="2" t="str">
        <f>VLOOKUP(A806,'4B0907557P M592 List'!$A$5:$D$1316,4,FALSE)</f>
        <v>TEV-Aufsteuertastverhältnis obere Grenze</v>
      </c>
      <c r="J806" s="2" t="str">
        <f>VLOOKUP(A806,'4B0907557P M592 List'!$A$5:$D$1316,3,FALSE)</f>
        <v>$078DC</v>
      </c>
      <c r="L806" s="2" t="str">
        <f>VLOOKUP(A806,'4B0907557P M592 List'!$A$5:$D$1316,2,FALSE)</f>
        <v>1x1</v>
      </c>
      <c r="M806" s="2" t="str">
        <f>VLOOKUP(A806,'4B0907557P M592 List'!$A$5:$D$1316,4,FALSE)</f>
        <v>TEV-Aufsteuertastverhältnis obere Grenze</v>
      </c>
      <c r="N806" s="2" t="str">
        <f>VLOOKUP(A806,'4B0907557P M592 List'!$A$5:$D$1316,3,FALSE)</f>
        <v>$078DC</v>
      </c>
      <c r="P806" s="2" t="str">
        <f>VLOOKUP(A806,'06A906018R M383 List'!$A$6:$D$1294,2,FALSE)</f>
        <v>1x1</v>
      </c>
      <c r="Q806" s="2" t="str">
        <f>VLOOKUP(A806,'06A906018R M383 List'!$A$6:$D$1294,4,FALSE)</f>
        <v>TEV-Aufsteuertastverhältnis obere Grenze</v>
      </c>
      <c r="R806" s="2" t="str">
        <f>VLOOKUP(A806,'06A906018R M383 List'!$A$6:$D$1294,3,FALSE)</f>
        <v>$07280</v>
      </c>
      <c r="T806" s="2" t="str">
        <f>VLOOKUP(A806,'06A906018CG M383 List'!$A$6:$D$1395,2,FALSE)</f>
        <v>1x1</v>
      </c>
      <c r="U806" s="2" t="str">
        <f>VLOOKUP(A806,'06A906018CG M383 List'!$A$6:$D$1395,4,FALSE)</f>
        <v>TEV-Aufsteuertastverhältnis obere Grenze</v>
      </c>
      <c r="V806" s="2" t="str">
        <f>VLOOKUP(A806,'06A906018CG M383 List'!$A$6:$D$1395,3,FALSE)</f>
        <v>$072EA</v>
      </c>
    </row>
    <row r="807" spans="1:22">
      <c r="A807" s="2" t="s">
        <v>5978</v>
      </c>
      <c r="B807" s="2" t="str">
        <f>VLOOKUP(A807,'4B0907557B M382 List'!$A$5:$E$1799,5,FALSE)</f>
        <v>TEV Absteuertastverhältnis lower limit</v>
      </c>
      <c r="D807" s="2" t="str">
        <f>VLOOKUP(A807,'4B0907557B M382 List'!$A$5:$B$1799,2,FALSE)</f>
        <v>1x1</v>
      </c>
      <c r="E807" s="2" t="str">
        <f>VLOOKUP(A807,'4B0907557B M382 List'!$A$5:$D$1799,4,FALSE)</f>
        <v>TEV-Absteuertastverhältnis untere Grenze</v>
      </c>
      <c r="F807" s="2" t="str">
        <f>VLOOKUP(A807,'4B0907557B M382 List'!$A$5:$D$1799,3,FALSE)</f>
        <v>$07D47</v>
      </c>
      <c r="H807" s="2" t="str">
        <f>VLOOKUP(A807,'4B0907557P M592 List'!$A$5:$D$1316,2,FALSE)</f>
        <v>1x1</v>
      </c>
      <c r="I807" s="2" t="str">
        <f>VLOOKUP(A807,'4B0907557P M592 List'!$A$5:$D$1316,4,FALSE)</f>
        <v>TEV-Absteuertastverhältnis untere Grenze</v>
      </c>
      <c r="J807" s="2" t="str">
        <f>VLOOKUP(A807,'4B0907557P M592 List'!$A$5:$D$1316,3,FALSE)</f>
        <v>$078DD</v>
      </c>
      <c r="L807" s="2" t="str">
        <f>VLOOKUP(A807,'4B0907557P M592 List'!$A$5:$D$1316,2,FALSE)</f>
        <v>1x1</v>
      </c>
      <c r="M807" s="2" t="str">
        <f>VLOOKUP(A807,'4B0907557P M592 List'!$A$5:$D$1316,4,FALSE)</f>
        <v>TEV-Absteuertastverhältnis untere Grenze</v>
      </c>
      <c r="N807" s="2" t="str">
        <f>VLOOKUP(A807,'4B0907557P M592 List'!$A$5:$D$1316,3,FALSE)</f>
        <v>$078DD</v>
      </c>
      <c r="P807" s="2" t="str">
        <f>VLOOKUP(A807,'06A906018R M383 List'!$A$6:$D$1294,2,FALSE)</f>
        <v>1x1</v>
      </c>
      <c r="Q807" s="2" t="str">
        <f>VLOOKUP(A807,'06A906018R M383 List'!$A$6:$D$1294,4,FALSE)</f>
        <v>TEV-Absteuertastverhältnis untere Grenze</v>
      </c>
      <c r="R807" s="2" t="str">
        <f>VLOOKUP(A807,'06A906018R M383 List'!$A$6:$D$1294,3,FALSE)</f>
        <v>$07281</v>
      </c>
      <c r="T807" s="2" t="str">
        <f>VLOOKUP(A807,'06A906018CG M383 List'!$A$6:$D$1395,2,FALSE)</f>
        <v>1x1</v>
      </c>
      <c r="U807" s="2" t="str">
        <f>VLOOKUP(A807,'06A906018CG M383 List'!$A$6:$D$1395,4,FALSE)</f>
        <v>TEV-Absteuertastverhältnis untere Grenze</v>
      </c>
      <c r="V807" s="2" t="str">
        <f>VLOOKUP(A807,'06A906018CG M383 List'!$A$6:$D$1395,3,FALSE)</f>
        <v>$072EB</v>
      </c>
    </row>
    <row r="808" spans="1:22">
      <c r="A808" s="2" t="s">
        <v>6382</v>
      </c>
      <c r="B808" s="2" t="str">
        <f>VLOOKUP(A808,'4B0907557B M382 List'!$A$5:$E$1799,5,FALSE)</f>
        <v>Maximum tl threshold for tank venting diagnosis</v>
      </c>
      <c r="D808" s="2" t="str">
        <f>VLOOKUP(A808,'4B0907557B M382 List'!$A$5:$B$1799,2,FALSE)</f>
        <v>1x1</v>
      </c>
      <c r="E808" s="2" t="str">
        <f>VLOOKUP(A808,'4B0907557B M382 List'!$A$5:$D$1799,4,FALSE)</f>
        <v>Maximale tl-Schwelle für Tankentlüftungsdiagnose</v>
      </c>
      <c r="F808" s="2" t="str">
        <f>VLOOKUP(A808,'4B0907557B M382 List'!$A$5:$D$1799,3,FALSE)</f>
        <v>$07D42</v>
      </c>
      <c r="H808" s="2" t="str">
        <f>VLOOKUP(A808,'4B0907557P M592 List'!$A$5:$D$1316,2,FALSE)</f>
        <v>1x1</v>
      </c>
      <c r="I808" s="2" t="str">
        <f>VLOOKUP(A808,'4B0907557P M592 List'!$A$5:$D$1316,4,FALSE)</f>
        <v>Maximale tl-Schwelle für Tankentlüftungsdiagnose</v>
      </c>
      <c r="J808" s="2" t="str">
        <f>VLOOKUP(A808,'4B0907557P M592 List'!$A$5:$D$1316,3,FALSE)</f>
        <v>$078D8</v>
      </c>
      <c r="L808" s="2" t="str">
        <f>VLOOKUP(A808,'4B0907557P M592 List'!$A$5:$D$1316,2,FALSE)</f>
        <v>1x1</v>
      </c>
      <c r="M808" s="2" t="str">
        <f>VLOOKUP(A808,'4B0907557P M592 List'!$A$5:$D$1316,4,FALSE)</f>
        <v>Maximale tl-Schwelle für Tankentlüftungsdiagnose</v>
      </c>
      <c r="N808" s="2" t="str">
        <f>VLOOKUP(A808,'4B0907557P M592 List'!$A$5:$D$1316,3,FALSE)</f>
        <v>$078D8</v>
      </c>
      <c r="P808" s="2" t="str">
        <f>VLOOKUP(A808,'06A906018R M383 List'!$A$6:$D$1294,2,FALSE)</f>
        <v>1x1</v>
      </c>
      <c r="Q808" s="2" t="str">
        <f>VLOOKUP(A808,'06A906018R M383 List'!$A$6:$D$1294,4,FALSE)</f>
        <v>Maximale tl-Schwelle für Tankentlüftungsdiagnose</v>
      </c>
      <c r="R808" s="2" t="str">
        <f>VLOOKUP(A808,'06A906018R M383 List'!$A$6:$D$1294,3,FALSE)</f>
        <v>$0727C</v>
      </c>
      <c r="T808" s="2" t="str">
        <f>VLOOKUP(A808,'06A906018CG M383 List'!$A$6:$D$1395,2,FALSE)</f>
        <v>1x1</v>
      </c>
      <c r="U808" s="2" t="str">
        <f>VLOOKUP(A808,'06A906018CG M383 List'!$A$6:$D$1395,4,FALSE)</f>
        <v>Maximale tl-Schwelle für Tankentlüftungsdiagnose</v>
      </c>
      <c r="V808" s="2" t="str">
        <f>VLOOKUP(A808,'06A906018CG M383 List'!$A$6:$D$1395,3,FALSE)</f>
        <v>$072E6</v>
      </c>
    </row>
    <row r="809" spans="1:22">
      <c r="A809" s="2" t="s">
        <v>6442</v>
      </c>
      <c r="B809" s="2" t="str">
        <f>VLOOKUP(A809,'4B0907557B M382 List'!$A$5:$E$1799,5,FALSE)</f>
        <v>Lower motor temperature threshold for tank venting diagnosis</v>
      </c>
      <c r="D809" s="2" t="str">
        <f>VLOOKUP(A809,'4B0907557B M382 List'!$A$5:$B$1799,2,FALSE)</f>
        <v>1x1</v>
      </c>
      <c r="E809" s="2" t="str">
        <f>VLOOKUP(A809,'4B0907557B M382 List'!$A$5:$D$1799,4,FALSE)</f>
        <v>Untere Motortemperaturschwelle für Tankentlüftungsdiagnose</v>
      </c>
      <c r="F809" s="2" t="str">
        <f>VLOOKUP(A809,'4B0907557B M382 List'!$A$5:$D$1799,3,FALSE)</f>
        <v>$07D4E</v>
      </c>
      <c r="H809" s="2" t="str">
        <f>VLOOKUP(A809,'4B0907557P M592 List'!$A$5:$D$1316,2,FALSE)</f>
        <v>1x1</v>
      </c>
      <c r="I809" s="2" t="str">
        <f>VLOOKUP(A809,'4B0907557P M592 List'!$A$5:$D$1316,4,FALSE)</f>
        <v>Untere Motortemperaturschwelle für Tankentlüftungsdiagnose</v>
      </c>
      <c r="J809" s="2" t="str">
        <f>VLOOKUP(A809,'4B0907557P M592 List'!$A$5:$D$1316,3,FALSE)</f>
        <v>$078E4</v>
      </c>
      <c r="L809" s="2" t="str">
        <f>VLOOKUP(A809,'4B0907557P M592 List'!$A$5:$D$1316,2,FALSE)</f>
        <v>1x1</v>
      </c>
      <c r="M809" s="2" t="str">
        <f>VLOOKUP(A809,'4B0907557P M592 List'!$A$5:$D$1316,4,FALSE)</f>
        <v>Untere Motortemperaturschwelle für Tankentlüftungsdiagnose</v>
      </c>
      <c r="N809" s="2" t="str">
        <f>VLOOKUP(A809,'4B0907557P M592 List'!$A$5:$D$1316,3,FALSE)</f>
        <v>$078E4</v>
      </c>
      <c r="P809" s="2" t="str">
        <f>VLOOKUP(A809,'06A906018R M383 List'!$A$6:$D$1294,2,FALSE)</f>
        <v>1x1</v>
      </c>
      <c r="Q809" s="2" t="str">
        <f>VLOOKUP(A809,'06A906018R M383 List'!$A$6:$D$1294,4,FALSE)</f>
        <v>Untere Motortemperaturschwelle für Tankentlüftungsdiagnose</v>
      </c>
      <c r="R809" s="2" t="str">
        <f>VLOOKUP(A809,'06A906018R M383 List'!$A$6:$D$1294,3,FALSE)</f>
        <v>$07288</v>
      </c>
      <c r="T809" s="2" t="str">
        <f>VLOOKUP(A809,'06A906018CG M383 List'!$A$6:$D$1395,2,FALSE)</f>
        <v>1x1</v>
      </c>
      <c r="U809" s="2" t="str">
        <f>VLOOKUP(A809,'06A906018CG M383 List'!$A$6:$D$1395,4,FALSE)</f>
        <v>Untere Motortemperaturschwelle für Tankentlüftungsdiagnose</v>
      </c>
      <c r="V809" s="2" t="str">
        <f>VLOOKUP(A809,'06A906018CG M383 List'!$A$6:$D$1395,3,FALSE)</f>
        <v>$072F2</v>
      </c>
    </row>
    <row r="810" spans="1:22">
      <c r="A810" s="2" t="s">
        <v>6555</v>
      </c>
      <c r="B810" s="2" t="str">
        <f>VLOOKUP(A810,'4B0907557B M382 List'!$A$5:$E$1799,5,FALSE)</f>
        <v>Time after engine start for ban DTEV</v>
      </c>
      <c r="D810" s="2" t="str">
        <f>VLOOKUP(A810,'4B0907557B M382 List'!$A$5:$B$1799,2,FALSE)</f>
        <v>1x1</v>
      </c>
      <c r="E810" s="2" t="str">
        <f>VLOOKUP(A810,'4B0907557B M382 List'!$A$5:$D$1799,4,FALSE)</f>
        <v>Zeit nach Motorstart für Verbot DTEV</v>
      </c>
      <c r="F810" s="2" t="str">
        <f>VLOOKUP(A810,'4B0907557B M382 List'!$A$5:$D$1799,3,FALSE)</f>
        <v>$07D30</v>
      </c>
      <c r="H810" s="2" t="str">
        <f>VLOOKUP(A810,'4B0907557P M592 List'!$A$5:$D$1316,2,FALSE)</f>
        <v>1x1</v>
      </c>
      <c r="I810" s="2" t="str">
        <f>VLOOKUP(A810,'4B0907557P M592 List'!$A$5:$D$1316,4,FALSE)</f>
        <v>Zeit nach Motorstart für Verbot DTEV</v>
      </c>
      <c r="J810" s="2" t="str">
        <f>VLOOKUP(A810,'4B0907557P M592 List'!$A$5:$D$1316,3,FALSE)</f>
        <v>$078C6</v>
      </c>
      <c r="L810" s="2" t="str">
        <f>VLOOKUP(A810,'4B0907557P M592 List'!$A$5:$D$1316,2,FALSE)</f>
        <v>1x1</v>
      </c>
      <c r="M810" s="2" t="str">
        <f>VLOOKUP(A810,'4B0907557P M592 List'!$A$5:$D$1316,4,FALSE)</f>
        <v>Zeit nach Motorstart für Verbot DTEV</v>
      </c>
      <c r="N810" s="2" t="str">
        <f>VLOOKUP(A810,'4B0907557P M592 List'!$A$5:$D$1316,3,FALSE)</f>
        <v>$078C6</v>
      </c>
      <c r="P810" s="2" t="str">
        <f>VLOOKUP(A810,'06A906018R M383 List'!$A$6:$D$1294,2,FALSE)</f>
        <v>1x1</v>
      </c>
      <c r="Q810" s="2" t="str">
        <f>VLOOKUP(A810,'06A906018R M383 List'!$A$6:$D$1294,4,FALSE)</f>
        <v>Zeit nach Motorstart für Verbot DTEV</v>
      </c>
      <c r="R810" s="2" t="str">
        <f>VLOOKUP(A810,'06A906018R M383 List'!$A$6:$D$1294,3,FALSE)</f>
        <v>$0726A</v>
      </c>
      <c r="T810" s="2" t="str">
        <f>VLOOKUP(A810,'06A906018CG M383 List'!$A$6:$D$1395,2,FALSE)</f>
        <v>1x1</v>
      </c>
      <c r="U810" s="2" t="str">
        <f>VLOOKUP(A810,'06A906018CG M383 List'!$A$6:$D$1395,4,FALSE)</f>
        <v>Zeit nach Motorstart für Verbot DTEV</v>
      </c>
      <c r="V810" s="2" t="str">
        <f>VLOOKUP(A810,'06A906018CG M383 List'!$A$6:$D$1395,3,FALSE)</f>
        <v>$072D4</v>
      </c>
    </row>
    <row r="811" spans="1:22">
      <c r="A811" s="2" t="s">
        <v>6558</v>
      </c>
      <c r="B811" s="2" t="str">
        <f>VLOOKUP(A811,'4B0907557B M382 List'!$A$5:$E$1799,5,FALSE)</f>
        <v>Time after engine start for earliest release DTEV</v>
      </c>
      <c r="D811" s="2" t="str">
        <f>VLOOKUP(A811,'4B0907557B M382 List'!$A$5:$B$1799,2,FALSE)</f>
        <v>1x1</v>
      </c>
      <c r="E811" s="2" t="str">
        <f>VLOOKUP(A811,'4B0907557B M382 List'!$A$5:$D$1799,4,FALSE)</f>
        <v>Zeit nach Motorstart für früheste Freigabe DTEV</v>
      </c>
      <c r="F811" s="2" t="str">
        <f>VLOOKUP(A811,'4B0907557B M382 List'!$A$5:$D$1799,3,FALSE)</f>
        <v>$074D6</v>
      </c>
      <c r="H811" s="2" t="str">
        <f>VLOOKUP(A811,'4B0907557P M592 List'!$A$5:$D$1316,2,FALSE)</f>
        <v>1x1</v>
      </c>
      <c r="I811" s="2" t="str">
        <f>VLOOKUP(A811,'4B0907557P M592 List'!$A$5:$D$1316,4,FALSE)</f>
        <v>Zeit nach Motorstart für früheste Freigabe DTEV</v>
      </c>
      <c r="J811" s="2" t="str">
        <f>VLOOKUP(A811,'4B0907557P M592 List'!$A$5:$D$1316,3,FALSE)</f>
        <v>$0706C</v>
      </c>
      <c r="L811" s="2" t="str">
        <f>VLOOKUP(A811,'4B0907557P M592 List'!$A$5:$D$1316,2,FALSE)</f>
        <v>1x1</v>
      </c>
      <c r="M811" s="2" t="str">
        <f>VLOOKUP(A811,'4B0907557P M592 List'!$A$5:$D$1316,4,FALSE)</f>
        <v>Zeit nach Motorstart für früheste Freigabe DTEV</v>
      </c>
      <c r="N811" s="2" t="str">
        <f>VLOOKUP(A811,'4B0907557P M592 List'!$A$5:$D$1316,3,FALSE)</f>
        <v>$0706C</v>
      </c>
      <c r="P811" s="2" t="str">
        <f>VLOOKUP(A811,'06A906018R M383 List'!$A$6:$D$1294,2,FALSE)</f>
        <v>1x1</v>
      </c>
      <c r="Q811" s="2" t="str">
        <f>VLOOKUP(A811,'06A906018R M383 List'!$A$6:$D$1294,4,FALSE)</f>
        <v>Zeit nach Motorstart für früheste Freigabe DTEV</v>
      </c>
      <c r="R811" s="2" t="str">
        <f>VLOOKUP(A811,'06A906018R M383 List'!$A$6:$D$1294,3,FALSE)</f>
        <v>$069E6</v>
      </c>
      <c r="T811" s="2" t="str">
        <f>VLOOKUP(A811,'06A906018CG M383 List'!$A$6:$D$1395,2,FALSE)</f>
        <v>1x1</v>
      </c>
      <c r="U811" s="2" t="str">
        <f>VLOOKUP(A811,'06A906018CG M383 List'!$A$6:$D$1395,4,FALSE)</f>
        <v>Zeit nach Motorstart für früheste Freigabe DTEV</v>
      </c>
      <c r="V811" s="2" t="str">
        <f>VLOOKUP(A811,'06A906018CG M383 List'!$A$6:$D$1395,3,FALSE)</f>
        <v>$06A02</v>
      </c>
    </row>
    <row r="812" spans="1:22">
      <c r="A812" s="2" t="s">
        <v>6808</v>
      </c>
      <c r="B812" s="2" t="str">
        <f>VLOOKUP(A812,'4B0907557B M382 List'!$A$5:$E$1799,5,FALSE)</f>
        <v>Error sum time: tank venting system</v>
      </c>
      <c r="D812" s="2" t="str">
        <f>VLOOKUP(A812,'4B0907557B M382 List'!$A$5:$B$1799,2,FALSE)</f>
        <v>1x1</v>
      </c>
      <c r="E812" s="2" t="str">
        <f>VLOOKUP(A812,'4B0907557B M382 List'!$A$5:$D$1799,4,FALSE)</f>
        <v>Fehlersummenzeit: Tankentlüftungssystem</v>
      </c>
      <c r="F812" s="2" t="str">
        <f>VLOOKUP(A812,'4B0907557B M382 List'!$A$5:$D$1799,3,FALSE)</f>
        <v>$07B06</v>
      </c>
      <c r="H812" s="2" t="str">
        <f>VLOOKUP(A812,'4B0907557P M592 List'!$A$5:$D$1316,2,FALSE)</f>
        <v>1x1</v>
      </c>
      <c r="I812" s="2" t="str">
        <f>VLOOKUP(A812,'4B0907557P M592 List'!$A$5:$D$1316,4,FALSE)</f>
        <v>Fehlersummenzeit: Tankentlüftungssystem</v>
      </c>
      <c r="J812" s="2" t="str">
        <f>VLOOKUP(A812,'4B0907557P M592 List'!$A$5:$D$1316,3,FALSE)</f>
        <v>$0769C</v>
      </c>
      <c r="L812" s="2" t="str">
        <f>VLOOKUP(A812,'4B0907557P M592 List'!$A$5:$D$1316,2,FALSE)</f>
        <v>1x1</v>
      </c>
      <c r="M812" s="2" t="str">
        <f>VLOOKUP(A812,'4B0907557P M592 List'!$A$5:$D$1316,4,FALSE)</f>
        <v>Fehlersummenzeit: Tankentlüftungssystem</v>
      </c>
      <c r="N812" s="2" t="str">
        <f>VLOOKUP(A812,'4B0907557P M592 List'!$A$5:$D$1316,3,FALSE)</f>
        <v>$0769C</v>
      </c>
      <c r="P812" s="2" t="str">
        <f>VLOOKUP(A812,'06A906018R M383 List'!$A$6:$D$1294,2,FALSE)</f>
        <v>1x1</v>
      </c>
      <c r="Q812" s="2" t="str">
        <f>VLOOKUP(A812,'06A906018R M383 List'!$A$6:$D$1294,4,FALSE)</f>
        <v>Fehlersummenzeit: Tankentlüftungssystem</v>
      </c>
      <c r="R812" s="2" t="str">
        <f>VLOOKUP(A812,'06A906018R M383 List'!$A$6:$D$1294,3,FALSE)</f>
        <v>$0702C</v>
      </c>
      <c r="T812" s="2" t="str">
        <f>VLOOKUP(A812,'06A906018CG M383 List'!$A$6:$D$1395,2,FALSE)</f>
        <v>1x1</v>
      </c>
      <c r="U812" s="2" t="str">
        <f>VLOOKUP(A812,'06A906018CG M383 List'!$A$6:$D$1395,4,FALSE)</f>
        <v>Fehlersummenzeit: Tankentlüftungssystem</v>
      </c>
      <c r="V812" s="2" t="str">
        <f>VLOOKUP(A812,'06A906018CG M383 List'!$A$6:$D$1395,3,FALSE)</f>
        <v>$07086</v>
      </c>
    </row>
    <row r="813" spans="1:22">
      <c r="A813" s="2" t="s">
        <v>6859</v>
      </c>
      <c r="B813" s="2" t="str">
        <f>VLOOKUP(A813,'4B0907557B M382 List'!$A$5:$E$1799,5,FALSE)</f>
        <v>Waiting time for reference value education idle speed control air at TEV diagnosis</v>
      </c>
      <c r="D813" s="2" t="str">
        <f>VLOOKUP(A813,'4B0907557B M382 List'!$A$5:$B$1799,2,FALSE)</f>
        <v>1x1</v>
      </c>
      <c r="E813" s="2" t="str">
        <f>VLOOKUP(A813,'4B0907557B M382 List'!$A$5:$D$1799,4,FALSE)</f>
        <v>Wartezeit für Referenzwertbildung Leerlaufstellerluft bei TEV-Diagnose</v>
      </c>
      <c r="F813" s="2" t="str">
        <f>VLOOKUP(A813,'4B0907557B M382 List'!$A$5:$D$1799,3,FALSE)</f>
        <v>$07D4B</v>
      </c>
      <c r="H813" s="2" t="str">
        <f>VLOOKUP(A813,'4B0907557P M592 List'!$A$5:$D$1316,2,FALSE)</f>
        <v>1x1</v>
      </c>
      <c r="I813" s="2" t="str">
        <f>VLOOKUP(A813,'4B0907557P M592 List'!$A$5:$D$1316,4,FALSE)</f>
        <v>Wartezeit für Referenzwertbildung Leerlaufstellerluft bei TEV-Diagnose</v>
      </c>
      <c r="J813" s="2" t="str">
        <f>VLOOKUP(A813,'4B0907557P M592 List'!$A$5:$D$1316,3,FALSE)</f>
        <v>$078E1</v>
      </c>
      <c r="L813" s="2" t="str">
        <f>VLOOKUP(A813,'4B0907557P M592 List'!$A$5:$D$1316,2,FALSE)</f>
        <v>1x1</v>
      </c>
      <c r="M813" s="2" t="str">
        <f>VLOOKUP(A813,'4B0907557P M592 List'!$A$5:$D$1316,4,FALSE)</f>
        <v>Wartezeit für Referenzwertbildung Leerlaufstellerluft bei TEV-Diagnose</v>
      </c>
      <c r="N813" s="2" t="str">
        <f>VLOOKUP(A813,'4B0907557P M592 List'!$A$5:$D$1316,3,FALSE)</f>
        <v>$078E1</v>
      </c>
      <c r="P813" s="2" t="str">
        <f>VLOOKUP(A813,'06A906018R M383 List'!$A$6:$D$1294,2,FALSE)</f>
        <v>1x1</v>
      </c>
      <c r="Q813" s="2" t="str">
        <f>VLOOKUP(A813,'06A906018R M383 List'!$A$6:$D$1294,4,FALSE)</f>
        <v>Wartezeit für Referenzwertbildung Leerlaufstellerluft bei TEV-Diagnose</v>
      </c>
      <c r="R813" s="2" t="str">
        <f>VLOOKUP(A813,'06A906018R M383 List'!$A$6:$D$1294,3,FALSE)</f>
        <v>$07285</v>
      </c>
      <c r="T813" s="2" t="str">
        <f>VLOOKUP(A813,'06A906018CG M383 List'!$A$6:$D$1395,2,FALSE)</f>
        <v>1x1</v>
      </c>
      <c r="U813" s="2" t="str">
        <f>VLOOKUP(A813,'06A906018CG M383 List'!$A$6:$D$1395,4,FALSE)</f>
        <v>Wartezeit für Referenzwertbildung Leerlaufstellerluft bei TEV-Diagnose</v>
      </c>
      <c r="V813" s="2" t="str">
        <f>VLOOKUP(A813,'06A906018CG M383 List'!$A$6:$D$1395,3,FALSE)</f>
        <v>$072EF</v>
      </c>
    </row>
    <row r="814" spans="1:22">
      <c r="A814" s="2" t="s">
        <v>6862</v>
      </c>
      <c r="B814" s="2" t="str">
        <f>VLOOKUP(A814,'4B0907557B M382 List'!$A$5:$E$1799,5,FALSE)</f>
        <v>Waiting time for TEV supervisor inflation at TEV diagnosis</v>
      </c>
      <c r="D814" s="2" t="str">
        <f>VLOOKUP(A814,'4B0907557B M382 List'!$A$5:$B$1799,2,FALSE)</f>
        <v>1x1</v>
      </c>
      <c r="E814" s="2" t="str">
        <f>VLOOKUP(A814,'4B0907557B M382 List'!$A$5:$D$1799,4,FALSE)</f>
        <v>Wartezeit für TEV-Aufsteuerung bei TEV-Diagnose</v>
      </c>
      <c r="F814" s="2" t="str">
        <f>VLOOKUP(A814,'4B0907557B M382 List'!$A$5:$D$1799,3,FALSE)</f>
        <v>$07D36</v>
      </c>
      <c r="H814" s="2" t="str">
        <f>VLOOKUP(A814,'4B0907557P M592 List'!$A$5:$D$1316,2,FALSE)</f>
        <v>1x1</v>
      </c>
      <c r="I814" s="2" t="str">
        <f>VLOOKUP(A814,'4B0907557P M592 List'!$A$5:$D$1316,4,FALSE)</f>
        <v>Wartezeit für TEV-Aufsteuerung bei TEV-Diagnose</v>
      </c>
      <c r="J814" s="2" t="str">
        <f>VLOOKUP(A814,'4B0907557P M592 List'!$A$5:$D$1316,3,FALSE)</f>
        <v>$078CC</v>
      </c>
      <c r="L814" s="2" t="str">
        <f>VLOOKUP(A814,'4B0907557P M592 List'!$A$5:$D$1316,2,FALSE)</f>
        <v>1x1</v>
      </c>
      <c r="M814" s="2" t="str">
        <f>VLOOKUP(A814,'4B0907557P M592 List'!$A$5:$D$1316,4,FALSE)</f>
        <v>Wartezeit für TEV-Aufsteuerung bei TEV-Diagnose</v>
      </c>
      <c r="N814" s="2" t="str">
        <f>VLOOKUP(A814,'4B0907557P M592 List'!$A$5:$D$1316,3,FALSE)</f>
        <v>$078CC</v>
      </c>
      <c r="P814" s="2" t="str">
        <f>VLOOKUP(A814,'06A906018R M383 List'!$A$6:$D$1294,2,FALSE)</f>
        <v>1x1</v>
      </c>
      <c r="Q814" s="2" t="str">
        <f>VLOOKUP(A814,'06A906018R M383 List'!$A$6:$D$1294,4,FALSE)</f>
        <v>Wartezeit für TEV-Aufsteuerung bei TEV-Diagnose</v>
      </c>
      <c r="R814" s="2" t="str">
        <f>VLOOKUP(A814,'06A906018R M383 List'!$A$6:$D$1294,3,FALSE)</f>
        <v>$07270</v>
      </c>
      <c r="T814" s="2" t="str">
        <f>VLOOKUP(A814,'06A906018CG M383 List'!$A$6:$D$1395,2,FALSE)</f>
        <v>1x1</v>
      </c>
      <c r="U814" s="2" t="str">
        <f>VLOOKUP(A814,'06A906018CG M383 List'!$A$6:$D$1395,4,FALSE)</f>
        <v>Wartezeit für TEV-Aufsteuerung bei TEV-Diagnose</v>
      </c>
      <c r="V814" s="2" t="str">
        <f>VLOOKUP(A814,'06A906018CG M383 List'!$A$6:$D$1395,3,FALSE)</f>
        <v>$072DA</v>
      </c>
    </row>
    <row r="815" spans="1:22">
      <c r="A815" s="2" t="s">
        <v>4158</v>
      </c>
      <c r="B815" s="2" t="str">
        <f>VLOOKUP(A815,'4B0907557B M382 List'!$A$5:$E$1799,5,FALSE)</f>
        <v>Absteuerzeitkonstante TEV at PD diagnosis</v>
      </c>
      <c r="D815" s="2" t="str">
        <f>VLOOKUP(A815,'4B0907557B M382 List'!$A$5:$B$1799,2,FALSE)</f>
        <v>1x1</v>
      </c>
      <c r="E815" s="2" t="str">
        <f>VLOOKUP(A815,'4B0907557B M382 List'!$A$5:$D$1799,4,FALSE)</f>
        <v>Absteuerzeitkonstante für TEV bei TE-Diagnose</v>
      </c>
      <c r="F815" s="2" t="str">
        <f>VLOOKUP(A815,'4B0907557B M382 List'!$A$5:$D$1799,3,FALSE)</f>
        <v>$07D45</v>
      </c>
      <c r="H815" s="2" t="str">
        <f>VLOOKUP(A815,'4B0907557P M592 List'!$A$5:$D$1316,2,FALSE)</f>
        <v>1x1</v>
      </c>
      <c r="I815" s="2" t="str">
        <f>VLOOKUP(A815,'4B0907557P M592 List'!$A$5:$D$1316,4,FALSE)</f>
        <v>Absteuerzeitkonstante für TEV bei TE-Diagnose</v>
      </c>
      <c r="J815" s="2" t="str">
        <f>VLOOKUP(A815,'4B0907557P M592 List'!$A$5:$D$1316,3,FALSE)</f>
        <v>$078DB</v>
      </c>
      <c r="L815" s="2" t="str">
        <f>VLOOKUP(A815,'4B0907557P M592 List'!$A$5:$D$1316,2,FALSE)</f>
        <v>1x1</v>
      </c>
      <c r="M815" s="2" t="str">
        <f>VLOOKUP(A815,'4B0907557P M592 List'!$A$5:$D$1316,4,FALSE)</f>
        <v>Absteuerzeitkonstante für TEV bei TE-Diagnose</v>
      </c>
      <c r="N815" s="2" t="str">
        <f>VLOOKUP(A815,'4B0907557P M592 List'!$A$5:$D$1316,3,FALSE)</f>
        <v>$078DB</v>
      </c>
      <c r="P815" s="2" t="str">
        <f>VLOOKUP(A815,'06A906018R M383 List'!$A$6:$D$1294,2,FALSE)</f>
        <v>1x1</v>
      </c>
      <c r="Q815" s="2" t="str">
        <f>VLOOKUP(A815,'06A906018R M383 List'!$A$6:$D$1294,4,FALSE)</f>
        <v>Absteuerzeitkonstante für TEV bei TE-Diagnose</v>
      </c>
      <c r="R815" s="2" t="str">
        <f>VLOOKUP(A815,'06A906018R M383 List'!$A$6:$D$1294,3,FALSE)</f>
        <v>$0727F</v>
      </c>
      <c r="T815" s="2" t="str">
        <f>VLOOKUP(A815,'06A906018CG M383 List'!$A$6:$D$1395,2,FALSE)</f>
        <v>1x1</v>
      </c>
      <c r="U815" s="2" t="str">
        <f>VLOOKUP(A815,'06A906018CG M383 List'!$A$6:$D$1395,4,FALSE)</f>
        <v>Absteuerzeitkonstante für TEV bei TE-Diagnose</v>
      </c>
      <c r="V815" s="2" t="str">
        <f>VLOOKUP(A815,'06A906018CG M383 List'!$A$6:$D$1395,3,FALSE)</f>
        <v>$072E9</v>
      </c>
    </row>
    <row r="816" spans="1:22">
      <c r="A816" s="2" t="s">
        <v>4161</v>
      </c>
      <c r="B816" s="2" t="str">
        <f>VLOOKUP(A816,'4B0907557B M382 List'!$A$5:$E$1799,5,FALSE)</f>
        <v>Absteuerzeitkonstante TEV at PD diagnosis when loading</v>
      </c>
      <c r="D816" s="2" t="str">
        <f>VLOOKUP(A816,'4B0907557B M382 List'!$A$5:$B$1799,2,FALSE)</f>
        <v>1x1</v>
      </c>
      <c r="E816" s="2" t="str">
        <f>VLOOKUP(A816,'4B0907557B M382 List'!$A$5:$D$1799,4,FALSE)</f>
        <v>Absteuerzeitkonstante für TEV bei TE-Diagnose bei Beladung</v>
      </c>
      <c r="F816" s="2" t="str">
        <f>VLOOKUP(A816,'4B0907557B M382 List'!$A$5:$D$1799,3,FALSE)</f>
        <v>$07D44</v>
      </c>
      <c r="H816" s="2" t="str">
        <f>VLOOKUP(A816,'4B0907557P M592 List'!$A$5:$D$1316,2,FALSE)</f>
        <v>1x1</v>
      </c>
      <c r="I816" s="2" t="str">
        <f>VLOOKUP(A816,'4B0907557P M592 List'!$A$5:$D$1316,4,FALSE)</f>
        <v>Absteuerzeitkonstante für TEV bei TE-Diagnose bei Beladung</v>
      </c>
      <c r="J816" s="2" t="str">
        <f>VLOOKUP(A816,'4B0907557P M592 List'!$A$5:$D$1316,3,FALSE)</f>
        <v>$078DA</v>
      </c>
      <c r="L816" s="2" t="str">
        <f>VLOOKUP(A816,'4B0907557P M592 List'!$A$5:$D$1316,2,FALSE)</f>
        <v>1x1</v>
      </c>
      <c r="M816" s="2" t="str">
        <f>VLOOKUP(A816,'4B0907557P M592 List'!$A$5:$D$1316,4,FALSE)</f>
        <v>Absteuerzeitkonstante für TEV bei TE-Diagnose bei Beladung</v>
      </c>
      <c r="N816" s="2" t="str">
        <f>VLOOKUP(A816,'4B0907557P M592 List'!$A$5:$D$1316,3,FALSE)</f>
        <v>$078DA</v>
      </c>
      <c r="P816" s="2" t="str">
        <f>VLOOKUP(A816,'06A906018R M383 List'!$A$6:$D$1294,2,FALSE)</f>
        <v>1x1</v>
      </c>
      <c r="Q816" s="2" t="str">
        <f>VLOOKUP(A816,'06A906018R M383 List'!$A$6:$D$1294,4,FALSE)</f>
        <v>Absteuerzeitkonstante für TEV bei TE-Diagnose bei Beladung</v>
      </c>
      <c r="R816" s="2" t="str">
        <f>VLOOKUP(A816,'06A906018R M383 List'!$A$6:$D$1294,3,FALSE)</f>
        <v>$0727E</v>
      </c>
      <c r="T816" s="2" t="str">
        <f>VLOOKUP(A816,'06A906018CG M383 List'!$A$6:$D$1395,2,FALSE)</f>
        <v>1x1</v>
      </c>
      <c r="U816" s="2" t="str">
        <f>VLOOKUP(A816,'06A906018CG M383 List'!$A$6:$D$1395,4,FALSE)</f>
        <v>Absteuerzeitkonstante für TEV bei TE-Diagnose bei Beladung</v>
      </c>
      <c r="V816" s="2" t="str">
        <f>VLOOKUP(A816,'06A906018CG M383 List'!$A$6:$D$1395,3,FALSE)</f>
        <v>$072E8</v>
      </c>
    </row>
    <row r="817" spans="1:22">
      <c r="A817" s="2" t="s">
        <v>4259</v>
      </c>
      <c r="B817" s="2" t="str">
        <f>VLOOKUP(A817,'4B0907557B M382 List'!$A$5:$E$1799,5,FALSE)</f>
        <v>Time constant for idle speed control air when the tank venting diagnosis</v>
      </c>
      <c r="D817" s="2" t="str">
        <f>VLOOKUP(A817,'4B0907557B M382 List'!$A$5:$B$1799,2,FALSE)</f>
        <v>1x1</v>
      </c>
      <c r="E817" s="2" t="str">
        <f>VLOOKUP(A817,'4B0907557B M382 List'!$A$5:$D$1799,4,FALSE)</f>
        <v>Zeitkonstante für Leerlaufstellerluft bei Tankentlüftungsdiagnose</v>
      </c>
      <c r="F817" s="2" t="str">
        <f>VLOOKUP(A817,'4B0907557B M382 List'!$A$5:$D$1799,3,FALSE)</f>
        <v>$07D32</v>
      </c>
      <c r="H817" s="2" t="str">
        <f>VLOOKUP(A817,'4B0907557P M592 List'!$A$5:$D$1316,2,FALSE)</f>
        <v>1x1</v>
      </c>
      <c r="I817" s="2" t="str">
        <f>VLOOKUP(A817,'4B0907557P M592 List'!$A$5:$D$1316,4,FALSE)</f>
        <v>Zeitkonstante für Leerlaufstellerluft bei Tankentlüftungsdiagnose</v>
      </c>
      <c r="J817" s="2" t="str">
        <f>VLOOKUP(A817,'4B0907557P M592 List'!$A$5:$D$1316,3,FALSE)</f>
        <v>$078C8</v>
      </c>
      <c r="L817" s="2" t="str">
        <f>VLOOKUP(A817,'4B0907557P M592 List'!$A$5:$D$1316,2,FALSE)</f>
        <v>1x1</v>
      </c>
      <c r="M817" s="2" t="str">
        <f>VLOOKUP(A817,'4B0907557P M592 List'!$A$5:$D$1316,4,FALSE)</f>
        <v>Zeitkonstante für Leerlaufstellerluft bei Tankentlüftungsdiagnose</v>
      </c>
      <c r="N817" s="2" t="str">
        <f>VLOOKUP(A817,'4B0907557P M592 List'!$A$5:$D$1316,3,FALSE)</f>
        <v>$078C8</v>
      </c>
      <c r="P817" s="2" t="str">
        <f>VLOOKUP(A817,'06A906018R M383 List'!$A$6:$D$1294,2,FALSE)</f>
        <v>1x1</v>
      </c>
      <c r="Q817" s="2" t="str">
        <f>VLOOKUP(A817,'06A906018R M383 List'!$A$6:$D$1294,4,FALSE)</f>
        <v>Zeitkonstante für Leerlaufstellerluft bei Tankentlüftungsdiagnose</v>
      </c>
      <c r="R817" s="2" t="str">
        <f>VLOOKUP(A817,'06A906018R M383 List'!$A$6:$D$1294,3,FALSE)</f>
        <v>$0726C</v>
      </c>
      <c r="T817" s="2" t="str">
        <f>VLOOKUP(A817,'06A906018CG M383 List'!$A$6:$D$1395,2,FALSE)</f>
        <v>1x1</v>
      </c>
      <c r="U817" s="2" t="str">
        <f>VLOOKUP(A817,'06A906018CG M383 List'!$A$6:$D$1395,4,FALSE)</f>
        <v>Zeitkonstante für Leerlaufstellerluft bei Tankentlüftungsdiagnose</v>
      </c>
      <c r="V817" s="2" t="str">
        <f>VLOOKUP(A817,'06A906018CG M383 List'!$A$6:$D$1395,3,FALSE)</f>
        <v>$072D6</v>
      </c>
    </row>
    <row r="818" spans="1:22">
      <c r="A818" s="2" t="s">
        <v>4268</v>
      </c>
      <c r="B818" s="2" t="str">
        <f>VLOOKUP(A818,'4B0907557B M382 List'!$A$5:$E$1799,5,FALSE)</f>
        <v>Time constant for monitoring the LLS - air failure in TEV diagnosis</v>
      </c>
      <c r="D818" s="2" t="str">
        <f>VLOOKUP(A818,'4B0907557B M382 List'!$A$5:$B$1799,2,FALSE)</f>
        <v>1x1</v>
      </c>
      <c r="E818" s="2" t="str">
        <f>VLOOKUP(A818,'4B0907557B M382 List'!$A$5:$D$1799,4,FALSE)</f>
        <v>Zeitkonstante für Überwachung der LLS-Luft auf Störungen bei TEV-Diagnose</v>
      </c>
      <c r="F818" s="2" t="str">
        <f>VLOOKUP(A818,'4B0907557B M382 List'!$A$5:$D$1799,3,FALSE)</f>
        <v>$07D34</v>
      </c>
      <c r="H818" s="2" t="str">
        <f>VLOOKUP(A818,'4B0907557P M592 List'!$A$5:$D$1316,2,FALSE)</f>
        <v>1x1</v>
      </c>
      <c r="I818" s="2" t="str">
        <f>VLOOKUP(A818,'4B0907557P M592 List'!$A$5:$D$1316,4,FALSE)</f>
        <v>Zeitkonstante für Überwachung der LLS-Luft auf Störungen bei TEV-Diagnose</v>
      </c>
      <c r="J818" s="2" t="str">
        <f>VLOOKUP(A818,'4B0907557P M592 List'!$A$5:$D$1316,3,FALSE)</f>
        <v>$078CA</v>
      </c>
      <c r="L818" s="2" t="str">
        <f>VLOOKUP(A818,'4B0907557P M592 List'!$A$5:$D$1316,2,FALSE)</f>
        <v>1x1</v>
      </c>
      <c r="M818" s="2" t="str">
        <f>VLOOKUP(A818,'4B0907557P M592 List'!$A$5:$D$1316,4,FALSE)</f>
        <v>Zeitkonstante für Überwachung der LLS-Luft auf Störungen bei TEV-Diagnose</v>
      </c>
      <c r="N818" s="2" t="str">
        <f>VLOOKUP(A818,'4B0907557P M592 List'!$A$5:$D$1316,3,FALSE)</f>
        <v>$078CA</v>
      </c>
      <c r="P818" s="2" t="str">
        <f>VLOOKUP(A818,'06A906018R M383 List'!$A$6:$D$1294,2,FALSE)</f>
        <v>1x1</v>
      </c>
      <c r="Q818" s="2" t="str">
        <f>VLOOKUP(A818,'06A906018R M383 List'!$A$6:$D$1294,4,FALSE)</f>
        <v>Zeitkonstante für Überwachung der LLS-Luft auf Störungen bei TEV-Diagnose</v>
      </c>
      <c r="R818" s="2" t="str">
        <f>VLOOKUP(A818,'06A906018R M383 List'!$A$6:$D$1294,3,FALSE)</f>
        <v>$0726E</v>
      </c>
      <c r="T818" s="2" t="str">
        <f>VLOOKUP(A818,'06A906018CG M383 List'!$A$6:$D$1395,2,FALSE)</f>
        <v>1x1</v>
      </c>
      <c r="U818" s="2" t="str">
        <f>VLOOKUP(A818,'06A906018CG M383 List'!$A$6:$D$1395,4,FALSE)</f>
        <v>Zeitkonstante für Überwachung der LLS-Luft auf Störungen bei TEV-Diagnose</v>
      </c>
      <c r="V818" s="2" t="str">
        <f>VLOOKUP(A818,'06A906018CG M383 List'!$A$6:$D$1395,3,FALSE)</f>
        <v>$072D8</v>
      </c>
    </row>
    <row r="819" spans="1:22">
      <c r="P819" s="2"/>
      <c r="Q819" s="2"/>
      <c r="R819" s="2"/>
    </row>
    <row r="820" spans="1:22">
      <c r="A820" s="2" t="s">
        <v>1674</v>
      </c>
      <c r="B820" s="15" t="s">
        <v>9950</v>
      </c>
      <c r="P820" s="2"/>
      <c r="Q820" s="2"/>
      <c r="R820" s="2"/>
    </row>
    <row r="821" spans="1:22">
      <c r="A821" s="2" t="s">
        <v>8780</v>
      </c>
      <c r="B821" s="2" t="str">
        <f>VLOOKUP(A821,'4B0907557B M382 List'!$A$5:$E$1799,5,FALSE)</f>
        <v>Codeword tester : tank vent valve output stage</v>
      </c>
      <c r="D821" s="2" t="str">
        <f>VLOOKUP(A821,'4B0907557B M382 List'!$A$5:$B$1799,2,FALSE)</f>
        <v>1x1</v>
      </c>
      <c r="E821" s="2" t="str">
        <f>VLOOKUP(A821,'4B0907557B M382 List'!$A$5:$D$1799,4,FALSE)</f>
        <v>Codewort Tester: Tankentlüftungsventil Endstufe</v>
      </c>
      <c r="F821" s="2" t="str">
        <f>VLOOKUP(A821,'4B0907557B M382 List'!$A$5:$D$1799,3,FALSE)</f>
        <v>$07816</v>
      </c>
      <c r="H821" s="2" t="str">
        <f>VLOOKUP(A821,'4B0907557P M592 List'!$A$5:$D$1316,2,FALSE)</f>
        <v>1x1</v>
      </c>
      <c r="I821" s="2" t="str">
        <f>VLOOKUP(A821,'4B0907557P M592 List'!$A$5:$D$1316,4,FALSE)</f>
        <v>Codewort Tester: Tankentlüftungsventil Endstufe</v>
      </c>
      <c r="J821" s="2" t="str">
        <f>VLOOKUP(A821,'4B0907557P M592 List'!$A$5:$D$1316,3,FALSE)</f>
        <v>$073AC</v>
      </c>
      <c r="L821" s="2" t="str">
        <f>VLOOKUP(A821,'4B0907557P M592 List'!$A$5:$D$1316,2,FALSE)</f>
        <v>1x1</v>
      </c>
      <c r="M821" s="2" t="str">
        <f>VLOOKUP(A821,'4B0907557P M592 List'!$A$5:$D$1316,4,FALSE)</f>
        <v>Codewort Tester: Tankentlüftungsventil Endstufe</v>
      </c>
      <c r="N821" s="2" t="str">
        <f>VLOOKUP(A821,'4B0907557P M592 List'!$A$5:$D$1316,3,FALSE)</f>
        <v>$073AC</v>
      </c>
      <c r="P821" s="2" t="str">
        <f>VLOOKUP(A821,'06A906018R M383 List'!$A$6:$D$1294,2,FALSE)</f>
        <v>1x1</v>
      </c>
      <c r="Q821" s="2" t="str">
        <f>VLOOKUP(A821,'06A906018R M383 List'!$A$6:$D$1294,4,FALSE)</f>
        <v>Codewort Tester: Tankentlüftungsventil Endstufe</v>
      </c>
      <c r="R821" s="2" t="str">
        <f>VLOOKUP(A821,'06A906018R M383 List'!$A$6:$D$1294,3,FALSE)</f>
        <v>$06D2E</v>
      </c>
      <c r="T821" s="2" t="e">
        <f>VLOOKUP(A821,'06A906018CG M383 List'!$A$6:$D$1395,2,FALSE)</f>
        <v>#N/A</v>
      </c>
      <c r="U821" s="2" t="e">
        <f>VLOOKUP(A821,'06A906018CG M383 List'!$A$6:$D$1395,4,FALSE)</f>
        <v>#N/A</v>
      </c>
      <c r="V821" s="2" t="e">
        <f>VLOOKUP(A821,'06A906018CG M383 List'!$A$6:$D$1395,3,FALSE)</f>
        <v>#N/A</v>
      </c>
    </row>
    <row r="822" spans="1:22">
      <c r="A822" s="2" t="s">
        <v>9839</v>
      </c>
      <c r="B822" s="2" t="str">
        <f>VLOOKUP(A822,'4B0907557B M382 List'!$A$5:$E$1799,5,FALSE)</f>
        <v>Debounce Error: tank vent valve output stage</v>
      </c>
      <c r="D822" s="2" t="str">
        <f>VLOOKUP(A822,'4B0907557B M382 List'!$A$5:$B$1799,2,FALSE)</f>
        <v>1x1</v>
      </c>
      <c r="E822" s="2" t="str">
        <f>VLOOKUP(A822,'4B0907557B M382 List'!$A$5:$D$1799,4,FALSE)</f>
        <v>Entprellung Fehler: Tankentlüftungsventil Endstufe</v>
      </c>
      <c r="F822" s="2" t="str">
        <f>VLOOKUP(A822,'4B0907557B M382 List'!$A$5:$D$1799,3,FALSE)</f>
        <v>$079FD</v>
      </c>
      <c r="H822" s="2" t="str">
        <f>VLOOKUP(A822,'4B0907557P M592 List'!$A$5:$D$1316,2,FALSE)</f>
        <v>1x1</v>
      </c>
      <c r="I822" s="2" t="str">
        <f>VLOOKUP(A822,'4B0907557P M592 List'!$A$5:$D$1316,4,FALSE)</f>
        <v>Entprellung Fehler: Tankentlüftungsventil Endstufe</v>
      </c>
      <c r="J822" s="2" t="str">
        <f>VLOOKUP(A822,'4B0907557P M592 List'!$A$5:$D$1316,3,FALSE)</f>
        <v>$07593</v>
      </c>
      <c r="L822" s="2" t="str">
        <f>VLOOKUP(A822,'4B0907557P M592 List'!$A$5:$D$1316,2,FALSE)</f>
        <v>1x1</v>
      </c>
      <c r="M822" s="2" t="str">
        <f>VLOOKUP(A822,'4B0907557P M592 List'!$A$5:$D$1316,4,FALSE)</f>
        <v>Entprellung Fehler: Tankentlüftungsventil Endstufe</v>
      </c>
      <c r="N822" s="2" t="str">
        <f>VLOOKUP(A822,'4B0907557P M592 List'!$A$5:$D$1316,3,FALSE)</f>
        <v>$07593</v>
      </c>
      <c r="P822" s="2" t="str">
        <f>VLOOKUP(A822,'06A906018R M383 List'!$A$6:$D$1294,2,FALSE)</f>
        <v>1x1</v>
      </c>
      <c r="Q822" s="2" t="str">
        <f>VLOOKUP(A822,'06A906018R M383 List'!$A$6:$D$1294,4,FALSE)</f>
        <v>Entprellung Fehler: Tankentlüftungsventil Endstufe</v>
      </c>
      <c r="R822" s="2" t="str">
        <f>VLOOKUP(A822,'06A906018R M383 List'!$A$6:$D$1294,3,FALSE)</f>
        <v>$06F23</v>
      </c>
      <c r="T822" s="2" t="str">
        <f>VLOOKUP(A822,'06A906018CG M383 List'!$A$6:$D$1395,2,FALSE)</f>
        <v>1x1</v>
      </c>
      <c r="U822" s="2" t="str">
        <f>VLOOKUP(A822,'06A906018CG M383 List'!$A$6:$D$1395,4,FALSE)</f>
        <v>Entprellung Fehler: Tankentlüftungsventil Endstufe</v>
      </c>
      <c r="V822" s="2" t="str">
        <f>VLOOKUP(A822,'06A906018CG M383 List'!$A$6:$D$1395,3,FALSE)</f>
        <v>$06F7D</v>
      </c>
    </row>
    <row r="823" spans="1:22">
      <c r="A823" s="2" t="s">
        <v>7382</v>
      </c>
      <c r="B823" s="2" t="str">
        <f>VLOOKUP(A823,'4B0907557B M382 List'!$A$5:$E$1799,5,FALSE)</f>
        <v>Debouncing Healing: tank vent valve output stage</v>
      </c>
      <c r="D823" s="2" t="str">
        <f>VLOOKUP(A823,'4B0907557B M382 List'!$A$5:$B$1799,2,FALSE)</f>
        <v>1x1</v>
      </c>
      <c r="E823" s="2" t="str">
        <f>VLOOKUP(A823,'4B0907557B M382 List'!$A$5:$D$1799,4,FALSE)</f>
        <v>Entprellung Heilung: Tankentlüftungsventil Endstufe</v>
      </c>
      <c r="F823" s="2" t="str">
        <f>VLOOKUP(A823,'4B0907557B M382 List'!$A$5:$D$1799,3,FALSE)</f>
        <v>$07A44</v>
      </c>
      <c r="H823" s="2" t="str">
        <f>VLOOKUP(A823,'4B0907557P M592 List'!$A$5:$D$1316,2,FALSE)</f>
        <v>1x1</v>
      </c>
      <c r="I823" s="2" t="str">
        <f>VLOOKUP(A823,'4B0907557P M592 List'!$A$5:$D$1316,4,FALSE)</f>
        <v>Entprellung Heilung: Tankentlüftungsventil Endstufe</v>
      </c>
      <c r="J823" s="2" t="str">
        <f>VLOOKUP(A823,'4B0907557P M592 List'!$A$5:$D$1316,3,FALSE)</f>
        <v>$075DA</v>
      </c>
      <c r="L823" s="2" t="str">
        <f>VLOOKUP(A823,'4B0907557P M592 List'!$A$5:$D$1316,2,FALSE)</f>
        <v>1x1</v>
      </c>
      <c r="M823" s="2" t="str">
        <f>VLOOKUP(A823,'4B0907557P M592 List'!$A$5:$D$1316,4,FALSE)</f>
        <v>Entprellung Heilung: Tankentlüftungsventil Endstufe</v>
      </c>
      <c r="N823" s="2" t="str">
        <f>VLOOKUP(A823,'4B0907557P M592 List'!$A$5:$D$1316,3,FALSE)</f>
        <v>$075DA</v>
      </c>
      <c r="P823" s="2" t="str">
        <f>VLOOKUP(A823,'06A906018R M383 List'!$A$6:$D$1294,2,FALSE)</f>
        <v>1x1</v>
      </c>
      <c r="Q823" s="2" t="str">
        <f>VLOOKUP(A823,'06A906018R M383 List'!$A$6:$D$1294,4,FALSE)</f>
        <v>Entprellung Heilung: Tankentlüftungsventil Endstufe</v>
      </c>
      <c r="R823" s="2" t="str">
        <f>VLOOKUP(A823,'06A906018R M383 List'!$A$6:$D$1294,3,FALSE)</f>
        <v>$06F6A</v>
      </c>
      <c r="T823" s="2" t="str">
        <f>VLOOKUP(A823,'06A906018CG M383 List'!$A$6:$D$1395,2,FALSE)</f>
        <v>1x1</v>
      </c>
      <c r="U823" s="2" t="str">
        <f>VLOOKUP(A823,'06A906018CG M383 List'!$A$6:$D$1395,4,FALSE)</f>
        <v>Entprellung Heilung: Tankentlüftungsventil Endstufe</v>
      </c>
      <c r="V823" s="2" t="str">
        <f>VLOOKUP(A823,'06A906018CG M383 List'!$A$6:$D$1395,3,FALSE)</f>
        <v>$06FC4</v>
      </c>
    </row>
    <row r="824" spans="1:22">
      <c r="A824" s="2" t="s">
        <v>8169</v>
      </c>
      <c r="B824" s="2" t="str">
        <f>VLOOKUP(A824,'4B0907557B M382 List'!$A$5:$E$1799,5,FALSE)</f>
        <v>Error - &gt; Lamp : tank vent valve output stage</v>
      </c>
      <c r="D824" s="2" t="str">
        <f>VLOOKUP(A824,'4B0907557B M382 List'!$A$5:$B$1799,2,FALSE)</f>
        <v>1x1</v>
      </c>
      <c r="E824" s="2" t="str">
        <f>VLOOKUP(A824,'4B0907557B M382 List'!$A$5:$D$1799,4,FALSE)</f>
        <v>Fehler -&gt; Lampe: Tankentlüftungsventil Endstufe</v>
      </c>
      <c r="F824" s="2" t="str">
        <f>VLOOKUP(A824,'4B0907557B M382 List'!$A$5:$D$1799,3,FALSE)</f>
        <v>$07A8B</v>
      </c>
      <c r="H824" s="2" t="str">
        <f>VLOOKUP(A824,'4B0907557P M592 List'!$A$5:$D$1316,2,FALSE)</f>
        <v>1x1</v>
      </c>
      <c r="I824" s="2" t="str">
        <f>VLOOKUP(A824,'4B0907557P M592 List'!$A$5:$D$1316,4,FALSE)</f>
        <v>Fehler -&gt; Lampe: Tankentlüftungsventil Endstufe</v>
      </c>
      <c r="J824" s="2" t="str">
        <f>VLOOKUP(A824,'4B0907557P M592 List'!$A$5:$D$1316,3,FALSE)</f>
        <v>$07621</v>
      </c>
      <c r="L824" s="2" t="str">
        <f>VLOOKUP(A824,'4B0907557P M592 List'!$A$5:$D$1316,2,FALSE)</f>
        <v>1x1</v>
      </c>
      <c r="M824" s="2" t="str">
        <f>VLOOKUP(A824,'4B0907557P M592 List'!$A$5:$D$1316,4,FALSE)</f>
        <v>Fehler -&gt; Lampe: Tankentlüftungsventil Endstufe</v>
      </c>
      <c r="N824" s="2" t="str">
        <f>VLOOKUP(A824,'4B0907557P M592 List'!$A$5:$D$1316,3,FALSE)</f>
        <v>$07621</v>
      </c>
      <c r="P824" s="2" t="str">
        <f>VLOOKUP(A824,'06A906018R M383 List'!$A$6:$D$1294,2,FALSE)</f>
        <v>1x1</v>
      </c>
      <c r="Q824" s="2" t="str">
        <f>VLOOKUP(A824,'06A906018R M383 List'!$A$6:$D$1294,4,FALSE)</f>
        <v>Fehler -&gt; Lampe: Tankentlüftungsventil Endstufe</v>
      </c>
      <c r="R824" s="2" t="str">
        <f>VLOOKUP(A824,'06A906018R M383 List'!$A$6:$D$1294,3,FALSE)</f>
        <v>$06FB1</v>
      </c>
      <c r="T824" s="2" t="str">
        <f>VLOOKUP(A824,'06A906018CG M383 List'!$A$6:$D$1395,2,FALSE)</f>
        <v>1x1</v>
      </c>
      <c r="U824" s="2" t="str">
        <f>VLOOKUP(A824,'06A906018CG M383 List'!$A$6:$D$1395,4,FALSE)</f>
        <v>Fehler -&gt; Lampe: Tankentlüftungsventil Endstufe</v>
      </c>
      <c r="V824" s="2" t="str">
        <f>VLOOKUP(A824,'06A906018CG M383 List'!$A$6:$D$1395,3,FALSE)</f>
        <v>$0700B</v>
      </c>
    </row>
    <row r="825" spans="1:22">
      <c r="A825" s="2" t="s">
        <v>6811</v>
      </c>
      <c r="B825" s="2" t="str">
        <f>VLOOKUP(A825,'4B0907557B M382 List'!$A$5:$E$1799,5,FALSE)</f>
        <v>Error sum time: tank vent valve output stage</v>
      </c>
      <c r="D825" s="2" t="str">
        <f>VLOOKUP(A825,'4B0907557B M382 List'!$A$5:$B$1799,2,FALSE)</f>
        <v>1x1</v>
      </c>
      <c r="E825" s="2" t="str">
        <f>VLOOKUP(A825,'4B0907557B M382 List'!$A$5:$D$1799,4,FALSE)</f>
        <v>Fehlersummenzeit: Tankentlüftungsventil Endstufe</v>
      </c>
      <c r="F825" s="2" t="str">
        <f>VLOOKUP(A825,'4B0907557B M382 List'!$A$5:$D$1799,3,FALSE)</f>
        <v>$07AD2</v>
      </c>
      <c r="H825" s="2" t="str">
        <f>VLOOKUP(A825,'4B0907557P M592 List'!$A$5:$D$1316,2,FALSE)</f>
        <v>1x1</v>
      </c>
      <c r="I825" s="2" t="str">
        <f>VLOOKUP(A825,'4B0907557P M592 List'!$A$5:$D$1316,4,FALSE)</f>
        <v>Fehlersummenzeit: Tankentlüftungsventil Endstufe</v>
      </c>
      <c r="J825" s="2" t="str">
        <f>VLOOKUP(A825,'4B0907557P M592 List'!$A$5:$D$1316,3,FALSE)</f>
        <v>$07668</v>
      </c>
      <c r="L825" s="2" t="str">
        <f>VLOOKUP(A825,'4B0907557P M592 List'!$A$5:$D$1316,2,FALSE)</f>
        <v>1x1</v>
      </c>
      <c r="M825" s="2" t="str">
        <f>VLOOKUP(A825,'4B0907557P M592 List'!$A$5:$D$1316,4,FALSE)</f>
        <v>Fehlersummenzeit: Tankentlüftungsventil Endstufe</v>
      </c>
      <c r="N825" s="2" t="str">
        <f>VLOOKUP(A825,'4B0907557P M592 List'!$A$5:$D$1316,3,FALSE)</f>
        <v>$07668</v>
      </c>
      <c r="P825" s="2" t="str">
        <f>VLOOKUP(A825,'06A906018R M383 List'!$A$6:$D$1294,2,FALSE)</f>
        <v>1x1</v>
      </c>
      <c r="Q825" s="2" t="str">
        <f>VLOOKUP(A825,'06A906018R M383 List'!$A$6:$D$1294,4,FALSE)</f>
        <v>Fehlersummenzeit: Tankentlüftungsventil Endstufe</v>
      </c>
      <c r="R825" s="2" t="str">
        <f>VLOOKUP(A825,'06A906018R M383 List'!$A$6:$D$1294,3,FALSE)</f>
        <v>$06FF8</v>
      </c>
      <c r="T825" s="2" t="str">
        <f>VLOOKUP(A825,'06A906018CG M383 List'!$A$6:$D$1395,2,FALSE)</f>
        <v>1x1</v>
      </c>
      <c r="U825" s="2" t="str">
        <f>VLOOKUP(A825,'06A906018CG M383 List'!$A$6:$D$1395,4,FALSE)</f>
        <v>Fehlersummenzeit: Tankentlüftungsventil Endstufe</v>
      </c>
      <c r="V825" s="2" t="str">
        <f>VLOOKUP(A825,'06A906018CG M383 List'!$A$6:$D$1395,3,FALSE)</f>
        <v>$07052</v>
      </c>
    </row>
    <row r="826" spans="1:22">
      <c r="P826" s="2"/>
      <c r="Q826" s="2"/>
      <c r="R826" s="2"/>
    </row>
    <row r="827" spans="1:22">
      <c r="A827" s="2" t="s">
        <v>1675</v>
      </c>
      <c r="B827" s="15" t="s">
        <v>9951</v>
      </c>
      <c r="P827" s="2"/>
      <c r="Q827" s="2"/>
      <c r="R827" s="2"/>
    </row>
    <row r="828" spans="1:22">
      <c r="A828" s="2" t="s">
        <v>8783</v>
      </c>
      <c r="B828" s="2" t="str">
        <f>VLOOKUP(A828,'4B0907557B M382 List'!$A$5:$E$1799,5,FALSE)</f>
        <v>Codeword tester : TMOT</v>
      </c>
      <c r="D828" s="2" t="str">
        <f>VLOOKUP(A828,'4B0907557B M382 List'!$A$5:$B$1799,2,FALSE)</f>
        <v>1x1</v>
      </c>
      <c r="E828" s="2" t="str">
        <f>VLOOKUP(A828,'4B0907557B M382 List'!$A$5:$D$1799,4,FALSE)</f>
        <v>Codewort Tester: TMOT</v>
      </c>
      <c r="F828" s="2" t="str">
        <f>VLOOKUP(A828,'4B0907557B M382 List'!$A$5:$D$1799,3,FALSE)</f>
        <v>$07880</v>
      </c>
      <c r="H828" s="2" t="str">
        <f>VLOOKUP(A828,'4B0907557P M592 List'!$A$5:$D$1316,2,FALSE)</f>
        <v>1x1</v>
      </c>
      <c r="I828" s="2" t="str">
        <f>VLOOKUP(A828,'4B0907557P M592 List'!$A$5:$D$1316,4,FALSE)</f>
        <v>Codewort Tester: TMOT</v>
      </c>
      <c r="J828" s="2" t="str">
        <f>VLOOKUP(A828,'4B0907557P M592 List'!$A$5:$D$1316,3,FALSE)</f>
        <v>$07416</v>
      </c>
      <c r="L828" s="2" t="str">
        <f>VLOOKUP(A828,'4B0907557P M592 List'!$A$5:$D$1316,2,FALSE)</f>
        <v>1x1</v>
      </c>
      <c r="M828" s="2" t="str">
        <f>VLOOKUP(A828,'4B0907557P M592 List'!$A$5:$D$1316,4,FALSE)</f>
        <v>Codewort Tester: TMOT</v>
      </c>
      <c r="N828" s="2" t="str">
        <f>VLOOKUP(A828,'4B0907557P M592 List'!$A$5:$D$1316,3,FALSE)</f>
        <v>$07416</v>
      </c>
      <c r="P828" s="2" t="e">
        <f>VLOOKUP(A828,'06A906018R M383 List'!$A$6:$D$1294,2,FALSE)</f>
        <v>#N/A</v>
      </c>
      <c r="Q828" s="2" t="e">
        <f>VLOOKUP(A828,'06A906018R M383 List'!$A$6:$D$1294,4,FALSE)</f>
        <v>#N/A</v>
      </c>
      <c r="R828" s="2" t="e">
        <f>VLOOKUP(A828,'06A906018R M383 List'!$A$6:$D$1294,3,FALSE)</f>
        <v>#N/A</v>
      </c>
      <c r="T828" s="2" t="e">
        <f>VLOOKUP(A828,'06A906018CG M383 List'!$A$6:$D$1395,2,FALSE)</f>
        <v>#N/A</v>
      </c>
      <c r="U828" s="2" t="e">
        <f>VLOOKUP(A828,'06A906018CG M383 List'!$A$6:$D$1395,4,FALSE)</f>
        <v>#N/A</v>
      </c>
      <c r="V828" s="2" t="e">
        <f>VLOOKUP(A828,'06A906018CG M383 List'!$A$6:$D$1395,3,FALSE)</f>
        <v>#N/A</v>
      </c>
    </row>
    <row r="829" spans="1:22">
      <c r="A829" s="2" t="s">
        <v>9252</v>
      </c>
      <c r="B829" s="2" t="str">
        <f>VLOOKUP(A829,'4B0907557B M382 List'!$A$5:$E$1799,5,FALSE)</f>
        <v>Distance between the motor temperature model for the starting temperature</v>
      </c>
      <c r="D829" s="2" t="str">
        <f>VLOOKUP(A829,'4B0907557B M382 List'!$A$5:$B$1799,2,FALSE)</f>
        <v>1x1</v>
      </c>
      <c r="E829" s="2" t="str">
        <f>VLOOKUP(A829,'4B0907557B M382 List'!$A$5:$D$1799,4,FALSE)</f>
        <v>Abstand Motortemperaturmodell zur Starttemperatur</v>
      </c>
      <c r="F829" s="2" t="str">
        <f>VLOOKUP(A829,'4B0907557B M382 List'!$A$5:$D$1799,3,FALSE)</f>
        <v>$07D51</v>
      </c>
      <c r="H829" s="2" t="str">
        <f>VLOOKUP(A829,'4B0907557P M592 List'!$A$5:$D$1316,2,FALSE)</f>
        <v>1x1</v>
      </c>
      <c r="I829" s="2" t="str">
        <f>VLOOKUP(A829,'4B0907557P M592 List'!$A$5:$D$1316,4,FALSE)</f>
        <v>Abstand Motortemperaturmodell zur Starttemperatur</v>
      </c>
      <c r="J829" s="2" t="str">
        <f>VLOOKUP(A829,'4B0907557P M592 List'!$A$5:$D$1316,3,FALSE)</f>
        <v>$078E7</v>
      </c>
      <c r="L829" s="2" t="str">
        <f>VLOOKUP(A829,'4B0907557P M592 List'!$A$5:$D$1316,2,FALSE)</f>
        <v>1x1</v>
      </c>
      <c r="M829" s="2" t="str">
        <f>VLOOKUP(A829,'4B0907557P M592 List'!$A$5:$D$1316,4,FALSE)</f>
        <v>Abstand Motortemperaturmodell zur Starttemperatur</v>
      </c>
      <c r="N829" s="2" t="str">
        <f>VLOOKUP(A829,'4B0907557P M592 List'!$A$5:$D$1316,3,FALSE)</f>
        <v>$078E7</v>
      </c>
      <c r="P829" s="2" t="str">
        <f>VLOOKUP(A829,'06A906018R M383 List'!$A$6:$D$1294,2,FALSE)</f>
        <v>1x1</v>
      </c>
      <c r="Q829" s="2" t="str">
        <f>VLOOKUP(A829,'06A906018R M383 List'!$A$6:$D$1294,4,FALSE)</f>
        <v>Abstand Motortemperaturmodell zur Starttemperatur</v>
      </c>
      <c r="R829" s="2" t="str">
        <f>VLOOKUP(A829,'06A906018R M383 List'!$A$6:$D$1294,3,FALSE)</f>
        <v>$0728B</v>
      </c>
      <c r="T829" s="2" t="str">
        <f>VLOOKUP(A829,'06A906018CG M383 List'!$A$6:$D$1395,2,FALSE)</f>
        <v>1x1</v>
      </c>
      <c r="U829" s="2" t="str">
        <f>VLOOKUP(A829,'06A906018CG M383 List'!$A$6:$D$1395,4,FALSE)</f>
        <v>Abstand Motortemperaturmodell zur Starttemperatur</v>
      </c>
      <c r="V829" s="2" t="str">
        <f>VLOOKUP(A829,'06A906018CG M383 List'!$A$6:$D$1395,3,FALSE)</f>
        <v>$072F5</v>
      </c>
    </row>
    <row r="830" spans="1:22">
      <c r="A830" s="2" t="s">
        <v>9255</v>
      </c>
      <c r="B830" s="2" t="str">
        <f>VLOOKUP(A830,'4B0907557B M382 List'!$A$5:$E$1799,5,FALSE)</f>
        <v>Slope for motor temperature model per TDMM</v>
      </c>
      <c r="D830" s="2" t="str">
        <f>VLOOKUP(A830,'4B0907557B M382 List'!$A$5:$B$1799,2,FALSE)</f>
        <v>1x1</v>
      </c>
      <c r="E830" s="2" t="str">
        <f>VLOOKUP(A830,'4B0907557B M382 List'!$A$5:$D$1799,4,FALSE)</f>
        <v>Steigung für Motortemperaturmodell pro TDMM</v>
      </c>
      <c r="F830" s="2" t="str">
        <f>VLOOKUP(A830,'4B0907557B M382 List'!$A$5:$D$1799,3,FALSE)</f>
        <v>$07D52</v>
      </c>
      <c r="H830" s="2" t="str">
        <f>VLOOKUP(A830,'4B0907557P M592 List'!$A$5:$D$1316,2,FALSE)</f>
        <v>1x1</v>
      </c>
      <c r="I830" s="2" t="str">
        <f>VLOOKUP(A830,'4B0907557P M592 List'!$A$5:$D$1316,4,FALSE)</f>
        <v>Steigung für Motortemperaturmodell pro TDMM</v>
      </c>
      <c r="J830" s="2" t="str">
        <f>VLOOKUP(A830,'4B0907557P M592 List'!$A$5:$D$1316,3,FALSE)</f>
        <v>$078E8</v>
      </c>
      <c r="L830" s="2" t="str">
        <f>VLOOKUP(A830,'4B0907557P M592 List'!$A$5:$D$1316,2,FALSE)</f>
        <v>1x1</v>
      </c>
      <c r="M830" s="2" t="str">
        <f>VLOOKUP(A830,'4B0907557P M592 List'!$A$5:$D$1316,4,FALSE)</f>
        <v>Steigung für Motortemperaturmodell pro TDMM</v>
      </c>
      <c r="N830" s="2" t="str">
        <f>VLOOKUP(A830,'4B0907557P M592 List'!$A$5:$D$1316,3,FALSE)</f>
        <v>$078E8</v>
      </c>
      <c r="P830" s="2" t="str">
        <f>VLOOKUP(A830,'06A906018R M383 List'!$A$6:$D$1294,2,FALSE)</f>
        <v>1x1</v>
      </c>
      <c r="Q830" s="2" t="str">
        <f>VLOOKUP(A830,'06A906018R M383 List'!$A$6:$D$1294,4,FALSE)</f>
        <v>Steigung für Motortemperaturmodell pro TDMM</v>
      </c>
      <c r="R830" s="2" t="str">
        <f>VLOOKUP(A830,'06A906018R M383 List'!$A$6:$D$1294,3,FALSE)</f>
        <v>$0728C</v>
      </c>
      <c r="T830" s="2" t="str">
        <f>VLOOKUP(A830,'06A906018CG M383 List'!$A$6:$D$1395,2,FALSE)</f>
        <v>1x1</v>
      </c>
      <c r="U830" s="2" t="str">
        <f>VLOOKUP(A830,'06A906018CG M383 List'!$A$6:$D$1395,4,FALSE)</f>
        <v>Steigung für Motortemperaturmodell pro TDMM</v>
      </c>
      <c r="V830" s="2" t="str">
        <f>VLOOKUP(A830,'06A906018CG M383 List'!$A$6:$D$1395,3,FALSE)</f>
        <v>$072F6</v>
      </c>
    </row>
    <row r="831" spans="1:22">
      <c r="A831" s="2" t="s">
        <v>9842</v>
      </c>
      <c r="B831" s="2" t="str">
        <f>VLOOKUP(A831,'4B0907557B M382 List'!$A$5:$E$1799,5,FALSE)</f>
        <v>Debounce Error: TMOT</v>
      </c>
      <c r="D831" s="2" t="str">
        <f>VLOOKUP(A831,'4B0907557B M382 List'!$A$5:$B$1799,2,FALSE)</f>
        <v>1x1</v>
      </c>
      <c r="E831" s="2" t="str">
        <f>VLOOKUP(A831,'4B0907557B M382 List'!$A$5:$D$1799,4,FALSE)</f>
        <v>Entprellung Fehler: TMOT</v>
      </c>
      <c r="F831" s="2" t="str">
        <f>VLOOKUP(A831,'4B0907557B M382 List'!$A$5:$D$1799,3,FALSE)</f>
        <v>$07A32</v>
      </c>
      <c r="H831" s="2" t="str">
        <f>VLOOKUP(A831,'4B0907557P M592 List'!$A$5:$D$1316,2,FALSE)</f>
        <v>1x1</v>
      </c>
      <c r="I831" s="2" t="str">
        <f>VLOOKUP(A831,'4B0907557P M592 List'!$A$5:$D$1316,4,FALSE)</f>
        <v>Entprellung Fehler: TMOT</v>
      </c>
      <c r="J831" s="2" t="str">
        <f>VLOOKUP(A831,'4B0907557P M592 List'!$A$5:$D$1316,3,FALSE)</f>
        <v>$075C8</v>
      </c>
      <c r="L831" s="2" t="str">
        <f>VLOOKUP(A831,'4B0907557P M592 List'!$A$5:$D$1316,2,FALSE)</f>
        <v>1x1</v>
      </c>
      <c r="M831" s="2" t="str">
        <f>VLOOKUP(A831,'4B0907557P M592 List'!$A$5:$D$1316,4,FALSE)</f>
        <v>Entprellung Fehler: TMOT</v>
      </c>
      <c r="N831" s="2" t="str">
        <f>VLOOKUP(A831,'4B0907557P M592 List'!$A$5:$D$1316,3,FALSE)</f>
        <v>$075C8</v>
      </c>
      <c r="P831" s="2" t="str">
        <f>VLOOKUP(A831,'06A906018R M383 List'!$A$6:$D$1294,2,FALSE)</f>
        <v>1x1</v>
      </c>
      <c r="Q831" s="2" t="str">
        <f>VLOOKUP(A831,'06A906018R M383 List'!$A$6:$D$1294,4,FALSE)</f>
        <v>Entprellung Fehler: TMOT</v>
      </c>
      <c r="R831" s="2" t="str">
        <f>VLOOKUP(A831,'06A906018R M383 List'!$A$6:$D$1294,3,FALSE)</f>
        <v>$06F58</v>
      </c>
      <c r="T831" s="2" t="str">
        <f>VLOOKUP(A831,'06A906018CG M383 List'!$A$6:$D$1395,2,FALSE)</f>
        <v>1x1</v>
      </c>
      <c r="U831" s="2" t="str">
        <f>VLOOKUP(A831,'06A906018CG M383 List'!$A$6:$D$1395,4,FALSE)</f>
        <v>Entprellung Fehler: TMOT</v>
      </c>
      <c r="V831" s="2" t="str">
        <f>VLOOKUP(A831,'06A906018CG M383 List'!$A$6:$D$1395,3,FALSE)</f>
        <v>$06FB2</v>
      </c>
    </row>
    <row r="832" spans="1:22">
      <c r="A832" s="2" t="s">
        <v>7385</v>
      </c>
      <c r="B832" s="2" t="str">
        <f>VLOOKUP(A832,'4B0907557B M382 List'!$A$5:$E$1799,5,FALSE)</f>
        <v>Debouncing Healing: TMOT</v>
      </c>
      <c r="D832" s="2" t="str">
        <f>VLOOKUP(A832,'4B0907557B M382 List'!$A$5:$B$1799,2,FALSE)</f>
        <v>1x1</v>
      </c>
      <c r="E832" s="2" t="str">
        <f>VLOOKUP(A832,'4B0907557B M382 List'!$A$5:$D$1799,4,FALSE)</f>
        <v>Entprellung Heilung: TMOT</v>
      </c>
      <c r="F832" s="2" t="str">
        <f>VLOOKUP(A832,'4B0907557B M382 List'!$A$5:$D$1799,3,FALSE)</f>
        <v>$07A79</v>
      </c>
      <c r="H832" s="2" t="str">
        <f>VLOOKUP(A832,'4B0907557P M592 List'!$A$5:$D$1316,2,FALSE)</f>
        <v>1x1</v>
      </c>
      <c r="I832" s="2" t="str">
        <f>VLOOKUP(A832,'4B0907557P M592 List'!$A$5:$D$1316,4,FALSE)</f>
        <v>Entprellung Heilung: TMOT</v>
      </c>
      <c r="J832" s="2" t="str">
        <f>VLOOKUP(A832,'4B0907557P M592 List'!$A$5:$D$1316,3,FALSE)</f>
        <v>$0760F</v>
      </c>
      <c r="L832" s="2" t="str">
        <f>VLOOKUP(A832,'4B0907557P M592 List'!$A$5:$D$1316,2,FALSE)</f>
        <v>1x1</v>
      </c>
      <c r="M832" s="2" t="str">
        <f>VLOOKUP(A832,'4B0907557P M592 List'!$A$5:$D$1316,4,FALSE)</f>
        <v>Entprellung Heilung: TMOT</v>
      </c>
      <c r="N832" s="2" t="str">
        <f>VLOOKUP(A832,'4B0907557P M592 List'!$A$5:$D$1316,3,FALSE)</f>
        <v>$0760F</v>
      </c>
      <c r="P832" s="2" t="str">
        <f>VLOOKUP(A832,'06A906018R M383 List'!$A$6:$D$1294,2,FALSE)</f>
        <v>1x1</v>
      </c>
      <c r="Q832" s="2" t="str">
        <f>VLOOKUP(A832,'06A906018R M383 List'!$A$6:$D$1294,4,FALSE)</f>
        <v>Entprellung Heilung: TMOT</v>
      </c>
      <c r="R832" s="2" t="str">
        <f>VLOOKUP(A832,'06A906018R M383 List'!$A$6:$D$1294,3,FALSE)</f>
        <v>$06F9F</v>
      </c>
      <c r="T832" s="2" t="str">
        <f>VLOOKUP(A832,'06A906018CG M383 List'!$A$6:$D$1395,2,FALSE)</f>
        <v>1x1</v>
      </c>
      <c r="U832" s="2" t="str">
        <f>VLOOKUP(A832,'06A906018CG M383 List'!$A$6:$D$1395,4,FALSE)</f>
        <v>Entprellung Heilung: TMOT</v>
      </c>
      <c r="V832" s="2" t="str">
        <f>VLOOKUP(A832,'06A906018CG M383 List'!$A$6:$D$1395,3,FALSE)</f>
        <v>$06FF9</v>
      </c>
    </row>
    <row r="833" spans="1:22">
      <c r="A833" s="2" t="s">
        <v>8172</v>
      </c>
      <c r="B833" s="2" t="str">
        <f>VLOOKUP(A833,'4B0907557B M382 List'!$A$5:$E$1799,5,FALSE)</f>
        <v>Error - &gt; Lamp : TMOT</v>
      </c>
      <c r="D833" s="2" t="str">
        <f>VLOOKUP(A833,'4B0907557B M382 List'!$A$5:$B$1799,2,FALSE)</f>
        <v>1x1</v>
      </c>
      <c r="E833" s="2" t="str">
        <f>VLOOKUP(A833,'4B0907557B M382 List'!$A$5:$D$1799,4,FALSE)</f>
        <v>Fehler -&gt; Lampe: TMOT</v>
      </c>
      <c r="F833" s="2" t="str">
        <f>VLOOKUP(A833,'4B0907557B M382 List'!$A$5:$D$1799,3,FALSE)</f>
        <v>$07AC0</v>
      </c>
      <c r="H833" s="2" t="e">
        <f>VLOOKUP(A833,'4B0907557P M592 List'!$A$5:$D$1316,2,FALSE)</f>
        <v>#N/A</v>
      </c>
      <c r="I833" s="2" t="e">
        <f>VLOOKUP(A833,'4B0907557P M592 List'!$A$5:$D$1316,4,FALSE)</f>
        <v>#N/A</v>
      </c>
      <c r="J833" s="2" t="e">
        <f>VLOOKUP(A833,'4B0907557P M592 List'!$A$5:$D$1316,3,FALSE)</f>
        <v>#N/A</v>
      </c>
      <c r="L833" s="2" t="e">
        <f>VLOOKUP(A833,'4B0907557P M592 List'!$A$5:$D$1316,2,FALSE)</f>
        <v>#N/A</v>
      </c>
      <c r="M833" s="2" t="e">
        <f>VLOOKUP(A833,'4B0907557P M592 List'!$A$5:$D$1316,4,FALSE)</f>
        <v>#N/A</v>
      </c>
      <c r="N833" s="2" t="e">
        <f>VLOOKUP(A833,'4B0907557P M592 List'!$A$5:$D$1316,3,FALSE)</f>
        <v>#N/A</v>
      </c>
      <c r="P833" s="2" t="str">
        <f>VLOOKUP(A833,'06A906018R M383 List'!$A$6:$D$1294,2,FALSE)</f>
        <v>1x1</v>
      </c>
      <c r="Q833" s="2" t="str">
        <f>VLOOKUP(A833,'06A906018R M383 List'!$A$6:$D$1294,4,FALSE)</f>
        <v>Fehler -&gt; Lampe: TMOT</v>
      </c>
      <c r="R833" s="2" t="str">
        <f>VLOOKUP(A833,'06A906018R M383 List'!$A$6:$D$1294,3,FALSE)</f>
        <v>$06FE6</v>
      </c>
      <c r="T833" s="2" t="str">
        <f>VLOOKUP(A833,'06A906018CG M383 List'!$A$6:$D$1395,2,FALSE)</f>
        <v>1x1</v>
      </c>
      <c r="U833" s="2" t="str">
        <f>VLOOKUP(A833,'06A906018CG M383 List'!$A$6:$D$1395,4,FALSE)</f>
        <v>Fehler -&gt; Lampe: TMOT</v>
      </c>
      <c r="V833" s="2" t="str">
        <f>VLOOKUP(A833,'06A906018CG M383 List'!$A$6:$D$1395,3,FALSE)</f>
        <v>$07040</v>
      </c>
    </row>
    <row r="834" spans="1:22">
      <c r="A834" s="2" t="s">
        <v>5924</v>
      </c>
      <c r="B834" s="2" t="str">
        <f>VLOOKUP(A834,'4B0907557B M382 List'!$A$5:$E$1799,5,FALSE)</f>
        <v>1 Tread width ( time) for motor temperature model</v>
      </c>
      <c r="D834" s="2" t="str">
        <f>VLOOKUP(A834,'4B0907557B M382 List'!$A$5:$B$1799,2,FALSE)</f>
        <v>1x1</v>
      </c>
      <c r="E834" s="2" t="str">
        <f>VLOOKUP(A834,'4B0907557B M382 List'!$A$5:$D$1799,4,FALSE)</f>
        <v>1. Stufenbreite (Zeit) für Motortemperaturmodell</v>
      </c>
      <c r="F834" s="2" t="str">
        <f>VLOOKUP(A834,'4B0907557B M382 List'!$A$5:$D$1799,3,FALSE)</f>
        <v>$07D54</v>
      </c>
      <c r="H834" s="2" t="str">
        <f>VLOOKUP(A834,'4B0907557P M592 List'!$A$5:$D$1316,2,FALSE)</f>
        <v>1x1</v>
      </c>
      <c r="I834" s="2" t="str">
        <f>VLOOKUP(A834,'4B0907557P M592 List'!$A$5:$D$1316,4,FALSE)</f>
        <v>1. Stufenbreite (Zeit) für Motortemperaturmodell</v>
      </c>
      <c r="J834" s="2" t="str">
        <f>VLOOKUP(A834,'4B0907557P M592 List'!$A$5:$D$1316,3,FALSE)</f>
        <v>$078EA</v>
      </c>
      <c r="L834" s="2" t="str">
        <f>VLOOKUP(A834,'4B0907557P M592 List'!$A$5:$D$1316,2,FALSE)</f>
        <v>1x1</v>
      </c>
      <c r="M834" s="2" t="str">
        <f>VLOOKUP(A834,'4B0907557P M592 List'!$A$5:$D$1316,4,FALSE)</f>
        <v>1. Stufenbreite (Zeit) für Motortemperaturmodell</v>
      </c>
      <c r="N834" s="2" t="str">
        <f>VLOOKUP(A834,'4B0907557P M592 List'!$A$5:$D$1316,3,FALSE)</f>
        <v>$078EA</v>
      </c>
      <c r="P834" s="2" t="str">
        <f>VLOOKUP(A834,'06A906018R M383 List'!$A$6:$D$1294,2,FALSE)</f>
        <v>1x1</v>
      </c>
      <c r="Q834" s="2" t="str">
        <f>VLOOKUP(A834,'06A906018R M383 List'!$A$6:$D$1294,4,FALSE)</f>
        <v>1. Stufenbreite (Zeit) für Motortemperaturmodell</v>
      </c>
      <c r="R834" s="2" t="str">
        <f>VLOOKUP(A834,'06A906018R M383 List'!$A$6:$D$1294,3,FALSE)</f>
        <v>$0728E</v>
      </c>
      <c r="T834" s="2" t="str">
        <f>VLOOKUP(A834,'06A906018CG M383 List'!$A$6:$D$1395,2,FALSE)</f>
        <v>1x1</v>
      </c>
      <c r="U834" s="2" t="str">
        <f>VLOOKUP(A834,'06A906018CG M383 List'!$A$6:$D$1395,4,FALSE)</f>
        <v>1. Stufenbreite (Zeit) für Motortemperaturmodell</v>
      </c>
      <c r="V834" s="2" t="str">
        <f>VLOOKUP(A834,'06A906018CG M383 List'!$A$6:$D$1395,3,FALSE)</f>
        <v>$072F8</v>
      </c>
    </row>
    <row r="835" spans="1:22">
      <c r="A835" s="2" t="s">
        <v>6114</v>
      </c>
      <c r="B835" s="2" t="str">
        <f>VLOOKUP(A835,'4B0907557B M382 List'!$A$5:$E$1799,5,FALSE)</f>
        <v>Tread width ( time) for motor temperature model</v>
      </c>
      <c r="D835" s="2" t="str">
        <f>VLOOKUP(A835,'4B0907557B M382 List'!$A$5:$B$1799,2,FALSE)</f>
        <v>1x1</v>
      </c>
      <c r="E835" s="2" t="str">
        <f>VLOOKUP(A835,'4B0907557B M382 List'!$A$5:$D$1799,4,FALSE)</f>
        <v>Stufenbreite (Zeit) für Motortemperaturmodell</v>
      </c>
      <c r="F835" s="2" t="str">
        <f>VLOOKUP(A835,'4B0907557B M382 List'!$A$5:$D$1799,3,FALSE)</f>
        <v>$07D56</v>
      </c>
      <c r="H835" s="2" t="str">
        <f>VLOOKUP(A835,'4B0907557P M592 List'!$A$5:$D$1316,2,FALSE)</f>
        <v>1x1</v>
      </c>
      <c r="I835" s="2" t="str">
        <f>VLOOKUP(A835,'4B0907557P M592 List'!$A$5:$D$1316,4,FALSE)</f>
        <v>Stufenbreite (Zeit) für Motortemperaturmodell</v>
      </c>
      <c r="J835" s="2" t="str">
        <f>VLOOKUP(A835,'4B0907557P M592 List'!$A$5:$D$1316,3,FALSE)</f>
        <v>$078EC</v>
      </c>
      <c r="L835" s="2" t="str">
        <f>VLOOKUP(A835,'4B0907557P M592 List'!$A$5:$D$1316,2,FALSE)</f>
        <v>1x1</v>
      </c>
      <c r="M835" s="2" t="str">
        <f>VLOOKUP(A835,'4B0907557P M592 List'!$A$5:$D$1316,4,FALSE)</f>
        <v>Stufenbreite (Zeit) für Motortemperaturmodell</v>
      </c>
      <c r="N835" s="2" t="str">
        <f>VLOOKUP(A835,'4B0907557P M592 List'!$A$5:$D$1316,3,FALSE)</f>
        <v>$078EC</v>
      </c>
      <c r="P835" s="2" t="str">
        <f>VLOOKUP(A835,'06A906018R M383 List'!$A$6:$D$1294,2,FALSE)</f>
        <v>1x1</v>
      </c>
      <c r="Q835" s="2" t="str">
        <f>VLOOKUP(A835,'06A906018R M383 List'!$A$6:$D$1294,4,FALSE)</f>
        <v>Stufenbreite (Zeit) für Motortemperaturmodell</v>
      </c>
      <c r="R835" s="2" t="str">
        <f>VLOOKUP(A835,'06A906018R M383 List'!$A$6:$D$1294,3,FALSE)</f>
        <v>$07290</v>
      </c>
      <c r="T835" s="2" t="str">
        <f>VLOOKUP(A835,'06A906018CG M383 List'!$A$6:$D$1395,2,FALSE)</f>
        <v>1x1</v>
      </c>
      <c r="U835" s="2" t="str">
        <f>VLOOKUP(A835,'06A906018CG M383 List'!$A$6:$D$1395,4,FALSE)</f>
        <v>Stufenbreite (Zeit) für Motortemperaturmodell</v>
      </c>
      <c r="V835" s="2" t="str">
        <f>VLOOKUP(A835,'06A906018CG M383 List'!$A$6:$D$1395,3,FALSE)</f>
        <v>$072FA</v>
      </c>
    </row>
    <row r="836" spans="1:22">
      <c r="A836" s="2" t="s">
        <v>6430</v>
      </c>
      <c r="B836" s="2" t="str">
        <f>VLOOKUP(A836,'4B0907557B M382 List'!$A$5:$E$1799,5,FALSE)</f>
        <v>Final temperature for motor temperature model</v>
      </c>
      <c r="D836" s="2" t="str">
        <f>VLOOKUP(A836,'4B0907557B M382 List'!$A$5:$B$1799,2,FALSE)</f>
        <v>1x1</v>
      </c>
      <c r="E836" s="2" t="str">
        <f>VLOOKUP(A836,'4B0907557B M382 List'!$A$5:$D$1799,4,FALSE)</f>
        <v>Endtemperatur für Motortemperaturmodell</v>
      </c>
      <c r="F836" s="2" t="str">
        <f>VLOOKUP(A836,'4B0907557B M382 List'!$A$5:$D$1799,3,FALSE)</f>
        <v>$07D53</v>
      </c>
      <c r="H836" s="2" t="str">
        <f>VLOOKUP(A836,'4B0907557P M592 List'!$A$5:$D$1316,2,FALSE)</f>
        <v>1x1</v>
      </c>
      <c r="I836" s="2" t="str">
        <f>VLOOKUP(A836,'4B0907557P M592 List'!$A$5:$D$1316,4,FALSE)</f>
        <v>Endtemperatur für Motortemperaturmodell</v>
      </c>
      <c r="J836" s="2" t="str">
        <f>VLOOKUP(A836,'4B0907557P M592 List'!$A$5:$D$1316,3,FALSE)</f>
        <v>$078E9</v>
      </c>
      <c r="L836" s="2" t="str">
        <f>VLOOKUP(A836,'4B0907557P M592 List'!$A$5:$D$1316,2,FALSE)</f>
        <v>1x1</v>
      </c>
      <c r="M836" s="2" t="str">
        <f>VLOOKUP(A836,'4B0907557P M592 List'!$A$5:$D$1316,4,FALSE)</f>
        <v>Endtemperatur für Motortemperaturmodell</v>
      </c>
      <c r="N836" s="2" t="str">
        <f>VLOOKUP(A836,'4B0907557P M592 List'!$A$5:$D$1316,3,FALSE)</f>
        <v>$078E9</v>
      </c>
      <c r="P836" s="2" t="str">
        <f>VLOOKUP(A836,'06A906018R M383 List'!$A$6:$D$1294,2,FALSE)</f>
        <v>1x1</v>
      </c>
      <c r="Q836" s="2" t="str">
        <f>VLOOKUP(A836,'06A906018R M383 List'!$A$6:$D$1294,4,FALSE)</f>
        <v>Endtemperatur für Motortemperaturmodell</v>
      </c>
      <c r="R836" s="2" t="str">
        <f>VLOOKUP(A836,'06A906018R M383 List'!$A$6:$D$1294,3,FALSE)</f>
        <v>$0728D</v>
      </c>
      <c r="T836" s="2" t="str">
        <f>VLOOKUP(A836,'06A906018CG M383 List'!$A$6:$D$1395,2,FALSE)</f>
        <v>1x1</v>
      </c>
      <c r="U836" s="2" t="str">
        <f>VLOOKUP(A836,'06A906018CG M383 List'!$A$6:$D$1395,4,FALSE)</f>
        <v>Endtemperatur für Motortemperaturmodell</v>
      </c>
      <c r="V836" s="2" t="str">
        <f>VLOOKUP(A836,'06A906018CG M383 List'!$A$6:$D$1395,3,FALSE)</f>
        <v>$072F7</v>
      </c>
    </row>
    <row r="837" spans="1:22">
      <c r="A837" s="2" t="s">
        <v>6433</v>
      </c>
      <c r="B837" s="2" t="str">
        <f>VLOOKUP(A837,'4B0907557B M382 List'!$A$5:$E$1799,5,FALSE)</f>
        <v>Engine temperature min.</v>
      </c>
      <c r="D837" s="2" t="str">
        <f>VLOOKUP(A837,'4B0907557B M382 List'!$A$5:$B$1799,2,FALSE)</f>
        <v>1x1</v>
      </c>
      <c r="E837" s="2" t="str">
        <f>VLOOKUP(A837,'4B0907557B M382 List'!$A$5:$D$1799,4,FALSE)</f>
        <v>Motortemperatur min.</v>
      </c>
      <c r="F837" s="2" t="str">
        <f>VLOOKUP(A837,'4B0907557B M382 List'!$A$5:$D$1799,3,FALSE)</f>
        <v>$07D50</v>
      </c>
      <c r="H837" s="2" t="str">
        <f>VLOOKUP(A837,'4B0907557P M592 List'!$A$5:$D$1316,2,FALSE)</f>
        <v>1x1</v>
      </c>
      <c r="I837" s="2" t="str">
        <f>VLOOKUP(A837,'4B0907557P M592 List'!$A$5:$D$1316,4,FALSE)</f>
        <v>Motortemperatur min.</v>
      </c>
      <c r="J837" s="2" t="str">
        <f>VLOOKUP(A837,'4B0907557P M592 List'!$A$5:$D$1316,3,FALSE)</f>
        <v>$078E6</v>
      </c>
      <c r="L837" s="2" t="str">
        <f>VLOOKUP(A837,'4B0907557P M592 List'!$A$5:$D$1316,2,FALSE)</f>
        <v>1x1</v>
      </c>
      <c r="M837" s="2" t="str">
        <f>VLOOKUP(A837,'4B0907557P M592 List'!$A$5:$D$1316,4,FALSE)</f>
        <v>Motortemperatur min.</v>
      </c>
      <c r="N837" s="2" t="str">
        <f>VLOOKUP(A837,'4B0907557P M592 List'!$A$5:$D$1316,3,FALSE)</f>
        <v>$078E6</v>
      </c>
      <c r="P837" s="2" t="str">
        <f>VLOOKUP(A837,'06A906018R M383 List'!$A$6:$D$1294,2,FALSE)</f>
        <v>1x1</v>
      </c>
      <c r="Q837" s="2" t="str">
        <f>VLOOKUP(A837,'06A906018R M383 List'!$A$6:$D$1294,4,FALSE)</f>
        <v>Motortemperatur min.</v>
      </c>
      <c r="R837" s="2" t="str">
        <f>VLOOKUP(A837,'06A906018R M383 List'!$A$6:$D$1294,3,FALSE)</f>
        <v>$0728A</v>
      </c>
      <c r="T837" s="2" t="str">
        <f>VLOOKUP(A837,'06A906018CG M383 List'!$A$6:$D$1395,2,FALSE)</f>
        <v>1x1</v>
      </c>
      <c r="U837" s="2" t="str">
        <f>VLOOKUP(A837,'06A906018CG M383 List'!$A$6:$D$1395,4,FALSE)</f>
        <v>Motortemperatur min.</v>
      </c>
      <c r="V837" s="2" t="str">
        <f>VLOOKUP(A837,'06A906018CG M383 List'!$A$6:$D$1395,3,FALSE)</f>
        <v>$072F4</v>
      </c>
    </row>
    <row r="838" spans="1:22">
      <c r="A838" s="2" t="s">
        <v>6436</v>
      </c>
      <c r="B838" s="2" t="str">
        <f>VLOOKUP(A838,'4B0907557B M382 List'!$A$5:$E$1799,5,FALSE)</f>
        <v>Engine temperature max.</v>
      </c>
      <c r="D838" s="2" t="str">
        <f>VLOOKUP(A838,'4B0907557B M382 List'!$A$5:$B$1799,2,FALSE)</f>
        <v>1x1</v>
      </c>
      <c r="E838" s="2" t="str">
        <f>VLOOKUP(A838,'4B0907557B M382 List'!$A$5:$D$1799,4,FALSE)</f>
        <v>Motortemperatur max.</v>
      </c>
      <c r="F838" s="2" t="str">
        <f>VLOOKUP(A838,'4B0907557B M382 List'!$A$5:$D$1799,3,FALSE)</f>
        <v>$07D4F</v>
      </c>
      <c r="H838" s="2" t="str">
        <f>VLOOKUP(A838,'4B0907557P M592 List'!$A$5:$D$1316,2,FALSE)</f>
        <v>1x1</v>
      </c>
      <c r="I838" s="2" t="str">
        <f>VLOOKUP(A838,'4B0907557P M592 List'!$A$5:$D$1316,4,FALSE)</f>
        <v>Motortemperatur max.</v>
      </c>
      <c r="J838" s="2" t="str">
        <f>VLOOKUP(A838,'4B0907557P M592 List'!$A$5:$D$1316,3,FALSE)</f>
        <v>$078E5</v>
      </c>
      <c r="L838" s="2" t="str">
        <f>VLOOKUP(A838,'4B0907557P M592 List'!$A$5:$D$1316,2,FALSE)</f>
        <v>1x1</v>
      </c>
      <c r="M838" s="2" t="str">
        <f>VLOOKUP(A838,'4B0907557P M592 List'!$A$5:$D$1316,4,FALSE)</f>
        <v>Motortemperatur max.</v>
      </c>
      <c r="N838" s="2" t="str">
        <f>VLOOKUP(A838,'4B0907557P M592 List'!$A$5:$D$1316,3,FALSE)</f>
        <v>$078E5</v>
      </c>
      <c r="P838" s="2" t="str">
        <f>VLOOKUP(A838,'06A906018R M383 List'!$A$6:$D$1294,2,FALSE)</f>
        <v>1x1</v>
      </c>
      <c r="Q838" s="2" t="str">
        <f>VLOOKUP(A838,'06A906018R M383 List'!$A$6:$D$1294,4,FALSE)</f>
        <v>Motortemperatur max.</v>
      </c>
      <c r="R838" s="2" t="str">
        <f>VLOOKUP(A838,'06A906018R M383 List'!$A$6:$D$1294,3,FALSE)</f>
        <v>$07289</v>
      </c>
      <c r="T838" s="2" t="str">
        <f>VLOOKUP(A838,'06A906018CG M383 List'!$A$6:$D$1395,2,FALSE)</f>
        <v>1x1</v>
      </c>
      <c r="U838" s="2" t="str">
        <f>VLOOKUP(A838,'06A906018CG M383 List'!$A$6:$D$1395,4,FALSE)</f>
        <v>Motortemperatur max.</v>
      </c>
      <c r="V838" s="2" t="str">
        <f>VLOOKUP(A838,'06A906018CG M383 List'!$A$6:$D$1395,3,FALSE)</f>
        <v>$072F3</v>
      </c>
    </row>
    <row r="839" spans="1:22">
      <c r="A839" s="2" t="s">
        <v>6487</v>
      </c>
      <c r="B839" s="2" t="str">
        <f>VLOOKUP(A839,'4B0907557B M382 List'!$A$5:$E$1799,5,FALSE)</f>
        <v>Motor temperature detection and linearization, inverse characteristic</v>
      </c>
      <c r="D839" s="2" t="str">
        <f>VLOOKUP(A839,'4B0907557B M382 List'!$A$5:$B$1799,2,FALSE)</f>
        <v>12x1</v>
      </c>
      <c r="E839" s="2" t="str">
        <f>VLOOKUP(A839,'4B0907557B M382 List'!$A$5:$D$1799,4,FALSE)</f>
        <v>Temperatur Motor Erfassung u. Linearisierung, Inverskennlinie</v>
      </c>
      <c r="F839" s="2" t="str">
        <f>VLOOKUP(A839,'4B0907557B M382 List'!$A$5:$D$1799,3,FALSE)</f>
        <v>$09210</v>
      </c>
      <c r="H839" s="2" t="e">
        <f>VLOOKUP(A839,'4B0907557P M592 List'!$A$5:$D$1316,2,FALSE)</f>
        <v>#N/A</v>
      </c>
      <c r="I839" s="2" t="e">
        <f>VLOOKUP(A839,'4B0907557P M592 List'!$A$5:$D$1316,4,FALSE)</f>
        <v>#N/A</v>
      </c>
      <c r="J839" s="2" t="e">
        <f>VLOOKUP(A839,'4B0907557P M592 List'!$A$5:$D$1316,3,FALSE)</f>
        <v>#N/A</v>
      </c>
      <c r="L839" s="2" t="e">
        <f>VLOOKUP(A839,'4B0907557P M592 List'!$A$5:$D$1316,2,FALSE)</f>
        <v>#N/A</v>
      </c>
      <c r="M839" s="2" t="e">
        <f>VLOOKUP(A839,'4B0907557P M592 List'!$A$5:$D$1316,4,FALSE)</f>
        <v>#N/A</v>
      </c>
      <c r="N839" s="2" t="e">
        <f>VLOOKUP(A839,'4B0907557P M592 List'!$A$5:$D$1316,3,FALSE)</f>
        <v>#N/A</v>
      </c>
      <c r="P839" s="2" t="str">
        <f>VLOOKUP(A839,'06A906018R M383 List'!$A$6:$D$1294,2,FALSE)</f>
        <v>12x1</v>
      </c>
      <c r="Q839" s="2" t="str">
        <f>VLOOKUP(A839,'06A906018R M383 List'!$A$6:$D$1294,4,FALSE)</f>
        <v>Temperatur Motor Erfassung u. Linearisierung, Inverskennlinie</v>
      </c>
      <c r="R839" s="2" t="str">
        <f>VLOOKUP(A839,'06A906018R M383 List'!$A$6:$D$1294,3,FALSE)</f>
        <v>$0873A</v>
      </c>
      <c r="T839" s="2" t="str">
        <f>VLOOKUP(A839,'06A906018CG M383 List'!$A$6:$D$1395,2,FALSE)</f>
        <v>12x1</v>
      </c>
      <c r="U839" s="2" t="str">
        <f>VLOOKUP(A839,'06A906018CG M383 List'!$A$6:$D$1395,4,FALSE)</f>
        <v>Temperatur Motor Erfassung u. Linearisierung, Inverskennlinie</v>
      </c>
      <c r="V839" s="2" t="str">
        <f>VLOOKUP(A839,'06A906018CG M383 List'!$A$6:$D$1395,3,FALSE)</f>
        <v>$087A4</v>
      </c>
    </row>
    <row r="840" spans="1:22">
      <c r="P840" s="2"/>
      <c r="Q840" s="2"/>
      <c r="R840" s="2"/>
    </row>
    <row r="841" spans="1:22">
      <c r="A841" s="2" t="s">
        <v>1676</v>
      </c>
      <c r="B841" s="15" t="s">
        <v>9952</v>
      </c>
      <c r="P841" s="2"/>
      <c r="Q841" s="2"/>
      <c r="R841" s="2"/>
    </row>
    <row r="842" spans="1:22">
      <c r="A842" s="2" t="s">
        <v>6246</v>
      </c>
      <c r="B842" s="2" t="str">
        <f>VLOOKUP(A842,'4B0907557B M382 List'!$A$5:$E$1799,5,FALSE)</f>
        <v>Kat model temperature threshold for detection spare TripAdvisor</v>
      </c>
      <c r="D842" s="2" t="str">
        <f>VLOOKUP(A842,'4B0907557B M382 List'!$A$5:$B$1799,2,FALSE)</f>
        <v>1x1</v>
      </c>
      <c r="E842" s="2" t="str">
        <f>VLOOKUP(A842,'4B0907557B M382 List'!$A$5:$D$1799,4,FALSE)</f>
        <v>Kat-Modelltemperaturschwelle für Erkennung Ersatztrip</v>
      </c>
      <c r="F842" s="2" t="str">
        <f>VLOOKUP(A842,'4B0907557B M382 List'!$A$5:$D$1799,3,FALSE)</f>
        <v>$07D5E</v>
      </c>
      <c r="H842" s="2" t="str">
        <f>VLOOKUP(A842,'4B0907557P M592 List'!$A$5:$D$1316,2,FALSE)</f>
        <v>1x1</v>
      </c>
      <c r="I842" s="2" t="str">
        <f>VLOOKUP(A842,'4B0907557P M592 List'!$A$5:$D$1316,4,FALSE)</f>
        <v>Kat-Modelltemperaturschwelle für Erkennung Ersatztrip</v>
      </c>
      <c r="J842" s="2" t="str">
        <f>VLOOKUP(A842,'4B0907557P M592 List'!$A$5:$D$1316,3,FALSE)</f>
        <v>$078F4</v>
      </c>
      <c r="L842" s="2" t="str">
        <f>VLOOKUP(A842,'4B0907557P M592 List'!$A$5:$D$1316,2,FALSE)</f>
        <v>1x1</v>
      </c>
      <c r="M842" s="2" t="str">
        <f>VLOOKUP(A842,'4B0907557P M592 List'!$A$5:$D$1316,4,FALSE)</f>
        <v>Kat-Modelltemperaturschwelle für Erkennung Ersatztrip</v>
      </c>
      <c r="N842" s="2" t="str">
        <f>VLOOKUP(A842,'4B0907557P M592 List'!$A$5:$D$1316,3,FALSE)</f>
        <v>$078F4</v>
      </c>
      <c r="P842" s="2" t="str">
        <f>VLOOKUP(A842,'06A906018R M383 List'!$A$6:$D$1294,2,FALSE)</f>
        <v>1x1</v>
      </c>
      <c r="Q842" s="2" t="str">
        <f>VLOOKUP(A842,'06A906018R M383 List'!$A$6:$D$1294,4,FALSE)</f>
        <v>Kat-Modelltemperaturschwelle für Erkennung Ersatztrip</v>
      </c>
      <c r="R842" s="2" t="str">
        <f>VLOOKUP(A842,'06A906018R M383 List'!$A$6:$D$1294,3,FALSE)</f>
        <v>$07298</v>
      </c>
      <c r="T842" s="2" t="str">
        <f>VLOOKUP(A842,'06A906018CG M383 List'!$A$6:$D$1395,2,FALSE)</f>
        <v>1x1</v>
      </c>
      <c r="U842" s="2" t="str">
        <f>VLOOKUP(A842,'06A906018CG M383 List'!$A$6:$D$1395,4,FALSE)</f>
        <v>Kat-Modelltemperaturschwelle für Erkennung Ersatztrip</v>
      </c>
      <c r="V842" s="2" t="str">
        <f>VLOOKUP(A842,'06A906018CG M383 List'!$A$6:$D$1395,3,FALSE)</f>
        <v>$07302</v>
      </c>
    </row>
    <row r="843" spans="1:22">
      <c r="A843" s="2" t="s">
        <v>3773</v>
      </c>
      <c r="B843" s="2" t="str">
        <f>VLOOKUP(A843,'4B0907557B M382 List'!$A$5:$E$1799,5,FALSE)</f>
        <v>Waiting time from detection B_dcy for spare trip - Definition</v>
      </c>
      <c r="D843" s="2" t="str">
        <f>VLOOKUP(A843,'4B0907557B M382 List'!$A$5:$B$1799,2,FALSE)</f>
        <v>1x1</v>
      </c>
      <c r="E843" s="2" t="str">
        <f>VLOOKUP(A843,'4B0907557B M382 List'!$A$5:$D$1799,4,FALSE)</f>
        <v>Wartezeit ab Erkennung B_dcy für Ersatztrip-Definition</v>
      </c>
      <c r="F843" s="2" t="str">
        <f>VLOOKUP(A843,'4B0907557B M382 List'!$A$5:$D$1799,3,FALSE)</f>
        <v>$07D5C</v>
      </c>
      <c r="H843" s="2" t="str">
        <f>VLOOKUP(A843,'4B0907557P M592 List'!$A$5:$D$1316,2,FALSE)</f>
        <v>1x1</v>
      </c>
      <c r="I843" s="2" t="str">
        <f>VLOOKUP(A843,'4B0907557P M592 List'!$A$5:$D$1316,4,FALSE)</f>
        <v>Wartezeit ab Erkennung B_dcy für Ersatztrip-Definition</v>
      </c>
      <c r="J843" s="2" t="str">
        <f>VLOOKUP(A843,'4B0907557P M592 List'!$A$5:$D$1316,3,FALSE)</f>
        <v>$078F2</v>
      </c>
      <c r="L843" s="2" t="str">
        <f>VLOOKUP(A843,'4B0907557P M592 List'!$A$5:$D$1316,2,FALSE)</f>
        <v>1x1</v>
      </c>
      <c r="M843" s="2" t="str">
        <f>VLOOKUP(A843,'4B0907557P M592 List'!$A$5:$D$1316,4,FALSE)</f>
        <v>Wartezeit ab Erkennung B_dcy für Ersatztrip-Definition</v>
      </c>
      <c r="N843" s="2" t="str">
        <f>VLOOKUP(A843,'4B0907557P M592 List'!$A$5:$D$1316,3,FALSE)</f>
        <v>$078F2</v>
      </c>
      <c r="P843" s="2" t="str">
        <f>VLOOKUP(A843,'06A906018R M383 List'!$A$6:$D$1294,2,FALSE)</f>
        <v>1x1</v>
      </c>
      <c r="Q843" s="2" t="str">
        <f>VLOOKUP(A843,'06A906018R M383 List'!$A$6:$D$1294,4,FALSE)</f>
        <v>Wartezeit ab Erkennung B_dcy für Ersatztrip-Definition</v>
      </c>
      <c r="R843" s="2" t="str">
        <f>VLOOKUP(A843,'06A906018R M383 List'!$A$6:$D$1294,3,FALSE)</f>
        <v>$07296</v>
      </c>
      <c r="T843" s="2" t="str">
        <f>VLOOKUP(A843,'06A906018CG M383 List'!$A$6:$D$1395,2,FALSE)</f>
        <v>1x1</v>
      </c>
      <c r="U843" s="2" t="str">
        <f>VLOOKUP(A843,'06A906018CG M383 List'!$A$6:$D$1395,4,FALSE)</f>
        <v>Wartezeit ab Erkennung B_dcy für Ersatztrip-Definition</v>
      </c>
      <c r="V843" s="2" t="str">
        <f>VLOOKUP(A843,'06A906018CG M383 List'!$A$6:$D$1395,3,FALSE)</f>
        <v>$07300</v>
      </c>
    </row>
    <row r="844" spans="1:22">
      <c r="A844" s="2" t="s">
        <v>3776</v>
      </c>
      <c r="B844" s="2" t="str">
        <f>VLOOKUP(A844,'4B0907557B M382 List'!$A$5:$E$1799,5,FALSE)</f>
        <v>Waiting time from B_ll recognition for replacement TripAdvisor definition</v>
      </c>
      <c r="D844" s="2" t="str">
        <f>VLOOKUP(A844,'4B0907557B M382 List'!$A$5:$B$1799,2,FALSE)</f>
        <v>1x1</v>
      </c>
      <c r="E844" s="2" t="str">
        <f>VLOOKUP(A844,'4B0907557B M382 List'!$A$5:$D$1799,4,FALSE)</f>
        <v>Wartezeit ab B_ll Erkennung für Ersatztrip-Definition</v>
      </c>
      <c r="F844" s="2" t="str">
        <f>VLOOKUP(A844,'4B0907557B M382 List'!$A$5:$D$1799,3,FALSE)</f>
        <v>$07D5A</v>
      </c>
      <c r="H844" s="2" t="str">
        <f>VLOOKUP(A844,'4B0907557P M592 List'!$A$5:$D$1316,2,FALSE)</f>
        <v>1x1</v>
      </c>
      <c r="I844" s="2" t="str">
        <f>VLOOKUP(A844,'4B0907557P M592 List'!$A$5:$D$1316,4,FALSE)</f>
        <v>Wartezeit ab B_ll Erkennung für Ersatztrip-Definition</v>
      </c>
      <c r="J844" s="2" t="str">
        <f>VLOOKUP(A844,'4B0907557P M592 List'!$A$5:$D$1316,3,FALSE)</f>
        <v>$078F0</v>
      </c>
      <c r="L844" s="2" t="str">
        <f>VLOOKUP(A844,'4B0907557P M592 List'!$A$5:$D$1316,2,FALSE)</f>
        <v>1x1</v>
      </c>
      <c r="M844" s="2" t="str">
        <f>VLOOKUP(A844,'4B0907557P M592 List'!$A$5:$D$1316,4,FALSE)</f>
        <v>Wartezeit ab B_ll Erkennung für Ersatztrip-Definition</v>
      </c>
      <c r="N844" s="2" t="str">
        <f>VLOOKUP(A844,'4B0907557P M592 List'!$A$5:$D$1316,3,FALSE)</f>
        <v>$078F0</v>
      </c>
      <c r="P844" s="2" t="str">
        <f>VLOOKUP(A844,'06A906018R M383 List'!$A$6:$D$1294,2,FALSE)</f>
        <v>1x1</v>
      </c>
      <c r="Q844" s="2" t="str">
        <f>VLOOKUP(A844,'06A906018R M383 List'!$A$6:$D$1294,4,FALSE)</f>
        <v>Wartezeit ab B_ll Erkennung für Ersatztrip-Definition</v>
      </c>
      <c r="R844" s="2" t="str">
        <f>VLOOKUP(A844,'06A906018R M383 List'!$A$6:$D$1294,3,FALSE)</f>
        <v>$07294</v>
      </c>
      <c r="T844" s="2" t="str">
        <f>VLOOKUP(A844,'06A906018CG M383 List'!$A$6:$D$1395,2,FALSE)</f>
        <v>1x1</v>
      </c>
      <c r="U844" s="2" t="str">
        <f>VLOOKUP(A844,'06A906018CG M383 List'!$A$6:$D$1395,4,FALSE)</f>
        <v>Wartezeit ab B_ll Erkennung für Ersatztrip-Definition</v>
      </c>
      <c r="V844" s="2" t="str">
        <f>VLOOKUP(A844,'06A906018CG M383 List'!$A$6:$D$1395,3,FALSE)</f>
        <v>$072FE</v>
      </c>
    </row>
    <row r="845" spans="1:22">
      <c r="A845" s="2" t="s">
        <v>3779</v>
      </c>
      <c r="B845" s="2" t="str">
        <f>VLOOKUP(A845,'4B0907557B M382 List'!$A$5:$E$1799,5,FALSE)</f>
        <v>Waiting time from start of spare trip - Definition</v>
      </c>
      <c r="D845" s="2" t="str">
        <f>VLOOKUP(A845,'4B0907557B M382 List'!$A$5:$B$1799,2,FALSE)</f>
        <v>1x1</v>
      </c>
      <c r="E845" s="2" t="str">
        <f>VLOOKUP(A845,'4B0907557B M382 List'!$A$5:$D$1799,4,FALSE)</f>
        <v>Wartezeit ab Start für Ersatztrip-Definition</v>
      </c>
      <c r="F845" s="2" t="str">
        <f>VLOOKUP(A845,'4B0907557B M382 List'!$A$5:$D$1799,3,FALSE)</f>
        <v>$07D58</v>
      </c>
      <c r="H845" s="2" t="str">
        <f>VLOOKUP(A845,'4B0907557P M592 List'!$A$5:$D$1316,2,FALSE)</f>
        <v>1x1</v>
      </c>
      <c r="I845" s="2" t="str">
        <f>VLOOKUP(A845,'4B0907557P M592 List'!$A$5:$D$1316,4,FALSE)</f>
        <v>Wartezeit ab Start für Ersatztrip-Definition</v>
      </c>
      <c r="J845" s="2" t="str">
        <f>VLOOKUP(A845,'4B0907557P M592 List'!$A$5:$D$1316,3,FALSE)</f>
        <v>$078EE</v>
      </c>
      <c r="L845" s="2" t="str">
        <f>VLOOKUP(A845,'4B0907557P M592 List'!$A$5:$D$1316,2,FALSE)</f>
        <v>1x1</v>
      </c>
      <c r="M845" s="2" t="str">
        <f>VLOOKUP(A845,'4B0907557P M592 List'!$A$5:$D$1316,4,FALSE)</f>
        <v>Wartezeit ab Start für Ersatztrip-Definition</v>
      </c>
      <c r="N845" s="2" t="str">
        <f>VLOOKUP(A845,'4B0907557P M592 List'!$A$5:$D$1316,3,FALSE)</f>
        <v>$078EE</v>
      </c>
      <c r="P845" s="2" t="str">
        <f>VLOOKUP(A845,'06A906018R M383 List'!$A$6:$D$1294,2,FALSE)</f>
        <v>1x1</v>
      </c>
      <c r="Q845" s="2" t="str">
        <f>VLOOKUP(A845,'06A906018R M383 List'!$A$6:$D$1294,4,FALSE)</f>
        <v>Wartezeit ab Start für Ersatztrip-Definition</v>
      </c>
      <c r="R845" s="2" t="str">
        <f>VLOOKUP(A845,'06A906018R M383 List'!$A$6:$D$1294,3,FALSE)</f>
        <v>$07292</v>
      </c>
      <c r="T845" s="2" t="str">
        <f>VLOOKUP(A845,'06A906018CG M383 List'!$A$6:$D$1395,2,FALSE)</f>
        <v>1x1</v>
      </c>
      <c r="U845" s="2" t="str">
        <f>VLOOKUP(A845,'06A906018CG M383 List'!$A$6:$D$1395,4,FALSE)</f>
        <v>Wartezeit ab Start für Ersatztrip-Definition</v>
      </c>
      <c r="V845" s="2" t="str">
        <f>VLOOKUP(A845,'06A906018CG M383 List'!$A$6:$D$1395,3,FALSE)</f>
        <v>$072FC</v>
      </c>
    </row>
    <row r="846" spans="1:22">
      <c r="P846" s="2"/>
      <c r="Q846" s="2"/>
      <c r="R846" s="2"/>
    </row>
    <row r="847" spans="1:22">
      <c r="A847" s="2" t="s">
        <v>1677</v>
      </c>
      <c r="B847" s="15" t="s">
        <v>9953</v>
      </c>
      <c r="P847" s="2"/>
      <c r="Q847" s="2"/>
      <c r="R847" s="2"/>
    </row>
    <row r="848" spans="1:22">
      <c r="A848" s="2" t="s">
        <v>8798</v>
      </c>
      <c r="B848" s="2" t="str">
        <f>VLOOKUP(A848,'4B0907557B M382 List'!$A$5:$E$1799,5,FALSE)</f>
        <v>Codeword tester : vehicle speed</v>
      </c>
      <c r="D848" s="2" t="str">
        <f>VLOOKUP(A848,'4B0907557B M382 List'!$A$5:$B$1799,2,FALSE)</f>
        <v>1x1</v>
      </c>
      <c r="E848" s="2" t="str">
        <f>VLOOKUP(A848,'4B0907557B M382 List'!$A$5:$D$1799,4,FALSE)</f>
        <v>Codewort Tester: Fahrzeug-Geschwindigkeit</v>
      </c>
      <c r="F848" s="2" t="str">
        <f>VLOOKUP(A848,'4B0907557B M382 List'!$A$5:$D$1799,3,FALSE)</f>
        <v>$07882</v>
      </c>
      <c r="H848" s="2" t="str">
        <f>VLOOKUP(A848,'4B0907557P M592 List'!$A$5:$D$1316,2,FALSE)</f>
        <v>1x1</v>
      </c>
      <c r="I848" s="2" t="str">
        <f>VLOOKUP(A848,'4B0907557P M592 List'!$A$5:$D$1316,4,FALSE)</f>
        <v>Codewort Tester: Fahrzeug-Geschwindigkeit</v>
      </c>
      <c r="J848" s="2" t="str">
        <f>VLOOKUP(A848,'4B0907557P M592 List'!$A$5:$D$1316,3,FALSE)</f>
        <v>$07418</v>
      </c>
      <c r="L848" s="2" t="str">
        <f>VLOOKUP(A848,'4B0907557P M592 List'!$A$5:$D$1316,2,FALSE)</f>
        <v>1x1</v>
      </c>
      <c r="M848" s="2" t="str">
        <f>VLOOKUP(A848,'4B0907557P M592 List'!$A$5:$D$1316,4,FALSE)</f>
        <v>Codewort Tester: Fahrzeug-Geschwindigkeit</v>
      </c>
      <c r="N848" s="2" t="str">
        <f>VLOOKUP(A848,'4B0907557P M592 List'!$A$5:$D$1316,3,FALSE)</f>
        <v>$07418</v>
      </c>
      <c r="P848" s="2" t="e">
        <f>VLOOKUP(A848,'06A906018R M383 List'!$A$6:$D$1294,2,FALSE)</f>
        <v>#N/A</v>
      </c>
      <c r="Q848" s="2" t="e">
        <f>VLOOKUP(A848,'06A906018R M383 List'!$A$6:$D$1294,4,FALSE)</f>
        <v>#N/A</v>
      </c>
      <c r="R848" s="2" t="e">
        <f>VLOOKUP(A848,'06A906018R M383 List'!$A$6:$D$1294,3,FALSE)</f>
        <v>#N/A</v>
      </c>
      <c r="T848" s="2" t="e">
        <f>VLOOKUP(A848,'06A906018CG M383 List'!$A$6:$D$1395,2,FALSE)</f>
        <v>#N/A</v>
      </c>
      <c r="U848" s="2" t="e">
        <f>VLOOKUP(A848,'06A906018CG M383 List'!$A$6:$D$1395,4,FALSE)</f>
        <v>#N/A</v>
      </c>
      <c r="V848" s="2" t="e">
        <f>VLOOKUP(A848,'06A906018CG M383 List'!$A$6:$D$1395,3,FALSE)</f>
        <v>#N/A</v>
      </c>
    </row>
    <row r="849" spans="1:22">
      <c r="A849" s="2" t="s">
        <v>9857</v>
      </c>
      <c r="B849" s="2" t="str">
        <f>VLOOKUP(A849,'4B0907557B M382 List'!$A$5:$E$1799,5,FALSE)</f>
        <v>Debounce Error: vehicle speed</v>
      </c>
      <c r="D849" s="2" t="str">
        <f>VLOOKUP(A849,'4B0907557B M382 List'!$A$5:$B$1799,2,FALSE)</f>
        <v>1x1</v>
      </c>
      <c r="E849" s="2" t="str">
        <f>VLOOKUP(A849,'4B0907557B M382 List'!$A$5:$D$1799,4,FALSE)</f>
        <v>Entprellung Fehler: Fahrzeug-Geschwindigkeit</v>
      </c>
      <c r="F849" s="2" t="str">
        <f>VLOOKUP(A849,'4B0907557B M382 List'!$A$5:$D$1799,3,FALSE)</f>
        <v>$07A33</v>
      </c>
      <c r="H849" s="2" t="str">
        <f>VLOOKUP(A849,'4B0907557P M592 List'!$A$5:$D$1316,2,FALSE)</f>
        <v>1x1</v>
      </c>
      <c r="I849" s="2" t="str">
        <f>VLOOKUP(A849,'4B0907557P M592 List'!$A$5:$D$1316,4,FALSE)</f>
        <v>Entprellung Fehler: Fahrzeug-Geschwindigkeit</v>
      </c>
      <c r="J849" s="2" t="str">
        <f>VLOOKUP(A849,'4B0907557P M592 List'!$A$5:$D$1316,3,FALSE)</f>
        <v>$075C9</v>
      </c>
      <c r="L849" s="2" t="str">
        <f>VLOOKUP(A849,'4B0907557P M592 List'!$A$5:$D$1316,2,FALSE)</f>
        <v>1x1</v>
      </c>
      <c r="M849" s="2" t="str">
        <f>VLOOKUP(A849,'4B0907557P M592 List'!$A$5:$D$1316,4,FALSE)</f>
        <v>Entprellung Fehler: Fahrzeug-Geschwindigkeit</v>
      </c>
      <c r="N849" s="2" t="str">
        <f>VLOOKUP(A849,'4B0907557P M592 List'!$A$5:$D$1316,3,FALSE)</f>
        <v>$075C9</v>
      </c>
      <c r="P849" s="2" t="str">
        <f>VLOOKUP(A849,'06A906018R M383 List'!$A$6:$D$1294,2,FALSE)</f>
        <v>1x1</v>
      </c>
      <c r="Q849" s="2" t="str">
        <f>VLOOKUP(A849,'06A906018R M383 List'!$A$6:$D$1294,4,FALSE)</f>
        <v>Entprellung Fehler: Fahrzeug-Geschwindigkeit</v>
      </c>
      <c r="R849" s="2" t="str">
        <f>VLOOKUP(A849,'06A906018R M383 List'!$A$6:$D$1294,3,FALSE)</f>
        <v>$06F59</v>
      </c>
      <c r="T849" s="2" t="str">
        <f>VLOOKUP(A849,'06A906018CG M383 List'!$A$6:$D$1395,2,FALSE)</f>
        <v>1x1</v>
      </c>
      <c r="U849" s="2" t="str">
        <f>VLOOKUP(A849,'06A906018CG M383 List'!$A$6:$D$1395,4,FALSE)</f>
        <v>Entprellung Fehler: Fahrzeug-Geschwindigkeit</v>
      </c>
      <c r="V849" s="2" t="str">
        <f>VLOOKUP(A849,'06A906018CG M383 List'!$A$6:$D$1395,3,FALSE)</f>
        <v>$06FB3</v>
      </c>
    </row>
    <row r="850" spans="1:22">
      <c r="A850" s="2" t="s">
        <v>7400</v>
      </c>
      <c r="B850" s="2" t="str">
        <f>VLOOKUP(A850,'4B0907557B M382 List'!$A$5:$E$1799,5,FALSE)</f>
        <v>Debouncing Healing: vehicle speed</v>
      </c>
      <c r="D850" s="2" t="str">
        <f>VLOOKUP(A850,'4B0907557B M382 List'!$A$5:$B$1799,2,FALSE)</f>
        <v>1x1</v>
      </c>
      <c r="E850" s="2" t="str">
        <f>VLOOKUP(A850,'4B0907557B M382 List'!$A$5:$D$1799,4,FALSE)</f>
        <v>Entprellung Heilung: Fahrzeug-Geschwindigkeit</v>
      </c>
      <c r="F850" s="2" t="str">
        <f>VLOOKUP(A850,'4B0907557B M382 List'!$A$5:$D$1799,3,FALSE)</f>
        <v>$07A7A</v>
      </c>
      <c r="H850" s="2" t="str">
        <f>VLOOKUP(A850,'4B0907557P M592 List'!$A$5:$D$1316,2,FALSE)</f>
        <v>1x1</v>
      </c>
      <c r="I850" s="2" t="str">
        <f>VLOOKUP(A850,'4B0907557P M592 List'!$A$5:$D$1316,4,FALSE)</f>
        <v>Entprellung Heilung: Fahrzeug-Geschwindigkeit</v>
      </c>
      <c r="J850" s="2" t="str">
        <f>VLOOKUP(A850,'4B0907557P M592 List'!$A$5:$D$1316,3,FALSE)</f>
        <v>$07610</v>
      </c>
      <c r="L850" s="2" t="str">
        <f>VLOOKUP(A850,'4B0907557P M592 List'!$A$5:$D$1316,2,FALSE)</f>
        <v>1x1</v>
      </c>
      <c r="M850" s="2" t="str">
        <f>VLOOKUP(A850,'4B0907557P M592 List'!$A$5:$D$1316,4,FALSE)</f>
        <v>Entprellung Heilung: Fahrzeug-Geschwindigkeit</v>
      </c>
      <c r="N850" s="2" t="str">
        <f>VLOOKUP(A850,'4B0907557P M592 List'!$A$5:$D$1316,3,FALSE)</f>
        <v>$07610</v>
      </c>
      <c r="P850" s="2" t="str">
        <f>VLOOKUP(A850,'06A906018R M383 List'!$A$6:$D$1294,2,FALSE)</f>
        <v>1x1</v>
      </c>
      <c r="Q850" s="2" t="str">
        <f>VLOOKUP(A850,'06A906018R M383 List'!$A$6:$D$1294,4,FALSE)</f>
        <v>Entprellung Heilung: Fahrzeug-Geschwindigkeit</v>
      </c>
      <c r="R850" s="2" t="str">
        <f>VLOOKUP(A850,'06A906018R M383 List'!$A$6:$D$1294,3,FALSE)</f>
        <v>$06FA0</v>
      </c>
      <c r="T850" s="2" t="str">
        <f>VLOOKUP(A850,'06A906018CG M383 List'!$A$6:$D$1395,2,FALSE)</f>
        <v>1x1</v>
      </c>
      <c r="U850" s="2" t="str">
        <f>VLOOKUP(A850,'06A906018CG M383 List'!$A$6:$D$1395,4,FALSE)</f>
        <v>Entprellung Heilung: Fahrzeug-Geschwindigkeit</v>
      </c>
      <c r="V850" s="2" t="str">
        <f>VLOOKUP(A850,'06A906018CG M383 List'!$A$6:$D$1395,3,FALSE)</f>
        <v>$06FFA</v>
      </c>
    </row>
    <row r="851" spans="1:22">
      <c r="A851" s="2" t="s">
        <v>8187</v>
      </c>
      <c r="B851" s="2" t="str">
        <f>VLOOKUP(A851,'4B0907557B M382 List'!$A$5:$E$1799,5,FALSE)</f>
        <v>Error - &gt; Lamp : vehicle speed</v>
      </c>
      <c r="D851" s="2" t="str">
        <f>VLOOKUP(A851,'4B0907557B M382 List'!$A$5:$B$1799,2,FALSE)</f>
        <v>1x1</v>
      </c>
      <c r="E851" s="2" t="str">
        <f>VLOOKUP(A851,'4B0907557B M382 List'!$A$5:$D$1799,4,FALSE)</f>
        <v>Fehler -&gt; Lampe: Fahrzeug-Geschwindigkeit</v>
      </c>
      <c r="F851" s="2" t="str">
        <f>VLOOKUP(A851,'4B0907557B M382 List'!$A$5:$D$1799,3,FALSE)</f>
        <v>$07AC1</v>
      </c>
      <c r="H851" s="2" t="str">
        <f>VLOOKUP(A851,'4B0907557P M592 List'!$A$5:$D$1316,2,FALSE)</f>
        <v>1x1</v>
      </c>
      <c r="I851" s="2" t="str">
        <f>VLOOKUP(A851,'4B0907557P M592 List'!$A$5:$D$1316,4,FALSE)</f>
        <v>Fehler -&gt; Lampe: Fahrzeug-Geschwindigkeit</v>
      </c>
      <c r="J851" s="2" t="str">
        <f>VLOOKUP(A851,'4B0907557P M592 List'!$A$5:$D$1316,3,FALSE)</f>
        <v>$07657</v>
      </c>
      <c r="L851" s="2" t="str">
        <f>VLOOKUP(A851,'4B0907557P M592 List'!$A$5:$D$1316,2,FALSE)</f>
        <v>1x1</v>
      </c>
      <c r="M851" s="2" t="str">
        <f>VLOOKUP(A851,'4B0907557P M592 List'!$A$5:$D$1316,4,FALSE)</f>
        <v>Fehler -&gt; Lampe: Fahrzeug-Geschwindigkeit</v>
      </c>
      <c r="N851" s="2" t="str">
        <f>VLOOKUP(A851,'4B0907557P M592 List'!$A$5:$D$1316,3,FALSE)</f>
        <v>$07657</v>
      </c>
      <c r="P851" s="2" t="str">
        <f>VLOOKUP(A851,'06A906018R M383 List'!$A$6:$D$1294,2,FALSE)</f>
        <v>1x1</v>
      </c>
      <c r="Q851" s="2" t="str">
        <f>VLOOKUP(A851,'06A906018R M383 List'!$A$6:$D$1294,4,FALSE)</f>
        <v>Fehler -&gt; Lampe: Fahrzeug-Geschwindigkeit</v>
      </c>
      <c r="R851" s="2" t="str">
        <f>VLOOKUP(A851,'06A906018R M383 List'!$A$6:$D$1294,3,FALSE)</f>
        <v>$06FE7</v>
      </c>
      <c r="T851" s="2" t="str">
        <f>VLOOKUP(A851,'06A906018CG M383 List'!$A$6:$D$1395,2,FALSE)</f>
        <v>1x1</v>
      </c>
      <c r="U851" s="2" t="str">
        <f>VLOOKUP(A851,'06A906018CG M383 List'!$A$6:$D$1395,4,FALSE)</f>
        <v>Fehler -&gt; Lampe: Fahrzeug-Geschwindigkeit</v>
      </c>
      <c r="V851" s="2" t="str">
        <f>VLOOKUP(A851,'06A906018CG M383 List'!$A$6:$D$1395,3,FALSE)</f>
        <v>$07041</v>
      </c>
    </row>
    <row r="852" spans="1:22">
      <c r="A852" s="2" t="s">
        <v>8357</v>
      </c>
      <c r="B852" s="2" t="str">
        <f>VLOOKUP(A852,'4B0907557B M382 List'!$A$5:$E$1799,5,FALSE)</f>
        <v>Error detection Tacho signal / speed threshold minimal</v>
      </c>
      <c r="D852" s="2" t="str">
        <f>VLOOKUP(A852,'4B0907557B M382 List'!$A$5:$B$1799,2,FALSE)</f>
        <v>1x1</v>
      </c>
      <c r="E852" s="2" t="str">
        <f>VLOOKUP(A852,'4B0907557B M382 List'!$A$5:$D$1799,4,FALSE)</f>
        <v>Fehlererkennung Tachosignal / Drehzahlschwelle minimal</v>
      </c>
      <c r="F852" s="2" t="str">
        <f>VLOOKUP(A852,'4B0907557B M382 List'!$A$5:$D$1799,3,FALSE)</f>
        <v>$074DD</v>
      </c>
      <c r="H852" s="2" t="str">
        <f>VLOOKUP(A852,'4B0907557P M592 List'!$A$5:$D$1316,2,FALSE)</f>
        <v>1x1</v>
      </c>
      <c r="I852" s="2" t="str">
        <f>VLOOKUP(A852,'4B0907557P M592 List'!$A$5:$D$1316,4,FALSE)</f>
        <v>Fehlererkennung Tachosignal / Drehzahlschwelle minimal</v>
      </c>
      <c r="J852" s="2" t="str">
        <f>VLOOKUP(A852,'4B0907557P M592 List'!$A$5:$D$1316,3,FALSE)</f>
        <v>$07073</v>
      </c>
      <c r="L852" s="2" t="str">
        <f>VLOOKUP(A852,'4B0907557P M592 List'!$A$5:$D$1316,2,FALSE)</f>
        <v>1x1</v>
      </c>
      <c r="M852" s="2" t="str">
        <f>VLOOKUP(A852,'4B0907557P M592 List'!$A$5:$D$1316,4,FALSE)</f>
        <v>Fehlererkennung Tachosignal / Drehzahlschwelle minimal</v>
      </c>
      <c r="N852" s="2" t="str">
        <f>VLOOKUP(A852,'4B0907557P M592 List'!$A$5:$D$1316,3,FALSE)</f>
        <v>$07073</v>
      </c>
      <c r="P852" s="2" t="str">
        <f>VLOOKUP(A852,'06A906018R M383 List'!$A$6:$D$1294,2,FALSE)</f>
        <v>1x1</v>
      </c>
      <c r="Q852" s="2" t="str">
        <f>VLOOKUP(A852,'06A906018R M383 List'!$A$6:$D$1294,4,FALSE)</f>
        <v>Fehlererkennung Tachosignal / Drehzahlschwelle minimal</v>
      </c>
      <c r="R852" s="2" t="str">
        <f>VLOOKUP(A852,'06A906018R M383 List'!$A$6:$D$1294,3,FALSE)</f>
        <v>$069ED</v>
      </c>
      <c r="T852" s="2" t="str">
        <f>VLOOKUP(A852,'06A906018CG M383 List'!$A$6:$D$1395,2,FALSE)</f>
        <v>1x1</v>
      </c>
      <c r="U852" s="2" t="str">
        <f>VLOOKUP(A852,'06A906018CG M383 List'!$A$6:$D$1395,4,FALSE)</f>
        <v>Fehlererkennung Tachosignal / Drehzahlschwelle minimal</v>
      </c>
      <c r="V852" s="2" t="str">
        <f>VLOOKUP(A852,'06A906018CG M383 List'!$A$6:$D$1395,3,FALSE)</f>
        <v>$06A09</v>
      </c>
    </row>
    <row r="853" spans="1:22">
      <c r="A853" s="2" t="s">
        <v>8366</v>
      </c>
      <c r="B853" s="2" t="str">
        <f>VLOOKUP(A853,'4B0907557B M382 List'!$A$5:$E$1799,5,FALSE)</f>
        <v>Error detection Fz - speed signal , upper speed limit</v>
      </c>
      <c r="D853" s="2" t="str">
        <f>VLOOKUP(A853,'4B0907557B M382 List'!$A$5:$B$1799,2,FALSE)</f>
        <v>1x1</v>
      </c>
      <c r="E853" s="2" t="str">
        <f>VLOOKUP(A853,'4B0907557B M382 List'!$A$5:$D$1799,4,FALSE)</f>
        <v>Fehlererkennung Fz-Geschwindigkeitssignal, obere Drehzahlgrenze</v>
      </c>
      <c r="F853" s="2" t="str">
        <f>VLOOKUP(A853,'4B0907557B M382 List'!$A$5:$D$1799,3,FALSE)</f>
        <v>$074DE</v>
      </c>
      <c r="H853" s="2" t="str">
        <f>VLOOKUP(A853,'4B0907557P M592 List'!$A$5:$D$1316,2,FALSE)</f>
        <v>1x1</v>
      </c>
      <c r="I853" s="2" t="str">
        <f>VLOOKUP(A853,'4B0907557P M592 List'!$A$5:$D$1316,4,FALSE)</f>
        <v>Fehlererkennung Fz-Geschwindigkeitssignal, obere Drehzahlgrenze</v>
      </c>
      <c r="J853" s="2" t="str">
        <f>VLOOKUP(A853,'4B0907557P M592 List'!$A$5:$D$1316,3,FALSE)</f>
        <v>$07074</v>
      </c>
      <c r="L853" s="2" t="str">
        <f>VLOOKUP(A853,'4B0907557P M592 List'!$A$5:$D$1316,2,FALSE)</f>
        <v>1x1</v>
      </c>
      <c r="M853" s="2" t="str">
        <f>VLOOKUP(A853,'4B0907557P M592 List'!$A$5:$D$1316,4,FALSE)</f>
        <v>Fehlererkennung Fz-Geschwindigkeitssignal, obere Drehzahlgrenze</v>
      </c>
      <c r="N853" s="2" t="str">
        <f>VLOOKUP(A853,'4B0907557P M592 List'!$A$5:$D$1316,3,FALSE)</f>
        <v>$07074</v>
      </c>
      <c r="P853" s="2" t="str">
        <f>VLOOKUP(A853,'06A906018R M383 List'!$A$6:$D$1294,2,FALSE)</f>
        <v>1x1</v>
      </c>
      <c r="Q853" s="2" t="str">
        <f>VLOOKUP(A853,'06A906018R M383 List'!$A$6:$D$1294,4,FALSE)</f>
        <v>Fehlererkennung Fz-Geschwindigkeitssignal, obere Drehzahlgrenze</v>
      </c>
      <c r="R853" s="2" t="str">
        <f>VLOOKUP(A853,'06A906018R M383 List'!$A$6:$D$1294,3,FALSE)</f>
        <v>$069EE</v>
      </c>
      <c r="T853" s="2" t="str">
        <f>VLOOKUP(A853,'06A906018CG M383 List'!$A$6:$D$1395,2,FALSE)</f>
        <v>1x1</v>
      </c>
      <c r="U853" s="2" t="str">
        <f>VLOOKUP(A853,'06A906018CG M383 List'!$A$6:$D$1395,4,FALSE)</f>
        <v>Fehlererkennung Fz-Geschwindigkeitssignal, obere Drehzahlgrenze</v>
      </c>
      <c r="V853" s="2" t="str">
        <f>VLOOKUP(A853,'06A906018CG M383 List'!$A$6:$D$1395,3,FALSE)</f>
        <v>$06A0A</v>
      </c>
    </row>
    <row r="854" spans="1:22">
      <c r="A854" s="2" t="s">
        <v>6153</v>
      </c>
      <c r="B854" s="2" t="str">
        <f>VLOOKUP(A854,'4B0907557B M382 List'!$A$5:$E$1799,5,FALSE)</f>
        <v>Error detection Tacho signal / time for query</v>
      </c>
      <c r="D854" s="2" t="str">
        <f>VLOOKUP(A854,'4B0907557B M382 List'!$A$5:$B$1799,2,FALSE)</f>
        <v>1x1</v>
      </c>
      <c r="E854" s="2" t="str">
        <f>VLOOKUP(A854,'4B0907557B M382 List'!$A$5:$D$1799,4,FALSE)</f>
        <v>Fehlererkennung Tachosignal / Zeitdauer für Abfrage</v>
      </c>
      <c r="F854" s="2" t="str">
        <f>VLOOKUP(A854,'4B0907557B M382 List'!$A$5:$D$1799,3,FALSE)</f>
        <v>$074DF</v>
      </c>
      <c r="H854" s="2" t="str">
        <f>VLOOKUP(A854,'4B0907557P M592 List'!$A$5:$D$1316,2,FALSE)</f>
        <v>1x1</v>
      </c>
      <c r="I854" s="2" t="str">
        <f>VLOOKUP(A854,'4B0907557P M592 List'!$A$5:$D$1316,4,FALSE)</f>
        <v>Fehlererkennung Tachosignal / Zeitdauer für Abfrage</v>
      </c>
      <c r="J854" s="2" t="str">
        <f>VLOOKUP(A854,'4B0907557P M592 List'!$A$5:$D$1316,3,FALSE)</f>
        <v>$07075</v>
      </c>
      <c r="L854" s="2" t="str">
        <f>VLOOKUP(A854,'4B0907557P M592 List'!$A$5:$D$1316,2,FALSE)</f>
        <v>1x1</v>
      </c>
      <c r="M854" s="2" t="str">
        <f>VLOOKUP(A854,'4B0907557P M592 List'!$A$5:$D$1316,4,FALSE)</f>
        <v>Fehlererkennung Tachosignal / Zeitdauer für Abfrage</v>
      </c>
      <c r="N854" s="2" t="str">
        <f>VLOOKUP(A854,'4B0907557P M592 List'!$A$5:$D$1316,3,FALSE)</f>
        <v>$07075</v>
      </c>
      <c r="P854" s="2" t="str">
        <f>VLOOKUP(A854,'06A906018R M383 List'!$A$6:$D$1294,2,FALSE)</f>
        <v>1x1</v>
      </c>
      <c r="Q854" s="2" t="str">
        <f>VLOOKUP(A854,'06A906018R M383 List'!$A$6:$D$1294,4,FALSE)</f>
        <v>Fehlererkennung Tachosignal / Zeitdauer für Abfrage</v>
      </c>
      <c r="R854" s="2" t="str">
        <f>VLOOKUP(A854,'06A906018R M383 List'!$A$6:$D$1294,3,FALSE)</f>
        <v>$069EF</v>
      </c>
      <c r="T854" s="2" t="str">
        <f>VLOOKUP(A854,'06A906018CG M383 List'!$A$6:$D$1395,2,FALSE)</f>
        <v>1x1</v>
      </c>
      <c r="U854" s="2" t="str">
        <f>VLOOKUP(A854,'06A906018CG M383 List'!$A$6:$D$1395,4,FALSE)</f>
        <v>Fehlererkennung Tachosignal / Zeitdauer für Abfrage</v>
      </c>
      <c r="V854" s="2" t="str">
        <f>VLOOKUP(A854,'06A906018CG M383 List'!$A$6:$D$1395,3,FALSE)</f>
        <v>$06A0B</v>
      </c>
    </row>
    <row r="855" spans="1:22">
      <c r="A855" s="2" t="s">
        <v>6445</v>
      </c>
      <c r="B855" s="2" t="str">
        <f>VLOOKUP(A855,'4B0907557B M382 List'!$A$5:$E$1799,5,FALSE)</f>
        <v>Motor temperature threshold for release Fz - speed diagnosis</v>
      </c>
      <c r="D855" s="2" t="str">
        <f>VLOOKUP(A855,'4B0907557B M382 List'!$A$5:$B$1799,2,FALSE)</f>
        <v>1x1</v>
      </c>
      <c r="E855" s="2" t="str">
        <f>VLOOKUP(A855,'4B0907557B M382 List'!$A$5:$D$1799,4,FALSE)</f>
        <v>Motortemperaturschwelle für Freigabe Fz-Geschwindigkeits-Diagnose</v>
      </c>
      <c r="F855" s="2" t="str">
        <f>VLOOKUP(A855,'4B0907557B M382 List'!$A$5:$D$1799,3,FALSE)</f>
        <v>$074DC</v>
      </c>
      <c r="H855" s="2" t="str">
        <f>VLOOKUP(A855,'4B0907557P M592 List'!$A$5:$D$1316,2,FALSE)</f>
        <v>1x1</v>
      </c>
      <c r="I855" s="2" t="str">
        <f>VLOOKUP(A855,'4B0907557P M592 List'!$A$5:$D$1316,4,FALSE)</f>
        <v>Motortemperaturschwelle für Freigabe Fz-Geschwindigkeits-Diagnose</v>
      </c>
      <c r="J855" s="2" t="str">
        <f>VLOOKUP(A855,'4B0907557P M592 List'!$A$5:$D$1316,3,FALSE)</f>
        <v>$07072</v>
      </c>
      <c r="L855" s="2" t="str">
        <f>VLOOKUP(A855,'4B0907557P M592 List'!$A$5:$D$1316,2,FALSE)</f>
        <v>1x1</v>
      </c>
      <c r="M855" s="2" t="str">
        <f>VLOOKUP(A855,'4B0907557P M592 List'!$A$5:$D$1316,4,FALSE)</f>
        <v>Motortemperaturschwelle für Freigabe Fz-Geschwindigkeits-Diagnose</v>
      </c>
      <c r="N855" s="2" t="str">
        <f>VLOOKUP(A855,'4B0907557P M592 List'!$A$5:$D$1316,3,FALSE)</f>
        <v>$07072</v>
      </c>
      <c r="P855" s="2" t="str">
        <f>VLOOKUP(A855,'06A906018R M383 List'!$A$6:$D$1294,2,FALSE)</f>
        <v>1x1</v>
      </c>
      <c r="Q855" s="2" t="str">
        <f>VLOOKUP(A855,'06A906018R M383 List'!$A$6:$D$1294,4,FALSE)</f>
        <v>Motortemperaturschwelle für Freigabe Fz-Geschwindigkeits-Diagnose</v>
      </c>
      <c r="R855" s="2" t="str">
        <f>VLOOKUP(A855,'06A906018R M383 List'!$A$6:$D$1294,3,FALSE)</f>
        <v>$069EC</v>
      </c>
      <c r="T855" s="2" t="str">
        <f>VLOOKUP(A855,'06A906018CG M383 List'!$A$6:$D$1395,2,FALSE)</f>
        <v>1x1</v>
      </c>
      <c r="U855" s="2" t="str">
        <f>VLOOKUP(A855,'06A906018CG M383 List'!$A$6:$D$1395,4,FALSE)</f>
        <v>Motortemperaturschwelle für Freigabe Fz-Geschwindigkeits-Diagnose</v>
      </c>
      <c r="V855" s="2" t="str">
        <f>VLOOKUP(A855,'06A906018CG M383 List'!$A$6:$D$1395,3,FALSE)</f>
        <v>$06A08</v>
      </c>
    </row>
    <row r="856" spans="1:22">
      <c r="A856" s="2" t="s">
        <v>6829</v>
      </c>
      <c r="B856" s="2" t="str">
        <f>VLOOKUP(A856,'4B0907557B M382 List'!$A$5:$E$1799,5,FALSE)</f>
        <v>Error sum time: vehicle speed</v>
      </c>
      <c r="D856" s="2" t="str">
        <f>VLOOKUP(A856,'4B0907557B M382 List'!$A$5:$B$1799,2,FALSE)</f>
        <v>1x1</v>
      </c>
      <c r="E856" s="2" t="str">
        <f>VLOOKUP(A856,'4B0907557B M382 List'!$A$5:$D$1799,4,FALSE)</f>
        <v>Fehlersummenzeit: Fahrzeug-Geschwindigkeit</v>
      </c>
      <c r="F856" s="2" t="str">
        <f>VLOOKUP(A856,'4B0907557B M382 List'!$A$5:$D$1799,3,FALSE)</f>
        <v>$07B08</v>
      </c>
      <c r="H856" s="2" t="str">
        <f>VLOOKUP(A856,'4B0907557P M592 List'!$A$5:$D$1316,2,FALSE)</f>
        <v>1x1</v>
      </c>
      <c r="I856" s="2" t="str">
        <f>VLOOKUP(A856,'4B0907557P M592 List'!$A$5:$D$1316,4,FALSE)</f>
        <v>Fehlersummenzeit: Fahrzeug-Geschwindigkeit</v>
      </c>
      <c r="J856" s="2" t="str">
        <f>VLOOKUP(A856,'4B0907557P M592 List'!$A$5:$D$1316,3,FALSE)</f>
        <v>$0769E</v>
      </c>
      <c r="L856" s="2" t="str">
        <f>VLOOKUP(A856,'4B0907557P M592 List'!$A$5:$D$1316,2,FALSE)</f>
        <v>1x1</v>
      </c>
      <c r="M856" s="2" t="str">
        <f>VLOOKUP(A856,'4B0907557P M592 List'!$A$5:$D$1316,4,FALSE)</f>
        <v>Fehlersummenzeit: Fahrzeug-Geschwindigkeit</v>
      </c>
      <c r="N856" s="2" t="str">
        <f>VLOOKUP(A856,'4B0907557P M592 List'!$A$5:$D$1316,3,FALSE)</f>
        <v>$0769E</v>
      </c>
      <c r="P856" s="2" t="str">
        <f>VLOOKUP(A856,'06A906018R M383 List'!$A$6:$D$1294,2,FALSE)</f>
        <v>1x1</v>
      </c>
      <c r="Q856" s="2" t="str">
        <f>VLOOKUP(A856,'06A906018R M383 List'!$A$6:$D$1294,4,FALSE)</f>
        <v>Fehlersummenzeit: Fahrzeug-Geschwindigkeit</v>
      </c>
      <c r="R856" s="2" t="str">
        <f>VLOOKUP(A856,'06A906018R M383 List'!$A$6:$D$1294,3,FALSE)</f>
        <v>$0702E</v>
      </c>
      <c r="T856" s="2" t="str">
        <f>VLOOKUP(A856,'06A906018CG M383 List'!$A$6:$D$1395,2,FALSE)</f>
        <v>1x1</v>
      </c>
      <c r="U856" s="2" t="str">
        <f>VLOOKUP(A856,'06A906018CG M383 List'!$A$6:$D$1395,4,FALSE)</f>
        <v>Fehlersummenzeit: Fahrzeug-Geschwindigkeit</v>
      </c>
      <c r="V856" s="2" t="str">
        <f>VLOOKUP(A856,'06A906018CG M383 List'!$A$6:$D$1395,3,FALSE)</f>
        <v>$07088</v>
      </c>
    </row>
    <row r="857" spans="1:22">
      <c r="A857" s="2" t="s">
        <v>3952</v>
      </c>
      <c r="B857" s="2" t="str">
        <f>VLOOKUP(A857,'4B0907557B M382 List'!$A$5:$E$1799,5,FALSE)</f>
        <v>Speed ​​threshold ; fault detection speed signal</v>
      </c>
      <c r="D857" s="2" t="str">
        <f>VLOOKUP(A857,'4B0907557B M382 List'!$A$5:$B$1799,2,FALSE)</f>
        <v>1x1</v>
      </c>
      <c r="E857" s="2" t="str">
        <f>VLOOKUP(A857,'4B0907557B M382 List'!$A$5:$D$1799,4,FALSE)</f>
        <v>Geschwindigkeitsschwelle; Fehlererkennung Geschwindigkeitssignal</v>
      </c>
      <c r="F857" s="2" t="str">
        <f>VLOOKUP(A857,'4B0907557B M382 List'!$A$5:$D$1799,3,FALSE)</f>
        <v>$074DB</v>
      </c>
      <c r="H857" s="2" t="str">
        <f>VLOOKUP(A857,'4B0907557P M592 List'!$A$5:$D$1316,2,FALSE)</f>
        <v>1x1</v>
      </c>
      <c r="I857" s="2" t="str">
        <f>VLOOKUP(A857,'4B0907557P M592 List'!$A$5:$D$1316,4,FALSE)</f>
        <v>Geschwindigkeitsschwelle; Fehlererkennung Geschwindigkeitssignal</v>
      </c>
      <c r="J857" s="2" t="str">
        <f>VLOOKUP(A857,'4B0907557P M592 List'!$A$5:$D$1316,3,FALSE)</f>
        <v>$07071</v>
      </c>
      <c r="L857" s="2" t="str">
        <f>VLOOKUP(A857,'4B0907557P M592 List'!$A$5:$D$1316,2,FALSE)</f>
        <v>1x1</v>
      </c>
      <c r="M857" s="2" t="str">
        <f>VLOOKUP(A857,'4B0907557P M592 List'!$A$5:$D$1316,4,FALSE)</f>
        <v>Geschwindigkeitsschwelle; Fehlererkennung Geschwindigkeitssignal</v>
      </c>
      <c r="N857" s="2" t="str">
        <f>VLOOKUP(A857,'4B0907557P M592 List'!$A$5:$D$1316,3,FALSE)</f>
        <v>$07071</v>
      </c>
      <c r="P857" s="2" t="str">
        <f>VLOOKUP(A857,'06A906018R M383 List'!$A$6:$D$1294,2,FALSE)</f>
        <v>1x1</v>
      </c>
      <c r="Q857" s="2" t="str">
        <f>VLOOKUP(A857,'06A906018R M383 List'!$A$6:$D$1294,4,FALSE)</f>
        <v>Geschwindigkeitsschwelle; Fehlererkennung Geschwindigkeitssignal</v>
      </c>
      <c r="R857" s="2" t="str">
        <f>VLOOKUP(A857,'06A906018R M383 List'!$A$6:$D$1294,3,FALSE)</f>
        <v>$069EB</v>
      </c>
      <c r="T857" s="2" t="str">
        <f>VLOOKUP(A857,'06A906018CG M383 List'!$A$6:$D$1395,2,FALSE)</f>
        <v>1x1</v>
      </c>
      <c r="U857" s="2" t="str">
        <f>VLOOKUP(A857,'06A906018CG M383 List'!$A$6:$D$1395,4,FALSE)</f>
        <v>Geschwindigkeitsschwelle; Fehlererkennung Geschwindigkeitssignal</v>
      </c>
      <c r="V857" s="2" t="str">
        <f>VLOOKUP(A857,'06A906018CG M383 List'!$A$6:$D$1395,3,FALSE)</f>
        <v>$06A07</v>
      </c>
    </row>
    <row r="858" spans="1:22">
      <c r="P858" s="2"/>
      <c r="Q858" s="2"/>
      <c r="R858" s="2"/>
    </row>
    <row r="859" spans="1:22">
      <c r="A859" s="2" t="s">
        <v>1678</v>
      </c>
      <c r="B859" s="15" t="s">
        <v>9954</v>
      </c>
      <c r="P859" s="2"/>
      <c r="Q859" s="2"/>
      <c r="R859" s="2"/>
    </row>
    <row r="860" spans="1:22">
      <c r="A860" s="2" t="s">
        <v>9263</v>
      </c>
      <c r="B860" s="2" t="str">
        <f>VLOOKUP(A860,'4B0907557B M382 List'!$A$5:$E$1799,5,FALSE)</f>
        <v>Delta motor temperature threshold for fulfillment ' warm up cycle'</v>
      </c>
      <c r="D860" s="2" t="str">
        <f>VLOOKUP(A860,'4B0907557B M382 List'!$A$5:$B$1799,2,FALSE)</f>
        <v>1x1</v>
      </c>
      <c r="E860" s="2" t="str">
        <f>VLOOKUP(A860,'4B0907557B M382 List'!$A$5:$D$1799,4,FALSE)</f>
        <v>Delta Motortemperaturschwelle für Erfüllung 'warm up cycle'</v>
      </c>
      <c r="F860" s="2" t="str">
        <f>VLOOKUP(A860,'4B0907557B M382 List'!$A$5:$D$1799,3,FALSE)</f>
        <v>$07D61</v>
      </c>
      <c r="H860" s="2" t="str">
        <f>VLOOKUP(A860,'4B0907557P M592 List'!$A$5:$D$1316,2,FALSE)</f>
        <v>1x1</v>
      </c>
      <c r="I860" s="2" t="str">
        <f>VLOOKUP(A860,'4B0907557P M592 List'!$A$5:$D$1316,4,FALSE)</f>
        <v>Delta Motortemperaturschwelle für Erfüllung 'warm up cycle'</v>
      </c>
      <c r="J860" s="2" t="str">
        <f>VLOOKUP(A860,'4B0907557P M592 List'!$A$5:$D$1316,3,FALSE)</f>
        <v>$078F7</v>
      </c>
      <c r="L860" s="2" t="str">
        <f>VLOOKUP(A860,'4B0907557P M592 List'!$A$5:$D$1316,2,FALSE)</f>
        <v>1x1</v>
      </c>
      <c r="M860" s="2" t="str">
        <f>VLOOKUP(A860,'4B0907557P M592 List'!$A$5:$D$1316,4,FALSE)</f>
        <v>Delta Motortemperaturschwelle für Erfüllung 'warm up cycle'</v>
      </c>
      <c r="N860" s="2" t="str">
        <f>VLOOKUP(A860,'4B0907557P M592 List'!$A$5:$D$1316,3,FALSE)</f>
        <v>$078F7</v>
      </c>
      <c r="P860" s="2" t="str">
        <f>VLOOKUP(A860,'06A906018R M383 List'!$A$6:$D$1294,2,FALSE)</f>
        <v>1x1</v>
      </c>
      <c r="Q860" s="2" t="str">
        <f>VLOOKUP(A860,'06A906018R M383 List'!$A$6:$D$1294,4,FALSE)</f>
        <v>Delta Motortemperaturschwelle für Erfüllung 'warm up cycle'</v>
      </c>
      <c r="R860" s="2" t="str">
        <f>VLOOKUP(A860,'06A906018R M383 List'!$A$6:$D$1294,3,FALSE)</f>
        <v>$0729B</v>
      </c>
      <c r="T860" s="2" t="str">
        <f>VLOOKUP(A860,'06A906018CG M383 List'!$A$6:$D$1395,2,FALSE)</f>
        <v>1x1</v>
      </c>
      <c r="U860" s="2" t="str">
        <f>VLOOKUP(A860,'06A906018CG M383 List'!$A$6:$D$1395,4,FALSE)</f>
        <v>Delta Motortemperaturschwelle für Erfüllung 'warm up cycle'</v>
      </c>
      <c r="V860" s="2" t="str">
        <f>VLOOKUP(A860,'06A906018CG M383 List'!$A$6:$D$1395,3,FALSE)</f>
        <v>$07305</v>
      </c>
    </row>
    <row r="861" spans="1:22">
      <c r="A861" s="2" t="s">
        <v>6546</v>
      </c>
      <c r="B861" s="2" t="str">
        <f>VLOOKUP(A861,'4B0907557B M382 List'!$A$5:$E$1799,5,FALSE)</f>
        <v>Motor temperature threshold for fulfillment ' warm up cycle'</v>
      </c>
      <c r="D861" s="2" t="str">
        <f>VLOOKUP(A861,'4B0907557B M382 List'!$A$5:$B$1799,2,FALSE)</f>
        <v>1x1</v>
      </c>
      <c r="E861" s="2" t="str">
        <f>VLOOKUP(A861,'4B0907557B M382 List'!$A$5:$D$1799,4,FALSE)</f>
        <v>Motortemperaturschwelle für Erfüllung 'warm up cycle'</v>
      </c>
      <c r="F861" s="2" t="str">
        <f>VLOOKUP(A861,'4B0907557B M382 List'!$A$5:$D$1799,3,FALSE)</f>
        <v>$07D60</v>
      </c>
      <c r="H861" s="2" t="str">
        <f>VLOOKUP(A861,'4B0907557P M592 List'!$A$5:$D$1316,2,FALSE)</f>
        <v>1x1</v>
      </c>
      <c r="I861" s="2" t="str">
        <f>VLOOKUP(A861,'4B0907557P M592 List'!$A$5:$D$1316,4,FALSE)</f>
        <v>Motortemperaturschwelle für Erfüllung 'warm up cycle'</v>
      </c>
      <c r="J861" s="2" t="str">
        <f>VLOOKUP(A861,'4B0907557P M592 List'!$A$5:$D$1316,3,FALSE)</f>
        <v>$078F6</v>
      </c>
      <c r="L861" s="2" t="str">
        <f>VLOOKUP(A861,'4B0907557P M592 List'!$A$5:$D$1316,2,FALSE)</f>
        <v>1x1</v>
      </c>
      <c r="M861" s="2" t="str">
        <f>VLOOKUP(A861,'4B0907557P M592 List'!$A$5:$D$1316,4,FALSE)</f>
        <v>Motortemperaturschwelle für Erfüllung 'warm up cycle'</v>
      </c>
      <c r="N861" s="2" t="str">
        <f>VLOOKUP(A861,'4B0907557P M592 List'!$A$5:$D$1316,3,FALSE)</f>
        <v>$078F6</v>
      </c>
      <c r="P861" s="2" t="str">
        <f>VLOOKUP(A861,'06A906018R M383 List'!$A$6:$D$1294,2,FALSE)</f>
        <v>1x1</v>
      </c>
      <c r="Q861" s="2" t="str">
        <f>VLOOKUP(A861,'06A906018R M383 List'!$A$6:$D$1294,4,FALSE)</f>
        <v>Motortemperaturschwelle für Erfüllung 'warm up cycle'</v>
      </c>
      <c r="R861" s="2" t="str">
        <f>VLOOKUP(A861,'06A906018R M383 List'!$A$6:$D$1294,3,FALSE)</f>
        <v>$0729A</v>
      </c>
      <c r="T861" s="2" t="str">
        <f>VLOOKUP(A861,'06A906018CG M383 List'!$A$6:$D$1395,2,FALSE)</f>
        <v>1x1</v>
      </c>
      <c r="U861" s="2" t="str">
        <f>VLOOKUP(A861,'06A906018CG M383 List'!$A$6:$D$1395,4,FALSE)</f>
        <v>Motortemperaturschwelle für Erfüllung 'warm up cycle'</v>
      </c>
      <c r="V861" s="2" t="str">
        <f>VLOOKUP(A861,'06A906018CG M383 List'!$A$6:$D$1395,3,FALSE)</f>
        <v>$07304</v>
      </c>
    </row>
    <row r="862" spans="1:22">
      <c r="A862" s="2" t="s">
        <v>6549</v>
      </c>
      <c r="B862" s="2" t="str">
        <f>VLOOKUP(A862,'4B0907557B M382 List'!$A$5:$E$1799,5,FALSE)</f>
        <v>max. Engine temperature in the start for fulfillment ' warm up cycle'</v>
      </c>
      <c r="D862" s="2" t="str">
        <f>VLOOKUP(A862,'4B0907557B M382 List'!$A$5:$B$1799,2,FALSE)</f>
        <v>1x1</v>
      </c>
      <c r="E862" s="2" t="str">
        <f>VLOOKUP(A862,'4B0907557B M382 List'!$A$5:$D$1799,4,FALSE)</f>
        <v>max. Motortemperatur im Start für Erfüllung 'warm up cycle'</v>
      </c>
      <c r="F862" s="2" t="str">
        <f>VLOOKUP(A862,'4B0907557B M382 List'!$A$5:$D$1799,3,FALSE)</f>
        <v>$07D5F</v>
      </c>
      <c r="H862" s="2" t="str">
        <f>VLOOKUP(A862,'4B0907557P M592 List'!$A$5:$D$1316,2,FALSE)</f>
        <v>1x1</v>
      </c>
      <c r="I862" s="2" t="str">
        <f>VLOOKUP(A862,'4B0907557P M592 List'!$A$5:$D$1316,4,FALSE)</f>
        <v>max. Motortemperatur im Start für Erfüllung 'warm up cycle'</v>
      </c>
      <c r="J862" s="2" t="str">
        <f>VLOOKUP(A862,'4B0907557P M592 List'!$A$5:$D$1316,3,FALSE)</f>
        <v>$078F5</v>
      </c>
      <c r="L862" s="2" t="str">
        <f>VLOOKUP(A862,'4B0907557P M592 List'!$A$5:$D$1316,2,FALSE)</f>
        <v>1x1</v>
      </c>
      <c r="M862" s="2" t="str">
        <f>VLOOKUP(A862,'4B0907557P M592 List'!$A$5:$D$1316,4,FALSE)</f>
        <v>max. Motortemperatur im Start für Erfüllung 'warm up cycle'</v>
      </c>
      <c r="N862" s="2" t="str">
        <f>VLOOKUP(A862,'4B0907557P M592 List'!$A$5:$D$1316,3,FALSE)</f>
        <v>$078F5</v>
      </c>
      <c r="P862" s="2" t="str">
        <f>VLOOKUP(A862,'06A906018R M383 List'!$A$6:$D$1294,2,FALSE)</f>
        <v>1x1</v>
      </c>
      <c r="Q862" s="2" t="str">
        <f>VLOOKUP(A862,'06A906018R M383 List'!$A$6:$D$1294,4,FALSE)</f>
        <v>max. Motortemperatur im Start für Erfüllung 'warm up cycle'</v>
      </c>
      <c r="R862" s="2" t="str">
        <f>VLOOKUP(A862,'06A906018R M383 List'!$A$6:$D$1294,3,FALSE)</f>
        <v>$07299</v>
      </c>
      <c r="T862" s="2" t="str">
        <f>VLOOKUP(A862,'06A906018CG M383 List'!$A$6:$D$1395,2,FALSE)</f>
        <v>1x1</v>
      </c>
      <c r="U862" s="2" t="str">
        <f>VLOOKUP(A862,'06A906018CG M383 List'!$A$6:$D$1395,4,FALSE)</f>
        <v>max. Motortemperatur im Start für Erfüllung 'warm up cycle'</v>
      </c>
      <c r="V862" s="2" t="str">
        <f>VLOOKUP(A862,'06A906018CG M383 List'!$A$6:$D$1395,3,FALSE)</f>
        <v>$07303</v>
      </c>
    </row>
    <row r="863" spans="1:22">
      <c r="P863" s="2"/>
      <c r="Q863" s="2"/>
      <c r="R863" s="2"/>
    </row>
    <row r="864" spans="1:22">
      <c r="A864" s="17" t="s">
        <v>4352</v>
      </c>
      <c r="B864" s="15" t="s">
        <v>10037</v>
      </c>
      <c r="P864" s="2"/>
      <c r="Q864" s="2"/>
      <c r="R864" s="2"/>
    </row>
    <row r="865" spans="1:22">
      <c r="A865" s="2" t="s">
        <v>9642</v>
      </c>
      <c r="B865" s="2" t="str">
        <f>VLOOKUP(A865,'4B0907557B M382 List'!$A$5:$E$1799,5,FALSE)</f>
        <v>Start ( B2) speed regulation (factor &lt;1)</v>
      </c>
      <c r="D865" s="2" t="str">
        <f>VLOOKUP(A865,'4B0907557B M382 List'!$A$5:$B$1799,2,FALSE)</f>
        <v>1x1</v>
      </c>
      <c r="E865" s="2" t="str">
        <f>VLOOKUP(A865,'4B0907557B M382 List'!$A$5:$D$1799,4,FALSE)</f>
        <v>Start (B2) Abregelung (Faktor &lt; 1)</v>
      </c>
      <c r="F865" s="2" t="str">
        <f>VLOOKUP(A865,'4B0907557B M382 List'!$A$5:$D$1799,3,FALSE)</f>
        <v>$074EA</v>
      </c>
      <c r="H865" s="2" t="str">
        <f>VLOOKUP(A865,'4B0907557P M592 List'!$A$5:$D$1316,2,FALSE)</f>
        <v>1x1</v>
      </c>
      <c r="I865" s="2" t="str">
        <f>VLOOKUP(A865,'4B0907557P M592 List'!$A$5:$D$1316,4,FALSE)</f>
        <v>Start (B2) Abregelung (Faktor &lt; 1)</v>
      </c>
      <c r="J865" s="2" t="str">
        <f>VLOOKUP(A865,'4B0907557P M592 List'!$A$5:$D$1316,3,FALSE)</f>
        <v>$07080</v>
      </c>
      <c r="L865" s="2" t="str">
        <f>VLOOKUP(A865,'4B0907557P M592 List'!$A$5:$D$1316,2,FALSE)</f>
        <v>1x1</v>
      </c>
      <c r="M865" s="2" t="str">
        <f>VLOOKUP(A865,'4B0907557P M592 List'!$A$5:$D$1316,4,FALSE)</f>
        <v>Start (B2) Abregelung (Faktor &lt; 1)</v>
      </c>
      <c r="N865" s="2" t="str">
        <f>VLOOKUP(A865,'4B0907557P M592 List'!$A$5:$D$1316,3,FALSE)</f>
        <v>$07080</v>
      </c>
      <c r="P865" s="2" t="e">
        <f>VLOOKUP(A865,'06A906018R M383 List'!$A$6:$D$1294,2,FALSE)</f>
        <v>#N/A</v>
      </c>
      <c r="Q865" s="2" t="e">
        <f>VLOOKUP(A865,'06A906018R M383 List'!$A$6:$D$1294,4,FALSE)</f>
        <v>#N/A</v>
      </c>
      <c r="R865" s="2" t="e">
        <f>VLOOKUP(A865,'06A906018R M383 List'!$A$6:$D$1294,3,FALSE)</f>
        <v>#N/A</v>
      </c>
      <c r="T865" s="2" t="e">
        <f>VLOOKUP(A865,'06A906018CG M383 List'!$A$6:$D$1395,2,FALSE)</f>
        <v>#N/A</v>
      </c>
      <c r="U865" s="2" t="e">
        <f>VLOOKUP(A865,'06A906018CG M383 List'!$A$6:$D$1395,4,FALSE)</f>
        <v>#N/A</v>
      </c>
      <c r="V865" s="2" t="e">
        <f>VLOOKUP(A865,'06A906018CG M383 List'!$A$6:$D$1395,3,FALSE)</f>
        <v>#N/A</v>
      </c>
    </row>
    <row r="866" spans="1:22">
      <c r="A866" s="2" t="s">
        <v>9644</v>
      </c>
      <c r="B866" s="2" t="str">
        <f>VLOOKUP(A866,'4B0907557B M382 List'!$A$5:$E$1799,5,FALSE)</f>
        <v>Start ( B2) speed regulation (factor &lt;1)</v>
      </c>
      <c r="D866" s="2" t="str">
        <f>VLOOKUP(A866,'4B0907557B M382 List'!$A$5:$B$1799,2,FALSE)</f>
        <v>1x1</v>
      </c>
      <c r="E866" s="2" t="str">
        <f>VLOOKUP(A866,'4B0907557B M382 List'!$A$5:$D$1799,4,FALSE)</f>
        <v>Start (B2) Abregelung (Faktor &lt; 1)</v>
      </c>
      <c r="F866" s="2" t="str">
        <f>VLOOKUP(A866,'4B0907557B M382 List'!$A$5:$D$1799,3,FALSE)</f>
        <v>$074F8</v>
      </c>
      <c r="H866" s="2" t="str">
        <f>VLOOKUP(A866,'4B0907557P M592 List'!$A$5:$D$1316,2,FALSE)</f>
        <v>1x1</v>
      </c>
      <c r="I866" s="2" t="str">
        <f>VLOOKUP(A866,'4B0907557P M592 List'!$A$5:$D$1316,4,FALSE)</f>
        <v>Start (B2) Abregelung (Faktor &lt; 1)</v>
      </c>
      <c r="J866" s="2" t="str">
        <f>VLOOKUP(A866,'4B0907557P M592 List'!$A$5:$D$1316,3,FALSE)</f>
        <v>$0708E</v>
      </c>
      <c r="L866" s="2" t="str">
        <f>VLOOKUP(A866,'4B0907557P M592 List'!$A$5:$D$1316,2,FALSE)</f>
        <v>1x1</v>
      </c>
      <c r="M866" s="2" t="str">
        <f>VLOOKUP(A866,'4B0907557P M592 List'!$A$5:$D$1316,4,FALSE)</f>
        <v>Start (B2) Abregelung (Faktor &lt; 1)</v>
      </c>
      <c r="N866" s="2" t="str">
        <f>VLOOKUP(A866,'4B0907557P M592 List'!$A$5:$D$1316,3,FALSE)</f>
        <v>$0708E</v>
      </c>
      <c r="P866" s="2" t="e">
        <f>VLOOKUP(A866,'06A906018R M383 List'!$A$6:$D$1294,2,FALSE)</f>
        <v>#N/A</v>
      </c>
      <c r="Q866" s="2" t="e">
        <f>VLOOKUP(A866,'06A906018R M383 List'!$A$6:$D$1294,4,FALSE)</f>
        <v>#N/A</v>
      </c>
      <c r="R866" s="2" t="e">
        <f>VLOOKUP(A866,'06A906018R M383 List'!$A$6:$D$1294,3,FALSE)</f>
        <v>#N/A</v>
      </c>
      <c r="T866" s="2" t="e">
        <f>VLOOKUP(A866,'06A906018CG M383 List'!$A$6:$D$1395,2,FALSE)</f>
        <v>#N/A</v>
      </c>
      <c r="U866" s="2" t="e">
        <f>VLOOKUP(A866,'06A906018CG M383 List'!$A$6:$D$1395,4,FALSE)</f>
        <v>#N/A</v>
      </c>
      <c r="V866" s="2" t="e">
        <f>VLOOKUP(A866,'06A906018CG M383 List'!$A$6:$D$1395,3,FALSE)</f>
        <v>#N/A</v>
      </c>
    </row>
    <row r="867" spans="1:22">
      <c r="A867" s="2" t="s">
        <v>7759</v>
      </c>
      <c r="B867" s="2" t="str">
        <f>VLOOKUP(A867,'4B0907557B M382 List'!$A$5:$E$1799,5,FALSE)</f>
        <v>Characteristic field angle end of injection</v>
      </c>
      <c r="D867" s="2" t="str">
        <f>VLOOKUP(A867,'4B0907557B M382 List'!$A$5:$B$1799,2,FALSE)</f>
        <v>4x6</v>
      </c>
      <c r="E867" s="2" t="str">
        <f>VLOOKUP(A867,'4B0907557B M382 List'!$A$5:$D$1799,4,FALSE)</f>
        <v>Kennfeld Winkel Einspritzende</v>
      </c>
      <c r="F867" s="2" t="str">
        <f>VLOOKUP(A867,'4B0907557B M382 List'!$A$5:$D$1799,3,FALSE)</f>
        <v>$0922A</v>
      </c>
      <c r="H867" s="2" t="e">
        <f>VLOOKUP(A867,'4B0907557P M592 List'!$A$5:$D$1316,2,FALSE)</f>
        <v>#N/A</v>
      </c>
      <c r="I867" s="2" t="e">
        <f>VLOOKUP(A867,'4B0907557P M592 List'!$A$5:$D$1316,4,FALSE)</f>
        <v>#N/A</v>
      </c>
      <c r="J867" s="2" t="e">
        <f>VLOOKUP(A867,'4B0907557P M592 List'!$A$5:$D$1316,3,FALSE)</f>
        <v>#N/A</v>
      </c>
      <c r="L867" s="2" t="e">
        <f>VLOOKUP(A867,'4B0907557P M592 List'!$A$5:$D$1316,2,FALSE)</f>
        <v>#N/A</v>
      </c>
      <c r="M867" s="2" t="e">
        <f>VLOOKUP(A867,'4B0907557P M592 List'!$A$5:$D$1316,4,FALSE)</f>
        <v>#N/A</v>
      </c>
      <c r="N867" s="2" t="e">
        <f>VLOOKUP(A867,'4B0907557P M592 List'!$A$5:$D$1316,3,FALSE)</f>
        <v>#N/A</v>
      </c>
      <c r="P867" s="2" t="str">
        <f>VLOOKUP(A867,'06A906018R M383 List'!$A$6:$D$1294,2,FALSE)</f>
        <v>4x6</v>
      </c>
      <c r="Q867" s="2" t="str">
        <f>VLOOKUP(A867,'06A906018R M383 List'!$A$6:$D$1294,4,FALSE)</f>
        <v>Kennfeld Winkel Einspritzende</v>
      </c>
      <c r="R867" s="2" t="str">
        <f>VLOOKUP(A867,'06A906018R M383 List'!$A$6:$D$1294,3,FALSE)</f>
        <v>$08754</v>
      </c>
      <c r="T867" s="2" t="str">
        <f>VLOOKUP(A867,'06A906018CG M383 List'!$A$6:$D$1395,2,FALSE)</f>
        <v>4x6</v>
      </c>
      <c r="U867" s="2" t="str">
        <f>VLOOKUP(A867,'06A906018CG M383 List'!$A$6:$D$1395,4,FALSE)</f>
        <v>Kennfeld Winkel Einspritzende</v>
      </c>
      <c r="V867" s="2" t="str">
        <f>VLOOKUP(A867,'06A906018CG M383 List'!$A$6:$D$1395,3,FALSE)</f>
        <v>$087BE</v>
      </c>
    </row>
    <row r="868" spans="1:22">
      <c r="A868" s="17" t="s">
        <v>6172</v>
      </c>
      <c r="B868" s="18" t="str">
        <f>VLOOKUP(A868,'4B0907557B M382 List'!$A$5:$E$1799,5,FALSE)</f>
        <v>minimum TE</v>
      </c>
      <c r="C868" s="17"/>
      <c r="D868" s="17" t="str">
        <f>VLOOKUP(A868,'4B0907557B M382 List'!$A$5:$B$1799,2,FALSE)</f>
        <v>1x1</v>
      </c>
      <c r="E868" s="2" t="str">
        <f>VLOOKUP(A868,'4B0907557B M382 List'!$A$5:$D$1799,4,FALSE)</f>
        <v>minimales TE</v>
      </c>
      <c r="F868" s="2" t="str">
        <f>VLOOKUP(A868,'4B0907557B M382 List'!$A$5:$D$1799,3,FALSE)</f>
        <v>$07502</v>
      </c>
      <c r="H868" s="2" t="str">
        <f>VLOOKUP(A868,'4B0907557P M592 List'!$A$5:$D$1316,2,FALSE)</f>
        <v>1x1</v>
      </c>
      <c r="I868" s="2" t="str">
        <f>VLOOKUP(A868,'4B0907557P M592 List'!$A$5:$D$1316,4,FALSE)</f>
        <v>minimales TE</v>
      </c>
      <c r="J868" s="2" t="str">
        <f>VLOOKUP(A868,'4B0907557P M592 List'!$A$5:$D$1316,3,FALSE)</f>
        <v>$07098</v>
      </c>
      <c r="L868" s="2" t="str">
        <f>VLOOKUP(A868,'4B0907557P M592 List'!$A$5:$D$1316,2,FALSE)</f>
        <v>1x1</v>
      </c>
      <c r="M868" s="2" t="str">
        <f>VLOOKUP(A868,'4B0907557P M592 List'!$A$5:$D$1316,4,FALSE)</f>
        <v>minimales TE</v>
      </c>
      <c r="N868" s="2" t="str">
        <f>VLOOKUP(A868,'4B0907557P M592 List'!$A$5:$D$1316,3,FALSE)</f>
        <v>$07098</v>
      </c>
      <c r="P868" s="2" t="e">
        <f>VLOOKUP(A868,'06A906018R M383 List'!$A$6:$D$1294,2,FALSE)</f>
        <v>#N/A</v>
      </c>
      <c r="Q868" s="2" t="e">
        <f>VLOOKUP(A868,'06A906018R M383 List'!$A$6:$D$1294,4,FALSE)</f>
        <v>#N/A</v>
      </c>
      <c r="R868" s="2" t="e">
        <f>VLOOKUP(A868,'06A906018R M383 List'!$A$6:$D$1294,3,FALSE)</f>
        <v>#N/A</v>
      </c>
      <c r="T868" s="2" t="str">
        <f>VLOOKUP(A868,'06A906018CG M383 List'!$A$6:$D$1395,2,FALSE)</f>
        <v>1x1</v>
      </c>
      <c r="U868" s="2" t="str">
        <f>VLOOKUP(A868,'06A906018CG M383 List'!$A$6:$D$1395,4,FALSE)</f>
        <v>Fuel Injectors Minimum Pulsewidth</v>
      </c>
      <c r="V868" s="2" t="str">
        <f>VLOOKUP(A868,'06A906018CG M383 List'!$A$6:$D$1395,3,FALSE)</f>
        <v>$06A32</v>
      </c>
    </row>
    <row r="869" spans="1:22">
      <c r="A869" s="21" t="s">
        <v>7002</v>
      </c>
      <c r="B869" s="18" t="str">
        <f>VLOOKUP(A869,'4B0907557B M382 List'!$A$5:$E$1799,5,FALSE)</f>
        <v>voltage correction</v>
      </c>
      <c r="C869" s="19"/>
      <c r="D869" s="21" t="str">
        <f>VLOOKUP(A869,'4B0907557B M382 List'!$A$5:$B$1799,2,FALSE)</f>
        <v>5x1</v>
      </c>
      <c r="E869" s="2" t="str">
        <f>VLOOKUP(A869,'4B0907557B M382 List'!$A$5:$D$1799,4,FALSE)</f>
        <v>Spannungskorrektur</v>
      </c>
      <c r="F869" s="2" t="str">
        <f>VLOOKUP(A869,'4B0907557B M382 List'!$A$5:$D$1799,3,FALSE)</f>
        <v>$09563</v>
      </c>
      <c r="H869" s="2" t="e">
        <f>VLOOKUP(A869,'4B0907557P M592 List'!$A$5:$D$1316,2,FALSE)</f>
        <v>#N/A</v>
      </c>
      <c r="I869" s="2" t="e">
        <f>VLOOKUP(A869,'4B0907557P M592 List'!$A$5:$D$1316,4,FALSE)</f>
        <v>#N/A</v>
      </c>
      <c r="J869" s="2" t="e">
        <f>VLOOKUP(A869,'4B0907557P M592 List'!$A$5:$D$1316,3,FALSE)</f>
        <v>#N/A</v>
      </c>
      <c r="L869" s="2" t="e">
        <f>VLOOKUP(A869,'4B0907557P M592 List'!$A$5:$D$1316,2,FALSE)</f>
        <v>#N/A</v>
      </c>
      <c r="M869" s="2" t="e">
        <f>VLOOKUP(A869,'4B0907557P M592 List'!$A$5:$D$1316,4,FALSE)</f>
        <v>#N/A</v>
      </c>
      <c r="N869" s="2" t="e">
        <f>VLOOKUP(A869,'4B0907557P M592 List'!$A$5:$D$1316,3,FALSE)</f>
        <v>#N/A</v>
      </c>
      <c r="P869" s="2" t="e">
        <f>VLOOKUP(A869,'06A906018R M383 List'!$A$6:$D$1294,2,FALSE)</f>
        <v>#N/A</v>
      </c>
      <c r="Q869" s="2" t="e">
        <f>VLOOKUP(A869,'06A906018R M383 List'!$A$6:$D$1294,4,FALSE)</f>
        <v>#N/A</v>
      </c>
      <c r="R869" s="2" t="e">
        <f>VLOOKUP(A869,'06A906018R M383 List'!$A$6:$D$1294,3,FALSE)</f>
        <v>#N/A</v>
      </c>
      <c r="T869" s="2" t="str">
        <f>VLOOKUP(A869,'06A906018CG M383 List'!$A$6:$D$1395,2,FALSE)</f>
        <v>5x1</v>
      </c>
      <c r="U869" s="2" t="str">
        <f>VLOOKUP(A869,'06A906018CG M383 List'!$A$6:$D$1395,4,FALSE)</f>
        <v>Fuel Injectors Latency due to Battery Voltage</v>
      </c>
      <c r="V869" s="2" t="str">
        <f>VLOOKUP(A869,'06A906018CG M383 List'!$A$6:$D$1395,3,FALSE)</f>
        <v>$08AF3</v>
      </c>
    </row>
    <row r="870" spans="1:22">
      <c r="A870" s="2" t="s">
        <v>4048</v>
      </c>
      <c r="B870" s="2" t="str">
        <f>VLOOKUP(A870,'4B0907557B M382 List'!$A$5:$E$1799,5,FALSE)</f>
        <v>Angle injection demolition</v>
      </c>
      <c r="D870" s="2" t="str">
        <f>VLOOKUP(A870,'4B0907557B M382 List'!$A$5:$B$1799,2,FALSE)</f>
        <v>5x1</v>
      </c>
      <c r="E870" s="2" t="str">
        <f>VLOOKUP(A870,'4B0907557B M382 List'!$A$5:$D$1799,4,FALSE)</f>
        <v>Winkel Einspritzabbruch</v>
      </c>
      <c r="F870" s="2" t="str">
        <f>VLOOKUP(A870,'4B0907557B M382 List'!$A$5:$D$1799,3,FALSE)</f>
        <v>$0928B</v>
      </c>
      <c r="H870" s="2" t="e">
        <f>VLOOKUP(A870,'4B0907557P M592 List'!$A$5:$D$1316,2,FALSE)</f>
        <v>#N/A</v>
      </c>
      <c r="I870" s="2" t="e">
        <f>VLOOKUP(A870,'4B0907557P M592 List'!$A$5:$D$1316,4,FALSE)</f>
        <v>#N/A</v>
      </c>
      <c r="J870" s="2" t="e">
        <f>VLOOKUP(A870,'4B0907557P M592 List'!$A$5:$D$1316,3,FALSE)</f>
        <v>#N/A</v>
      </c>
      <c r="L870" s="2" t="e">
        <f>VLOOKUP(A870,'4B0907557P M592 List'!$A$5:$D$1316,2,FALSE)</f>
        <v>#N/A</v>
      </c>
      <c r="M870" s="2" t="e">
        <f>VLOOKUP(A870,'4B0907557P M592 List'!$A$5:$D$1316,4,FALSE)</f>
        <v>#N/A</v>
      </c>
      <c r="N870" s="2" t="e">
        <f>VLOOKUP(A870,'4B0907557P M592 List'!$A$5:$D$1316,3,FALSE)</f>
        <v>#N/A</v>
      </c>
      <c r="P870" s="2" t="str">
        <f>VLOOKUP(A870,'06A906018R M383 List'!$A$6:$D$1294,2,FALSE)</f>
        <v>5x1</v>
      </c>
      <c r="Q870" s="2" t="str">
        <f>VLOOKUP(A870,'06A906018R M383 List'!$A$6:$D$1294,4,FALSE)</f>
        <v>Winkel Einspritzabbruch</v>
      </c>
      <c r="R870" s="2" t="str">
        <f>VLOOKUP(A870,'06A906018R M383 List'!$A$6:$D$1294,3,FALSE)</f>
        <v>$087B5</v>
      </c>
      <c r="T870" s="2" t="e">
        <f>VLOOKUP(A870,'06A906018CG M383 List'!$A$6:$D$1395,2,FALSE)</f>
        <v>#N/A</v>
      </c>
      <c r="U870" s="2" t="e">
        <f>VLOOKUP(A870,'06A906018CG M383 List'!$A$6:$D$1395,4,FALSE)</f>
        <v>#N/A</v>
      </c>
      <c r="V870" s="2" t="e">
        <f>VLOOKUP(A870,'06A906018CG M383 List'!$A$6:$D$1395,3,FALSE)</f>
        <v>#N/A</v>
      </c>
    </row>
    <row r="871" spans="1:22">
      <c r="A871" s="2" t="s">
        <v>4051</v>
      </c>
      <c r="B871" s="2" t="str">
        <f>VLOOKUP(A871,'4B0907557B M382 List'!$A$5:$E$1799,5,FALSE)</f>
        <v>Offset template approach angle by ASR operation</v>
      </c>
      <c r="D871" s="2" t="str">
        <f>VLOOKUP(A871,'4B0907557B M382 List'!$A$5:$B$1799,2,FALSE)</f>
        <v>6x1</v>
      </c>
      <c r="E871" s="2" t="str">
        <f>VLOOKUP(A871,'4B0907557B M382 List'!$A$5:$D$1799,4,FALSE)</f>
        <v>Offset Vorlagerungswinkel nach ASR-Betrieb</v>
      </c>
      <c r="F871" s="2" t="str">
        <f>VLOOKUP(A871,'4B0907557B M382 List'!$A$5:$D$1799,3,FALSE)</f>
        <v>$0927E</v>
      </c>
      <c r="H871" s="2" t="e">
        <f>VLOOKUP(A871,'4B0907557P M592 List'!$A$5:$D$1316,2,FALSE)</f>
        <v>#N/A</v>
      </c>
      <c r="I871" s="2" t="e">
        <f>VLOOKUP(A871,'4B0907557P M592 List'!$A$5:$D$1316,4,FALSE)</f>
        <v>#N/A</v>
      </c>
      <c r="J871" s="2" t="e">
        <f>VLOOKUP(A871,'4B0907557P M592 List'!$A$5:$D$1316,3,FALSE)</f>
        <v>#N/A</v>
      </c>
      <c r="L871" s="2" t="e">
        <f>VLOOKUP(A871,'4B0907557P M592 List'!$A$5:$D$1316,2,FALSE)</f>
        <v>#N/A</v>
      </c>
      <c r="M871" s="2" t="e">
        <f>VLOOKUP(A871,'4B0907557P M592 List'!$A$5:$D$1316,4,FALSE)</f>
        <v>#N/A</v>
      </c>
      <c r="N871" s="2" t="e">
        <f>VLOOKUP(A871,'4B0907557P M592 List'!$A$5:$D$1316,3,FALSE)</f>
        <v>#N/A</v>
      </c>
      <c r="P871" s="2" t="str">
        <f>VLOOKUP(A871,'06A906018R M383 List'!$A$6:$D$1294,2,FALSE)</f>
        <v>6x1</v>
      </c>
      <c r="Q871" s="2" t="str">
        <f>VLOOKUP(A871,'06A906018R M383 List'!$A$6:$D$1294,4,FALSE)</f>
        <v>Offset Vorlagerungswinkel nach ASR-Betrieb</v>
      </c>
      <c r="R871" s="2" t="str">
        <f>VLOOKUP(A871,'06A906018R M383 List'!$A$6:$D$1294,3,FALSE)</f>
        <v>$087A8</v>
      </c>
      <c r="T871" s="2" t="str">
        <f>VLOOKUP(A871,'06A906018CG M383 List'!$A$6:$D$1395,2,FALSE)</f>
        <v>6x1</v>
      </c>
      <c r="U871" s="2" t="str">
        <f>VLOOKUP(A871,'06A906018CG M383 List'!$A$6:$D$1395,4,FALSE)</f>
        <v>Offset Vorlagerungswinkel nach ASR-Betrieb</v>
      </c>
      <c r="V871" s="2" t="str">
        <f>VLOOKUP(A871,'06A906018CG M383 List'!$A$6:$D$1395,3,FALSE)</f>
        <v>$08812</v>
      </c>
    </row>
    <row r="872" spans="1:22">
      <c r="A872" s="2" t="s">
        <v>4054</v>
      </c>
      <c r="B872" s="2" t="str">
        <f>VLOOKUP(A872,'4B0907557B M382 List'!$A$5:$E$1799,5,FALSE)</f>
        <v>Template approach angle - correction</v>
      </c>
      <c r="D872" s="2" t="str">
        <f>VLOOKUP(A872,'4B0907557B M382 List'!$A$5:$B$1799,2,FALSE)</f>
        <v>6x1</v>
      </c>
      <c r="E872" s="2" t="str">
        <f>VLOOKUP(A872,'4B0907557B M382 List'!$A$5:$D$1799,4,FALSE)</f>
        <v>Vorlagerungswinkel - Korrektur</v>
      </c>
      <c r="F872" s="2" t="str">
        <f>VLOOKUP(A872,'4B0907557B M382 List'!$A$5:$D$1799,3,FALSE)</f>
        <v>$0924A</v>
      </c>
      <c r="H872" s="2" t="e">
        <f>VLOOKUP(A872,'4B0907557P M592 List'!$A$5:$D$1316,2,FALSE)</f>
        <v>#N/A</v>
      </c>
      <c r="I872" s="2" t="e">
        <f>VLOOKUP(A872,'4B0907557P M592 List'!$A$5:$D$1316,4,FALSE)</f>
        <v>#N/A</v>
      </c>
      <c r="J872" s="2" t="e">
        <f>VLOOKUP(A872,'4B0907557P M592 List'!$A$5:$D$1316,3,FALSE)</f>
        <v>#N/A</v>
      </c>
      <c r="L872" s="2" t="e">
        <f>VLOOKUP(A872,'4B0907557P M592 List'!$A$5:$D$1316,2,FALSE)</f>
        <v>#N/A</v>
      </c>
      <c r="M872" s="2" t="e">
        <f>VLOOKUP(A872,'4B0907557P M592 List'!$A$5:$D$1316,4,FALSE)</f>
        <v>#N/A</v>
      </c>
      <c r="N872" s="2" t="e">
        <f>VLOOKUP(A872,'4B0907557P M592 List'!$A$5:$D$1316,3,FALSE)</f>
        <v>#N/A</v>
      </c>
      <c r="P872" s="2" t="str">
        <f>VLOOKUP(A872,'06A906018R M383 List'!$A$6:$D$1294,2,FALSE)</f>
        <v>6x1</v>
      </c>
      <c r="Q872" s="2" t="str">
        <f>VLOOKUP(A872,'06A906018R M383 List'!$A$6:$D$1294,4,FALSE)</f>
        <v>Vorlagerungswinkel - Korrektur</v>
      </c>
      <c r="R872" s="2" t="str">
        <f>VLOOKUP(A872,'06A906018R M383 List'!$A$6:$D$1294,3,FALSE)</f>
        <v>$08774</v>
      </c>
      <c r="T872" s="2" t="str">
        <f>VLOOKUP(A872,'06A906018CG M383 List'!$A$6:$D$1395,2,FALSE)</f>
        <v>6x1</v>
      </c>
      <c r="U872" s="2" t="str">
        <f>VLOOKUP(A872,'06A906018CG M383 List'!$A$6:$D$1395,4,FALSE)</f>
        <v>Vorlagerungswinkel - Korrektur</v>
      </c>
      <c r="V872" s="2" t="str">
        <f>VLOOKUP(A872,'06A906018CG M383 List'!$A$6:$D$1395,3,FALSE)</f>
        <v>$087DE</v>
      </c>
    </row>
    <row r="873" spans="1:22">
      <c r="A873" s="2" t="s">
        <v>4057</v>
      </c>
      <c r="B873" s="2" t="str">
        <f>VLOOKUP(A873,'4B0907557B M382 List'!$A$5:$E$1799,5,FALSE)</f>
        <v>Vorlagerunswinkel correction in the Start</v>
      </c>
      <c r="D873" s="2" t="str">
        <f>VLOOKUP(A873,'4B0907557B M382 List'!$A$5:$B$1799,2,FALSE)</f>
        <v>4x1</v>
      </c>
      <c r="E873" s="2" t="str">
        <f>VLOOKUP(A873,'4B0907557B M382 List'!$A$5:$D$1799,4,FALSE)</f>
        <v>Vorlagerunswinkel-Korrektur im Start</v>
      </c>
      <c r="F873" s="2" t="str">
        <f>VLOOKUP(A873,'4B0907557B M382 List'!$A$5:$D$1799,3,FALSE)</f>
        <v>$09256</v>
      </c>
      <c r="H873" s="2" t="e">
        <f>VLOOKUP(A873,'4B0907557P M592 List'!$A$5:$D$1316,2,FALSE)</f>
        <v>#N/A</v>
      </c>
      <c r="I873" s="2" t="e">
        <f>VLOOKUP(A873,'4B0907557P M592 List'!$A$5:$D$1316,4,FALSE)</f>
        <v>#N/A</v>
      </c>
      <c r="J873" s="2" t="e">
        <f>VLOOKUP(A873,'4B0907557P M592 List'!$A$5:$D$1316,3,FALSE)</f>
        <v>#N/A</v>
      </c>
      <c r="L873" s="2" t="e">
        <f>VLOOKUP(A873,'4B0907557P M592 List'!$A$5:$D$1316,2,FALSE)</f>
        <v>#N/A</v>
      </c>
      <c r="M873" s="2" t="e">
        <f>VLOOKUP(A873,'4B0907557P M592 List'!$A$5:$D$1316,4,FALSE)</f>
        <v>#N/A</v>
      </c>
      <c r="N873" s="2" t="e">
        <f>VLOOKUP(A873,'4B0907557P M592 List'!$A$5:$D$1316,3,FALSE)</f>
        <v>#N/A</v>
      </c>
      <c r="P873" s="2" t="str">
        <f>VLOOKUP(A873,'06A906018R M383 List'!$A$6:$D$1294,2,FALSE)</f>
        <v>4x1</v>
      </c>
      <c r="Q873" s="2" t="str">
        <f>VLOOKUP(A873,'06A906018R M383 List'!$A$6:$D$1294,4,FALSE)</f>
        <v>Vorlagerunswinkel-Korrektur im Start</v>
      </c>
      <c r="R873" s="2" t="str">
        <f>VLOOKUP(A873,'06A906018R M383 List'!$A$6:$D$1294,3,FALSE)</f>
        <v>$08780</v>
      </c>
      <c r="T873" s="2" t="str">
        <f>VLOOKUP(A873,'06A906018CG M383 List'!$A$6:$D$1395,2,FALSE)</f>
        <v>4x1</v>
      </c>
      <c r="U873" s="2" t="str">
        <f>VLOOKUP(A873,'06A906018CG M383 List'!$A$6:$D$1395,4,FALSE)</f>
        <v>Vorlagerunswinkel-Korrektur im Start</v>
      </c>
      <c r="V873" s="2" t="str">
        <f>VLOOKUP(A873,'06A906018CG M383 List'!$A$6:$D$1395,3,FALSE)</f>
        <v>$087EA</v>
      </c>
    </row>
    <row r="874" spans="1:22">
      <c r="A874" s="2" t="s">
        <v>4060</v>
      </c>
      <c r="B874" s="2" t="str">
        <f>VLOOKUP(A874,'4B0907557B M382 List'!$A$5:$E$1799,5,FALSE)</f>
        <v>Angle injection end of the Start</v>
      </c>
      <c r="D874" s="2" t="str">
        <f>VLOOKUP(A874,'4B0907557B M382 List'!$A$5:$B$1799,2,FALSE)</f>
        <v>6x1</v>
      </c>
      <c r="E874" s="2" t="str">
        <f>VLOOKUP(A874,'4B0907557B M382 List'!$A$5:$D$1799,4,FALSE)</f>
        <v>Winkel Einspritzende im Start</v>
      </c>
      <c r="F874" s="2" t="str">
        <f>VLOOKUP(A874,'4B0907557B M382 List'!$A$5:$D$1799,3,FALSE)</f>
        <v>$09270</v>
      </c>
      <c r="H874" s="2" t="e">
        <f>VLOOKUP(A874,'4B0907557P M592 List'!$A$5:$D$1316,2,FALSE)</f>
        <v>#N/A</v>
      </c>
      <c r="I874" s="2" t="e">
        <f>VLOOKUP(A874,'4B0907557P M592 List'!$A$5:$D$1316,4,FALSE)</f>
        <v>#N/A</v>
      </c>
      <c r="J874" s="2" t="e">
        <f>VLOOKUP(A874,'4B0907557P M592 List'!$A$5:$D$1316,3,FALSE)</f>
        <v>#N/A</v>
      </c>
      <c r="L874" s="2" t="e">
        <f>VLOOKUP(A874,'4B0907557P M592 List'!$A$5:$D$1316,2,FALSE)</f>
        <v>#N/A</v>
      </c>
      <c r="M874" s="2" t="e">
        <f>VLOOKUP(A874,'4B0907557P M592 List'!$A$5:$D$1316,4,FALSE)</f>
        <v>#N/A</v>
      </c>
      <c r="N874" s="2" t="e">
        <f>VLOOKUP(A874,'4B0907557P M592 List'!$A$5:$D$1316,3,FALSE)</f>
        <v>#N/A</v>
      </c>
      <c r="P874" s="2" t="str">
        <f>VLOOKUP(A874,'06A906018R M383 List'!$A$6:$D$1294,2,FALSE)</f>
        <v>6x1</v>
      </c>
      <c r="Q874" s="2" t="str">
        <f>VLOOKUP(A874,'06A906018R M383 List'!$A$6:$D$1294,4,FALSE)</f>
        <v>Winkel Einspritzende im Start</v>
      </c>
      <c r="R874" s="2" t="str">
        <f>VLOOKUP(A874,'06A906018R M383 List'!$A$6:$D$1294,3,FALSE)</f>
        <v>$0879A</v>
      </c>
      <c r="T874" s="2" t="str">
        <f>VLOOKUP(A874,'06A906018CG M383 List'!$A$6:$D$1395,2,FALSE)</f>
        <v>6x1</v>
      </c>
      <c r="U874" s="2" t="str">
        <f>VLOOKUP(A874,'06A906018CG M383 List'!$A$6:$D$1395,4,FALSE)</f>
        <v>Winkel Einspritzende im Start</v>
      </c>
      <c r="V874" s="2" t="str">
        <f>VLOOKUP(A874,'06A906018CG M383 List'!$A$6:$D$1395,3,FALSE)</f>
        <v>$08804</v>
      </c>
    </row>
    <row r="875" spans="1:22">
      <c r="A875" s="2" t="s">
        <v>4063</v>
      </c>
      <c r="B875" s="2" t="str">
        <f>VLOOKUP(A875,'4B0907557B M382 List'!$A$5:$E$1799,5,FALSE)</f>
        <v>Angle limit injection end for sim . start activators</v>
      </c>
      <c r="D875" s="2" t="str">
        <f>VLOOKUP(A875,'4B0907557B M382 List'!$A$5:$B$1799,2,FALSE)</f>
        <v>1x1</v>
      </c>
      <c r="E875" s="2" t="str">
        <f>VLOOKUP(A875,'4B0907557B M382 List'!$A$5:$D$1799,4,FALSE)</f>
        <v>Winkelgrenze Einspritzende für sim. Startauslösungen</v>
      </c>
      <c r="F875" s="2" t="str">
        <f>VLOOKUP(A875,'4B0907557B M382 List'!$A$5:$D$1799,3,FALSE)</f>
        <v>$074E2</v>
      </c>
      <c r="H875" s="2" t="str">
        <f>VLOOKUP(A875,'4B0907557P M592 List'!$A$5:$D$1316,2,FALSE)</f>
        <v>1x1</v>
      </c>
      <c r="I875" s="2" t="str">
        <f>VLOOKUP(A875,'4B0907557P M592 List'!$A$5:$D$1316,4,FALSE)</f>
        <v>Winkelgrenze Einspritzende für sim. Startauslösungen</v>
      </c>
      <c r="J875" s="2" t="str">
        <f>VLOOKUP(A875,'4B0907557P M592 List'!$A$5:$D$1316,3,FALSE)</f>
        <v>$07078</v>
      </c>
      <c r="L875" s="2" t="str">
        <f>VLOOKUP(A875,'4B0907557P M592 List'!$A$5:$D$1316,2,FALSE)</f>
        <v>1x1</v>
      </c>
      <c r="M875" s="2" t="str">
        <f>VLOOKUP(A875,'4B0907557P M592 List'!$A$5:$D$1316,4,FALSE)</f>
        <v>Winkelgrenze Einspritzende für sim. Startauslösungen</v>
      </c>
      <c r="N875" s="2" t="str">
        <f>VLOOKUP(A875,'4B0907557P M592 List'!$A$5:$D$1316,3,FALSE)</f>
        <v>$07078</v>
      </c>
      <c r="P875" s="2" t="e">
        <f>VLOOKUP(A875,'06A906018R M383 List'!$A$6:$D$1294,2,FALSE)</f>
        <v>#N/A</v>
      </c>
      <c r="Q875" s="2" t="e">
        <f>VLOOKUP(A875,'06A906018R M383 List'!$A$6:$D$1294,4,FALSE)</f>
        <v>#N/A</v>
      </c>
      <c r="R875" s="2" t="e">
        <f>VLOOKUP(A875,'06A906018R M383 List'!$A$6:$D$1294,3,FALSE)</f>
        <v>#N/A</v>
      </c>
      <c r="T875" s="2" t="str">
        <f>VLOOKUP(A875,'06A906018CG M383 List'!$A$6:$D$1395,2,FALSE)</f>
        <v>1x1</v>
      </c>
      <c r="U875" s="2" t="str">
        <f>VLOOKUP(A875,'06A906018CG M383 List'!$A$6:$D$1395,4,FALSE)</f>
        <v>Winkelgrenze Einspritzende für sim. Startauslösungen</v>
      </c>
      <c r="V875" s="2" t="str">
        <f>VLOOKUP(A875,'06A906018CG M383 List'!$A$6:$D$1395,3,FALSE)</f>
        <v>$06A12</v>
      </c>
    </row>
    <row r="876" spans="1:22">
      <c r="A876" s="2" t="s">
        <v>4071</v>
      </c>
      <c r="B876" s="2" t="str">
        <f>VLOOKUP(A876,'4B0907557B M382 List'!$A$5:$E$1799,5,FALSE)</f>
        <v>Angle inlet closes before SW reference mark ( tR)</v>
      </c>
      <c r="D876" s="2" t="str">
        <f>VLOOKUP(A876,'4B0907557B M382 List'!$A$5:$B$1799,2,FALSE)</f>
        <v>1x1</v>
      </c>
      <c r="E876" s="2" t="str">
        <f>VLOOKUP(A876,'4B0907557B M382 List'!$A$5:$D$1799,4,FALSE)</f>
        <v>Winkel Einlaß-schließt vor SW-Bezugsmarke (tR)</v>
      </c>
      <c r="F876" s="2" t="str">
        <f>VLOOKUP(A876,'4B0907557B M382 List'!$A$5:$D$1799,3,FALSE)</f>
        <v>$074E3</v>
      </c>
      <c r="H876" s="2" t="str">
        <f>VLOOKUP(A876,'4B0907557P M592 List'!$A$5:$D$1316,2,FALSE)</f>
        <v>1x1</v>
      </c>
      <c r="I876" s="2" t="str">
        <f>VLOOKUP(A876,'4B0907557P M592 List'!$A$5:$D$1316,4,FALSE)</f>
        <v>Winkel Einlaß-schließt vor SW-Bezugsmarke (tR)</v>
      </c>
      <c r="J876" s="2" t="str">
        <f>VLOOKUP(A876,'4B0907557P M592 List'!$A$5:$D$1316,3,FALSE)</f>
        <v>$07079</v>
      </c>
      <c r="L876" s="2" t="str">
        <f>VLOOKUP(A876,'4B0907557P M592 List'!$A$5:$D$1316,2,FALSE)</f>
        <v>1x1</v>
      </c>
      <c r="M876" s="2" t="str">
        <f>VLOOKUP(A876,'4B0907557P M592 List'!$A$5:$D$1316,4,FALSE)</f>
        <v>Winkel Einlaß-schließt vor SW-Bezugsmarke (tR)</v>
      </c>
      <c r="N876" s="2" t="str">
        <f>VLOOKUP(A876,'4B0907557P M592 List'!$A$5:$D$1316,3,FALSE)</f>
        <v>$07079</v>
      </c>
      <c r="P876" s="2" t="e">
        <f>VLOOKUP(A876,'06A906018R M383 List'!$A$6:$D$1294,2,FALSE)</f>
        <v>#N/A</v>
      </c>
      <c r="Q876" s="2" t="e">
        <f>VLOOKUP(A876,'06A906018R M383 List'!$A$6:$D$1294,4,FALSE)</f>
        <v>#N/A</v>
      </c>
      <c r="R876" s="2" t="e">
        <f>VLOOKUP(A876,'06A906018R M383 List'!$A$6:$D$1294,3,FALSE)</f>
        <v>#N/A</v>
      </c>
      <c r="T876" s="2" t="str">
        <f>VLOOKUP(A876,'06A906018CG M383 List'!$A$6:$D$1395,2,FALSE)</f>
        <v>1x1</v>
      </c>
      <c r="U876" s="2" t="str">
        <f>VLOOKUP(A876,'06A906018CG M383 List'!$A$6:$D$1395,4,FALSE)</f>
        <v>Winkel Einlaß-schließt vor SW-Bezugsmarke (tR)</v>
      </c>
      <c r="V876" s="2" t="str">
        <f>VLOOKUP(A876,'06A906018CG M383 List'!$A$6:$D$1395,3,FALSE)</f>
        <v>$06A13</v>
      </c>
    </row>
    <row r="877" spans="1:22">
      <c r="A877" s="2" t="s">
        <v>4065</v>
      </c>
      <c r="B877" s="2" t="str">
        <f>VLOOKUP(A877,'4B0907557B M382 List'!$A$5:$E$1799,5,FALSE)</f>
        <v>Angle limit injection end for sim . start activators</v>
      </c>
      <c r="D877" s="2" t="str">
        <f>VLOOKUP(A877,'4B0907557B M382 List'!$A$5:$B$1799,2,FALSE)</f>
        <v>1x1</v>
      </c>
      <c r="E877" s="2" t="str">
        <f>VLOOKUP(A877,'4B0907557B M382 List'!$A$5:$D$1799,4,FALSE)</f>
        <v>Winkelgrenze Einspritzende für sim. Startauslösungen</v>
      </c>
      <c r="F877" s="2" t="str">
        <f>VLOOKUP(A877,'4B0907557B M382 List'!$A$5:$D$1799,3,FALSE)</f>
        <v>$074F0</v>
      </c>
      <c r="H877" s="2" t="str">
        <f>VLOOKUP(A877,'4B0907557P M592 List'!$A$5:$D$1316,2,FALSE)</f>
        <v>1x1</v>
      </c>
      <c r="I877" s="2" t="str">
        <f>VLOOKUP(A877,'4B0907557P M592 List'!$A$5:$D$1316,4,FALSE)</f>
        <v>Winkelgrenze Einspritzende für sim. Startauslösungen</v>
      </c>
      <c r="J877" s="2" t="str">
        <f>VLOOKUP(A877,'4B0907557P M592 List'!$A$5:$D$1316,3,FALSE)</f>
        <v>$07086</v>
      </c>
      <c r="L877" s="2" t="str">
        <f>VLOOKUP(A877,'4B0907557P M592 List'!$A$5:$D$1316,2,FALSE)</f>
        <v>1x1</v>
      </c>
      <c r="M877" s="2" t="str">
        <f>VLOOKUP(A877,'4B0907557P M592 List'!$A$5:$D$1316,4,FALSE)</f>
        <v>Winkelgrenze Einspritzende für sim. Startauslösungen</v>
      </c>
      <c r="N877" s="2" t="str">
        <f>VLOOKUP(A877,'4B0907557P M592 List'!$A$5:$D$1316,3,FALSE)</f>
        <v>$07086</v>
      </c>
      <c r="P877" s="2" t="str">
        <f>VLOOKUP(A877,'06A906018R M383 List'!$A$6:$D$1294,2,FALSE)</f>
        <v>1x1</v>
      </c>
      <c r="Q877" s="2" t="str">
        <f>VLOOKUP(A877,'06A906018R M383 List'!$A$6:$D$1294,4,FALSE)</f>
        <v>Winkelgrenze Einspritzende für sim. Startauslösungen</v>
      </c>
      <c r="R877" s="2" t="str">
        <f>VLOOKUP(A877,'06A906018R M383 List'!$A$6:$D$1294,3,FALSE)</f>
        <v>$069F6</v>
      </c>
      <c r="T877" s="2" t="str">
        <f>VLOOKUP(A877,'06A906018CG M383 List'!$A$6:$D$1395,2,FALSE)</f>
        <v>1x1</v>
      </c>
      <c r="U877" s="2" t="str">
        <f>VLOOKUP(A877,'06A906018CG M383 List'!$A$6:$D$1395,4,FALSE)</f>
        <v>Winkelgrenze Einspritzende für sim. Startauslösungen</v>
      </c>
      <c r="V877" s="2" t="str">
        <f>VLOOKUP(A877,'06A906018CG M383 List'!$A$6:$D$1395,3,FALSE)</f>
        <v>$06A20</v>
      </c>
    </row>
    <row r="878" spans="1:22">
      <c r="A878" s="2" t="s">
        <v>4068</v>
      </c>
      <c r="B878" s="2" t="str">
        <f>VLOOKUP(A878,'4B0907557B M382 List'!$A$5:$E$1799,5,FALSE)</f>
        <v>Angle end of injection at full load</v>
      </c>
      <c r="D878" s="2" t="str">
        <f>VLOOKUP(A878,'4B0907557B M382 List'!$A$5:$B$1799,2,FALSE)</f>
        <v>6x1</v>
      </c>
      <c r="E878" s="2" t="str">
        <f>VLOOKUP(A878,'4B0907557B M382 List'!$A$5:$D$1799,4,FALSE)</f>
        <v>Winkel Einspritzende bei Vollast</v>
      </c>
      <c r="F878" s="2" t="str">
        <f>VLOOKUP(A878,'4B0907557B M382 List'!$A$5:$D$1799,3,FALSE)</f>
        <v>$09262</v>
      </c>
      <c r="H878" s="2" t="e">
        <f>VLOOKUP(A878,'4B0907557P M592 List'!$A$5:$D$1316,2,FALSE)</f>
        <v>#N/A</v>
      </c>
      <c r="I878" s="2" t="e">
        <f>VLOOKUP(A878,'4B0907557P M592 List'!$A$5:$D$1316,4,FALSE)</f>
        <v>#N/A</v>
      </c>
      <c r="J878" s="2" t="e">
        <f>VLOOKUP(A878,'4B0907557P M592 List'!$A$5:$D$1316,3,FALSE)</f>
        <v>#N/A</v>
      </c>
      <c r="L878" s="2" t="e">
        <f>VLOOKUP(A878,'4B0907557P M592 List'!$A$5:$D$1316,2,FALSE)</f>
        <v>#N/A</v>
      </c>
      <c r="M878" s="2" t="e">
        <f>VLOOKUP(A878,'4B0907557P M592 List'!$A$5:$D$1316,4,FALSE)</f>
        <v>#N/A</v>
      </c>
      <c r="N878" s="2" t="e">
        <f>VLOOKUP(A878,'4B0907557P M592 List'!$A$5:$D$1316,3,FALSE)</f>
        <v>#N/A</v>
      </c>
      <c r="P878" s="2" t="str">
        <f>VLOOKUP(A878,'06A906018R M383 List'!$A$6:$D$1294,2,FALSE)</f>
        <v>6x1</v>
      </c>
      <c r="Q878" s="2" t="str">
        <f>VLOOKUP(A878,'06A906018R M383 List'!$A$6:$D$1294,4,FALSE)</f>
        <v>Winkel Einspritzende bei Vollast</v>
      </c>
      <c r="R878" s="2" t="str">
        <f>VLOOKUP(A878,'06A906018R M383 List'!$A$6:$D$1294,3,FALSE)</f>
        <v>$0878C</v>
      </c>
      <c r="T878" s="2" t="str">
        <f>VLOOKUP(A878,'06A906018CG M383 List'!$A$6:$D$1395,2,FALSE)</f>
        <v>6x1</v>
      </c>
      <c r="U878" s="2" t="str">
        <f>VLOOKUP(A878,'06A906018CG M383 List'!$A$6:$D$1395,4,FALSE)</f>
        <v>Winkel Einspritzende bei Vollast</v>
      </c>
      <c r="V878" s="2" t="str">
        <f>VLOOKUP(A878,'06A906018CG M383 List'!$A$6:$D$1395,3,FALSE)</f>
        <v>$087F6</v>
      </c>
    </row>
    <row r="879" spans="1:22">
      <c r="A879" s="2" t="s">
        <v>4071</v>
      </c>
      <c r="B879" s="2" t="str">
        <f>VLOOKUP(A879,'4B0907557B M382 List'!$A$5:$E$1799,5,FALSE)</f>
        <v>Angle inlet closes before SW reference mark ( tR)</v>
      </c>
      <c r="D879" s="2" t="str">
        <f>VLOOKUP(A879,'4B0907557B M382 List'!$A$5:$B$1799,2,FALSE)</f>
        <v>1x1</v>
      </c>
      <c r="E879" s="2" t="str">
        <f>VLOOKUP(A879,'4B0907557B M382 List'!$A$5:$D$1799,4,FALSE)</f>
        <v>Winkel Einlaß-schließt vor SW-Bezugsmarke (tR)</v>
      </c>
      <c r="F879" s="2" t="str">
        <f>VLOOKUP(A879,'4B0907557B M382 List'!$A$5:$D$1799,3,FALSE)</f>
        <v>$074E3</v>
      </c>
      <c r="H879" s="2" t="str">
        <f>VLOOKUP(A879,'4B0907557P M592 List'!$A$5:$D$1316,2,FALSE)</f>
        <v>1x1</v>
      </c>
      <c r="I879" s="2" t="str">
        <f>VLOOKUP(A879,'4B0907557P M592 List'!$A$5:$D$1316,4,FALSE)</f>
        <v>Winkel Einlaß-schließt vor SW-Bezugsmarke (tR)</v>
      </c>
      <c r="J879" s="2" t="str">
        <f>VLOOKUP(A879,'4B0907557P M592 List'!$A$5:$D$1316,3,FALSE)</f>
        <v>$07079</v>
      </c>
      <c r="L879" s="2" t="str">
        <f>VLOOKUP(A879,'4B0907557P M592 List'!$A$5:$D$1316,2,FALSE)</f>
        <v>1x1</v>
      </c>
      <c r="M879" s="2" t="str">
        <f>VLOOKUP(A879,'4B0907557P M592 List'!$A$5:$D$1316,4,FALSE)</f>
        <v>Winkel Einlaß-schließt vor SW-Bezugsmarke (tR)</v>
      </c>
      <c r="N879" s="2" t="str">
        <f>VLOOKUP(A879,'4B0907557P M592 List'!$A$5:$D$1316,3,FALSE)</f>
        <v>$07079</v>
      </c>
      <c r="P879" s="2" t="e">
        <f>VLOOKUP(A879,'06A906018R M383 List'!$A$6:$D$1294,2,FALSE)</f>
        <v>#N/A</v>
      </c>
      <c r="Q879" s="2" t="e">
        <f>VLOOKUP(A879,'06A906018R M383 List'!$A$6:$D$1294,4,FALSE)</f>
        <v>#N/A</v>
      </c>
      <c r="R879" s="2" t="e">
        <f>VLOOKUP(A879,'06A906018R M383 List'!$A$6:$D$1294,3,FALSE)</f>
        <v>#N/A</v>
      </c>
      <c r="T879" s="2" t="str">
        <f>VLOOKUP(A879,'06A906018CG M383 List'!$A$6:$D$1395,2,FALSE)</f>
        <v>1x1</v>
      </c>
      <c r="U879" s="2" t="str">
        <f>VLOOKUP(A879,'06A906018CG M383 List'!$A$6:$D$1395,4,FALSE)</f>
        <v>Winkel Einlaß-schließt vor SW-Bezugsmarke (tR)</v>
      </c>
      <c r="V879" s="2" t="str">
        <f>VLOOKUP(A879,'06A906018CG M383 List'!$A$6:$D$1395,3,FALSE)</f>
        <v>$06A13</v>
      </c>
    </row>
    <row r="880" spans="1:22">
      <c r="A880" s="2" t="s">
        <v>4073</v>
      </c>
      <c r="B880" s="2" t="str">
        <f>VLOOKUP(A880,'4B0907557B M382 List'!$A$5:$E$1799,5,FALSE)</f>
        <v>Angle inlet closes before SW reference mark ( tR)</v>
      </c>
      <c r="D880" s="2" t="str">
        <f>VLOOKUP(A880,'4B0907557B M382 List'!$A$5:$B$1799,2,FALSE)</f>
        <v>1x1</v>
      </c>
      <c r="E880" s="2" t="str">
        <f>VLOOKUP(A880,'4B0907557B M382 List'!$A$5:$D$1799,4,FALSE)</f>
        <v>Winkel Einlaß-schließt vor SW-Bezugsmarke (tR)</v>
      </c>
      <c r="F880" s="2" t="str">
        <f>VLOOKUP(A880,'4B0907557B M382 List'!$A$5:$D$1799,3,FALSE)</f>
        <v>$074F1</v>
      </c>
      <c r="H880" s="2" t="str">
        <f>VLOOKUP(A880,'4B0907557P M592 List'!$A$5:$D$1316,2,FALSE)</f>
        <v>1x1</v>
      </c>
      <c r="I880" s="2" t="str">
        <f>VLOOKUP(A880,'4B0907557P M592 List'!$A$5:$D$1316,4,FALSE)</f>
        <v>Winkel Einlaß-schließt vor SW-Bezugsmarke (tR)</v>
      </c>
      <c r="J880" s="2" t="str">
        <f>VLOOKUP(A880,'4B0907557P M592 List'!$A$5:$D$1316,3,FALSE)</f>
        <v>$07087</v>
      </c>
      <c r="L880" s="2" t="str">
        <f>VLOOKUP(A880,'4B0907557P M592 List'!$A$5:$D$1316,2,FALSE)</f>
        <v>1x1</v>
      </c>
      <c r="M880" s="2" t="str">
        <f>VLOOKUP(A880,'4B0907557P M592 List'!$A$5:$D$1316,4,FALSE)</f>
        <v>Winkel Einlaß-schließt vor SW-Bezugsmarke (tR)</v>
      </c>
      <c r="N880" s="2" t="str">
        <f>VLOOKUP(A880,'4B0907557P M592 List'!$A$5:$D$1316,3,FALSE)</f>
        <v>$07087</v>
      </c>
      <c r="P880" s="2" t="str">
        <f>VLOOKUP(A880,'06A906018R M383 List'!$A$6:$D$1294,2,FALSE)</f>
        <v>1x1</v>
      </c>
      <c r="Q880" s="2" t="str">
        <f>VLOOKUP(A880,'06A906018R M383 List'!$A$6:$D$1294,4,FALSE)</f>
        <v>Winkel Einlaß-schließt vor SW-Bezugsmarke (tR)</v>
      </c>
      <c r="R880" s="2" t="str">
        <f>VLOOKUP(A880,'06A906018R M383 List'!$A$6:$D$1294,3,FALSE)</f>
        <v>$069F7</v>
      </c>
      <c r="T880" s="2" t="str">
        <f>VLOOKUP(A880,'06A906018CG M383 List'!$A$6:$D$1395,2,FALSE)</f>
        <v>1x1</v>
      </c>
      <c r="U880" s="2" t="str">
        <f>VLOOKUP(A880,'06A906018CG M383 List'!$A$6:$D$1395,4,FALSE)</f>
        <v>Winkel Einlaß-schließt vor SW-Bezugsmarke (tR)</v>
      </c>
      <c r="V880" s="2" t="str">
        <f>VLOOKUP(A880,'06A906018CG M383 List'!$A$6:$D$1395,3,FALSE)</f>
        <v>$06A21</v>
      </c>
    </row>
    <row r="881" spans="1:22">
      <c r="P881" s="2"/>
      <c r="Q881" s="2"/>
      <c r="R881" s="2"/>
    </row>
    <row r="882" spans="1:22">
      <c r="A882" s="12" t="s">
        <v>4353</v>
      </c>
      <c r="B882" s="15" t="s">
        <v>10038</v>
      </c>
      <c r="P882" s="2"/>
      <c r="Q882" s="2"/>
      <c r="R882" s="2"/>
    </row>
    <row r="883" spans="1:22">
      <c r="A883" s="2" t="s">
        <v>8955</v>
      </c>
      <c r="B883" s="2" t="str">
        <f>VLOOKUP(A883,'4B0907557B M382 List'!$A$5:$E$1799,5,FALSE)</f>
        <v>Delta Vollastkorrektur</v>
      </c>
      <c r="D883" s="2" t="str">
        <f>VLOOKUP(A883,'4B0907557B M382 List'!$A$5:$B$1799,2,FALSE)</f>
        <v>16x1</v>
      </c>
      <c r="E883" s="2" t="str">
        <f>VLOOKUP(A883,'4B0907557B M382 List'!$A$5:$D$1799,4,FALSE)</f>
        <v>Delta Vollastkorrektur</v>
      </c>
      <c r="F883" s="2" t="str">
        <f>VLOOKUP(A883,'4B0907557B M382 List'!$A$5:$D$1799,3,FALSE)</f>
        <v>$093C6</v>
      </c>
      <c r="H883" s="2" t="e">
        <f>VLOOKUP(A883,'4B0907557P M592 List'!$A$5:$D$1316,2,FALSE)</f>
        <v>#N/A</v>
      </c>
      <c r="I883" s="2" t="e">
        <f>VLOOKUP(A883,'4B0907557P M592 List'!$A$5:$D$1316,4,FALSE)</f>
        <v>#N/A</v>
      </c>
      <c r="J883" s="2" t="e">
        <f>VLOOKUP(A883,'4B0907557P M592 List'!$A$5:$D$1316,3,FALSE)</f>
        <v>#N/A</v>
      </c>
      <c r="L883" s="2" t="e">
        <f>VLOOKUP(A883,'4B0907557P M592 List'!$A$5:$D$1316,2,FALSE)</f>
        <v>#N/A</v>
      </c>
      <c r="M883" s="2" t="e">
        <f>VLOOKUP(A883,'4B0907557P M592 List'!$A$5:$D$1316,4,FALSE)</f>
        <v>#N/A</v>
      </c>
      <c r="N883" s="2" t="e">
        <f>VLOOKUP(A883,'4B0907557P M592 List'!$A$5:$D$1316,3,FALSE)</f>
        <v>#N/A</v>
      </c>
      <c r="P883" s="2" t="str">
        <f>VLOOKUP(A883,'06A906018R M383 List'!$A$6:$D$1294,2,FALSE)</f>
        <v>16x1</v>
      </c>
      <c r="Q883" s="2" t="str">
        <f>VLOOKUP(A883,'06A906018R M383 List'!$A$6:$D$1294,4,FALSE)</f>
        <v>Delta Vollastkorrektur</v>
      </c>
      <c r="R883" s="2" t="str">
        <f>VLOOKUP(A883,'06A906018R M383 List'!$A$6:$D$1294,3,FALSE)</f>
        <v>$088F0</v>
      </c>
      <c r="T883" s="2" t="str">
        <f>VLOOKUP(A883,'06A906018CG M383 List'!$A$6:$D$1395,2,FALSE)</f>
        <v>16x1</v>
      </c>
      <c r="U883" s="2" t="str">
        <f>VLOOKUP(A883,'06A906018CG M383 List'!$A$6:$D$1395,4,FALSE)</f>
        <v>Delta Vollastkorrektur</v>
      </c>
      <c r="V883" s="2" t="str">
        <f>VLOOKUP(A883,'06A906018CG M383 List'!$A$6:$D$1395,3,FALSE)</f>
        <v>$0895A</v>
      </c>
    </row>
    <row r="884" spans="1:22">
      <c r="A884" s="2" t="s">
        <v>9647</v>
      </c>
      <c r="B884" s="2" t="str">
        <f>VLOOKUP(A884,'4B0907557B M382 List'!$A$5:$E$1799,5,FALSE)</f>
        <v>Factor is cylinder-specific fuel trim</v>
      </c>
      <c r="D884" s="2" t="str">
        <f>VLOOKUP(A884,'4B0907557B M382 List'!$A$5:$B$1799,2,FALSE)</f>
        <v>1x1</v>
      </c>
      <c r="E884" s="2" t="str">
        <f>VLOOKUP(A884,'4B0907557B M382 List'!$A$5:$D$1799,4,FALSE)</f>
        <v>Faktor zylinderselektive Gemischkorrektur</v>
      </c>
      <c r="F884" s="2" t="str">
        <f>VLOOKUP(A884,'4B0907557B M382 List'!$A$5:$D$1799,3,FALSE)</f>
        <v>$074FC</v>
      </c>
      <c r="H884" s="2" t="str">
        <f>VLOOKUP(A884,'4B0907557P M592 List'!$A$5:$D$1316,2,FALSE)</f>
        <v>1x1</v>
      </c>
      <c r="I884" s="2" t="str">
        <f>VLOOKUP(A884,'4B0907557P M592 List'!$A$5:$D$1316,4,FALSE)</f>
        <v>Faktor zylinderselektive Gemischkorrektur</v>
      </c>
      <c r="J884" s="2" t="str">
        <f>VLOOKUP(A884,'4B0907557P M592 List'!$A$5:$D$1316,3,FALSE)</f>
        <v>$07092</v>
      </c>
      <c r="L884" s="2" t="str">
        <f>VLOOKUP(A884,'4B0907557P M592 List'!$A$5:$D$1316,2,FALSE)</f>
        <v>1x1</v>
      </c>
      <c r="M884" s="2" t="str">
        <f>VLOOKUP(A884,'4B0907557P M592 List'!$A$5:$D$1316,4,FALSE)</f>
        <v>Faktor zylinderselektive Gemischkorrektur</v>
      </c>
      <c r="N884" s="2" t="str">
        <f>VLOOKUP(A884,'4B0907557P M592 List'!$A$5:$D$1316,3,FALSE)</f>
        <v>$07092</v>
      </c>
      <c r="P884" s="2" t="e">
        <f>VLOOKUP(A884,'06A906018R M383 List'!$A$6:$D$1294,2,FALSE)</f>
        <v>#N/A</v>
      </c>
      <c r="Q884" s="2" t="e">
        <f>VLOOKUP(A884,'06A906018R M383 List'!$A$6:$D$1294,4,FALSE)</f>
        <v>#N/A</v>
      </c>
      <c r="R884" s="2" t="e">
        <f>VLOOKUP(A884,'06A906018R M383 List'!$A$6:$D$1294,3,FALSE)</f>
        <v>#N/A</v>
      </c>
      <c r="T884" s="2" t="e">
        <f>VLOOKUP(A884,'06A906018CG M383 List'!$A$6:$D$1395,2,FALSE)</f>
        <v>#N/A</v>
      </c>
      <c r="U884" s="2" t="e">
        <f>VLOOKUP(A884,'06A906018CG M383 List'!$A$6:$D$1395,4,FALSE)</f>
        <v>#N/A</v>
      </c>
      <c r="V884" s="2" t="e">
        <f>VLOOKUP(A884,'06A906018CG M383 List'!$A$6:$D$1395,3,FALSE)</f>
        <v>#N/A</v>
      </c>
    </row>
    <row r="885" spans="1:22">
      <c r="A885" s="12" t="s">
        <v>7584</v>
      </c>
      <c r="B885" s="16" t="str">
        <f>VLOOKUP(A885,'4B0907557B M382 List'!$A$5:$E$1799,5,FALSE)</f>
        <v>Lambda map at part load</v>
      </c>
      <c r="C885" s="12"/>
      <c r="D885" s="12" t="str">
        <f>VLOOKUP(A885,'4B0907557B M382 List'!$A$5:$B$1799,2,FALSE)</f>
        <v>16x16</v>
      </c>
      <c r="E885" s="2" t="str">
        <f>VLOOKUP(A885,'4B0907557B M382 List'!$A$5:$D$1799,4,FALSE)</f>
        <v>Lambdakennfeld bei Teillast</v>
      </c>
      <c r="F885" s="2" t="str">
        <f>VLOOKUP(A885,'4B0907557B M382 List'!$A$5:$D$1799,3,FALSE)</f>
        <v>$092B4</v>
      </c>
      <c r="H885" s="2" t="e">
        <f>VLOOKUP(A885,'4B0907557P M592 List'!$A$5:$D$1316,2,FALSE)</f>
        <v>#N/A</v>
      </c>
      <c r="I885" s="2" t="e">
        <f>VLOOKUP(A885,'4B0907557P M592 List'!$A$5:$D$1316,4,FALSE)</f>
        <v>#N/A</v>
      </c>
      <c r="J885" s="2" t="e">
        <f>VLOOKUP(A885,'4B0907557P M592 List'!$A$5:$D$1316,3,FALSE)</f>
        <v>#N/A</v>
      </c>
      <c r="L885" s="2" t="e">
        <f>VLOOKUP(A885,'4B0907557P M592 List'!$A$5:$D$1316,2,FALSE)</f>
        <v>#N/A</v>
      </c>
      <c r="M885" s="2" t="e">
        <f>VLOOKUP(A885,'4B0907557P M592 List'!$A$5:$D$1316,4,FALSE)</f>
        <v>#N/A</v>
      </c>
      <c r="N885" s="2" t="e">
        <f>VLOOKUP(A885,'4B0907557P M592 List'!$A$5:$D$1316,3,FALSE)</f>
        <v>#N/A</v>
      </c>
      <c r="P885" s="2" t="str">
        <f>VLOOKUP(A885,'06A906018R M383 List'!$A$6:$D$1294,2,FALSE)</f>
        <v>16x16</v>
      </c>
      <c r="Q885" s="2" t="str">
        <f>VLOOKUP(A885,'06A906018R M383 List'!$A$6:$D$1294,4,FALSE)</f>
        <v>Lambdakennfeld bei Teillast</v>
      </c>
      <c r="R885" s="2" t="str">
        <f>VLOOKUP(A885,'06A906018R M383 List'!$A$6:$D$1294,3,FALSE)</f>
        <v>$087DE</v>
      </c>
      <c r="T885" s="2" t="str">
        <f>VLOOKUP(A885,'06A906018CG M383 List'!$A$6:$D$1395,2,FALSE)</f>
        <v>16x16</v>
      </c>
      <c r="U885" s="2" t="str">
        <f>VLOOKUP(A885,'06A906018CG M383 List'!$A$6:$D$1395,4,FALSE)</f>
        <v>Fuel Injection Main Correction Map</v>
      </c>
      <c r="V885" s="2" t="str">
        <f>VLOOKUP(A885,'06A906018CG M383 List'!$A$6:$D$1395,3,FALSE)</f>
        <v>$08848</v>
      </c>
    </row>
    <row r="886" spans="1:22">
      <c r="A886" s="2" t="s">
        <v>5679</v>
      </c>
      <c r="B886" s="2" t="str">
        <f>VLOOKUP(A886,'4B0907557B M382 List'!$A$5:$E$1799,5,FALSE)</f>
        <v>Speed ​​threshold for switching to Einzelanfettung</v>
      </c>
      <c r="D886" s="2" t="str">
        <f>VLOOKUP(A886,'4B0907557B M382 List'!$A$5:$B$1799,2,FALSE)</f>
        <v>1x1</v>
      </c>
      <c r="E886" s="2" t="str">
        <f>VLOOKUP(A886,'4B0907557B M382 List'!$A$5:$D$1799,4,FALSE)</f>
        <v>Drehzahlschwelle für Umschalten auf Einzelanfettung</v>
      </c>
      <c r="F886" s="2" t="str">
        <f>VLOOKUP(A886,'4B0907557B M382 List'!$A$5:$D$1799,3,FALSE)</f>
        <v>$074FD</v>
      </c>
      <c r="H886" s="2" t="str">
        <f>VLOOKUP(A886,'4B0907557P M592 List'!$A$5:$D$1316,2,FALSE)</f>
        <v>1x1</v>
      </c>
      <c r="I886" s="2" t="str">
        <f>VLOOKUP(A886,'4B0907557P M592 List'!$A$5:$D$1316,4,FALSE)</f>
        <v>Drehzahlschwelle für Umschalten auf Einzelanfettung</v>
      </c>
      <c r="J886" s="2" t="str">
        <f>VLOOKUP(A886,'4B0907557P M592 List'!$A$5:$D$1316,3,FALSE)</f>
        <v>$07093</v>
      </c>
      <c r="L886" s="2" t="str">
        <f>VLOOKUP(A886,'4B0907557P M592 List'!$A$5:$D$1316,2,FALSE)</f>
        <v>1x1</v>
      </c>
      <c r="M886" s="2" t="str">
        <f>VLOOKUP(A886,'4B0907557P M592 List'!$A$5:$D$1316,4,FALSE)</f>
        <v>Drehzahlschwelle für Umschalten auf Einzelanfettung</v>
      </c>
      <c r="N886" s="2" t="str">
        <f>VLOOKUP(A886,'4B0907557P M592 List'!$A$5:$D$1316,3,FALSE)</f>
        <v>$07093</v>
      </c>
      <c r="P886" s="2" t="e">
        <f>VLOOKUP(A886,'06A906018R M383 List'!$A$6:$D$1294,2,FALSE)</f>
        <v>#N/A</v>
      </c>
      <c r="Q886" s="2" t="e">
        <f>VLOOKUP(A886,'06A906018R M383 List'!$A$6:$D$1294,4,FALSE)</f>
        <v>#N/A</v>
      </c>
      <c r="R886" s="2" t="e">
        <f>VLOOKUP(A886,'06A906018R M383 List'!$A$6:$D$1294,3,FALSE)</f>
        <v>#N/A</v>
      </c>
      <c r="T886" s="2" t="e">
        <f>VLOOKUP(A886,'06A906018CG M383 List'!$A$6:$D$1395,2,FALSE)</f>
        <v>#N/A</v>
      </c>
      <c r="U886" s="2" t="e">
        <f>VLOOKUP(A886,'06A906018CG M383 List'!$A$6:$D$1395,4,FALSE)</f>
        <v>#N/A</v>
      </c>
      <c r="V886" s="2" t="e">
        <f>VLOOKUP(A886,'06A906018CG M383 List'!$A$6:$D$1395,3,FALSE)</f>
        <v>#N/A</v>
      </c>
    </row>
    <row r="887" spans="1:22">
      <c r="A887" s="2" t="s">
        <v>6391</v>
      </c>
      <c r="B887" s="2" t="str">
        <f>VLOOKUP(A887,'4B0907557B M382 List'!$A$5:$E$1799,5,FALSE)</f>
        <v>Load threshold for switching to Einzelanfettung</v>
      </c>
      <c r="D887" s="2" t="str">
        <f>VLOOKUP(A887,'4B0907557B M382 List'!$A$5:$B$1799,2,FALSE)</f>
        <v>1x1</v>
      </c>
      <c r="E887" s="2" t="str">
        <f>VLOOKUP(A887,'4B0907557B M382 List'!$A$5:$D$1799,4,FALSE)</f>
        <v>Lastschwelle für Umschalten auf Einzelanfettung</v>
      </c>
      <c r="F887" s="2" t="str">
        <f>VLOOKUP(A887,'4B0907557B M382 List'!$A$5:$D$1799,3,FALSE)</f>
        <v>$074FE</v>
      </c>
      <c r="H887" s="2" t="str">
        <f>VLOOKUP(A887,'4B0907557P M592 List'!$A$5:$D$1316,2,FALSE)</f>
        <v>1x1</v>
      </c>
      <c r="I887" s="2" t="str">
        <f>VLOOKUP(A887,'4B0907557P M592 List'!$A$5:$D$1316,4,FALSE)</f>
        <v>Lastschwelle für Umschalten auf Einzelanfettung</v>
      </c>
      <c r="J887" s="2" t="str">
        <f>VLOOKUP(A887,'4B0907557P M592 List'!$A$5:$D$1316,3,FALSE)</f>
        <v>$07094</v>
      </c>
      <c r="L887" s="2" t="str">
        <f>VLOOKUP(A887,'4B0907557P M592 List'!$A$5:$D$1316,2,FALSE)</f>
        <v>1x1</v>
      </c>
      <c r="M887" s="2" t="str">
        <f>VLOOKUP(A887,'4B0907557P M592 List'!$A$5:$D$1316,4,FALSE)</f>
        <v>Lastschwelle für Umschalten auf Einzelanfettung</v>
      </c>
      <c r="N887" s="2" t="str">
        <f>VLOOKUP(A887,'4B0907557P M592 List'!$A$5:$D$1316,3,FALSE)</f>
        <v>$07094</v>
      </c>
      <c r="P887" s="2" t="e">
        <f>VLOOKUP(A887,'06A906018R M383 List'!$A$6:$D$1294,2,FALSE)</f>
        <v>#N/A</v>
      </c>
      <c r="Q887" s="2" t="e">
        <f>VLOOKUP(A887,'06A906018R M383 List'!$A$6:$D$1294,4,FALSE)</f>
        <v>#N/A</v>
      </c>
      <c r="R887" s="2" t="e">
        <f>VLOOKUP(A887,'06A906018R M383 List'!$A$6:$D$1294,3,FALSE)</f>
        <v>#N/A</v>
      </c>
      <c r="T887" s="2" t="e">
        <f>VLOOKUP(A887,'06A906018CG M383 List'!$A$6:$D$1395,2,FALSE)</f>
        <v>#N/A</v>
      </c>
      <c r="U887" s="2" t="e">
        <f>VLOOKUP(A887,'06A906018CG M383 List'!$A$6:$D$1395,4,FALSE)</f>
        <v>#N/A</v>
      </c>
      <c r="V887" s="2" t="e">
        <f>VLOOKUP(A887,'06A906018CG M383 List'!$A$6:$D$1395,3,FALSE)</f>
        <v>#N/A</v>
      </c>
    </row>
    <row r="888" spans="1:22">
      <c r="A888" s="2" t="s">
        <v>4327</v>
      </c>
      <c r="B888" s="2" t="str">
        <f>VLOOKUP(A888,'4B0907557B M382 List'!$A$5:$E$1799,5,FALSE)</f>
        <v>project-specific cylinder number</v>
      </c>
      <c r="D888" s="2" t="str">
        <f>VLOOKUP(A888,'4B0907557B M382 List'!$A$5:$B$1799,2,FALSE)</f>
        <v>1x1</v>
      </c>
      <c r="E888" s="2" t="str">
        <f>VLOOKUP(A888,'4B0907557B M382 List'!$A$5:$D$1799,4,FALSE)</f>
        <v>projektspezifische Zylindernummer</v>
      </c>
      <c r="F888" s="2" t="str">
        <f>VLOOKUP(A888,'4B0907557B M382 List'!$A$5:$D$1799,3,FALSE)</f>
        <v>$074EC</v>
      </c>
      <c r="H888" s="2" t="str">
        <f>VLOOKUP(A888,'4B0907557P M592 List'!$A$5:$D$1316,2,FALSE)</f>
        <v>1x1</v>
      </c>
      <c r="I888" s="2" t="str">
        <f>VLOOKUP(A888,'4B0907557P M592 List'!$A$5:$D$1316,4,FALSE)</f>
        <v>projektspezifische Zylindernummer</v>
      </c>
      <c r="J888" s="2" t="str">
        <f>VLOOKUP(A888,'4B0907557P M592 List'!$A$5:$D$1316,3,FALSE)</f>
        <v>$07082</v>
      </c>
      <c r="L888" s="2" t="str">
        <f>VLOOKUP(A888,'4B0907557P M592 List'!$A$5:$D$1316,2,FALSE)</f>
        <v>1x1</v>
      </c>
      <c r="M888" s="2" t="str">
        <f>VLOOKUP(A888,'4B0907557P M592 List'!$A$5:$D$1316,4,FALSE)</f>
        <v>projektspezifische Zylindernummer</v>
      </c>
      <c r="N888" s="2" t="str">
        <f>VLOOKUP(A888,'4B0907557P M592 List'!$A$5:$D$1316,3,FALSE)</f>
        <v>$07082</v>
      </c>
      <c r="P888" s="2" t="e">
        <f>VLOOKUP(A888,'06A906018R M383 List'!$A$6:$D$1294,2,FALSE)</f>
        <v>#N/A</v>
      </c>
      <c r="Q888" s="2" t="e">
        <f>VLOOKUP(A888,'06A906018R M383 List'!$A$6:$D$1294,4,FALSE)</f>
        <v>#N/A</v>
      </c>
      <c r="R888" s="2" t="e">
        <f>VLOOKUP(A888,'06A906018R M383 List'!$A$6:$D$1294,3,FALSE)</f>
        <v>#N/A</v>
      </c>
      <c r="T888" s="2" t="e">
        <f>VLOOKUP(A888,'06A906018CG M383 List'!$A$6:$D$1395,2,FALSE)</f>
        <v>#N/A</v>
      </c>
      <c r="U888" s="2" t="e">
        <f>VLOOKUP(A888,'06A906018CG M383 List'!$A$6:$D$1395,4,FALSE)</f>
        <v>#N/A</v>
      </c>
      <c r="V888" s="2" t="e">
        <f>VLOOKUP(A888,'06A906018CG M383 List'!$A$6:$D$1395,3,FALSE)</f>
        <v>#N/A</v>
      </c>
    </row>
    <row r="889" spans="1:22">
      <c r="A889" s="2" t="s">
        <v>4329</v>
      </c>
      <c r="B889" s="2" t="str">
        <f>VLOOKUP(A889,'4B0907557B M382 List'!$A$5:$E$1799,5,FALSE)</f>
        <v>project-specific cylinder number</v>
      </c>
      <c r="D889" s="2" t="str">
        <f>VLOOKUP(A889,'4B0907557B M382 List'!$A$5:$B$1799,2,FALSE)</f>
        <v>1x1</v>
      </c>
      <c r="E889" s="2" t="str">
        <f>VLOOKUP(A889,'4B0907557B M382 List'!$A$5:$D$1799,4,FALSE)</f>
        <v>projektspezifische Zylindernummer</v>
      </c>
      <c r="F889" s="2" t="str">
        <f>VLOOKUP(A889,'4B0907557B M382 List'!$A$5:$D$1799,3,FALSE)</f>
        <v>$074FA</v>
      </c>
      <c r="H889" s="2" t="str">
        <f>VLOOKUP(A889,'4B0907557P M592 List'!$A$5:$D$1316,2,FALSE)</f>
        <v>1x1</v>
      </c>
      <c r="I889" s="2" t="str">
        <f>VLOOKUP(A889,'4B0907557P M592 List'!$A$5:$D$1316,4,FALSE)</f>
        <v>projektspezifische Zylindernummer</v>
      </c>
      <c r="J889" s="2" t="str">
        <f>VLOOKUP(A889,'4B0907557P M592 List'!$A$5:$D$1316,3,FALSE)</f>
        <v>$07090</v>
      </c>
      <c r="L889" s="2" t="str">
        <f>VLOOKUP(A889,'4B0907557P M592 List'!$A$5:$D$1316,2,FALSE)</f>
        <v>1x1</v>
      </c>
      <c r="M889" s="2" t="str">
        <f>VLOOKUP(A889,'4B0907557P M592 List'!$A$5:$D$1316,4,FALSE)</f>
        <v>projektspezifische Zylindernummer</v>
      </c>
      <c r="N889" s="2" t="str">
        <f>VLOOKUP(A889,'4B0907557P M592 List'!$A$5:$D$1316,3,FALSE)</f>
        <v>$07090</v>
      </c>
      <c r="P889" s="2" t="e">
        <f>VLOOKUP(A889,'06A906018R M383 List'!$A$6:$D$1294,2,FALSE)</f>
        <v>#N/A</v>
      </c>
      <c r="Q889" s="2" t="e">
        <f>VLOOKUP(A889,'06A906018R M383 List'!$A$6:$D$1294,4,FALSE)</f>
        <v>#N/A</v>
      </c>
      <c r="R889" s="2" t="e">
        <f>VLOOKUP(A889,'06A906018R M383 List'!$A$6:$D$1294,3,FALSE)</f>
        <v>#N/A</v>
      </c>
      <c r="T889" s="2" t="e">
        <f>VLOOKUP(A889,'06A906018CG M383 List'!$A$6:$D$1395,2,FALSE)</f>
        <v>#N/A</v>
      </c>
      <c r="U889" s="2" t="e">
        <f>VLOOKUP(A889,'06A906018CG M383 List'!$A$6:$D$1395,4,FALSE)</f>
        <v>#N/A</v>
      </c>
      <c r="V889" s="2" t="e">
        <f>VLOOKUP(A889,'06A906018CG M383 List'!$A$6:$D$1395,3,FALSE)</f>
        <v>#N/A</v>
      </c>
    </row>
    <row r="890" spans="1:22">
      <c r="P890" s="2"/>
      <c r="Q890" s="2"/>
      <c r="R890" s="2"/>
    </row>
    <row r="891" spans="1:22">
      <c r="A891" s="2" t="s">
        <v>4354</v>
      </c>
      <c r="B891" s="15" t="s">
        <v>9955</v>
      </c>
      <c r="P891" s="2"/>
      <c r="Q891" s="2"/>
      <c r="R891" s="2"/>
    </row>
    <row r="892" spans="1:22">
      <c r="A892" s="2" t="s">
        <v>9620</v>
      </c>
      <c r="B892" s="2" t="str">
        <f>VLOOKUP(A892,'4B0907557B M382 List'!$A$5:$E$1799,5,FALSE)</f>
        <v>Mixture factor for catalytic converter heating</v>
      </c>
      <c r="D892" s="2" t="str">
        <f>VLOOKUP(A892,'4B0907557B M382 List'!$A$5:$B$1799,2,FALSE)</f>
        <v>7x1</v>
      </c>
      <c r="E892" s="2" t="str">
        <f>VLOOKUP(A892,'4B0907557B M382 List'!$A$5:$D$1799,4,FALSE)</f>
        <v>Gemischfaktor für Katheizen</v>
      </c>
      <c r="F892" s="2" t="str">
        <f>VLOOKUP(A892,'4B0907557B M382 List'!$A$5:$D$1799,3,FALSE)</f>
        <v>$093DF</v>
      </c>
      <c r="H892" s="2" t="e">
        <f>VLOOKUP(A892,'4B0907557P M592 List'!$A$5:$D$1316,2,FALSE)</f>
        <v>#N/A</v>
      </c>
      <c r="I892" s="2" t="e">
        <f>VLOOKUP(A892,'4B0907557P M592 List'!$A$5:$D$1316,4,FALSE)</f>
        <v>#N/A</v>
      </c>
      <c r="J892" s="2" t="e">
        <f>VLOOKUP(A892,'4B0907557P M592 List'!$A$5:$D$1316,3,FALSE)</f>
        <v>#N/A</v>
      </c>
      <c r="L892" s="2" t="e">
        <f>VLOOKUP(A892,'4B0907557P M592 List'!$A$5:$D$1316,2,FALSE)</f>
        <v>#N/A</v>
      </c>
      <c r="M892" s="2" t="e">
        <f>VLOOKUP(A892,'4B0907557P M592 List'!$A$5:$D$1316,4,FALSE)</f>
        <v>#N/A</v>
      </c>
      <c r="N892" s="2" t="e">
        <f>VLOOKUP(A892,'4B0907557P M592 List'!$A$5:$D$1316,3,FALSE)</f>
        <v>#N/A</v>
      </c>
      <c r="P892" s="2" t="str">
        <f>VLOOKUP(A892,'06A906018R M383 List'!$A$6:$D$1294,2,FALSE)</f>
        <v>7x1</v>
      </c>
      <c r="Q892" s="2" t="str">
        <f>VLOOKUP(A892,'06A906018R M383 List'!$A$6:$D$1294,4,FALSE)</f>
        <v>Gemischfaktor für Katheizen</v>
      </c>
      <c r="R892" s="2" t="str">
        <f>VLOOKUP(A892,'06A906018R M383 List'!$A$6:$D$1294,3,FALSE)</f>
        <v>$08909</v>
      </c>
      <c r="T892" s="2" t="str">
        <f>VLOOKUP(A892,'06A906018CG M383 List'!$A$6:$D$1395,2,FALSE)</f>
        <v>7x1</v>
      </c>
      <c r="U892" s="2" t="str">
        <f>VLOOKUP(A892,'06A906018CG M383 List'!$A$6:$D$1395,4,FALSE)</f>
        <v>Gemischfaktor für Katheizen</v>
      </c>
      <c r="V892" s="2" t="str">
        <f>VLOOKUP(A892,'06A906018CG M383 List'!$A$6:$D$1395,3,FALSE)</f>
        <v>$08973</v>
      </c>
    </row>
    <row r="893" spans="1:22">
      <c r="A893" s="2" t="s">
        <v>7515</v>
      </c>
      <c r="B893" s="2" t="str">
        <f>VLOOKUP(A893,'4B0907557B M382 List'!$A$5:$E$1799,5,FALSE)</f>
        <v>Weighting factor mixture correction for catalytic converter heating</v>
      </c>
      <c r="D893" s="2" t="str">
        <f>VLOOKUP(A893,'4B0907557B M382 List'!$A$5:$B$1799,2,FALSE)</f>
        <v>6x6</v>
      </c>
      <c r="E893" s="2" t="str">
        <f>VLOOKUP(A893,'4B0907557B M382 List'!$A$5:$D$1799,4,FALSE)</f>
        <v>Wichtungsfaktor Gemischkorrektur für Katheizen</v>
      </c>
      <c r="F893" s="2" t="str">
        <f>VLOOKUP(A893,'4B0907557B M382 List'!$A$5:$D$1799,3,FALSE)</f>
        <v>$093F6</v>
      </c>
      <c r="H893" s="2" t="e">
        <f>VLOOKUP(A893,'4B0907557P M592 List'!$A$5:$D$1316,2,FALSE)</f>
        <v>#N/A</v>
      </c>
      <c r="I893" s="2" t="e">
        <f>VLOOKUP(A893,'4B0907557P M592 List'!$A$5:$D$1316,4,FALSE)</f>
        <v>#N/A</v>
      </c>
      <c r="J893" s="2" t="e">
        <f>VLOOKUP(A893,'4B0907557P M592 List'!$A$5:$D$1316,3,FALSE)</f>
        <v>#N/A</v>
      </c>
      <c r="L893" s="2" t="e">
        <f>VLOOKUP(A893,'4B0907557P M592 List'!$A$5:$D$1316,2,FALSE)</f>
        <v>#N/A</v>
      </c>
      <c r="M893" s="2" t="e">
        <f>VLOOKUP(A893,'4B0907557P M592 List'!$A$5:$D$1316,4,FALSE)</f>
        <v>#N/A</v>
      </c>
      <c r="N893" s="2" t="e">
        <f>VLOOKUP(A893,'4B0907557P M592 List'!$A$5:$D$1316,3,FALSE)</f>
        <v>#N/A</v>
      </c>
      <c r="P893" s="2" t="str">
        <f>VLOOKUP(A893,'06A906018R M383 List'!$A$6:$D$1294,2,FALSE)</f>
        <v>6x6</v>
      </c>
      <c r="Q893" s="2" t="str">
        <f>VLOOKUP(A893,'06A906018R M383 List'!$A$6:$D$1294,4,FALSE)</f>
        <v>Wichtungsfaktor Gemischkorrektur für Katheizen</v>
      </c>
      <c r="R893" s="2" t="str">
        <f>VLOOKUP(A893,'06A906018R M383 List'!$A$6:$D$1294,3,FALSE)</f>
        <v>$08920</v>
      </c>
      <c r="T893" s="2" t="str">
        <f>VLOOKUP(A893,'06A906018CG M383 List'!$A$6:$D$1395,2,FALSE)</f>
        <v>6x6</v>
      </c>
      <c r="U893" s="2" t="str">
        <f>VLOOKUP(A893,'06A906018CG M383 List'!$A$6:$D$1395,4,FALSE)</f>
        <v>Wichtungsfaktor Gemischkorrektur für Katheizen</v>
      </c>
      <c r="V893" s="2" t="str">
        <f>VLOOKUP(A893,'06A906018CG M383 List'!$A$6:$D$1395,3,FALSE)</f>
        <v>$0898A</v>
      </c>
    </row>
    <row r="894" spans="1:22">
      <c r="P894" s="2"/>
      <c r="Q894" s="2"/>
      <c r="R894" s="2"/>
    </row>
    <row r="895" spans="1:22">
      <c r="A895" s="17" t="s">
        <v>4334</v>
      </c>
      <c r="B895" s="15" t="s">
        <v>9956</v>
      </c>
      <c r="P895" s="2"/>
      <c r="Q895" s="2"/>
      <c r="R895" s="2"/>
    </row>
    <row r="896" spans="1:22">
      <c r="A896" s="17" t="s">
        <v>9605</v>
      </c>
      <c r="B896" s="18" t="str">
        <f>VLOOKUP(A896,'4B0907557B M382 List'!$A$5:$E$1799,5,FALSE) &amp; "      - HOT START CONTROL"</f>
        <v>Hot start raising      - HOT START CONTROL</v>
      </c>
      <c r="C896" s="17"/>
      <c r="D896" s="17" t="str">
        <f>VLOOKUP(A896,'4B0907557B M382 List'!$A$5:$B$1799,2,FALSE)</f>
        <v>4x1</v>
      </c>
      <c r="E896" s="3" t="str">
        <f>VLOOKUP(A896,'4B0907557B M382 List'!$A$5:$D$1799,4,FALSE)</f>
        <v>Heißstartanhebung</v>
      </c>
      <c r="F896" s="2" t="str">
        <f>VLOOKUP(A896,'4B0907557B M382 List'!$A$5:$D$1799,3,FALSE)</f>
        <v>$09420</v>
      </c>
      <c r="H896" s="2" t="e">
        <f>VLOOKUP(A896,'4B0907557P M592 List'!$A$5:$D$1316,2,FALSE)</f>
        <v>#N/A</v>
      </c>
      <c r="I896" s="2" t="e">
        <f>VLOOKUP(A896,'4B0907557P M592 List'!$A$5:$D$1316,4,FALSE)</f>
        <v>#N/A</v>
      </c>
      <c r="J896" s="2" t="e">
        <f>VLOOKUP(A896,'4B0907557P M592 List'!$A$5:$D$1316,3,FALSE)</f>
        <v>#N/A</v>
      </c>
      <c r="L896" s="2" t="e">
        <f>VLOOKUP(A896,'4B0907557P M592 List'!$A$5:$D$1316,2,FALSE)</f>
        <v>#N/A</v>
      </c>
      <c r="M896" s="2" t="e">
        <f>VLOOKUP(A896,'4B0907557P M592 List'!$A$5:$D$1316,4,FALSE)</f>
        <v>#N/A</v>
      </c>
      <c r="N896" s="2" t="e">
        <f>VLOOKUP(A896,'4B0907557P M592 List'!$A$5:$D$1316,3,FALSE)</f>
        <v>#N/A</v>
      </c>
      <c r="P896" s="2" t="str">
        <f>VLOOKUP(A896,'06A906018R M383 List'!$A$6:$D$1294,2,FALSE)</f>
        <v>4x1</v>
      </c>
      <c r="Q896" s="2" t="str">
        <f>VLOOKUP(A896,'06A906018R M383 List'!$A$6:$D$1294,4,FALSE)</f>
        <v>Heißstartanhebung</v>
      </c>
      <c r="R896" s="2" t="str">
        <f>VLOOKUP(A896,'06A906018R M383 List'!$A$6:$D$1294,3,FALSE)</f>
        <v>$0894A</v>
      </c>
      <c r="T896" s="2" t="str">
        <f>VLOOKUP(A896,'06A906018CG M383 List'!$A$6:$D$1395,2,FALSE)</f>
        <v>4x1</v>
      </c>
      <c r="U896" s="2" t="str">
        <f>VLOOKUP(A896,'06A906018CG M383 List'!$A$6:$D$1395,4,FALSE)</f>
        <v>Fuel Injection Hot Startup Correction Map</v>
      </c>
      <c r="V896" s="2" t="str">
        <f>VLOOKUP(A896,'06A906018CG M383 List'!$A$6:$D$1395,3,FALSE)</f>
        <v>$089B4</v>
      </c>
    </row>
    <row r="897" spans="1:22">
      <c r="A897" s="17" t="s">
        <v>9608</v>
      </c>
      <c r="B897" s="18" t="str">
        <f>VLOOKUP(A897,'4B0907557B M382 List'!$A$5:$E$1799,5,FALSE) &amp; "      - HOT START CONTROL FACTOR"</f>
        <v>Heißstartaufregelfaktor      - HOT START CONTROL FACTOR</v>
      </c>
      <c r="C897" s="17"/>
      <c r="D897" s="17" t="str">
        <f>VLOOKUP(A897,'4B0907557B M382 List'!$A$5:$B$1799,2,FALSE)</f>
        <v>4x1</v>
      </c>
      <c r="E897" s="3" t="str">
        <f>VLOOKUP(A897,'4B0907557B M382 List'!$A$5:$D$1799,4,FALSE)</f>
        <v>Heißstartaufregelfaktor</v>
      </c>
      <c r="F897" s="2" t="str">
        <f>VLOOKUP(A897,'4B0907557B M382 List'!$A$5:$D$1799,3,FALSE)</f>
        <v>$0942A</v>
      </c>
      <c r="H897" s="2" t="e">
        <f>VLOOKUP(A897,'4B0907557P M592 List'!$A$5:$D$1316,2,FALSE)</f>
        <v>#N/A</v>
      </c>
      <c r="I897" s="2" t="e">
        <f>VLOOKUP(A897,'4B0907557P M592 List'!$A$5:$D$1316,4,FALSE)</f>
        <v>#N/A</v>
      </c>
      <c r="J897" s="2" t="e">
        <f>VLOOKUP(A897,'4B0907557P M592 List'!$A$5:$D$1316,3,FALSE)</f>
        <v>#N/A</v>
      </c>
      <c r="L897" s="2" t="e">
        <f>VLOOKUP(A897,'4B0907557P M592 List'!$A$5:$D$1316,2,FALSE)</f>
        <v>#N/A</v>
      </c>
      <c r="M897" s="2" t="e">
        <f>VLOOKUP(A897,'4B0907557P M592 List'!$A$5:$D$1316,4,FALSE)</f>
        <v>#N/A</v>
      </c>
      <c r="N897" s="2" t="e">
        <f>VLOOKUP(A897,'4B0907557P M592 List'!$A$5:$D$1316,3,FALSE)</f>
        <v>#N/A</v>
      </c>
      <c r="P897" s="2" t="str">
        <f>VLOOKUP(A897,'06A906018R M383 List'!$A$6:$D$1294,2,FALSE)</f>
        <v>4x1</v>
      </c>
      <c r="Q897" s="2" t="str">
        <f>VLOOKUP(A897,'06A906018R M383 List'!$A$6:$D$1294,4,FALSE)</f>
        <v>Heißstartaufregelfaktor</v>
      </c>
      <c r="R897" s="2" t="str">
        <f>VLOOKUP(A897,'06A906018R M383 List'!$A$6:$D$1294,3,FALSE)</f>
        <v>$08954</v>
      </c>
      <c r="T897" s="2" t="str">
        <f>VLOOKUP(A897,'06A906018CG M383 List'!$A$6:$D$1395,2,FALSE)</f>
        <v>4x1</v>
      </c>
      <c r="U897" s="2" t="str">
        <f>VLOOKUP(A897,'06A906018CG M383 List'!$A$6:$D$1395,4,FALSE)</f>
        <v>Fuel Injection Hot Startup Control Factor</v>
      </c>
      <c r="V897" s="2" t="str">
        <f>VLOOKUP(A897,'06A906018CG M383 List'!$A$6:$D$1395,3,FALSE)</f>
        <v>$089BE</v>
      </c>
    </row>
    <row r="898" spans="1:22">
      <c r="A898" s="17" t="s">
        <v>9629</v>
      </c>
      <c r="B898" s="18" t="str">
        <f>VLOOKUP(A898,'4B0907557B M382 List'!$A$5:$E$1799,5,FALSE) &amp; "       - COLD START CONTROL FACTOR"</f>
        <v>Cold start factor       - COLD START CONTROL FACTOR</v>
      </c>
      <c r="C898" s="17"/>
      <c r="D898" s="17" t="str">
        <f>VLOOKUP(A898,'4B0907557B M382 List'!$A$5:$B$1799,2,FALSE)</f>
        <v>9x1</v>
      </c>
      <c r="E898" s="3" t="str">
        <f>VLOOKUP(A898,'4B0907557B M382 List'!$A$5:$D$1799,4,FALSE)</f>
        <v>Kaltstartfaktor</v>
      </c>
      <c r="F898" s="2" t="str">
        <f>VLOOKUP(A898,'4B0907557B M382 List'!$A$5:$D$1799,3,FALSE)</f>
        <v>$09469</v>
      </c>
      <c r="H898" s="2" t="e">
        <f>VLOOKUP(A898,'4B0907557P M592 List'!$A$5:$D$1316,2,FALSE)</f>
        <v>#N/A</v>
      </c>
      <c r="I898" s="2" t="e">
        <f>VLOOKUP(A898,'4B0907557P M592 List'!$A$5:$D$1316,4,FALSE)</f>
        <v>#N/A</v>
      </c>
      <c r="J898" s="2" t="e">
        <f>VLOOKUP(A898,'4B0907557P M592 List'!$A$5:$D$1316,3,FALSE)</f>
        <v>#N/A</v>
      </c>
      <c r="L898" s="2" t="e">
        <f>VLOOKUP(A898,'4B0907557P M592 List'!$A$5:$D$1316,2,FALSE)</f>
        <v>#N/A</v>
      </c>
      <c r="M898" s="2" t="e">
        <f>VLOOKUP(A898,'4B0907557P M592 List'!$A$5:$D$1316,4,FALSE)</f>
        <v>#N/A</v>
      </c>
      <c r="N898" s="2" t="e">
        <f>VLOOKUP(A898,'4B0907557P M592 List'!$A$5:$D$1316,3,FALSE)</f>
        <v>#N/A</v>
      </c>
      <c r="P898" s="2" t="e">
        <f>VLOOKUP(A898,'06A906018R M383 List'!$A$6:$D$1294,2,FALSE)</f>
        <v>#N/A</v>
      </c>
      <c r="Q898" s="2" t="e">
        <f>VLOOKUP(A898,'06A906018R M383 List'!$A$6:$D$1294,4,FALSE)</f>
        <v>#N/A</v>
      </c>
      <c r="R898" s="2" t="e">
        <f>VLOOKUP(A898,'06A906018R M383 List'!$A$6:$D$1294,3,FALSE)</f>
        <v>#N/A</v>
      </c>
      <c r="T898" s="2" t="str">
        <f>VLOOKUP(A898,'06A906018CG M383 List'!$A$6:$D$1395,2,FALSE)</f>
        <v>9x1</v>
      </c>
      <c r="U898" s="2" t="str">
        <f>VLOOKUP(A898,'06A906018CG M383 List'!$A$6:$D$1395,4,FALSE)</f>
        <v>Kaltstartfaktor</v>
      </c>
      <c r="V898" s="2" t="str">
        <f>VLOOKUP(A898,'06A906018CG M383 List'!$A$6:$D$1395,3,FALSE)</f>
        <v>$089FD</v>
      </c>
    </row>
    <row r="899" spans="1:22">
      <c r="A899" s="17" t="s">
        <v>9631</v>
      </c>
      <c r="B899" s="18" t="str">
        <f>VLOOKUP(A899,'4B0907557B M382 List'!$A$5:$E$1799,5,FALSE)&amp; "       - COLD START CONTROL FACTOR"</f>
        <v>Cold start factor       - COLD START CONTROL FACTOR</v>
      </c>
      <c r="C899" s="17"/>
      <c r="D899" s="17" t="str">
        <f>VLOOKUP(A899,'4B0907557B M382 List'!$A$5:$B$1799,2,FALSE)</f>
        <v>9x1</v>
      </c>
      <c r="E899" s="3" t="str">
        <f>VLOOKUP(A899,'4B0907557B M382 List'!$A$5:$D$1799,4,FALSE)</f>
        <v>Kaltstartfaktor</v>
      </c>
      <c r="F899" s="2" t="str">
        <f>VLOOKUP(A899,'4B0907557B M382 List'!$A$5:$D$1799,3,FALSE)</f>
        <v>$0947D</v>
      </c>
      <c r="H899" s="2" t="e">
        <f>VLOOKUP(A899,'4B0907557P M592 List'!$A$5:$D$1316,2,FALSE)</f>
        <v>#N/A</v>
      </c>
      <c r="I899" s="2" t="e">
        <f>VLOOKUP(A899,'4B0907557P M592 List'!$A$5:$D$1316,4,FALSE)</f>
        <v>#N/A</v>
      </c>
      <c r="J899" s="2" t="e">
        <f>VLOOKUP(A899,'4B0907557P M592 List'!$A$5:$D$1316,3,FALSE)</f>
        <v>#N/A</v>
      </c>
      <c r="L899" s="2" t="e">
        <f>VLOOKUP(A899,'4B0907557P M592 List'!$A$5:$D$1316,2,FALSE)</f>
        <v>#N/A</v>
      </c>
      <c r="M899" s="2" t="e">
        <f>VLOOKUP(A899,'4B0907557P M592 List'!$A$5:$D$1316,4,FALSE)</f>
        <v>#N/A</v>
      </c>
      <c r="N899" s="2" t="e">
        <f>VLOOKUP(A899,'4B0907557P M592 List'!$A$5:$D$1316,3,FALSE)</f>
        <v>#N/A</v>
      </c>
      <c r="P899" s="2" t="e">
        <f>VLOOKUP(A899,'06A906018R M383 List'!$A$6:$D$1294,2,FALSE)</f>
        <v>#N/A</v>
      </c>
      <c r="Q899" s="2" t="e">
        <f>VLOOKUP(A899,'06A906018R M383 List'!$A$6:$D$1294,4,FALSE)</f>
        <v>#N/A</v>
      </c>
      <c r="R899" s="2" t="e">
        <f>VLOOKUP(A899,'06A906018R M383 List'!$A$6:$D$1294,3,FALSE)</f>
        <v>#N/A</v>
      </c>
      <c r="T899" s="2" t="str">
        <f>VLOOKUP(A899,'06A906018CG M383 List'!$A$6:$D$1395,2,FALSE)</f>
        <v>9x1</v>
      </c>
      <c r="U899" s="2" t="str">
        <f>VLOOKUP(A899,'06A906018CG M383 List'!$A$6:$D$1395,4,FALSE)</f>
        <v>Kaltstartfaktor</v>
      </c>
      <c r="V899" s="2" t="str">
        <f>VLOOKUP(A899,'06A906018CG M383 List'!$A$6:$D$1395,3,FALSE)</f>
        <v>$08A11</v>
      </c>
    </row>
    <row r="900" spans="1:22">
      <c r="A900" s="2" t="s">
        <v>9634</v>
      </c>
      <c r="B900" s="2" t="str">
        <f>VLOOKUP(A900,'4B0907557B M382 List'!$A$5:$E$1799,5,FALSE)</f>
        <v>Electronic current limiting factor on cold start rotational speed</v>
      </c>
      <c r="D900" s="2" t="str">
        <f>VLOOKUP(A900,'4B0907557B M382 List'!$A$5:$B$1799,2,FALSE)</f>
        <v>2x1</v>
      </c>
      <c r="E900" s="2" t="str">
        <f>VLOOKUP(A900,'4B0907557B M382 List'!$A$5:$D$1799,4,FALSE)</f>
        <v>Abregelung Faktor Kaltstart über Umdrehungszahl</v>
      </c>
      <c r="F900" s="2" t="str">
        <f>VLOOKUP(A900,'4B0907557B M382 List'!$A$5:$D$1799,3,FALSE)</f>
        <v>$09496</v>
      </c>
      <c r="H900" s="2" t="e">
        <f>VLOOKUP(A900,'4B0907557P M592 List'!$A$5:$D$1316,2,FALSE)</f>
        <v>#N/A</v>
      </c>
      <c r="I900" s="2" t="e">
        <f>VLOOKUP(A900,'4B0907557P M592 List'!$A$5:$D$1316,4,FALSE)</f>
        <v>#N/A</v>
      </c>
      <c r="J900" s="2" t="e">
        <f>VLOOKUP(A900,'4B0907557P M592 List'!$A$5:$D$1316,3,FALSE)</f>
        <v>#N/A</v>
      </c>
      <c r="L900" s="2" t="e">
        <f>VLOOKUP(A900,'4B0907557P M592 List'!$A$5:$D$1316,2,FALSE)</f>
        <v>#N/A</v>
      </c>
      <c r="M900" s="2" t="e">
        <f>VLOOKUP(A900,'4B0907557P M592 List'!$A$5:$D$1316,4,FALSE)</f>
        <v>#N/A</v>
      </c>
      <c r="N900" s="2" t="e">
        <f>VLOOKUP(A900,'4B0907557P M592 List'!$A$5:$D$1316,3,FALSE)</f>
        <v>#N/A</v>
      </c>
      <c r="P900" s="2" t="str">
        <f>VLOOKUP(A900,'06A906018R M383 List'!$A$6:$D$1294,2,FALSE)</f>
        <v>2x1</v>
      </c>
      <c r="Q900" s="2" t="str">
        <f>VLOOKUP(A900,'06A906018R M383 List'!$A$6:$D$1294,4,FALSE)</f>
        <v>Abregelung Faktor Kaltstart über Umdrehungszahl</v>
      </c>
      <c r="R900" s="2" t="str">
        <f>VLOOKUP(A900,'06A906018R M383 List'!$A$6:$D$1294,3,FALSE)</f>
        <v>$089BC</v>
      </c>
      <c r="T900" s="2" t="e">
        <f>VLOOKUP(A900,'06A906018CG M383 List'!$A$6:$D$1395,2,FALSE)</f>
        <v>#N/A</v>
      </c>
      <c r="U900" s="2" t="e">
        <f>VLOOKUP(A900,'06A906018CG M383 List'!$A$6:$D$1395,4,FALSE)</f>
        <v>#N/A</v>
      </c>
      <c r="V900" s="2" t="e">
        <f>VLOOKUP(A900,'06A906018CG M383 List'!$A$6:$D$1395,3,FALSE)</f>
        <v>#N/A</v>
      </c>
    </row>
    <row r="901" spans="1:22">
      <c r="A901" s="2" t="s">
        <v>9636</v>
      </c>
      <c r="B901" s="2" t="str">
        <f>VLOOKUP(A901,'4B0907557B M382 List'!$A$5:$E$1799,5,FALSE)</f>
        <v>Electronic current limiting factor on cold start rotational speed</v>
      </c>
      <c r="D901" s="2" t="str">
        <f>VLOOKUP(A901,'4B0907557B M382 List'!$A$5:$B$1799,2,FALSE)</f>
        <v>2x1</v>
      </c>
      <c r="E901" s="2" t="str">
        <f>VLOOKUP(A901,'4B0907557B M382 List'!$A$5:$D$1799,4,FALSE)</f>
        <v>Abregelung Faktor Kaltstart über Umdrehungszahl</v>
      </c>
      <c r="F901" s="2" t="str">
        <f>VLOOKUP(A901,'4B0907557B M382 List'!$A$5:$D$1799,3,FALSE)</f>
        <v>$0949C</v>
      </c>
      <c r="H901" s="2" t="e">
        <f>VLOOKUP(A901,'4B0907557P M592 List'!$A$5:$D$1316,2,FALSE)</f>
        <v>#N/A</v>
      </c>
      <c r="I901" s="2" t="e">
        <f>VLOOKUP(A901,'4B0907557P M592 List'!$A$5:$D$1316,4,FALSE)</f>
        <v>#N/A</v>
      </c>
      <c r="J901" s="2" t="e">
        <f>VLOOKUP(A901,'4B0907557P M592 List'!$A$5:$D$1316,3,FALSE)</f>
        <v>#N/A</v>
      </c>
      <c r="L901" s="2" t="e">
        <f>VLOOKUP(A901,'4B0907557P M592 List'!$A$5:$D$1316,2,FALSE)</f>
        <v>#N/A</v>
      </c>
      <c r="M901" s="2" t="e">
        <f>VLOOKUP(A901,'4B0907557P M592 List'!$A$5:$D$1316,4,FALSE)</f>
        <v>#N/A</v>
      </c>
      <c r="N901" s="2" t="e">
        <f>VLOOKUP(A901,'4B0907557P M592 List'!$A$5:$D$1316,3,FALSE)</f>
        <v>#N/A</v>
      </c>
      <c r="P901" s="2" t="str">
        <f>VLOOKUP(A901,'06A906018R M383 List'!$A$6:$D$1294,2,FALSE)</f>
        <v>2x1</v>
      </c>
      <c r="Q901" s="2" t="str">
        <f>VLOOKUP(A901,'06A906018R M383 List'!$A$6:$D$1294,4,FALSE)</f>
        <v>Abregelung Faktor Kaltstart über Umdrehungszahl</v>
      </c>
      <c r="R901" s="2" t="str">
        <f>VLOOKUP(A901,'06A906018R M383 List'!$A$6:$D$1294,3,FALSE)</f>
        <v>$089C2</v>
      </c>
      <c r="T901" s="2" t="e">
        <f>VLOOKUP(A901,'06A906018CG M383 List'!$A$6:$D$1395,2,FALSE)</f>
        <v>#N/A</v>
      </c>
      <c r="U901" s="2" t="e">
        <f>VLOOKUP(A901,'06A906018CG M383 List'!$A$6:$D$1395,4,FALSE)</f>
        <v>#N/A</v>
      </c>
      <c r="V901" s="2" t="e">
        <f>VLOOKUP(A901,'06A906018CG M383 List'!$A$6:$D$1395,3,FALSE)</f>
        <v>#N/A</v>
      </c>
    </row>
    <row r="902" spans="1:22">
      <c r="A902" s="2" t="s">
        <v>9639</v>
      </c>
      <c r="B902" s="2" t="str">
        <f>VLOOKUP(A902,'4B0907557B M382 List'!$A$5:$E$1799,5,FALSE)</f>
        <v>Cold start factor depends on the DK- opening to the public</v>
      </c>
      <c r="D902" s="2" t="str">
        <f>VLOOKUP(A902,'4B0907557B M382 List'!$A$5:$B$1799,2,FALSE)</f>
        <v>5x1</v>
      </c>
      <c r="E902" s="2" t="str">
        <f>VLOOKUP(A902,'4B0907557B M382 List'!$A$5:$D$1799,4,FALSE)</f>
        <v>Kaltstartfaktor abhängig von DK-Öfnung</v>
      </c>
      <c r="F902" s="2" t="str">
        <f>VLOOKUP(A902,'4B0907557B M382 List'!$A$5:$D$1799,3,FALSE)</f>
        <v>$0948D</v>
      </c>
      <c r="H902" s="2" t="e">
        <f>VLOOKUP(A902,'4B0907557P M592 List'!$A$5:$D$1316,2,FALSE)</f>
        <v>#N/A</v>
      </c>
      <c r="I902" s="2" t="e">
        <f>VLOOKUP(A902,'4B0907557P M592 List'!$A$5:$D$1316,4,FALSE)</f>
        <v>#N/A</v>
      </c>
      <c r="J902" s="2" t="e">
        <f>VLOOKUP(A902,'4B0907557P M592 List'!$A$5:$D$1316,3,FALSE)</f>
        <v>#N/A</v>
      </c>
      <c r="L902" s="2" t="e">
        <f>VLOOKUP(A902,'4B0907557P M592 List'!$A$5:$D$1316,2,FALSE)</f>
        <v>#N/A</v>
      </c>
      <c r="M902" s="2" t="e">
        <f>VLOOKUP(A902,'4B0907557P M592 List'!$A$5:$D$1316,4,FALSE)</f>
        <v>#N/A</v>
      </c>
      <c r="N902" s="2" t="e">
        <f>VLOOKUP(A902,'4B0907557P M592 List'!$A$5:$D$1316,3,FALSE)</f>
        <v>#N/A</v>
      </c>
      <c r="P902" s="2" t="str">
        <f>VLOOKUP(A902,'06A906018R M383 List'!$A$6:$D$1294,2,FALSE)</f>
        <v>5x1</v>
      </c>
      <c r="Q902" s="2" t="str">
        <f>VLOOKUP(A902,'06A906018R M383 List'!$A$6:$D$1294,4,FALSE)</f>
        <v>Kaltstartfaktor abhängig von DK-Öfnung</v>
      </c>
      <c r="R902" s="2" t="str">
        <f>VLOOKUP(A902,'06A906018R M383 List'!$A$6:$D$1294,3,FALSE)</f>
        <v>$089B3</v>
      </c>
      <c r="T902" s="2" t="e">
        <f>VLOOKUP(A902,'06A906018CG M383 List'!$A$6:$D$1395,2,FALSE)</f>
        <v>#N/A</v>
      </c>
      <c r="U902" s="2" t="e">
        <f>VLOOKUP(A902,'06A906018CG M383 List'!$A$6:$D$1395,4,FALSE)</f>
        <v>#N/A</v>
      </c>
      <c r="V902" s="2" t="e">
        <f>VLOOKUP(A902,'06A906018CG M383 List'!$A$6:$D$1395,3,FALSE)</f>
        <v>#N/A</v>
      </c>
    </row>
    <row r="903" spans="1:22">
      <c r="A903" s="2" t="s">
        <v>7084</v>
      </c>
      <c r="B903" s="2" t="str">
        <f>VLOOKUP(A903,'4B0907557B M382 List'!$A$5:$E$1799,5,FALSE)</f>
        <v>Density correction factor start</v>
      </c>
      <c r="D903" s="2" t="str">
        <f>VLOOKUP(A903,'4B0907557B M382 List'!$A$5:$B$1799,2,FALSE)</f>
        <v>4x1</v>
      </c>
      <c r="E903" s="2" t="str">
        <f>VLOOKUP(A903,'4B0907557B M382 List'!$A$5:$D$1799,4,FALSE)</f>
        <v>Dichtekorrektur Startfaktor</v>
      </c>
      <c r="F903" s="2" t="str">
        <f>VLOOKUP(A903,'4B0907557B M382 List'!$A$5:$D$1799,3,FALSE)</f>
        <v>$094F0</v>
      </c>
      <c r="H903" s="2" t="e">
        <f>VLOOKUP(A903,'4B0907557P M592 List'!$A$5:$D$1316,2,FALSE)</f>
        <v>#N/A</v>
      </c>
      <c r="I903" s="2" t="e">
        <f>VLOOKUP(A903,'4B0907557P M592 List'!$A$5:$D$1316,4,FALSE)</f>
        <v>#N/A</v>
      </c>
      <c r="J903" s="2" t="e">
        <f>VLOOKUP(A903,'4B0907557P M592 List'!$A$5:$D$1316,3,FALSE)</f>
        <v>#N/A</v>
      </c>
      <c r="L903" s="2" t="e">
        <f>VLOOKUP(A903,'4B0907557P M592 List'!$A$5:$D$1316,2,FALSE)</f>
        <v>#N/A</v>
      </c>
      <c r="M903" s="2" t="e">
        <f>VLOOKUP(A903,'4B0907557P M592 List'!$A$5:$D$1316,4,FALSE)</f>
        <v>#N/A</v>
      </c>
      <c r="N903" s="2" t="e">
        <f>VLOOKUP(A903,'4B0907557P M592 List'!$A$5:$D$1316,3,FALSE)</f>
        <v>#N/A</v>
      </c>
      <c r="P903" s="2" t="e">
        <f>VLOOKUP(A903,'06A906018R M383 List'!$A$6:$D$1294,2,FALSE)</f>
        <v>#N/A</v>
      </c>
      <c r="Q903" s="2" t="e">
        <f>VLOOKUP(A903,'06A906018R M383 List'!$A$6:$D$1294,4,FALSE)</f>
        <v>#N/A</v>
      </c>
      <c r="R903" s="2" t="e">
        <f>VLOOKUP(A903,'06A906018R M383 List'!$A$6:$D$1294,3,FALSE)</f>
        <v>#N/A</v>
      </c>
      <c r="T903" s="2" t="e">
        <f>VLOOKUP(A903,'06A906018CG M383 List'!$A$6:$D$1395,2,FALSE)</f>
        <v>#N/A</v>
      </c>
      <c r="U903" s="2" t="e">
        <f>VLOOKUP(A903,'06A906018CG M383 List'!$A$6:$D$1395,4,FALSE)</f>
        <v>#N/A</v>
      </c>
      <c r="V903" s="2" t="e">
        <f>VLOOKUP(A903,'06A906018CG M383 List'!$A$6:$D$1395,3,FALSE)</f>
        <v>#N/A</v>
      </c>
    </row>
    <row r="904" spans="1:22">
      <c r="A904" s="2" t="s">
        <v>7153</v>
      </c>
      <c r="B904" s="2" t="str">
        <f>VLOOKUP(A904,'4B0907557B M382 List'!$A$5:$E$1799,5,FALSE)</f>
        <v>Weighting line for repeat start</v>
      </c>
      <c r="D904" s="2" t="str">
        <f>VLOOKUP(A904,'4B0907557B M382 List'!$A$5:$B$1799,2,FALSE)</f>
        <v>6x1</v>
      </c>
      <c r="E904" s="2" t="str">
        <f>VLOOKUP(A904,'4B0907557B M382 List'!$A$5:$D$1799,4,FALSE)</f>
        <v>Wichtungslinie für Wiederholstart</v>
      </c>
      <c r="F904" s="2" t="str">
        <f>VLOOKUP(A904,'4B0907557B M382 List'!$A$5:$D$1799,3,FALSE)</f>
        <v>$09436</v>
      </c>
      <c r="H904" s="2" t="e">
        <f>VLOOKUP(A904,'4B0907557P M592 List'!$A$5:$D$1316,2,FALSE)</f>
        <v>#N/A</v>
      </c>
      <c r="I904" s="2" t="e">
        <f>VLOOKUP(A904,'4B0907557P M592 List'!$A$5:$D$1316,4,FALSE)</f>
        <v>#N/A</v>
      </c>
      <c r="J904" s="2" t="e">
        <f>VLOOKUP(A904,'4B0907557P M592 List'!$A$5:$D$1316,3,FALSE)</f>
        <v>#N/A</v>
      </c>
      <c r="L904" s="2" t="e">
        <f>VLOOKUP(A904,'4B0907557P M592 List'!$A$5:$D$1316,2,FALSE)</f>
        <v>#N/A</v>
      </c>
      <c r="M904" s="2" t="e">
        <f>VLOOKUP(A904,'4B0907557P M592 List'!$A$5:$D$1316,4,FALSE)</f>
        <v>#N/A</v>
      </c>
      <c r="N904" s="2" t="e">
        <f>VLOOKUP(A904,'4B0907557P M592 List'!$A$5:$D$1316,3,FALSE)</f>
        <v>#N/A</v>
      </c>
      <c r="P904" s="2" t="str">
        <f>VLOOKUP(A904,'06A906018R M383 List'!$A$6:$D$1294,2,FALSE)</f>
        <v>6x1</v>
      </c>
      <c r="Q904" s="2" t="str">
        <f>VLOOKUP(A904,'06A906018R M383 List'!$A$6:$D$1294,4,FALSE)</f>
        <v>Wichtungslinie für Wiederholstart</v>
      </c>
      <c r="R904" s="2" t="str">
        <f>VLOOKUP(A904,'06A906018R M383 List'!$A$6:$D$1294,3,FALSE)</f>
        <v>$08960</v>
      </c>
      <c r="T904" s="2" t="str">
        <f>VLOOKUP(A904,'06A906018CG M383 List'!$A$6:$D$1395,2,FALSE)</f>
        <v>6x1</v>
      </c>
      <c r="U904" s="2" t="str">
        <f>VLOOKUP(A904,'06A906018CG M383 List'!$A$6:$D$1395,4,FALSE)</f>
        <v>Wichtungslinie für Wiederholstart</v>
      </c>
      <c r="V904" s="2" t="str">
        <f>VLOOKUP(A904,'06A906018CG M383 List'!$A$6:$D$1395,3,FALSE)</f>
        <v>$089CA</v>
      </c>
    </row>
    <row r="905" spans="1:22">
      <c r="A905" s="2" t="s">
        <v>7547</v>
      </c>
      <c r="B905" s="2" t="str">
        <f>VLOOKUP(A905,'4B0907557B M382 List'!$A$5:$E$1799,5,FALSE)</f>
        <v>Electronic current limiting factor cold start on engine speed and engine temperature</v>
      </c>
      <c r="D905" s="2" t="str">
        <f>VLOOKUP(A905,'4B0907557B M382 List'!$A$5:$B$1799,2,FALSE)</f>
        <v>6x4</v>
      </c>
      <c r="E905" s="2" t="str">
        <f>VLOOKUP(A905,'4B0907557B M382 List'!$A$5:$D$1799,4,FALSE)</f>
        <v>Abregelung Faktor Kaltstart über Drehzahl und Motortemperatur</v>
      </c>
      <c r="F905" s="2" t="str">
        <f>VLOOKUP(A905,'4B0907557B M382 List'!$A$5:$D$1799,3,FALSE)</f>
        <v>$094AC</v>
      </c>
      <c r="H905" s="2" t="e">
        <f>VLOOKUP(A905,'4B0907557P M592 List'!$A$5:$D$1316,2,FALSE)</f>
        <v>#N/A</v>
      </c>
      <c r="I905" s="2" t="e">
        <f>VLOOKUP(A905,'4B0907557P M592 List'!$A$5:$D$1316,4,FALSE)</f>
        <v>#N/A</v>
      </c>
      <c r="J905" s="2" t="e">
        <f>VLOOKUP(A905,'4B0907557P M592 List'!$A$5:$D$1316,3,FALSE)</f>
        <v>#N/A</v>
      </c>
      <c r="L905" s="2" t="e">
        <f>VLOOKUP(A905,'4B0907557P M592 List'!$A$5:$D$1316,2,FALSE)</f>
        <v>#N/A</v>
      </c>
      <c r="M905" s="2" t="e">
        <f>VLOOKUP(A905,'4B0907557P M592 List'!$A$5:$D$1316,4,FALSE)</f>
        <v>#N/A</v>
      </c>
      <c r="N905" s="2" t="e">
        <f>VLOOKUP(A905,'4B0907557P M592 List'!$A$5:$D$1316,3,FALSE)</f>
        <v>#N/A</v>
      </c>
      <c r="P905" s="2" t="str">
        <f>VLOOKUP(A905,'06A906018R M383 List'!$A$6:$D$1294,2,FALSE)</f>
        <v>6x4</v>
      </c>
      <c r="Q905" s="2" t="str">
        <f>VLOOKUP(A905,'06A906018R M383 List'!$A$6:$D$1294,4,FALSE)</f>
        <v>Abregelung Faktor Kaltstart über Drehzahl und Motortemperatur</v>
      </c>
      <c r="R905" s="2" t="str">
        <f>VLOOKUP(A905,'06A906018R M383 List'!$A$6:$D$1294,3,FALSE)</f>
        <v>$089D2</v>
      </c>
      <c r="T905" s="2" t="str">
        <f>VLOOKUP(A905,'06A906018CG M383 List'!$A$6:$D$1395,2,FALSE)</f>
        <v>6x4</v>
      </c>
      <c r="U905" s="2" t="str">
        <f>VLOOKUP(A905,'06A906018CG M383 List'!$A$6:$D$1395,4,FALSE)</f>
        <v>Abregelung Faktor Kaltstart über Drehzahl und Motortemperatur</v>
      </c>
      <c r="V905" s="2" t="str">
        <f>VLOOKUP(A905,'06A906018CG M383 List'!$A$6:$D$1395,3,FALSE)</f>
        <v>$08A3C</v>
      </c>
    </row>
    <row r="906" spans="1:22">
      <c r="A906" s="2" t="s">
        <v>7550</v>
      </c>
      <c r="B906" s="2" t="str">
        <f>VLOOKUP(A906,'4B0907557B M382 List'!$A$5:$E$1799,5,FALSE)</f>
        <v>Electronic current limiting factor cold start on engine speed and engine temperature</v>
      </c>
      <c r="D906" s="2" t="str">
        <f>VLOOKUP(A906,'4B0907557B M382 List'!$A$5:$B$1799,2,FALSE)</f>
        <v>6x4</v>
      </c>
      <c r="E906" s="2" t="str">
        <f>VLOOKUP(A906,'4B0907557B M382 List'!$A$5:$D$1799,4,FALSE)</f>
        <v>Abregelung Faktor Kaltstart über Drehzahl und Motortemperatur</v>
      </c>
      <c r="F906" s="2" t="str">
        <f>VLOOKUP(A906,'4B0907557B M382 List'!$A$5:$D$1799,3,FALSE)</f>
        <v>$094D2</v>
      </c>
      <c r="H906" s="2" t="e">
        <f>VLOOKUP(A906,'4B0907557P M592 List'!$A$5:$D$1316,2,FALSE)</f>
        <v>#N/A</v>
      </c>
      <c r="I906" s="2" t="e">
        <f>VLOOKUP(A906,'4B0907557P M592 List'!$A$5:$D$1316,4,FALSE)</f>
        <v>#N/A</v>
      </c>
      <c r="J906" s="2" t="e">
        <f>VLOOKUP(A906,'4B0907557P M592 List'!$A$5:$D$1316,3,FALSE)</f>
        <v>#N/A</v>
      </c>
      <c r="L906" s="2" t="e">
        <f>VLOOKUP(A906,'4B0907557P M592 List'!$A$5:$D$1316,2,FALSE)</f>
        <v>#N/A</v>
      </c>
      <c r="M906" s="2" t="e">
        <f>VLOOKUP(A906,'4B0907557P M592 List'!$A$5:$D$1316,4,FALSE)</f>
        <v>#N/A</v>
      </c>
      <c r="N906" s="2" t="e">
        <f>VLOOKUP(A906,'4B0907557P M592 List'!$A$5:$D$1316,3,FALSE)</f>
        <v>#N/A</v>
      </c>
      <c r="P906" s="2" t="str">
        <f>VLOOKUP(A906,'06A906018R M383 List'!$A$6:$D$1294,2,FALSE)</f>
        <v>6x4</v>
      </c>
      <c r="Q906" s="2" t="str">
        <f>VLOOKUP(A906,'06A906018R M383 List'!$A$6:$D$1294,4,FALSE)</f>
        <v>Abregelung Faktor Kaltstart über Drehzahl und Motortemperatur</v>
      </c>
      <c r="R906" s="2" t="str">
        <f>VLOOKUP(A906,'06A906018R M383 List'!$A$6:$D$1294,3,FALSE)</f>
        <v>$089F8</v>
      </c>
      <c r="T906" s="2" t="str">
        <f>VLOOKUP(A906,'06A906018CG M383 List'!$A$6:$D$1395,2,FALSE)</f>
        <v>6x4</v>
      </c>
      <c r="U906" s="2" t="str">
        <f>VLOOKUP(A906,'06A906018CG M383 List'!$A$6:$D$1395,4,FALSE)</f>
        <v>Abregelung Faktor Kaltstart über Drehzahl und Motortemperatur</v>
      </c>
      <c r="V906" s="2" t="str">
        <f>VLOOKUP(A906,'06A906018CG M383 List'!$A$6:$D$1395,3,FALSE)</f>
        <v>$08A62</v>
      </c>
    </row>
    <row r="907" spans="1:22">
      <c r="A907" s="2" t="s">
        <v>7767</v>
      </c>
      <c r="B907" s="2" t="str">
        <f>VLOOKUP(A907,'4B0907557B M382 List'!$A$5:$E$1799,5,FALSE)</f>
        <v>Weighting map Wiederholkaltstart</v>
      </c>
      <c r="D907" s="2" t="str">
        <f>VLOOKUP(A907,'4B0907557B M382 List'!$A$5:$B$1799,2,FALSE)</f>
        <v>4x4</v>
      </c>
      <c r="E907" s="2" t="str">
        <f>VLOOKUP(A907,'4B0907557B M382 List'!$A$5:$D$1799,4,FALSE)</f>
        <v>Wichtungskennfeld Wiederholkaltstart</v>
      </c>
      <c r="F907" s="2" t="str">
        <f>VLOOKUP(A907,'4B0907557B M382 List'!$A$5:$D$1799,3,FALSE)</f>
        <v>$0944E</v>
      </c>
      <c r="H907" s="2" t="e">
        <f>VLOOKUP(A907,'4B0907557P M592 List'!$A$5:$D$1316,2,FALSE)</f>
        <v>#N/A</v>
      </c>
      <c r="I907" s="2" t="e">
        <f>VLOOKUP(A907,'4B0907557P M592 List'!$A$5:$D$1316,4,FALSE)</f>
        <v>#N/A</v>
      </c>
      <c r="J907" s="2" t="e">
        <f>VLOOKUP(A907,'4B0907557P M592 List'!$A$5:$D$1316,3,FALSE)</f>
        <v>#N/A</v>
      </c>
      <c r="L907" s="2" t="e">
        <f>VLOOKUP(A907,'4B0907557P M592 List'!$A$5:$D$1316,2,FALSE)</f>
        <v>#N/A</v>
      </c>
      <c r="M907" s="2" t="e">
        <f>VLOOKUP(A907,'4B0907557P M592 List'!$A$5:$D$1316,4,FALSE)</f>
        <v>#N/A</v>
      </c>
      <c r="N907" s="2" t="e">
        <f>VLOOKUP(A907,'4B0907557P M592 List'!$A$5:$D$1316,3,FALSE)</f>
        <v>#N/A</v>
      </c>
      <c r="P907" s="2" t="str">
        <f>VLOOKUP(A907,'06A906018R M383 List'!$A$6:$D$1294,2,FALSE)</f>
        <v>4x4</v>
      </c>
      <c r="Q907" s="2" t="str">
        <f>VLOOKUP(A907,'06A906018R M383 List'!$A$6:$D$1294,4,FALSE)</f>
        <v>Wichtungskennfeld Wiederholkaltstart</v>
      </c>
      <c r="R907" s="2" t="str">
        <f>VLOOKUP(A907,'06A906018R M383 List'!$A$6:$D$1294,3,FALSE)</f>
        <v>$08978</v>
      </c>
      <c r="T907" s="2" t="str">
        <f>VLOOKUP(A907,'06A906018CG M383 List'!$A$6:$D$1395,2,FALSE)</f>
        <v>4x4</v>
      </c>
      <c r="U907" s="2" t="str">
        <f>VLOOKUP(A907,'06A906018CG M383 List'!$A$6:$D$1395,4,FALSE)</f>
        <v>Wichtungskennfeld Wiederholkaltstart</v>
      </c>
      <c r="V907" s="2" t="str">
        <f>VLOOKUP(A907,'06A906018CG M383 List'!$A$6:$D$1395,3,FALSE)</f>
        <v>$089E2</v>
      </c>
    </row>
    <row r="908" spans="1:22">
      <c r="A908" s="2" t="s">
        <v>7792</v>
      </c>
      <c r="B908" s="2" t="str">
        <f>VLOOKUP(A908,'4B0907557B M382 List'!$A$5:$E$1799,5,FALSE)</f>
        <v>Weighting map Wiederholkaltnachstart</v>
      </c>
      <c r="D908" s="2" t="str">
        <f>VLOOKUP(A908,'4B0907557B M382 List'!$A$5:$B$1799,2,FALSE)</f>
        <v>4x4</v>
      </c>
      <c r="E908" s="2" t="str">
        <f>VLOOKUP(A908,'4B0907557B M382 List'!$A$5:$D$1799,4,FALSE)</f>
        <v>Wichtungskennfeld Wiederholkaltnachstart</v>
      </c>
      <c r="F908" s="2" t="str">
        <f>VLOOKUP(A908,'4B0907557B M382 List'!$A$5:$D$1799,3,FALSE)</f>
        <v>$0A92D</v>
      </c>
      <c r="H908" s="2" t="e">
        <f>VLOOKUP(A908,'4B0907557P M592 List'!$A$5:$D$1316,2,FALSE)</f>
        <v>#N/A</v>
      </c>
      <c r="I908" s="2" t="e">
        <f>VLOOKUP(A908,'4B0907557P M592 List'!$A$5:$D$1316,4,FALSE)</f>
        <v>#N/A</v>
      </c>
      <c r="J908" s="2" t="e">
        <f>VLOOKUP(A908,'4B0907557P M592 List'!$A$5:$D$1316,3,FALSE)</f>
        <v>#N/A</v>
      </c>
      <c r="L908" s="2" t="e">
        <f>VLOOKUP(A908,'4B0907557P M592 List'!$A$5:$D$1316,2,FALSE)</f>
        <v>#N/A</v>
      </c>
      <c r="M908" s="2" t="e">
        <f>VLOOKUP(A908,'4B0907557P M592 List'!$A$5:$D$1316,4,FALSE)</f>
        <v>#N/A</v>
      </c>
      <c r="N908" s="2" t="e">
        <f>VLOOKUP(A908,'4B0907557P M592 List'!$A$5:$D$1316,3,FALSE)</f>
        <v>#N/A</v>
      </c>
      <c r="P908" s="2" t="str">
        <f>VLOOKUP(A908,'06A906018R M383 List'!$A$6:$D$1294,2,FALSE)</f>
        <v>4x4</v>
      </c>
      <c r="Q908" s="2" t="str">
        <f>VLOOKUP(A908,'06A906018R M383 List'!$A$6:$D$1294,4,FALSE)</f>
        <v>Wichtungskennfeld Wiederholkaltnachstart</v>
      </c>
      <c r="R908" s="2" t="str">
        <f>VLOOKUP(A908,'06A906018R M383 List'!$A$6:$D$1294,3,FALSE)</f>
        <v>$09E22</v>
      </c>
      <c r="T908" s="2" t="str">
        <f>VLOOKUP(A908,'06A906018CG M383 List'!$A$6:$D$1395,2,FALSE)</f>
        <v>4x4</v>
      </c>
      <c r="U908" s="2" t="str">
        <f>VLOOKUP(A908,'06A906018CG M383 List'!$A$6:$D$1395,4,FALSE)</f>
        <v>Wichtungskennfeld Wiederholkaltnachstart</v>
      </c>
      <c r="V908" s="2" t="str">
        <f>VLOOKUP(A908,'06A906018CG M383 List'!$A$6:$D$1395,3,FALSE)</f>
        <v>$09E8C</v>
      </c>
    </row>
    <row r="909" spans="1:22">
      <c r="A909" s="2" t="s">
        <v>8412</v>
      </c>
      <c r="B909" s="2" t="str">
        <f>VLOOKUP(A909,'4B0907557B M382 List'!$A$5:$E$1799,5,FALSE)</f>
        <v>Speed ​​threshold of B1 -&gt; B2</v>
      </c>
      <c r="D909" s="2" t="str">
        <f>VLOOKUP(A909,'4B0907557B M382 List'!$A$5:$B$1799,2,FALSE)</f>
        <v>2x1</v>
      </c>
      <c r="E909" s="2" t="str">
        <f>VLOOKUP(A909,'4B0907557B M382 List'!$A$5:$D$1799,4,FALSE)</f>
        <v>Drehzahlschwelle von B1 -&gt; B2</v>
      </c>
      <c r="F909" s="2" t="str">
        <f>VLOOKUP(A909,'4B0907557B M382 List'!$A$5:$D$1799,3,FALSE)</f>
        <v>$09440</v>
      </c>
      <c r="H909" s="2" t="e">
        <f>VLOOKUP(A909,'4B0907557P M592 List'!$A$5:$D$1316,2,FALSE)</f>
        <v>#N/A</v>
      </c>
      <c r="I909" s="2" t="e">
        <f>VLOOKUP(A909,'4B0907557P M592 List'!$A$5:$D$1316,4,FALSE)</f>
        <v>#N/A</v>
      </c>
      <c r="J909" s="2" t="e">
        <f>VLOOKUP(A909,'4B0907557P M592 List'!$A$5:$D$1316,3,FALSE)</f>
        <v>#N/A</v>
      </c>
      <c r="L909" s="2" t="e">
        <f>VLOOKUP(A909,'4B0907557P M592 List'!$A$5:$D$1316,2,FALSE)</f>
        <v>#N/A</v>
      </c>
      <c r="M909" s="2" t="e">
        <f>VLOOKUP(A909,'4B0907557P M592 List'!$A$5:$D$1316,4,FALSE)</f>
        <v>#N/A</v>
      </c>
      <c r="N909" s="2" t="e">
        <f>VLOOKUP(A909,'4B0907557P M592 List'!$A$5:$D$1316,3,FALSE)</f>
        <v>#N/A</v>
      </c>
      <c r="P909" s="2" t="str">
        <f>VLOOKUP(A909,'06A906018R M383 List'!$A$6:$D$1294,2,FALSE)</f>
        <v>2x1</v>
      </c>
      <c r="Q909" s="2" t="str">
        <f>VLOOKUP(A909,'06A906018R M383 List'!$A$6:$D$1294,4,FALSE)</f>
        <v>Drehzahlschwelle von B1 -&gt; B2</v>
      </c>
      <c r="R909" s="2" t="str">
        <f>VLOOKUP(A909,'06A906018R M383 List'!$A$6:$D$1294,3,FALSE)</f>
        <v>$0896A</v>
      </c>
      <c r="T909" s="2" t="str">
        <f>VLOOKUP(A909,'06A906018CG M383 List'!$A$6:$D$1395,2,FALSE)</f>
        <v>2x1</v>
      </c>
      <c r="U909" s="2" t="str">
        <f>VLOOKUP(A909,'06A906018CG M383 List'!$A$6:$D$1395,4,FALSE)</f>
        <v>Drehzahlschwelle von B1 -&gt; B2</v>
      </c>
      <c r="V909" s="2" t="str">
        <f>VLOOKUP(A909,'06A906018CG M383 List'!$A$6:$D$1395,3,FALSE)</f>
        <v>$089D4</v>
      </c>
    </row>
    <row r="910" spans="1:22">
      <c r="A910" s="2" t="s">
        <v>6463</v>
      </c>
      <c r="B910" s="2" t="str">
        <f>VLOOKUP(A910,'4B0907557B M382 List'!$A$5:$E$1799,5,FALSE)</f>
        <v>Engine temperature - threshold hot</v>
      </c>
      <c r="D910" s="2" t="str">
        <f>VLOOKUP(A910,'4B0907557B M382 List'!$A$5:$B$1799,2,FALSE)</f>
        <v>1x1</v>
      </c>
      <c r="E910" s="2" t="str">
        <f>VLOOKUP(A910,'4B0907557B M382 List'!$A$5:$D$1799,4,FALSE)</f>
        <v>Motortemperatur - Schwelle heiß</v>
      </c>
      <c r="F910" s="2" t="str">
        <f>VLOOKUP(A910,'4B0907557B M382 List'!$A$5:$D$1799,3,FALSE)</f>
        <v>$074FF</v>
      </c>
      <c r="H910" s="2" t="str">
        <f>VLOOKUP(A910,'4B0907557P M592 List'!$A$5:$D$1316,2,FALSE)</f>
        <v>1x1</v>
      </c>
      <c r="I910" s="2" t="str">
        <f>VLOOKUP(A910,'4B0907557P M592 List'!$A$5:$D$1316,4,FALSE)</f>
        <v>Motortemperatur - Schwelle heiß</v>
      </c>
      <c r="J910" s="2" t="str">
        <f>VLOOKUP(A910,'4B0907557P M592 List'!$A$5:$D$1316,3,FALSE)</f>
        <v>$07095</v>
      </c>
      <c r="L910" s="2" t="str">
        <f>VLOOKUP(A910,'4B0907557P M592 List'!$A$5:$D$1316,2,FALSE)</f>
        <v>1x1</v>
      </c>
      <c r="M910" s="2" t="str">
        <f>VLOOKUP(A910,'4B0907557P M592 List'!$A$5:$D$1316,4,FALSE)</f>
        <v>Motortemperatur - Schwelle heiß</v>
      </c>
      <c r="N910" s="2" t="str">
        <f>VLOOKUP(A910,'4B0907557P M592 List'!$A$5:$D$1316,3,FALSE)</f>
        <v>$07095</v>
      </c>
      <c r="P910" s="2" t="e">
        <f>VLOOKUP(A910,'06A906018R M383 List'!$A$6:$D$1294,2,FALSE)</f>
        <v>#N/A</v>
      </c>
      <c r="Q910" s="2" t="e">
        <f>VLOOKUP(A910,'06A906018R M383 List'!$A$6:$D$1294,4,FALSE)</f>
        <v>#N/A</v>
      </c>
      <c r="R910" s="2" t="e">
        <f>VLOOKUP(A910,'06A906018R M383 List'!$A$6:$D$1294,3,FALSE)</f>
        <v>#N/A</v>
      </c>
      <c r="T910" s="2" t="e">
        <f>VLOOKUP(A910,'06A906018CG M383 List'!$A$6:$D$1395,2,FALSE)</f>
        <v>#N/A</v>
      </c>
      <c r="U910" s="2" t="e">
        <f>VLOOKUP(A910,'06A906018CG M383 List'!$A$6:$D$1395,4,FALSE)</f>
        <v>#N/A</v>
      </c>
      <c r="V910" s="2" t="e">
        <f>VLOOKUP(A910,'06A906018CG M383 List'!$A$6:$D$1395,3,FALSE)</f>
        <v>#N/A</v>
      </c>
    </row>
    <row r="911" spans="1:22">
      <c r="A911" s="2" t="s">
        <v>3880</v>
      </c>
      <c r="B911" s="2" t="str">
        <f>VLOOKUP(A911,'4B0907557B M382 List'!$A$5:$E$1799,5,FALSE)</f>
        <v>Rotations in the range 1</v>
      </c>
      <c r="D911" s="2" t="str">
        <f>VLOOKUP(A911,'4B0907557B M382 List'!$A$5:$B$1799,2,FALSE)</f>
        <v>1x1</v>
      </c>
      <c r="E911" s="2" t="str">
        <f>VLOOKUP(A911,'4B0907557B M382 List'!$A$5:$D$1799,4,FALSE)</f>
        <v>Umdrehungen in Bereich 1</v>
      </c>
      <c r="F911" s="2" t="str">
        <f>VLOOKUP(A911,'4B0907557B M382 List'!$A$5:$D$1799,3,FALSE)</f>
        <v>$074ED</v>
      </c>
      <c r="H911" s="2" t="str">
        <f>VLOOKUP(A911,'4B0907557P M592 List'!$A$5:$D$1316,2,FALSE)</f>
        <v>1x1</v>
      </c>
      <c r="I911" s="2" t="str">
        <f>VLOOKUP(A911,'4B0907557P M592 List'!$A$5:$D$1316,4,FALSE)</f>
        <v>Umdrehungen in Bereich 1</v>
      </c>
      <c r="J911" s="2" t="str">
        <f>VLOOKUP(A911,'4B0907557P M592 List'!$A$5:$D$1316,3,FALSE)</f>
        <v>$07083</v>
      </c>
      <c r="L911" s="2" t="str">
        <f>VLOOKUP(A911,'4B0907557P M592 List'!$A$5:$D$1316,2,FALSE)</f>
        <v>1x1</v>
      </c>
      <c r="M911" s="2" t="str">
        <f>VLOOKUP(A911,'4B0907557P M592 List'!$A$5:$D$1316,4,FALSE)</f>
        <v>Umdrehungen in Bereich 1</v>
      </c>
      <c r="N911" s="2" t="str">
        <f>VLOOKUP(A911,'4B0907557P M592 List'!$A$5:$D$1316,3,FALSE)</f>
        <v>$07083</v>
      </c>
      <c r="P911" s="2" t="e">
        <f>VLOOKUP(A911,'06A906018R M383 List'!$A$6:$D$1294,2,FALSE)</f>
        <v>#N/A</v>
      </c>
      <c r="Q911" s="2" t="e">
        <f>VLOOKUP(A911,'06A906018R M383 List'!$A$6:$D$1294,4,FALSE)</f>
        <v>#N/A</v>
      </c>
      <c r="R911" s="2" t="e">
        <f>VLOOKUP(A911,'06A906018R M383 List'!$A$6:$D$1294,3,FALSE)</f>
        <v>#N/A</v>
      </c>
      <c r="T911" s="2" t="e">
        <f>VLOOKUP(A911,'06A906018CG M383 List'!$A$6:$D$1395,2,FALSE)</f>
        <v>#N/A</v>
      </c>
      <c r="U911" s="2" t="e">
        <f>VLOOKUP(A911,'06A906018CG M383 List'!$A$6:$D$1395,4,FALSE)</f>
        <v>#N/A</v>
      </c>
      <c r="V911" s="2" t="e">
        <f>VLOOKUP(A911,'06A906018CG M383 List'!$A$6:$D$1395,3,FALSE)</f>
        <v>#N/A</v>
      </c>
    </row>
    <row r="912" spans="1:22">
      <c r="P912" s="2"/>
      <c r="Q912" s="2"/>
      <c r="R912" s="2"/>
    </row>
    <row r="913" spans="1:22">
      <c r="A913" s="2" t="s">
        <v>4335</v>
      </c>
      <c r="B913" s="15" t="s">
        <v>9957</v>
      </c>
      <c r="P913" s="2"/>
      <c r="Q913" s="2"/>
      <c r="R913" s="2"/>
    </row>
    <row r="914" spans="1:22">
      <c r="A914" s="2" t="s">
        <v>9590</v>
      </c>
      <c r="B914" s="2" t="str">
        <f>VLOOKUP(A914,'4B0907557B M382 List'!$A$5:$E$1799,5,FALSE)</f>
        <v>Factor dependent injection of delta factor indicated engine torque</v>
      </c>
      <c r="D914" s="2" t="str">
        <f>VLOOKUP(A914,'4B0907557B M382 List'!$A$5:$B$1799,2,FALSE)</f>
        <v>3x1</v>
      </c>
      <c r="E914" s="2" t="str">
        <f>VLOOKUP(A914,'4B0907557B M382 List'!$A$5:$D$1799,4,FALSE)</f>
        <v>Faktor Einspritzung abhängig von delta Faktor indiziertes Motormoment</v>
      </c>
      <c r="F914" s="2" t="str">
        <f>VLOOKUP(A914,'4B0907557B M382 List'!$A$5:$D$1799,3,FALSE)</f>
        <v>$09559</v>
      </c>
      <c r="H914" s="2" t="e">
        <f>VLOOKUP(A914,'4B0907557P M592 List'!$A$5:$D$1316,2,FALSE)</f>
        <v>#N/A</v>
      </c>
      <c r="I914" s="2" t="e">
        <f>VLOOKUP(A914,'4B0907557P M592 List'!$A$5:$D$1316,4,FALSE)</f>
        <v>#N/A</v>
      </c>
      <c r="J914" s="2" t="e">
        <f>VLOOKUP(A914,'4B0907557P M592 List'!$A$5:$D$1316,3,FALSE)</f>
        <v>#N/A</v>
      </c>
      <c r="L914" s="2" t="e">
        <f>VLOOKUP(A914,'4B0907557P M592 List'!$A$5:$D$1316,2,FALSE)</f>
        <v>#N/A</v>
      </c>
      <c r="M914" s="2" t="e">
        <f>VLOOKUP(A914,'4B0907557P M592 List'!$A$5:$D$1316,4,FALSE)</f>
        <v>#N/A</v>
      </c>
      <c r="N914" s="2" t="e">
        <f>VLOOKUP(A914,'4B0907557P M592 List'!$A$5:$D$1316,3,FALSE)</f>
        <v>#N/A</v>
      </c>
      <c r="P914" s="2" t="str">
        <f>VLOOKUP(A914,'06A906018R M383 List'!$A$6:$D$1294,2,FALSE)</f>
        <v>3x1</v>
      </c>
      <c r="Q914" s="2" t="str">
        <f>VLOOKUP(A914,'06A906018R M383 List'!$A$6:$D$1294,4,FALSE)</f>
        <v>Faktor Einspritzung abhängig von delta Faktor indiziertes Motormoment</v>
      </c>
      <c r="R914" s="2" t="str">
        <f>VLOOKUP(A914,'06A906018R M383 List'!$A$6:$D$1294,3,FALSE)</f>
        <v>$08A7F</v>
      </c>
      <c r="T914" s="2" t="e">
        <f>VLOOKUP(A914,'06A906018CG M383 List'!$A$6:$D$1395,2,FALSE)</f>
        <v>#N/A</v>
      </c>
      <c r="U914" s="2" t="e">
        <f>VLOOKUP(A914,'06A906018CG M383 List'!$A$6:$D$1395,4,FALSE)</f>
        <v>#N/A</v>
      </c>
      <c r="V914" s="2" t="e">
        <f>VLOOKUP(A914,'06A906018CG M383 List'!$A$6:$D$1395,3,FALSE)</f>
        <v>#N/A</v>
      </c>
    </row>
    <row r="915" spans="1:22">
      <c r="A915" s="2" t="s">
        <v>9881</v>
      </c>
      <c r="B915" s="2" t="str">
        <f>VLOOKUP(A915,'4B0907557B M382 List'!$A$5:$E$1799,5,FALSE)</f>
        <v>Ignition angle efficiency depends on delta ignition angle</v>
      </c>
      <c r="D915" s="2" t="str">
        <f>VLOOKUP(A915,'4B0907557B M382 List'!$A$5:$B$1799,2,FALSE)</f>
        <v>11x1</v>
      </c>
      <c r="E915" s="2" t="str">
        <f>VLOOKUP(A915,'4B0907557B M382 List'!$A$5:$D$1799,4,FALSE)</f>
        <v>Zündwinkel-Wirkungsgrad abhängig von Delta-Zündwinkel</v>
      </c>
      <c r="F915" s="2" t="str">
        <f>VLOOKUP(A915,'4B0907557B M382 List'!$A$5:$D$1799,3,FALSE)</f>
        <v>$0A73C</v>
      </c>
      <c r="H915" s="2" t="e">
        <f>VLOOKUP(A915,'4B0907557P M592 List'!$A$5:$D$1316,2,FALSE)</f>
        <v>#N/A</v>
      </c>
      <c r="I915" s="2" t="e">
        <f>VLOOKUP(A915,'4B0907557P M592 List'!$A$5:$D$1316,4,FALSE)</f>
        <v>#N/A</v>
      </c>
      <c r="J915" s="2" t="e">
        <f>VLOOKUP(A915,'4B0907557P M592 List'!$A$5:$D$1316,3,FALSE)</f>
        <v>#N/A</v>
      </c>
      <c r="L915" s="2" t="e">
        <f>VLOOKUP(A915,'4B0907557P M592 List'!$A$5:$D$1316,2,FALSE)</f>
        <v>#N/A</v>
      </c>
      <c r="M915" s="2" t="e">
        <f>VLOOKUP(A915,'4B0907557P M592 List'!$A$5:$D$1316,4,FALSE)</f>
        <v>#N/A</v>
      </c>
      <c r="N915" s="2" t="e">
        <f>VLOOKUP(A915,'4B0907557P M592 List'!$A$5:$D$1316,3,FALSE)</f>
        <v>#N/A</v>
      </c>
      <c r="P915" s="2" t="str">
        <f>VLOOKUP(A915,'06A906018R M383 List'!$A$6:$D$1294,2,FALSE)</f>
        <v>11x1</v>
      </c>
      <c r="Q915" s="2" t="str">
        <f>VLOOKUP(A915,'06A906018R M383 List'!$A$6:$D$1294,4,FALSE)</f>
        <v>Zündwinkel-Wirkungsgrad abhängig von Delta-Zündwinkel</v>
      </c>
      <c r="R915" s="2" t="str">
        <f>VLOOKUP(A915,'06A906018R M383 List'!$A$6:$D$1294,3,FALSE)</f>
        <v>$09C31</v>
      </c>
      <c r="T915" s="2" t="str">
        <f>VLOOKUP(A915,'06A906018CG M383 List'!$A$6:$D$1395,2,FALSE)</f>
        <v>11x1</v>
      </c>
      <c r="U915" s="2" t="str">
        <f>VLOOKUP(A915,'06A906018CG M383 List'!$A$6:$D$1395,4,FALSE)</f>
        <v>Zündwinkel-Wirkungsgrad abhängig von Delta-Zündwinkel</v>
      </c>
      <c r="V915" s="2" t="str">
        <f>VLOOKUP(A915,'06A906018CG M383 List'!$A$6:$D$1395,3,FALSE)</f>
        <v>$09C9B</v>
      </c>
    </row>
    <row r="916" spans="1:22">
      <c r="A916" s="2" t="s">
        <v>7866</v>
      </c>
      <c r="B916" s="2" t="str">
        <f>VLOOKUP(A916,'4B0907557B M382 List'!$A$5:$E$1799,5,FALSE)</f>
        <v>Zündwinkelgrenzkennfeld for injection in ignition angle</v>
      </c>
      <c r="D916" s="2" t="str">
        <f>VLOOKUP(A916,'4B0907557B M382 List'!$A$5:$B$1799,2,FALSE)</f>
        <v>8x8</v>
      </c>
      <c r="E916" s="2" t="str">
        <f>VLOOKUP(A916,'4B0907557B M382 List'!$A$5:$D$1799,4,FALSE)</f>
        <v>Zündwinkelgrenzkennfeld für Einspritzung bei Zündwinkeleingriff</v>
      </c>
      <c r="F916" s="2" t="str">
        <f>VLOOKUP(A916,'4B0907557B M382 List'!$A$5:$D$1799,3,FALSE)</f>
        <v>$09514</v>
      </c>
      <c r="H916" s="2" t="e">
        <f>VLOOKUP(A916,'4B0907557P M592 List'!$A$5:$D$1316,2,FALSE)</f>
        <v>#N/A</v>
      </c>
      <c r="I916" s="2" t="e">
        <f>VLOOKUP(A916,'4B0907557P M592 List'!$A$5:$D$1316,4,FALSE)</f>
        <v>#N/A</v>
      </c>
      <c r="J916" s="2" t="e">
        <f>VLOOKUP(A916,'4B0907557P M592 List'!$A$5:$D$1316,3,FALSE)</f>
        <v>#N/A</v>
      </c>
      <c r="L916" s="2" t="e">
        <f>VLOOKUP(A916,'4B0907557P M592 List'!$A$5:$D$1316,2,FALSE)</f>
        <v>#N/A</v>
      </c>
      <c r="M916" s="2" t="e">
        <f>VLOOKUP(A916,'4B0907557P M592 List'!$A$5:$D$1316,4,FALSE)</f>
        <v>#N/A</v>
      </c>
      <c r="N916" s="2" t="e">
        <f>VLOOKUP(A916,'4B0907557P M592 List'!$A$5:$D$1316,3,FALSE)</f>
        <v>#N/A</v>
      </c>
      <c r="P916" s="2" t="str">
        <f>VLOOKUP(A916,'06A906018R M383 List'!$A$6:$D$1294,2,FALSE)</f>
        <v>8x8</v>
      </c>
      <c r="Q916" s="2" t="str">
        <f>VLOOKUP(A916,'06A906018R M383 List'!$A$6:$D$1294,4,FALSE)</f>
        <v>Zündwinkelgrenzkennfeld für Einspritzung bei Zündwinkeleingriff</v>
      </c>
      <c r="R916" s="2" t="str">
        <f>VLOOKUP(A916,'06A906018R M383 List'!$A$6:$D$1294,3,FALSE)</f>
        <v>$08A3A</v>
      </c>
      <c r="T916" s="2" t="str">
        <f>VLOOKUP(A916,'06A906018CG M383 List'!$A$6:$D$1395,2,FALSE)</f>
        <v>8x8</v>
      </c>
      <c r="U916" s="2" t="str">
        <f>VLOOKUP(A916,'06A906018CG M383 List'!$A$6:$D$1395,4,FALSE)</f>
        <v>Zündwinkelgrenzkennfeld für Einspritzung bei Zündwinkeleingriff</v>
      </c>
      <c r="V916" s="2" t="str">
        <f>VLOOKUP(A916,'06A906018CG M383 List'!$A$6:$D$1395,3,FALSE)</f>
        <v>$08AA4</v>
      </c>
    </row>
    <row r="917" spans="1:22">
      <c r="A917" s="2" t="s">
        <v>6454</v>
      </c>
      <c r="B917" s="2" t="str">
        <f>VLOOKUP(A917,'4B0907557B M382 List'!$A$5:$E$1799,5,FALSE)</f>
        <v>Motor temperature threshold for injection correction in ZW- adjustment</v>
      </c>
      <c r="D917" s="2" t="str">
        <f>VLOOKUP(A917,'4B0907557B M382 List'!$A$5:$B$1799,2,FALSE)</f>
        <v>1x1</v>
      </c>
      <c r="E917" s="2" t="str">
        <f>VLOOKUP(A917,'4B0907557B M382 List'!$A$5:$D$1799,4,FALSE)</f>
        <v>Motortemperaturschwelle für Einspritzkorrektur bei ZW-Verstellung</v>
      </c>
      <c r="F917" s="2" t="str">
        <f>VLOOKUP(A917,'4B0907557B M382 List'!$A$5:$D$1799,3,FALSE)</f>
        <v>$07500</v>
      </c>
      <c r="H917" s="2" t="str">
        <f>VLOOKUP(A917,'4B0907557P M592 List'!$A$5:$D$1316,2,FALSE)</f>
        <v>1x1</v>
      </c>
      <c r="I917" s="2" t="str">
        <f>VLOOKUP(A917,'4B0907557P M592 List'!$A$5:$D$1316,4,FALSE)</f>
        <v>Motortemperaturschwelle für Einspritzkorrektur bei ZW-Verstellung</v>
      </c>
      <c r="J917" s="2" t="str">
        <f>VLOOKUP(A917,'4B0907557P M592 List'!$A$5:$D$1316,3,FALSE)</f>
        <v>$07096</v>
      </c>
      <c r="L917" s="2" t="str">
        <f>VLOOKUP(A917,'4B0907557P M592 List'!$A$5:$D$1316,2,FALSE)</f>
        <v>1x1</v>
      </c>
      <c r="M917" s="2" t="str">
        <f>VLOOKUP(A917,'4B0907557P M592 List'!$A$5:$D$1316,4,FALSE)</f>
        <v>Motortemperaturschwelle für Einspritzkorrektur bei ZW-Verstellung</v>
      </c>
      <c r="N917" s="2" t="str">
        <f>VLOOKUP(A917,'4B0907557P M592 List'!$A$5:$D$1316,3,FALSE)</f>
        <v>$07096</v>
      </c>
      <c r="P917" s="2" t="e">
        <f>VLOOKUP(A917,'06A906018R M383 List'!$A$6:$D$1294,2,FALSE)</f>
        <v>#N/A</v>
      </c>
      <c r="Q917" s="2" t="e">
        <f>VLOOKUP(A917,'06A906018R M383 List'!$A$6:$D$1294,4,FALSE)</f>
        <v>#N/A</v>
      </c>
      <c r="R917" s="2" t="e">
        <f>VLOOKUP(A917,'06A906018R M383 List'!$A$6:$D$1294,3,FALSE)</f>
        <v>#N/A</v>
      </c>
      <c r="T917" s="2" t="e">
        <f>VLOOKUP(A917,'06A906018CG M383 List'!$A$6:$D$1395,2,FALSE)</f>
        <v>#N/A</v>
      </c>
      <c r="U917" s="2" t="e">
        <f>VLOOKUP(A917,'06A906018CG M383 List'!$A$6:$D$1395,4,FALSE)</f>
        <v>#N/A</v>
      </c>
      <c r="V917" s="2" t="e">
        <f>VLOOKUP(A917,'06A906018CG M383 List'!$A$6:$D$1395,3,FALSE)</f>
        <v>#N/A</v>
      </c>
    </row>
    <row r="918" spans="1:22">
      <c r="A918" s="2" t="s">
        <v>6922</v>
      </c>
      <c r="B918" s="2" t="str">
        <f>VLOOKUP(A918,'4B0907557B M382 List'!$A$5:$E$1799,5,FALSE)</f>
        <v>Delay time for injection correction in ZW- adjustment</v>
      </c>
      <c r="D918" s="2" t="str">
        <f>VLOOKUP(A918,'4B0907557B M382 List'!$A$5:$B$1799,2,FALSE)</f>
        <v>5x1</v>
      </c>
      <c r="E918" s="2" t="str">
        <f>VLOOKUP(A918,'4B0907557B M382 List'!$A$5:$D$1799,4,FALSE)</f>
        <v>Verzugszeit für Einspritzkorrektur bei ZW-Verstellung</v>
      </c>
      <c r="F918" s="2" t="str">
        <f>VLOOKUP(A918,'4B0907557B M382 List'!$A$5:$D$1799,3,FALSE)</f>
        <v>$094FB</v>
      </c>
      <c r="H918" s="2" t="e">
        <f>VLOOKUP(A918,'4B0907557P M592 List'!$A$5:$D$1316,2,FALSE)</f>
        <v>#N/A</v>
      </c>
      <c r="I918" s="2" t="e">
        <f>VLOOKUP(A918,'4B0907557P M592 List'!$A$5:$D$1316,4,FALSE)</f>
        <v>#N/A</v>
      </c>
      <c r="J918" s="2" t="e">
        <f>VLOOKUP(A918,'4B0907557P M592 List'!$A$5:$D$1316,3,FALSE)</f>
        <v>#N/A</v>
      </c>
      <c r="L918" s="2" t="e">
        <f>VLOOKUP(A918,'4B0907557P M592 List'!$A$5:$D$1316,2,FALSE)</f>
        <v>#N/A</v>
      </c>
      <c r="M918" s="2" t="e">
        <f>VLOOKUP(A918,'4B0907557P M592 List'!$A$5:$D$1316,4,FALSE)</f>
        <v>#N/A</v>
      </c>
      <c r="N918" s="2" t="e">
        <f>VLOOKUP(A918,'4B0907557P M592 List'!$A$5:$D$1316,3,FALSE)</f>
        <v>#N/A</v>
      </c>
      <c r="P918" s="2" t="str">
        <f>VLOOKUP(A918,'06A906018R M383 List'!$A$6:$D$1294,2,FALSE)</f>
        <v>5x1</v>
      </c>
      <c r="Q918" s="2" t="str">
        <f>VLOOKUP(A918,'06A906018R M383 List'!$A$6:$D$1294,4,FALSE)</f>
        <v>Verzugszeit für Einspritzkorrektur bei ZW-Verstellung</v>
      </c>
      <c r="R918" s="2" t="str">
        <f>VLOOKUP(A918,'06A906018R M383 List'!$A$6:$D$1294,3,FALSE)</f>
        <v>$08A21</v>
      </c>
      <c r="T918" s="2" t="e">
        <f>VLOOKUP(A918,'06A906018CG M383 List'!$A$6:$D$1395,2,FALSE)</f>
        <v>#N/A</v>
      </c>
      <c r="U918" s="2" t="e">
        <f>VLOOKUP(A918,'06A906018CG M383 List'!$A$6:$D$1395,4,FALSE)</f>
        <v>#N/A</v>
      </c>
      <c r="V918" s="2" t="e">
        <f>VLOOKUP(A918,'06A906018CG M383 List'!$A$6:$D$1395,3,FALSE)</f>
        <v>#N/A</v>
      </c>
    </row>
    <row r="919" spans="1:22">
      <c r="P919" s="2"/>
      <c r="Q919" s="2"/>
      <c r="R919" s="2"/>
    </row>
    <row r="920" spans="1:22">
      <c r="A920" s="17" t="s">
        <v>4336</v>
      </c>
      <c r="B920" s="15" t="s">
        <v>10032</v>
      </c>
      <c r="P920" s="2"/>
      <c r="Q920" s="2"/>
      <c r="R920" s="2"/>
    </row>
    <row r="921" spans="1:22">
      <c r="A921" s="17" t="s">
        <v>6377</v>
      </c>
      <c r="B921" s="18" t="str">
        <f>VLOOKUP(A921,'4B0907557B M382 List'!$A$5:$E$1799,5,FALSE)</f>
        <v>Start basic quantity</v>
      </c>
      <c r="C921" s="17"/>
      <c r="D921" s="17" t="str">
        <f>VLOOKUP(A921,'4B0907557B M382 List'!$A$5:$B$1799,2,FALSE)</f>
        <v>1x1</v>
      </c>
      <c r="E921" s="2" t="str">
        <f>VLOOKUP(A921,'4B0907557B M382 List'!$A$5:$D$1799,4,FALSE)</f>
        <v>Startgrundmenge</v>
      </c>
      <c r="F921" s="2" t="str">
        <f>VLOOKUP(A921,'4B0907557B M382 List'!$A$5:$D$1799,3,FALSE)</f>
        <v>$074E8</v>
      </c>
      <c r="H921" s="2" t="str">
        <f>VLOOKUP(A921,'4B0907557P M592 List'!$A$5:$D$1316,2,FALSE)</f>
        <v>1x1</v>
      </c>
      <c r="I921" s="2" t="str">
        <f>VLOOKUP(A921,'4B0907557P M592 List'!$A$5:$D$1316,4,FALSE)</f>
        <v>Startgrundmenge</v>
      </c>
      <c r="J921" s="2" t="str">
        <f>VLOOKUP(A921,'4B0907557P M592 List'!$A$5:$D$1316,3,FALSE)</f>
        <v>$0707E</v>
      </c>
      <c r="L921" s="2" t="str">
        <f>VLOOKUP(A921,'4B0907557P M592 List'!$A$5:$D$1316,2,FALSE)</f>
        <v>1x1</v>
      </c>
      <c r="M921" s="2" t="str">
        <f>VLOOKUP(A921,'4B0907557P M592 List'!$A$5:$D$1316,4,FALSE)</f>
        <v>Startgrundmenge</v>
      </c>
      <c r="N921" s="2" t="str">
        <f>VLOOKUP(A921,'4B0907557P M592 List'!$A$5:$D$1316,3,FALSE)</f>
        <v>$0707E</v>
      </c>
      <c r="P921" s="2" t="e">
        <f>VLOOKUP(A921,'06A906018R M383 List'!$A$6:$D$1294,2,FALSE)</f>
        <v>#N/A</v>
      </c>
      <c r="Q921" s="2" t="e">
        <f>VLOOKUP(A921,'06A906018R M383 List'!$A$6:$D$1294,4,FALSE)</f>
        <v>#N/A</v>
      </c>
      <c r="R921" s="2" t="e">
        <f>VLOOKUP(A921,'06A906018R M383 List'!$A$6:$D$1294,3,FALSE)</f>
        <v>#N/A</v>
      </c>
      <c r="T921" s="2" t="str">
        <f>VLOOKUP(A921,'06A906018CG M383 List'!$A$6:$D$1395,2,FALSE)</f>
        <v>1x1</v>
      </c>
      <c r="U921" s="2" t="str">
        <f>VLOOKUP(A921,'06A906018CG M383 List'!$A$6:$D$1395,4,FALSE)</f>
        <v>Startup Fuel Injection Time</v>
      </c>
      <c r="V921" s="2" t="str">
        <f>VLOOKUP(A921,'06A906018CG M383 List'!$A$6:$D$1395,3,FALSE)</f>
        <v>$06A18</v>
      </c>
    </row>
    <row r="922" spans="1:22">
      <c r="A922" s="17" t="s">
        <v>6379</v>
      </c>
      <c r="B922" s="18" t="str">
        <f>VLOOKUP(A922,'4B0907557B M382 List'!$A$5:$E$1799,5,FALSE)</f>
        <v>Start basic quantity</v>
      </c>
      <c r="C922" s="17"/>
      <c r="D922" s="17" t="str">
        <f>VLOOKUP(A922,'4B0907557B M382 List'!$A$5:$B$1799,2,FALSE)</f>
        <v>1x1</v>
      </c>
      <c r="E922" s="2" t="str">
        <f>VLOOKUP(A922,'4B0907557B M382 List'!$A$5:$D$1799,4,FALSE)</f>
        <v>Startgrundmenge</v>
      </c>
      <c r="F922" s="2" t="str">
        <f>VLOOKUP(A922,'4B0907557B M382 List'!$A$5:$D$1799,3,FALSE)</f>
        <v>$074F6</v>
      </c>
      <c r="H922" s="2" t="str">
        <f>VLOOKUP(A922,'4B0907557P M592 List'!$A$5:$D$1316,2,FALSE)</f>
        <v>1x1</v>
      </c>
      <c r="I922" s="2" t="str">
        <f>VLOOKUP(A922,'4B0907557P M592 List'!$A$5:$D$1316,4,FALSE)</f>
        <v>Startgrundmenge</v>
      </c>
      <c r="J922" s="2" t="str">
        <f>VLOOKUP(A922,'4B0907557P M592 List'!$A$5:$D$1316,3,FALSE)</f>
        <v>$0708C</v>
      </c>
      <c r="L922" s="2" t="str">
        <f>VLOOKUP(A922,'4B0907557P M592 List'!$A$5:$D$1316,2,FALSE)</f>
        <v>1x1</v>
      </c>
      <c r="M922" s="2" t="str">
        <f>VLOOKUP(A922,'4B0907557P M592 List'!$A$5:$D$1316,4,FALSE)</f>
        <v>Startgrundmenge</v>
      </c>
      <c r="N922" s="2" t="str">
        <f>VLOOKUP(A922,'4B0907557P M592 List'!$A$5:$D$1316,3,FALSE)</f>
        <v>$0708C</v>
      </c>
      <c r="P922" s="2" t="e">
        <f>VLOOKUP(A922,'06A906018R M383 List'!$A$6:$D$1294,2,FALSE)</f>
        <v>#N/A</v>
      </c>
      <c r="Q922" s="2" t="e">
        <f>VLOOKUP(A922,'06A906018R M383 List'!$A$6:$D$1294,4,FALSE)</f>
        <v>#N/A</v>
      </c>
      <c r="R922" s="2" t="e">
        <f>VLOOKUP(A922,'06A906018R M383 List'!$A$6:$D$1294,3,FALSE)</f>
        <v>#N/A</v>
      </c>
      <c r="T922" s="2" t="str">
        <f>VLOOKUP(A922,'06A906018CG M383 List'!$A$6:$D$1395,2,FALSE)</f>
        <v>1x1</v>
      </c>
      <c r="U922" s="2" t="str">
        <f>VLOOKUP(A922,'06A906018CG M383 List'!$A$6:$D$1395,4,FALSE)</f>
        <v>Startup Fuel Injection Time</v>
      </c>
      <c r="V922" s="2" t="str">
        <f>VLOOKUP(A922,'06A906018CG M383 List'!$A$6:$D$1395,3,FALSE)</f>
        <v>$06A26</v>
      </c>
    </row>
    <row r="923" spans="1:22">
      <c r="A923" s="17" t="s">
        <v>7002</v>
      </c>
      <c r="B923" s="18" t="str">
        <f>VLOOKUP(A923,'4B0907557B M382 List'!$A$5:$E$1799,5,FALSE)</f>
        <v>voltage correction</v>
      </c>
      <c r="C923" s="17"/>
      <c r="D923" s="17" t="str">
        <f>VLOOKUP(A923,'4B0907557B M382 List'!$A$5:$B$1799,2,FALSE)</f>
        <v>5x1</v>
      </c>
      <c r="E923" s="2" t="str">
        <f>VLOOKUP(A923,'4B0907557B M382 List'!$A$5:$D$1799,4,FALSE)</f>
        <v>Spannungskorrektur</v>
      </c>
      <c r="F923" s="2" t="str">
        <f>VLOOKUP(A923,'4B0907557B M382 List'!$A$5:$D$1799,3,FALSE)</f>
        <v>$09563</v>
      </c>
      <c r="H923" s="2" t="e">
        <f>VLOOKUP(A923,'4B0907557P M592 List'!$A$5:$D$1316,2,FALSE)</f>
        <v>#N/A</v>
      </c>
      <c r="I923" s="2" t="e">
        <f>VLOOKUP(A923,'4B0907557P M592 List'!$A$5:$D$1316,4,FALSE)</f>
        <v>#N/A</v>
      </c>
      <c r="J923" s="2" t="e">
        <f>VLOOKUP(A923,'4B0907557P M592 List'!$A$5:$D$1316,3,FALSE)</f>
        <v>#N/A</v>
      </c>
      <c r="L923" s="2" t="e">
        <f>VLOOKUP(A923,'4B0907557P M592 List'!$A$5:$D$1316,2,FALSE)</f>
        <v>#N/A</v>
      </c>
      <c r="M923" s="2" t="e">
        <f>VLOOKUP(A923,'4B0907557P M592 List'!$A$5:$D$1316,4,FALSE)</f>
        <v>#N/A</v>
      </c>
      <c r="N923" s="2" t="e">
        <f>VLOOKUP(A923,'4B0907557P M592 List'!$A$5:$D$1316,3,FALSE)</f>
        <v>#N/A</v>
      </c>
      <c r="P923" s="2" t="e">
        <f>VLOOKUP(A923,'06A906018R M383 List'!$A$6:$D$1294,2,FALSE)</f>
        <v>#N/A</v>
      </c>
      <c r="Q923" s="2" t="e">
        <f>VLOOKUP(A923,'06A906018R M383 List'!$A$6:$D$1294,4,FALSE)</f>
        <v>#N/A</v>
      </c>
      <c r="R923" s="2" t="e">
        <f>VLOOKUP(A923,'06A906018R M383 List'!$A$6:$D$1294,3,FALSE)</f>
        <v>#N/A</v>
      </c>
      <c r="T923" s="2" t="str">
        <f>VLOOKUP(A923,'06A906018CG M383 List'!$A$6:$D$1395,2,FALSE)</f>
        <v>5x1</v>
      </c>
      <c r="U923" s="2" t="str">
        <f>VLOOKUP(A923,'06A906018CG M383 List'!$A$6:$D$1395,4,FALSE)</f>
        <v>Fuel Injectors Latency due to Battery Voltage</v>
      </c>
      <c r="V923" s="2" t="str">
        <f>VLOOKUP(A923,'06A906018CG M383 List'!$A$6:$D$1395,3,FALSE)</f>
        <v>$08AF3</v>
      </c>
    </row>
    <row r="924" spans="1:22">
      <c r="P924" s="2"/>
      <c r="Q924" s="2"/>
      <c r="R924" s="2"/>
    </row>
    <row r="925" spans="1:22">
      <c r="A925" s="2" t="s">
        <v>4355</v>
      </c>
      <c r="B925" s="15" t="s">
        <v>9958</v>
      </c>
      <c r="P925" s="2"/>
      <c r="Q925" s="2"/>
      <c r="R925" s="2"/>
    </row>
    <row r="926" spans="1:22">
      <c r="A926" s="2" t="s">
        <v>6457</v>
      </c>
      <c r="B926" s="2" t="str">
        <f>VLOOKUP(A926,'4B0907557B M382 List'!$A$5:$E$1799,5,FALSE)</f>
        <v>Maximum motor temperature sequence spark ignition</v>
      </c>
      <c r="D926" s="2" t="str">
        <f>VLOOKUP(A926,'4B0907557B M382 List'!$A$5:$B$1799,2,FALSE)</f>
        <v>1x1</v>
      </c>
      <c r="E926" s="2" t="str">
        <f>VLOOKUP(A926,'4B0907557B M382 List'!$A$5:$D$1799,4,FALSE)</f>
        <v>Maximale Motortemperatur Folgefunken-Zündung</v>
      </c>
      <c r="F926" s="2" t="str">
        <f>VLOOKUP(A926,'4B0907557B M382 List'!$A$5:$D$1799,3,FALSE)</f>
        <v>$07506</v>
      </c>
      <c r="H926" s="2" t="str">
        <f>VLOOKUP(A926,'4B0907557P M592 List'!$A$5:$D$1316,2,FALSE)</f>
        <v>1x1</v>
      </c>
      <c r="I926" s="2" t="str">
        <f>VLOOKUP(A926,'4B0907557P M592 List'!$A$5:$D$1316,4,FALSE)</f>
        <v>Maximale Motortemperatur Folgefunken-Zündung</v>
      </c>
      <c r="J926" s="2" t="str">
        <f>VLOOKUP(A926,'4B0907557P M592 List'!$A$5:$D$1316,3,FALSE)</f>
        <v>$0709C</v>
      </c>
      <c r="L926" s="2" t="str">
        <f>VLOOKUP(A926,'4B0907557P M592 List'!$A$5:$D$1316,2,FALSE)</f>
        <v>1x1</v>
      </c>
      <c r="M926" s="2" t="str">
        <f>VLOOKUP(A926,'4B0907557P M592 List'!$A$5:$D$1316,4,FALSE)</f>
        <v>Maximale Motortemperatur Folgefunken-Zündung</v>
      </c>
      <c r="N926" s="2" t="str">
        <f>VLOOKUP(A926,'4B0907557P M592 List'!$A$5:$D$1316,3,FALSE)</f>
        <v>$0709C</v>
      </c>
      <c r="P926" s="2" t="e">
        <f>VLOOKUP(A926,'06A906018R M383 List'!$A$6:$D$1294,2,FALSE)</f>
        <v>#N/A</v>
      </c>
      <c r="Q926" s="2" t="e">
        <f>VLOOKUP(A926,'06A906018R M383 List'!$A$6:$D$1294,4,FALSE)</f>
        <v>#N/A</v>
      </c>
      <c r="R926" s="2" t="e">
        <f>VLOOKUP(A926,'06A906018R M383 List'!$A$6:$D$1294,3,FALSE)</f>
        <v>#N/A</v>
      </c>
      <c r="T926" s="2" t="str">
        <f>VLOOKUP(A926,'06A906018CG M383 List'!$A$6:$D$1395,2,FALSE)</f>
        <v>1x1</v>
      </c>
      <c r="U926" s="2" t="str">
        <f>VLOOKUP(A926,'06A906018CG M383 List'!$A$6:$D$1395,4,FALSE)</f>
        <v>Maximale Motortemperatur Folgefunken-Zündung</v>
      </c>
      <c r="V926" s="2" t="str">
        <f>VLOOKUP(A926,'06A906018CG M383 List'!$A$6:$D$1395,3,FALSE)</f>
        <v>$06A36</v>
      </c>
    </row>
    <row r="927" spans="1:22">
      <c r="A927" s="2" t="s">
        <v>6575</v>
      </c>
      <c r="B927" s="2" t="str">
        <f>VLOOKUP(A927,'4B0907557B M382 List'!$A$5:$E$1799,5,FALSE)</f>
        <v>Open time for the next spark</v>
      </c>
      <c r="D927" s="2" t="str">
        <f>VLOOKUP(A927,'4B0907557B M382 List'!$A$5:$B$1799,2,FALSE)</f>
        <v>1x1</v>
      </c>
      <c r="E927" s="2" t="str">
        <f>VLOOKUP(A927,'4B0907557B M382 List'!$A$5:$D$1799,4,FALSE)</f>
        <v>Offenzeit für Folgefunken</v>
      </c>
      <c r="F927" s="2" t="str">
        <f>VLOOKUP(A927,'4B0907557B M382 List'!$A$5:$D$1799,3,FALSE)</f>
        <v>$07504</v>
      </c>
      <c r="H927" s="2" t="str">
        <f>VLOOKUP(A927,'4B0907557P M592 List'!$A$5:$D$1316,2,FALSE)</f>
        <v>1x1</v>
      </c>
      <c r="I927" s="2" t="str">
        <f>VLOOKUP(A927,'4B0907557P M592 List'!$A$5:$D$1316,4,FALSE)</f>
        <v>Offenzeit für Folgefunken</v>
      </c>
      <c r="J927" s="2" t="str">
        <f>VLOOKUP(A927,'4B0907557P M592 List'!$A$5:$D$1316,3,FALSE)</f>
        <v>$0709A</v>
      </c>
      <c r="L927" s="2" t="str">
        <f>VLOOKUP(A927,'4B0907557P M592 List'!$A$5:$D$1316,2,FALSE)</f>
        <v>1x1</v>
      </c>
      <c r="M927" s="2" t="str">
        <f>VLOOKUP(A927,'4B0907557P M592 List'!$A$5:$D$1316,4,FALSE)</f>
        <v>Offenzeit für Folgefunken</v>
      </c>
      <c r="N927" s="2" t="str">
        <f>VLOOKUP(A927,'4B0907557P M592 List'!$A$5:$D$1316,3,FALSE)</f>
        <v>$0709A</v>
      </c>
      <c r="P927" s="2" t="e">
        <f>VLOOKUP(A927,'06A906018R M383 List'!$A$6:$D$1294,2,FALSE)</f>
        <v>#N/A</v>
      </c>
      <c r="Q927" s="2" t="e">
        <f>VLOOKUP(A927,'06A906018R M383 List'!$A$6:$D$1294,4,FALSE)</f>
        <v>#N/A</v>
      </c>
      <c r="R927" s="2" t="e">
        <f>VLOOKUP(A927,'06A906018R M383 List'!$A$6:$D$1294,3,FALSE)</f>
        <v>#N/A</v>
      </c>
      <c r="T927" s="2" t="e">
        <f>VLOOKUP(A927,'06A906018CG M383 List'!$A$6:$D$1395,2,FALSE)</f>
        <v>#N/A</v>
      </c>
      <c r="U927" s="2" t="e">
        <f>VLOOKUP(A927,'06A906018CG M383 List'!$A$6:$D$1395,4,FALSE)</f>
        <v>#N/A</v>
      </c>
      <c r="V927" s="2" t="e">
        <f>VLOOKUP(A927,'06A906018CG M383 List'!$A$6:$D$1395,3,FALSE)</f>
        <v>#N/A</v>
      </c>
    </row>
    <row r="928" spans="1:22">
      <c r="A928" s="2" t="s">
        <v>6697</v>
      </c>
      <c r="B928" s="2" t="str">
        <f>VLOOKUP(A928,'4B0907557B M382 List'!$A$5:$E$1799,5,FALSE)</f>
        <v>Closing time for the next spark</v>
      </c>
      <c r="D928" s="2" t="str">
        <f>VLOOKUP(A928,'4B0907557B M382 List'!$A$5:$B$1799,2,FALSE)</f>
        <v>6x1</v>
      </c>
      <c r="E928" s="2" t="str">
        <f>VLOOKUP(A928,'4B0907557B M382 List'!$A$5:$D$1799,4,FALSE)</f>
        <v>Schließzeit für Folgefunken</v>
      </c>
      <c r="F928" s="2" t="str">
        <f>VLOOKUP(A928,'4B0907557B M382 List'!$A$5:$D$1799,3,FALSE)</f>
        <v>$09570</v>
      </c>
      <c r="H928" s="2" t="e">
        <f>VLOOKUP(A928,'4B0907557P M592 List'!$A$5:$D$1316,2,FALSE)</f>
        <v>#N/A</v>
      </c>
      <c r="I928" s="2" t="e">
        <f>VLOOKUP(A928,'4B0907557P M592 List'!$A$5:$D$1316,4,FALSE)</f>
        <v>#N/A</v>
      </c>
      <c r="J928" s="2" t="e">
        <f>VLOOKUP(A928,'4B0907557P M592 List'!$A$5:$D$1316,3,FALSE)</f>
        <v>#N/A</v>
      </c>
      <c r="L928" s="2" t="e">
        <f>VLOOKUP(A928,'4B0907557P M592 List'!$A$5:$D$1316,2,FALSE)</f>
        <v>#N/A</v>
      </c>
      <c r="M928" s="2" t="e">
        <f>VLOOKUP(A928,'4B0907557P M592 List'!$A$5:$D$1316,4,FALSE)</f>
        <v>#N/A</v>
      </c>
      <c r="N928" s="2" t="e">
        <f>VLOOKUP(A928,'4B0907557P M592 List'!$A$5:$D$1316,3,FALSE)</f>
        <v>#N/A</v>
      </c>
      <c r="P928" s="2" t="e">
        <f>VLOOKUP(A928,'06A906018R M383 List'!$A$6:$D$1294,2,FALSE)</f>
        <v>#N/A</v>
      </c>
      <c r="Q928" s="2" t="e">
        <f>VLOOKUP(A928,'06A906018R M383 List'!$A$6:$D$1294,4,FALSE)</f>
        <v>#N/A</v>
      </c>
      <c r="R928" s="2" t="e">
        <f>VLOOKUP(A928,'06A906018R M383 List'!$A$6:$D$1294,3,FALSE)</f>
        <v>#N/A</v>
      </c>
      <c r="T928" s="2" t="str">
        <f>VLOOKUP(A928,'06A906018CG M383 List'!$A$6:$D$1395,2,FALSE)</f>
        <v>6x1</v>
      </c>
      <c r="U928" s="2" t="str">
        <f>VLOOKUP(A928,'06A906018CG M383 List'!$A$6:$D$1395,4,FALSE)</f>
        <v>Schließzeit für Folgefunken</v>
      </c>
      <c r="V928" s="2" t="str">
        <f>VLOOKUP(A928,'06A906018CG M383 List'!$A$6:$D$1395,3,FALSE)</f>
        <v>$08B00</v>
      </c>
    </row>
    <row r="929" spans="1:22">
      <c r="P929" s="2"/>
      <c r="Q929" s="2"/>
      <c r="R929" s="2"/>
    </row>
    <row r="930" spans="1:22">
      <c r="A930" s="12" t="s">
        <v>4356</v>
      </c>
      <c r="B930" s="15" t="s">
        <v>9959</v>
      </c>
      <c r="P930" s="2"/>
      <c r="Q930" s="2"/>
      <c r="R930" s="2"/>
    </row>
    <row r="931" spans="1:22">
      <c r="A931" s="17" t="s">
        <v>9593</v>
      </c>
      <c r="B931" s="18" t="str">
        <f>VLOOKUP(A931,'4B0907557B M382 List'!$A$5:$E$1799,5,FALSE)</f>
        <v>Basic adjustment factor 0</v>
      </c>
      <c r="C931" s="17"/>
      <c r="D931" s="17" t="str">
        <f>VLOOKUP(A931,'4B0907557B M382 List'!$A$5:$B$1799,2,FALSE)</f>
        <v>1x1</v>
      </c>
      <c r="E931" s="2" t="str">
        <f>VLOOKUP(A931,'4B0907557B M382 List'!$A$5:$D$1799,4,FALSE)</f>
        <v>Grundanpassungsfaktor 0</v>
      </c>
      <c r="F931" s="2" t="str">
        <f>VLOOKUP(A931,'4B0907557B M382 List'!$A$5:$D$1799,3,FALSE)</f>
        <v>$07507</v>
      </c>
      <c r="H931" s="2" t="str">
        <f>VLOOKUP(A931,'4B0907557P M592 List'!$A$5:$D$1316,2,FALSE)</f>
        <v>1x1</v>
      </c>
      <c r="I931" s="2" t="str">
        <f>VLOOKUP(A931,'4B0907557P M592 List'!$A$5:$D$1316,4,FALSE)</f>
        <v>Grundanpassungsfaktor 0</v>
      </c>
      <c r="J931" s="2" t="str">
        <f>VLOOKUP(A931,'4B0907557P M592 List'!$A$5:$D$1316,3,FALSE)</f>
        <v>$0709D</v>
      </c>
      <c r="L931" s="2" t="str">
        <f>VLOOKUP(A931,'4B0907557P M592 List'!$A$5:$D$1316,2,FALSE)</f>
        <v>1x1</v>
      </c>
      <c r="M931" s="2" t="str">
        <f>VLOOKUP(A931,'4B0907557P M592 List'!$A$5:$D$1316,4,FALSE)</f>
        <v>Grundanpassungsfaktor 0</v>
      </c>
      <c r="N931" s="2" t="str">
        <f>VLOOKUP(A931,'4B0907557P M592 List'!$A$5:$D$1316,3,FALSE)</f>
        <v>$0709D</v>
      </c>
      <c r="P931" s="2" t="e">
        <f>VLOOKUP(A931,'06A906018R M383 List'!$A$6:$D$1294,2,FALSE)</f>
        <v>#N/A</v>
      </c>
      <c r="Q931" s="2" t="e">
        <f>VLOOKUP(A931,'06A906018R M383 List'!$A$6:$D$1294,4,FALSE)</f>
        <v>#N/A</v>
      </c>
      <c r="R931" s="2" t="e">
        <f>VLOOKUP(A931,'06A906018R M383 List'!$A$6:$D$1294,3,FALSE)</f>
        <v>#N/A</v>
      </c>
      <c r="T931" s="2" t="str">
        <f>VLOOKUP(A931,'06A906018CG M383 List'!$A$6:$D$1395,2,FALSE)</f>
        <v>1x1</v>
      </c>
      <c r="U931" s="2" t="str">
        <f>VLOOKUP(A931,'06A906018CG M383 List'!$A$6:$D$1395,4,FALSE)</f>
        <v>Fuel Injectors Correction Factor</v>
      </c>
      <c r="V931" s="2" t="str">
        <f>VLOOKUP(A931,'06A906018CG M383 List'!$A$6:$D$1395,3,FALSE)</f>
        <v>$06A37</v>
      </c>
    </row>
    <row r="932" spans="1:22">
      <c r="A932" s="2" t="s">
        <v>7518</v>
      </c>
      <c r="B932" s="2" t="str">
        <f>VLOOKUP(A932,'4B0907557B M382 List'!$A$5:$E$1799,5,FALSE)</f>
        <v>Mixture correction by mass air flow and intake air</v>
      </c>
      <c r="D932" s="2" t="str">
        <f>VLOOKUP(A932,'4B0907557B M382 List'!$A$5:$B$1799,2,FALSE)</f>
        <v>5x8</v>
      </c>
      <c r="E932" s="2" t="str">
        <f>VLOOKUP(A932,'4B0907557B M382 List'!$A$5:$D$1799,4,FALSE)</f>
        <v>Gemischkorrektur durch Luftmassenstrom und Ansauglufttemperatur</v>
      </c>
      <c r="F932" s="2" t="str">
        <f>VLOOKUP(A932,'4B0907557B M382 List'!$A$5:$D$1799,3,FALSE)</f>
        <v>$09587</v>
      </c>
      <c r="H932" s="2" t="e">
        <f>VLOOKUP(A932,'4B0907557P M592 List'!$A$5:$D$1316,2,FALSE)</f>
        <v>#N/A</v>
      </c>
      <c r="I932" s="2" t="e">
        <f>VLOOKUP(A932,'4B0907557P M592 List'!$A$5:$D$1316,4,FALSE)</f>
        <v>#N/A</v>
      </c>
      <c r="J932" s="2" t="e">
        <f>VLOOKUP(A932,'4B0907557P M592 List'!$A$5:$D$1316,3,FALSE)</f>
        <v>#N/A</v>
      </c>
      <c r="L932" s="2" t="e">
        <f>VLOOKUP(A932,'4B0907557P M592 List'!$A$5:$D$1316,2,FALSE)</f>
        <v>#N/A</v>
      </c>
      <c r="M932" s="2" t="e">
        <f>VLOOKUP(A932,'4B0907557P M592 List'!$A$5:$D$1316,4,FALSE)</f>
        <v>#N/A</v>
      </c>
      <c r="N932" s="2" t="e">
        <f>VLOOKUP(A932,'4B0907557P M592 List'!$A$5:$D$1316,3,FALSE)</f>
        <v>#N/A</v>
      </c>
      <c r="P932" s="2" t="e">
        <f>VLOOKUP(A932,'06A906018R M383 List'!$A$6:$D$1294,2,FALSE)</f>
        <v>#N/A</v>
      </c>
      <c r="Q932" s="2" t="e">
        <f>VLOOKUP(A932,'06A906018R M383 List'!$A$6:$D$1294,4,FALSE)</f>
        <v>#N/A</v>
      </c>
      <c r="R932" s="2" t="e">
        <f>VLOOKUP(A932,'06A906018R M383 List'!$A$6:$D$1294,3,FALSE)</f>
        <v>#N/A</v>
      </c>
      <c r="T932" s="2" t="e">
        <f>VLOOKUP(A932,'06A906018CG M383 List'!$A$6:$D$1395,2,FALSE)</f>
        <v>#N/A</v>
      </c>
      <c r="U932" s="2" t="e">
        <f>VLOOKUP(A932,'06A906018CG M383 List'!$A$6:$D$1395,4,FALSE)</f>
        <v>#N/A</v>
      </c>
      <c r="V932" s="2" t="e">
        <f>VLOOKUP(A932,'06A906018CG M383 List'!$A$6:$D$1395,3,FALSE)</f>
        <v>#N/A</v>
      </c>
    </row>
    <row r="933" spans="1:22">
      <c r="A933" s="12" t="s">
        <v>7587</v>
      </c>
      <c r="B933" s="16" t="str">
        <f>VLOOKUP(A933,'4B0907557B M382 List'!$A$5:$E$1799,5,FALSE)</f>
        <v>Lambda map feedforward control for setting lambda = 1 operation</v>
      </c>
      <c r="C933" s="12"/>
      <c r="D933" s="12" t="str">
        <f>VLOOKUP(A933,'4B0907557B M382 List'!$A$5:$B$1799,2,FALSE)</f>
        <v>16x16</v>
      </c>
      <c r="E933" s="2" t="str">
        <f>VLOOKUP(A933,'4B0907557B M382 List'!$A$5:$D$1799,4,FALSE)</f>
        <v>Lambdakennfeld Vorsteuerung zur Einstellung von Lambda=1 Betrieb</v>
      </c>
      <c r="F933" s="2" t="str">
        <f>VLOOKUP(A933,'4B0907557B M382 List'!$A$5:$D$1799,3,FALSE)</f>
        <v>$095D3</v>
      </c>
      <c r="H933" s="2" t="e">
        <f>VLOOKUP(A933,'4B0907557P M592 List'!$A$5:$D$1316,2,FALSE)</f>
        <v>#N/A</v>
      </c>
      <c r="I933" s="2" t="e">
        <f>VLOOKUP(A933,'4B0907557P M592 List'!$A$5:$D$1316,4,FALSE)</f>
        <v>#N/A</v>
      </c>
      <c r="J933" s="2" t="e">
        <f>VLOOKUP(A933,'4B0907557P M592 List'!$A$5:$D$1316,3,FALSE)</f>
        <v>#N/A</v>
      </c>
      <c r="L933" s="2" t="e">
        <f>VLOOKUP(A933,'4B0907557P M592 List'!$A$5:$D$1316,2,FALSE)</f>
        <v>#N/A</v>
      </c>
      <c r="M933" s="2" t="e">
        <f>VLOOKUP(A933,'4B0907557P M592 List'!$A$5:$D$1316,4,FALSE)</f>
        <v>#N/A</v>
      </c>
      <c r="N933" s="2" t="e">
        <f>VLOOKUP(A933,'4B0907557P M592 List'!$A$5:$D$1316,3,FALSE)</f>
        <v>#N/A</v>
      </c>
      <c r="P933" s="2" t="str">
        <f>VLOOKUP(A933,'06A906018R M383 List'!$A$6:$D$1294,2,FALSE)</f>
        <v>16x16</v>
      </c>
      <c r="Q933" s="2" t="str">
        <f>VLOOKUP(A933,'06A906018R M383 List'!$A$6:$D$1294,4,FALSE)</f>
        <v>Lambdakennfeld Vorsteuerung zur Einstellung von Lambda=1 Betrieb</v>
      </c>
      <c r="R933" s="2" t="str">
        <f>VLOOKUP(A933,'06A906018R M383 List'!$A$6:$D$1294,3,FALSE)</f>
        <v>$08ACC</v>
      </c>
      <c r="T933" s="2" t="str">
        <f>VLOOKUP(A933,'06A906018CG M383 List'!$A$6:$D$1395,2,FALSE)</f>
        <v>16x16</v>
      </c>
      <c r="U933" s="2" t="str">
        <f>VLOOKUP(A933,'06A906018CG M383 List'!$A$6:$D$1395,4,FALSE)</f>
        <v>Lambdakennfeld Vorsteuerung zur Einstellung von Lambda=1 Betrieb</v>
      </c>
      <c r="V933" s="2" t="str">
        <f>VLOOKUP(A933,'06A906018CG M383 List'!$A$6:$D$1395,3,FALSE)</f>
        <v>$08B36</v>
      </c>
    </row>
    <row r="934" spans="1:22">
      <c r="P934" s="2"/>
      <c r="Q934" s="2"/>
      <c r="R934" s="2"/>
    </row>
    <row r="935" spans="1:22">
      <c r="A935" s="17" t="s">
        <v>4357</v>
      </c>
      <c r="B935" s="15" t="s">
        <v>9960</v>
      </c>
      <c r="P935" s="2"/>
      <c r="Q935" s="2"/>
      <c r="R935" s="2"/>
    </row>
    <row r="936" spans="1:22">
      <c r="A936" s="17" t="s">
        <v>8443</v>
      </c>
      <c r="B936" s="18" t="str">
        <f>VLOOKUP(A936,'4B0907557B M382 List'!$A$5:$E$1799,5,FALSE)</f>
        <v>Speed ​​limitation with error detection speed signal</v>
      </c>
      <c r="C936" s="17"/>
      <c r="D936" s="17" t="str">
        <f>VLOOKUP(A936,'4B0907557B M382 List'!$A$5:$B$1799,2,FALSE)</f>
        <v>1x1</v>
      </c>
      <c r="E936" s="2" t="str">
        <f>VLOOKUP(A936,'4B0907557B M382 List'!$A$5:$D$1799,4,FALSE)</f>
        <v>Drehzahlbegrenzung bei Fehlererkennung Geschwindigkeitssignal</v>
      </c>
      <c r="F936" s="2" t="str">
        <f>VLOOKUP(A936,'4B0907557B M382 List'!$A$5:$D$1799,3,FALSE)</f>
        <v>$0743A</v>
      </c>
      <c r="H936" s="2" t="e">
        <f>VLOOKUP(A936,'4B0907557P M592 List'!$A$5:$D$1316,2,FALSE)</f>
        <v>#N/A</v>
      </c>
      <c r="I936" s="2" t="e">
        <f>VLOOKUP(A936,'4B0907557P M592 List'!$A$5:$D$1316,4,FALSE)</f>
        <v>#N/A</v>
      </c>
      <c r="J936" s="2" t="e">
        <f>VLOOKUP(A936,'4B0907557P M592 List'!$A$5:$D$1316,3,FALSE)</f>
        <v>#N/A</v>
      </c>
      <c r="L936" s="2" t="e">
        <f>VLOOKUP(A936,'4B0907557P M592 List'!$A$5:$D$1316,2,FALSE)</f>
        <v>#N/A</v>
      </c>
      <c r="M936" s="2" t="e">
        <f>VLOOKUP(A936,'4B0907557P M592 List'!$A$5:$D$1316,4,FALSE)</f>
        <v>#N/A</v>
      </c>
      <c r="N936" s="2" t="e">
        <f>VLOOKUP(A936,'4B0907557P M592 List'!$A$5:$D$1316,3,FALSE)</f>
        <v>#N/A</v>
      </c>
      <c r="P936" s="2" t="e">
        <f>VLOOKUP(A936,'06A906018R M383 List'!$A$6:$D$1294,2,FALSE)</f>
        <v>#N/A</v>
      </c>
      <c r="Q936" s="2" t="e">
        <f>VLOOKUP(A936,'06A906018R M383 List'!$A$6:$D$1294,4,FALSE)</f>
        <v>#N/A</v>
      </c>
      <c r="R936" s="2" t="e">
        <f>VLOOKUP(A936,'06A906018R M383 List'!$A$6:$D$1294,3,FALSE)</f>
        <v>#N/A</v>
      </c>
      <c r="T936" s="2" t="str">
        <f>VLOOKUP(A936,'06A906018CG M383 List'!$A$6:$D$1395,2,FALSE)</f>
        <v>1x1</v>
      </c>
      <c r="U936" s="2" t="str">
        <f>VLOOKUP(A936,'06A906018CG M383 List'!$A$6:$D$1395,4,FALSE)</f>
        <v>Drehzahlbegrenzung bei Fehlererkennung Geschwindigkeitssignal</v>
      </c>
      <c r="V936" s="2" t="str">
        <f>VLOOKUP(A936,'06A906018CG M383 List'!$A$6:$D$1395,3,FALSE)</f>
        <v>$0693A</v>
      </c>
    </row>
    <row r="937" spans="1:22">
      <c r="A937" s="2" t="s">
        <v>6578</v>
      </c>
      <c r="B937" s="2" t="str">
        <f>VLOOKUP(A937,'4B0907557B M382 List'!$A$5:$E$1799,5,FALSE)</f>
        <v>Zahnentprellzeit in the initialization</v>
      </c>
      <c r="D937" s="2" t="str">
        <f>VLOOKUP(A937,'4B0907557B M382 List'!$A$5:$B$1799,2,FALSE)</f>
        <v>1x1</v>
      </c>
      <c r="E937" s="2" t="str">
        <f>VLOOKUP(A937,'4B0907557B M382 List'!$A$5:$D$1799,4,FALSE)</f>
        <v>Zahnentprellzeit in der Initialisierung</v>
      </c>
      <c r="F937" s="2" t="str">
        <f>VLOOKUP(A937,'4B0907557B M382 List'!$A$5:$D$1799,3,FALSE)</f>
        <v>$0752E</v>
      </c>
      <c r="H937" s="2" t="str">
        <f>VLOOKUP(A937,'4B0907557P M592 List'!$A$5:$D$1316,2,FALSE)</f>
        <v>1x1</v>
      </c>
      <c r="I937" s="2" t="str">
        <f>VLOOKUP(A937,'4B0907557P M592 List'!$A$5:$D$1316,4,FALSE)</f>
        <v>Zahnentprellzeit in der Initialisierung</v>
      </c>
      <c r="J937" s="2" t="str">
        <f>VLOOKUP(A937,'4B0907557P M592 List'!$A$5:$D$1316,3,FALSE)</f>
        <v>$070C4</v>
      </c>
      <c r="L937" s="2" t="str">
        <f>VLOOKUP(A937,'4B0907557P M592 List'!$A$5:$D$1316,2,FALSE)</f>
        <v>1x1</v>
      </c>
      <c r="M937" s="2" t="str">
        <f>VLOOKUP(A937,'4B0907557P M592 List'!$A$5:$D$1316,4,FALSE)</f>
        <v>Zahnentprellzeit in der Initialisierung</v>
      </c>
      <c r="N937" s="2" t="str">
        <f>VLOOKUP(A937,'4B0907557P M592 List'!$A$5:$D$1316,3,FALSE)</f>
        <v>$070C4</v>
      </c>
      <c r="P937" s="2" t="e">
        <f>VLOOKUP(A937,'06A906018R M383 List'!$A$6:$D$1294,2,FALSE)</f>
        <v>#N/A</v>
      </c>
      <c r="Q937" s="2" t="e">
        <f>VLOOKUP(A937,'06A906018R M383 List'!$A$6:$D$1294,4,FALSE)</f>
        <v>#N/A</v>
      </c>
      <c r="R937" s="2" t="e">
        <f>VLOOKUP(A937,'06A906018R M383 List'!$A$6:$D$1294,3,FALSE)</f>
        <v>#N/A</v>
      </c>
      <c r="T937" s="2" t="e">
        <f>VLOOKUP(A937,'06A906018CG M383 List'!$A$6:$D$1395,2,FALSE)</f>
        <v>#N/A</v>
      </c>
      <c r="U937" s="2" t="e">
        <f>VLOOKUP(A937,'06A906018CG M383 List'!$A$6:$D$1395,4,FALSE)</f>
        <v>#N/A</v>
      </c>
      <c r="V937" s="2" t="e">
        <f>VLOOKUP(A937,'06A906018CG M383 List'!$A$6:$D$1395,3,FALSE)</f>
        <v>#N/A</v>
      </c>
    </row>
    <row r="938" spans="1:22">
      <c r="P938" s="2"/>
      <c r="Q938" s="2"/>
      <c r="R938" s="2"/>
    </row>
    <row r="939" spans="1:22">
      <c r="A939" s="2" t="s">
        <v>4358</v>
      </c>
      <c r="B939" s="15" t="s">
        <v>9961</v>
      </c>
      <c r="P939" s="2"/>
      <c r="Q939" s="2"/>
      <c r="R939" s="2"/>
    </row>
    <row r="940" spans="1:22">
      <c r="A940" s="2" t="s">
        <v>9080</v>
      </c>
      <c r="B940" s="2" t="str">
        <f>VLOOKUP(A940,'4B0907557B M382 List'!$A$5:$E$1799,5,FALSE)</f>
        <v>Delta speed transmission intervention for detection Aufregelzeit upshift / Rear Saddle</v>
      </c>
      <c r="D940" s="2" t="str">
        <f>VLOOKUP(A940,'4B0907557B M382 List'!$A$5:$B$1799,2,FALSE)</f>
        <v>1x1</v>
      </c>
      <c r="E940" s="2" t="str">
        <f>VLOOKUP(A940,'4B0907557B M382 List'!$A$5:$D$1799,4,FALSE)</f>
        <v>Delta Drehzahl Getriebeeingriff für Erkennung Aufregelzeit Hochschalten/Rückscha</v>
      </c>
      <c r="F940" s="2" t="str">
        <f>VLOOKUP(A940,'4B0907557B M382 List'!$A$5:$D$1799,3,FALSE)</f>
        <v>$0750C</v>
      </c>
      <c r="H940" s="2" t="str">
        <f>VLOOKUP(A940,'4B0907557P M592 List'!$A$5:$D$1316,2,FALSE)</f>
        <v>1x1</v>
      </c>
      <c r="I940" s="2" t="str">
        <f>VLOOKUP(A940,'4B0907557P M592 List'!$A$5:$D$1316,4,FALSE)</f>
        <v>Delta Drehzahl Getriebeeingriff für Erkennung Aufregelzeit Hochschalten/Rückscha</v>
      </c>
      <c r="J940" s="2" t="str">
        <f>VLOOKUP(A940,'4B0907557P M592 List'!$A$5:$D$1316,3,FALSE)</f>
        <v>$070A2</v>
      </c>
      <c r="L940" s="2" t="str">
        <f>VLOOKUP(A940,'4B0907557P M592 List'!$A$5:$D$1316,2,FALSE)</f>
        <v>1x1</v>
      </c>
      <c r="M940" s="2" t="str">
        <f>VLOOKUP(A940,'4B0907557P M592 List'!$A$5:$D$1316,4,FALSE)</f>
        <v>Delta Drehzahl Getriebeeingriff für Erkennung Aufregelzeit Hochschalten/Rückscha</v>
      </c>
      <c r="N940" s="2" t="str">
        <f>VLOOKUP(A940,'4B0907557P M592 List'!$A$5:$D$1316,3,FALSE)</f>
        <v>$070A2</v>
      </c>
      <c r="P940" s="2" t="e">
        <f>VLOOKUP(A940,'06A906018R M383 List'!$A$6:$D$1294,2,FALSE)</f>
        <v>#N/A</v>
      </c>
      <c r="Q940" s="2" t="e">
        <f>VLOOKUP(A940,'06A906018R M383 List'!$A$6:$D$1294,4,FALSE)</f>
        <v>#N/A</v>
      </c>
      <c r="R940" s="2" t="e">
        <f>VLOOKUP(A940,'06A906018R M383 List'!$A$6:$D$1294,3,FALSE)</f>
        <v>#N/A</v>
      </c>
      <c r="T940" s="2" t="e">
        <f>VLOOKUP(A940,'06A906018CG M383 List'!$A$6:$D$1395,2,FALSE)</f>
        <v>#N/A</v>
      </c>
      <c r="U940" s="2" t="e">
        <f>VLOOKUP(A940,'06A906018CG M383 List'!$A$6:$D$1395,4,FALSE)</f>
        <v>#N/A</v>
      </c>
      <c r="V940" s="2" t="e">
        <f>VLOOKUP(A940,'06A906018CG M383 List'!$A$6:$D$1395,3,FALSE)</f>
        <v>#N/A</v>
      </c>
    </row>
    <row r="941" spans="1:22">
      <c r="A941" s="2" t="s">
        <v>9083</v>
      </c>
      <c r="B941" s="2" t="str">
        <f>VLOOKUP(A941,'4B0907557B M382 List'!$A$5:$E$1799,5,FALSE)</f>
        <v>Drehzahlhysterese active in Getrieschutz</v>
      </c>
      <c r="D941" s="2" t="str">
        <f>VLOOKUP(A941,'4B0907557B M382 List'!$A$5:$B$1799,2,FALSE)</f>
        <v>1x1</v>
      </c>
      <c r="E941" s="2" t="str">
        <f>VLOOKUP(A941,'4B0907557B M382 List'!$A$5:$D$1799,4,FALSE)</f>
        <v>Drehzahlhysterese bei Getrieschutz aktiv</v>
      </c>
      <c r="F941" s="2" t="str">
        <f>VLOOKUP(A941,'4B0907557B M382 List'!$A$5:$D$1799,3,FALSE)</f>
        <v>$07518</v>
      </c>
      <c r="H941" s="2" t="str">
        <f>VLOOKUP(A941,'4B0907557P M592 List'!$A$5:$D$1316,2,FALSE)</f>
        <v>1x1</v>
      </c>
      <c r="I941" s="2" t="str">
        <f>VLOOKUP(A941,'4B0907557P M592 List'!$A$5:$D$1316,4,FALSE)</f>
        <v>Drehzahlhysterese bei Getrieschutz aktiv</v>
      </c>
      <c r="J941" s="2" t="str">
        <f>VLOOKUP(A941,'4B0907557P M592 List'!$A$5:$D$1316,3,FALSE)</f>
        <v>$070AE</v>
      </c>
      <c r="L941" s="2" t="str">
        <f>VLOOKUP(A941,'4B0907557P M592 List'!$A$5:$D$1316,2,FALSE)</f>
        <v>1x1</v>
      </c>
      <c r="M941" s="2" t="str">
        <f>VLOOKUP(A941,'4B0907557P M592 List'!$A$5:$D$1316,4,FALSE)</f>
        <v>Drehzahlhysterese bei Getrieschutz aktiv</v>
      </c>
      <c r="N941" s="2" t="str">
        <f>VLOOKUP(A941,'4B0907557P M592 List'!$A$5:$D$1316,3,FALSE)</f>
        <v>$070AE</v>
      </c>
      <c r="P941" s="2" t="e">
        <f>VLOOKUP(A941,'06A906018R M383 List'!$A$6:$D$1294,2,FALSE)</f>
        <v>#N/A</v>
      </c>
      <c r="Q941" s="2" t="e">
        <f>VLOOKUP(A941,'06A906018R M383 List'!$A$6:$D$1294,4,FALSE)</f>
        <v>#N/A</v>
      </c>
      <c r="R941" s="2" t="e">
        <f>VLOOKUP(A941,'06A906018R M383 List'!$A$6:$D$1294,3,FALSE)</f>
        <v>#N/A</v>
      </c>
      <c r="T941" s="2" t="e">
        <f>VLOOKUP(A941,'06A906018CG M383 List'!$A$6:$D$1395,2,FALSE)</f>
        <v>#N/A</v>
      </c>
      <c r="U941" s="2" t="e">
        <f>VLOOKUP(A941,'06A906018CG M383 List'!$A$6:$D$1395,4,FALSE)</f>
        <v>#N/A</v>
      </c>
      <c r="V941" s="2" t="e">
        <f>VLOOKUP(A941,'06A906018CG M383 List'!$A$6:$D$1395,3,FALSE)</f>
        <v>#N/A</v>
      </c>
    </row>
    <row r="942" spans="1:22">
      <c r="A942" s="2" t="s">
        <v>9086</v>
      </c>
      <c r="B942" s="2" t="str">
        <f>VLOOKUP(A942,'4B0907557B M382 List'!$A$5:$E$1799,5,FALSE)</f>
        <v>sensitivity speed gradient</v>
      </c>
      <c r="D942" s="2" t="str">
        <f>VLOOKUP(A942,'4B0907557B M382 List'!$A$5:$B$1799,2,FALSE)</f>
        <v>1x1</v>
      </c>
      <c r="E942" s="2" t="str">
        <f>VLOOKUP(A942,'4B0907557B M382 List'!$A$5:$D$1799,4,FALSE)</f>
        <v>Empfindlichkeit Drehzahlgradient</v>
      </c>
      <c r="F942" s="2" t="str">
        <f>VLOOKUP(A942,'4B0907557B M382 List'!$A$5:$D$1799,3,FALSE)</f>
        <v>$0750A</v>
      </c>
      <c r="H942" s="2" t="str">
        <f>VLOOKUP(A942,'4B0907557P M592 List'!$A$5:$D$1316,2,FALSE)</f>
        <v>1x1</v>
      </c>
      <c r="I942" s="2" t="str">
        <f>VLOOKUP(A942,'4B0907557P M592 List'!$A$5:$D$1316,4,FALSE)</f>
        <v>Empfindlichkeit Drehzahlgradient</v>
      </c>
      <c r="J942" s="2" t="str">
        <f>VLOOKUP(A942,'4B0907557P M592 List'!$A$5:$D$1316,3,FALSE)</f>
        <v>$070A0</v>
      </c>
      <c r="L942" s="2" t="str">
        <f>VLOOKUP(A942,'4B0907557P M592 List'!$A$5:$D$1316,2,FALSE)</f>
        <v>1x1</v>
      </c>
      <c r="M942" s="2" t="str">
        <f>VLOOKUP(A942,'4B0907557P M592 List'!$A$5:$D$1316,4,FALSE)</f>
        <v>Empfindlichkeit Drehzahlgradient</v>
      </c>
      <c r="N942" s="2" t="str">
        <f>VLOOKUP(A942,'4B0907557P M592 List'!$A$5:$D$1316,3,FALSE)</f>
        <v>$070A0</v>
      </c>
      <c r="P942" s="2" t="e">
        <f>VLOOKUP(A942,'06A906018R M383 List'!$A$6:$D$1294,2,FALSE)</f>
        <v>#N/A</v>
      </c>
      <c r="Q942" s="2" t="e">
        <f>VLOOKUP(A942,'06A906018R M383 List'!$A$6:$D$1294,4,FALSE)</f>
        <v>#N/A</v>
      </c>
      <c r="R942" s="2" t="e">
        <f>VLOOKUP(A942,'06A906018R M383 List'!$A$6:$D$1294,3,FALSE)</f>
        <v>#N/A</v>
      </c>
      <c r="T942" s="2" t="e">
        <f>VLOOKUP(A942,'06A906018CG M383 List'!$A$6:$D$1395,2,FALSE)</f>
        <v>#N/A</v>
      </c>
      <c r="U942" s="2" t="e">
        <f>VLOOKUP(A942,'06A906018CG M383 List'!$A$6:$D$1395,4,FALSE)</f>
        <v>#N/A</v>
      </c>
      <c r="V942" s="2" t="e">
        <f>VLOOKUP(A942,'06A906018CG M383 List'!$A$6:$D$1395,3,FALSE)</f>
        <v>#N/A</v>
      </c>
    </row>
    <row r="943" spans="1:22">
      <c r="A943" s="2" t="s">
        <v>9118</v>
      </c>
      <c r="B943" s="2" t="str">
        <f>VLOOKUP(A943,'4B0907557B M382 List'!$A$5:$E$1799,5,FALSE)</f>
        <v>Drehzahlhysterese active for transformer protection</v>
      </c>
      <c r="D943" s="2" t="str">
        <f>VLOOKUP(A943,'4B0907557B M382 List'!$A$5:$B$1799,2,FALSE)</f>
        <v>1x1</v>
      </c>
      <c r="E943" s="2" t="str">
        <f>VLOOKUP(A943,'4B0907557B M382 List'!$A$5:$D$1799,4,FALSE)</f>
        <v>Drehzahlhysterese bei Wandlerschutz aktiv</v>
      </c>
      <c r="F943" s="2" t="str">
        <f>VLOOKUP(A943,'4B0907557B M382 List'!$A$5:$D$1799,3,FALSE)</f>
        <v>$0751B</v>
      </c>
      <c r="H943" s="2" t="str">
        <f>VLOOKUP(A943,'4B0907557P M592 List'!$A$5:$D$1316,2,FALSE)</f>
        <v>1x1</v>
      </c>
      <c r="I943" s="2" t="str">
        <f>VLOOKUP(A943,'4B0907557P M592 List'!$A$5:$D$1316,4,FALSE)</f>
        <v>Drehzahlhysterese bei Wandlerschutz aktiv</v>
      </c>
      <c r="J943" s="2" t="str">
        <f>VLOOKUP(A943,'4B0907557P M592 List'!$A$5:$D$1316,3,FALSE)</f>
        <v>$070B1</v>
      </c>
      <c r="L943" s="2" t="str">
        <f>VLOOKUP(A943,'4B0907557P M592 List'!$A$5:$D$1316,2,FALSE)</f>
        <v>1x1</v>
      </c>
      <c r="M943" s="2" t="str">
        <f>VLOOKUP(A943,'4B0907557P M592 List'!$A$5:$D$1316,4,FALSE)</f>
        <v>Drehzahlhysterese bei Wandlerschutz aktiv</v>
      </c>
      <c r="N943" s="2" t="str">
        <f>VLOOKUP(A943,'4B0907557P M592 List'!$A$5:$D$1316,3,FALSE)</f>
        <v>$070B1</v>
      </c>
      <c r="P943" s="2" t="e">
        <f>VLOOKUP(A943,'06A906018R M383 List'!$A$6:$D$1294,2,FALSE)</f>
        <v>#N/A</v>
      </c>
      <c r="Q943" s="2" t="e">
        <f>VLOOKUP(A943,'06A906018R M383 List'!$A$6:$D$1294,4,FALSE)</f>
        <v>#N/A</v>
      </c>
      <c r="R943" s="2" t="e">
        <f>VLOOKUP(A943,'06A906018R M383 List'!$A$6:$D$1294,3,FALSE)</f>
        <v>#N/A</v>
      </c>
      <c r="T943" s="2" t="e">
        <f>VLOOKUP(A943,'06A906018CG M383 List'!$A$6:$D$1395,2,FALSE)</f>
        <v>#N/A</v>
      </c>
      <c r="U943" s="2" t="e">
        <f>VLOOKUP(A943,'06A906018CG M383 List'!$A$6:$D$1395,4,FALSE)</f>
        <v>#N/A</v>
      </c>
      <c r="V943" s="2" t="e">
        <f>VLOOKUP(A943,'06A906018CG M383 List'!$A$6:$D$1395,3,FALSE)</f>
        <v>#N/A</v>
      </c>
    </row>
    <row r="944" spans="1:22">
      <c r="A944" s="2" t="s">
        <v>7478</v>
      </c>
      <c r="B944" s="2" t="str">
        <f>VLOOKUP(A944,'4B0907557B M382 List'!$A$5:$E$1799,5,FALSE)</f>
        <v>Delta motor torque determined to upshift</v>
      </c>
      <c r="D944" s="2" t="str">
        <f>VLOOKUP(A944,'4B0907557B M382 List'!$A$5:$B$1799,2,FALSE)</f>
        <v>4x6</v>
      </c>
      <c r="E944" s="2" t="str">
        <f>VLOOKUP(A944,'4B0907557B M382 List'!$A$5:$D$1799,4,FALSE)</f>
        <v>Delta-Motormoment-Vorgabe bei Hochschaltung</v>
      </c>
      <c r="F944" s="2" t="str">
        <f>VLOOKUP(A944,'4B0907557B M382 List'!$A$5:$D$1799,3,FALSE)</f>
        <v>$096E1</v>
      </c>
      <c r="H944" s="2" t="e">
        <f>VLOOKUP(A944,'4B0907557P M592 List'!$A$5:$D$1316,2,FALSE)</f>
        <v>#N/A</v>
      </c>
      <c r="I944" s="2" t="e">
        <f>VLOOKUP(A944,'4B0907557P M592 List'!$A$5:$D$1316,4,FALSE)</f>
        <v>#N/A</v>
      </c>
      <c r="J944" s="2" t="e">
        <f>VLOOKUP(A944,'4B0907557P M592 List'!$A$5:$D$1316,3,FALSE)</f>
        <v>#N/A</v>
      </c>
      <c r="L944" s="2" t="e">
        <f>VLOOKUP(A944,'4B0907557P M592 List'!$A$5:$D$1316,2,FALSE)</f>
        <v>#N/A</v>
      </c>
      <c r="M944" s="2" t="e">
        <f>VLOOKUP(A944,'4B0907557P M592 List'!$A$5:$D$1316,4,FALSE)</f>
        <v>#N/A</v>
      </c>
      <c r="N944" s="2" t="e">
        <f>VLOOKUP(A944,'4B0907557P M592 List'!$A$5:$D$1316,3,FALSE)</f>
        <v>#N/A</v>
      </c>
      <c r="P944" s="2" t="str">
        <f>VLOOKUP(A944,'06A906018R M383 List'!$A$6:$D$1294,2,FALSE)</f>
        <v>4x6</v>
      </c>
      <c r="Q944" s="2" t="str">
        <f>VLOOKUP(A944,'06A906018R M383 List'!$A$6:$D$1294,4,FALSE)</f>
        <v>Delta-Motormoment-Vorgabe bei Hochschaltung</v>
      </c>
      <c r="R944" s="2" t="str">
        <f>VLOOKUP(A944,'06A906018R M383 List'!$A$6:$D$1294,3,FALSE)</f>
        <v>$08BDA</v>
      </c>
      <c r="T944" s="2" t="str">
        <f>VLOOKUP(A944,'06A906018CG M383 List'!$A$6:$D$1395,2,FALSE)</f>
        <v>4x6</v>
      </c>
      <c r="U944" s="2" t="str">
        <f>VLOOKUP(A944,'06A906018CG M383 List'!$A$6:$D$1395,4,FALSE)</f>
        <v>Delta-Motormoment-Vorgabe bei Hochschaltung</v>
      </c>
      <c r="V944" s="2" t="str">
        <f>VLOOKUP(A944,'06A906018CG M383 List'!$A$6:$D$1395,3,FALSE)</f>
        <v>$08C44</v>
      </c>
    </row>
    <row r="945" spans="1:22">
      <c r="A945" s="2" t="s">
        <v>7482</v>
      </c>
      <c r="B945" s="2" t="str">
        <f>VLOOKUP(A945,'4B0907557B M382 List'!$A$5:$E$1799,5,FALSE)</f>
        <v>Delta motor torque reset default circuit</v>
      </c>
      <c r="D945" s="2" t="str">
        <f>VLOOKUP(A945,'4B0907557B M382 List'!$A$5:$B$1799,2,FALSE)</f>
        <v>4x6</v>
      </c>
      <c r="E945" s="2" t="str">
        <f>VLOOKUP(A945,'4B0907557B M382 List'!$A$5:$D$1799,4,FALSE)</f>
        <v>Delta-Motormoment-Vorgabe bei Rückschaltung</v>
      </c>
      <c r="F945" s="2" t="str">
        <f>VLOOKUP(A945,'4B0907557B M382 List'!$A$5:$D$1799,3,FALSE)</f>
        <v>$09707</v>
      </c>
      <c r="H945" s="2" t="e">
        <f>VLOOKUP(A945,'4B0907557P M592 List'!$A$5:$D$1316,2,FALSE)</f>
        <v>#N/A</v>
      </c>
      <c r="I945" s="2" t="e">
        <f>VLOOKUP(A945,'4B0907557P M592 List'!$A$5:$D$1316,4,FALSE)</f>
        <v>#N/A</v>
      </c>
      <c r="J945" s="2" t="e">
        <f>VLOOKUP(A945,'4B0907557P M592 List'!$A$5:$D$1316,3,FALSE)</f>
        <v>#N/A</v>
      </c>
      <c r="L945" s="2" t="e">
        <f>VLOOKUP(A945,'4B0907557P M592 List'!$A$5:$D$1316,2,FALSE)</f>
        <v>#N/A</v>
      </c>
      <c r="M945" s="2" t="e">
        <f>VLOOKUP(A945,'4B0907557P M592 List'!$A$5:$D$1316,4,FALSE)</f>
        <v>#N/A</v>
      </c>
      <c r="N945" s="2" t="e">
        <f>VLOOKUP(A945,'4B0907557P M592 List'!$A$5:$D$1316,3,FALSE)</f>
        <v>#N/A</v>
      </c>
      <c r="P945" s="2" t="str">
        <f>VLOOKUP(A945,'06A906018R M383 List'!$A$6:$D$1294,2,FALSE)</f>
        <v>4x6</v>
      </c>
      <c r="Q945" s="2" t="str">
        <f>VLOOKUP(A945,'06A906018R M383 List'!$A$6:$D$1294,4,FALSE)</f>
        <v>Delta-Motormoment-Vorgabe bei Rückschaltung</v>
      </c>
      <c r="R945" s="2" t="str">
        <f>VLOOKUP(A945,'06A906018R M383 List'!$A$6:$D$1294,3,FALSE)</f>
        <v>$08C00</v>
      </c>
      <c r="T945" s="2" t="str">
        <f>VLOOKUP(A945,'06A906018CG M383 List'!$A$6:$D$1395,2,FALSE)</f>
        <v>4x6</v>
      </c>
      <c r="U945" s="2" t="str">
        <f>VLOOKUP(A945,'06A906018CG M383 List'!$A$6:$D$1395,4,FALSE)</f>
        <v>Delta-Motormoment-Vorgabe bei Rückschaltung</v>
      </c>
      <c r="V945" s="2" t="str">
        <f>VLOOKUP(A945,'06A906018CG M383 List'!$A$6:$D$1395,3,FALSE)</f>
        <v>$08C6A</v>
      </c>
    </row>
    <row r="946" spans="1:22">
      <c r="A946" s="2" t="s">
        <v>8202</v>
      </c>
      <c r="B946" s="2" t="str">
        <f>VLOOKUP(A946,'4B0907557B M382 List'!$A$5:$E$1799,5,FALSE)</f>
        <v>Maximum achievable indicated engine torque</v>
      </c>
      <c r="D946" s="2" t="str">
        <f>VLOOKUP(A946,'4B0907557B M382 List'!$A$5:$B$1799,2,FALSE)</f>
        <v>1x1</v>
      </c>
      <c r="E946" s="2" t="str">
        <f>VLOOKUP(A946,'4B0907557B M382 List'!$A$5:$D$1799,4,FALSE)</f>
        <v>Maximal erreichbares indiziertes Motormoment</v>
      </c>
      <c r="F946" s="2" t="str">
        <f>VLOOKUP(A946,'4B0907557B M382 List'!$A$5:$D$1799,3,FALSE)</f>
        <v>$0745E</v>
      </c>
      <c r="H946" s="2" t="e">
        <f>VLOOKUP(A946,'4B0907557P M592 List'!$A$5:$D$1316,2,FALSE)</f>
        <v>#N/A</v>
      </c>
      <c r="I946" s="2" t="e">
        <f>VLOOKUP(A946,'4B0907557P M592 List'!$A$5:$D$1316,4,FALSE)</f>
        <v>#N/A</v>
      </c>
      <c r="J946" s="2" t="e">
        <f>VLOOKUP(A946,'4B0907557P M592 List'!$A$5:$D$1316,3,FALSE)</f>
        <v>#N/A</v>
      </c>
      <c r="L946" s="2" t="e">
        <f>VLOOKUP(A946,'4B0907557P M592 List'!$A$5:$D$1316,2,FALSE)</f>
        <v>#N/A</v>
      </c>
      <c r="M946" s="2" t="e">
        <f>VLOOKUP(A946,'4B0907557P M592 List'!$A$5:$D$1316,4,FALSE)</f>
        <v>#N/A</v>
      </c>
      <c r="N946" s="2" t="e">
        <f>VLOOKUP(A946,'4B0907557P M592 List'!$A$5:$D$1316,3,FALSE)</f>
        <v>#N/A</v>
      </c>
      <c r="P946" s="2" t="e">
        <f>VLOOKUP(A946,'06A906018R M383 List'!$A$6:$D$1294,2,FALSE)</f>
        <v>#N/A</v>
      </c>
      <c r="Q946" s="2" t="e">
        <f>VLOOKUP(A946,'06A906018R M383 List'!$A$6:$D$1294,4,FALSE)</f>
        <v>#N/A</v>
      </c>
      <c r="R946" s="2" t="e">
        <f>VLOOKUP(A946,'06A906018R M383 List'!$A$6:$D$1294,3,FALSE)</f>
        <v>#N/A</v>
      </c>
      <c r="T946" s="2" t="e">
        <f>VLOOKUP(A946,'06A906018CG M383 List'!$A$6:$D$1395,2,FALSE)</f>
        <v>#N/A</v>
      </c>
      <c r="U946" s="2" t="e">
        <f>VLOOKUP(A946,'06A906018CG M383 List'!$A$6:$D$1395,4,FALSE)</f>
        <v>#N/A</v>
      </c>
      <c r="V946" s="2" t="e">
        <f>VLOOKUP(A946,'06A906018CG M383 List'!$A$6:$D$1395,3,FALSE)</f>
        <v>#N/A</v>
      </c>
    </row>
    <row r="947" spans="1:22">
      <c r="A947" s="2" t="s">
        <v>8204</v>
      </c>
      <c r="B947" s="2" t="str">
        <f>VLOOKUP(A947,'4B0907557B M382 List'!$A$5:$E$1799,5,FALSE)</f>
        <v>Maximum achievable indicated engine torque</v>
      </c>
      <c r="D947" s="2" t="str">
        <f>VLOOKUP(A947,'4B0907557B M382 List'!$A$5:$B$1799,2,FALSE)</f>
        <v>1x1</v>
      </c>
      <c r="E947" s="2" t="str">
        <f>VLOOKUP(A947,'4B0907557B M382 List'!$A$5:$D$1799,4,FALSE)</f>
        <v>Maximal erreichbares indiziertes Motormoment</v>
      </c>
      <c r="F947" s="2" t="str">
        <f>VLOOKUP(A947,'4B0907557B M382 List'!$A$5:$D$1799,3,FALSE)</f>
        <v>$07464</v>
      </c>
      <c r="H947" s="2" t="e">
        <f>VLOOKUP(A947,'4B0907557P M592 List'!$A$5:$D$1316,2,FALSE)</f>
        <v>#N/A</v>
      </c>
      <c r="I947" s="2" t="e">
        <f>VLOOKUP(A947,'4B0907557P M592 List'!$A$5:$D$1316,4,FALSE)</f>
        <v>#N/A</v>
      </c>
      <c r="J947" s="2" t="e">
        <f>VLOOKUP(A947,'4B0907557P M592 List'!$A$5:$D$1316,3,FALSE)</f>
        <v>#N/A</v>
      </c>
      <c r="L947" s="2" t="e">
        <f>VLOOKUP(A947,'4B0907557P M592 List'!$A$5:$D$1316,2,FALSE)</f>
        <v>#N/A</v>
      </c>
      <c r="M947" s="2" t="e">
        <f>VLOOKUP(A947,'4B0907557P M592 List'!$A$5:$D$1316,4,FALSE)</f>
        <v>#N/A</v>
      </c>
      <c r="N947" s="2" t="e">
        <f>VLOOKUP(A947,'4B0907557P M592 List'!$A$5:$D$1316,3,FALSE)</f>
        <v>#N/A</v>
      </c>
      <c r="P947" s="2" t="e">
        <f>VLOOKUP(A947,'06A906018R M383 List'!$A$6:$D$1294,2,FALSE)</f>
        <v>#N/A</v>
      </c>
      <c r="Q947" s="2" t="e">
        <f>VLOOKUP(A947,'06A906018R M383 List'!$A$6:$D$1294,4,FALSE)</f>
        <v>#N/A</v>
      </c>
      <c r="R947" s="2" t="e">
        <f>VLOOKUP(A947,'06A906018R M383 List'!$A$6:$D$1294,3,FALSE)</f>
        <v>#N/A</v>
      </c>
      <c r="T947" s="2" t="e">
        <f>VLOOKUP(A947,'06A906018CG M383 List'!$A$6:$D$1395,2,FALSE)</f>
        <v>#N/A</v>
      </c>
      <c r="U947" s="2" t="e">
        <f>VLOOKUP(A947,'06A906018CG M383 List'!$A$6:$D$1395,4,FALSE)</f>
        <v>#N/A</v>
      </c>
      <c r="V947" s="2" t="e">
        <f>VLOOKUP(A947,'06A906018CG M383 List'!$A$6:$D$1395,3,FALSE)</f>
        <v>#N/A</v>
      </c>
    </row>
    <row r="948" spans="1:22">
      <c r="A948" s="2" t="s">
        <v>8207</v>
      </c>
      <c r="B948" s="2" t="str">
        <f>VLOOKUP(A948,'4B0907557B M382 List'!$A$5:$E$1799,5,FALSE)</f>
        <v>Clutch torque for gear protection</v>
      </c>
      <c r="D948" s="2" t="str">
        <f>VLOOKUP(A948,'4B0907557B M382 List'!$A$5:$B$1799,2,FALSE)</f>
        <v>1x1</v>
      </c>
      <c r="E948" s="2" t="str">
        <f>VLOOKUP(A948,'4B0907557B M382 List'!$A$5:$D$1799,4,FALSE)</f>
        <v>Kupplungsmoment bei Getriebeschutz</v>
      </c>
      <c r="F948" s="2" t="str">
        <f>VLOOKUP(A948,'4B0907557B M382 List'!$A$5:$D$1799,3,FALSE)</f>
        <v>$0751C</v>
      </c>
      <c r="H948" s="2" t="str">
        <f>VLOOKUP(A948,'4B0907557P M592 List'!$A$5:$D$1316,2,FALSE)</f>
        <v>1x1</v>
      </c>
      <c r="I948" s="2" t="str">
        <f>VLOOKUP(A948,'4B0907557P M592 List'!$A$5:$D$1316,4,FALSE)</f>
        <v>Kupplungsmoment bei Getriebeschutz</v>
      </c>
      <c r="J948" s="2" t="str">
        <f>VLOOKUP(A948,'4B0907557P M592 List'!$A$5:$D$1316,3,FALSE)</f>
        <v>$070B2</v>
      </c>
      <c r="L948" s="2" t="str">
        <f>VLOOKUP(A948,'4B0907557P M592 List'!$A$5:$D$1316,2,FALSE)</f>
        <v>1x1</v>
      </c>
      <c r="M948" s="2" t="str">
        <f>VLOOKUP(A948,'4B0907557P M592 List'!$A$5:$D$1316,4,FALSE)</f>
        <v>Kupplungsmoment bei Getriebeschutz</v>
      </c>
      <c r="N948" s="2" t="str">
        <f>VLOOKUP(A948,'4B0907557P M592 List'!$A$5:$D$1316,3,FALSE)</f>
        <v>$070B2</v>
      </c>
      <c r="P948" s="2" t="e">
        <f>VLOOKUP(A948,'06A906018R M383 List'!$A$6:$D$1294,2,FALSE)</f>
        <v>#N/A</v>
      </c>
      <c r="Q948" s="2" t="e">
        <f>VLOOKUP(A948,'06A906018R M383 List'!$A$6:$D$1294,4,FALSE)</f>
        <v>#N/A</v>
      </c>
      <c r="R948" s="2" t="e">
        <f>VLOOKUP(A948,'06A906018R M383 List'!$A$6:$D$1294,3,FALSE)</f>
        <v>#N/A</v>
      </c>
      <c r="T948" s="2" t="e">
        <f>VLOOKUP(A948,'06A906018CG M383 List'!$A$6:$D$1395,2,FALSE)</f>
        <v>#N/A</v>
      </c>
      <c r="U948" s="2" t="e">
        <f>VLOOKUP(A948,'06A906018CG M383 List'!$A$6:$D$1395,4,FALSE)</f>
        <v>#N/A</v>
      </c>
      <c r="V948" s="2" t="e">
        <f>VLOOKUP(A948,'06A906018CG M383 List'!$A$6:$D$1395,3,FALSE)</f>
        <v>#N/A</v>
      </c>
    </row>
    <row r="949" spans="1:22">
      <c r="A949" s="2" t="s">
        <v>8216</v>
      </c>
      <c r="B949" s="2" t="str">
        <f>VLOOKUP(A949,'4B0907557B M382 List'!$A$5:$E$1799,5,FALSE)</f>
        <v>Clutch torque converter with protection</v>
      </c>
      <c r="D949" s="2" t="str">
        <f>VLOOKUP(A949,'4B0907557B M382 List'!$A$5:$B$1799,2,FALSE)</f>
        <v>1x1</v>
      </c>
      <c r="E949" s="2" t="str">
        <f>VLOOKUP(A949,'4B0907557B M382 List'!$A$5:$D$1799,4,FALSE)</f>
        <v>Kupplungsmoment bei Wandlerschutz</v>
      </c>
      <c r="F949" s="2" t="str">
        <f>VLOOKUP(A949,'4B0907557B M382 List'!$A$5:$D$1799,3,FALSE)</f>
        <v>$0751E</v>
      </c>
      <c r="H949" s="2" t="str">
        <f>VLOOKUP(A949,'4B0907557P M592 List'!$A$5:$D$1316,2,FALSE)</f>
        <v>1x1</v>
      </c>
      <c r="I949" s="2" t="str">
        <f>VLOOKUP(A949,'4B0907557P M592 List'!$A$5:$D$1316,4,FALSE)</f>
        <v>Kupplungsmoment bei Wandlerschutz</v>
      </c>
      <c r="J949" s="2" t="str">
        <f>VLOOKUP(A949,'4B0907557P M592 List'!$A$5:$D$1316,3,FALSE)</f>
        <v>$070B4</v>
      </c>
      <c r="L949" s="2" t="str">
        <f>VLOOKUP(A949,'4B0907557P M592 List'!$A$5:$D$1316,2,FALSE)</f>
        <v>1x1</v>
      </c>
      <c r="M949" s="2" t="str">
        <f>VLOOKUP(A949,'4B0907557P M592 List'!$A$5:$D$1316,4,FALSE)</f>
        <v>Kupplungsmoment bei Wandlerschutz</v>
      </c>
      <c r="N949" s="2" t="str">
        <f>VLOOKUP(A949,'4B0907557P M592 List'!$A$5:$D$1316,3,FALSE)</f>
        <v>$070B4</v>
      </c>
      <c r="P949" s="2" t="e">
        <f>VLOOKUP(A949,'06A906018R M383 List'!$A$6:$D$1294,2,FALSE)</f>
        <v>#N/A</v>
      </c>
      <c r="Q949" s="2" t="e">
        <f>VLOOKUP(A949,'06A906018R M383 List'!$A$6:$D$1294,4,FALSE)</f>
        <v>#N/A</v>
      </c>
      <c r="R949" s="2" t="e">
        <f>VLOOKUP(A949,'06A906018R M383 List'!$A$6:$D$1294,3,FALSE)</f>
        <v>#N/A</v>
      </c>
      <c r="T949" s="2" t="e">
        <f>VLOOKUP(A949,'06A906018CG M383 List'!$A$6:$D$1395,2,FALSE)</f>
        <v>#N/A</v>
      </c>
      <c r="U949" s="2" t="e">
        <f>VLOOKUP(A949,'06A906018CG M383 List'!$A$6:$D$1395,4,FALSE)</f>
        <v>#N/A</v>
      </c>
      <c r="V949" s="2" t="e">
        <f>VLOOKUP(A949,'06A906018CG M383 List'!$A$6:$D$1395,3,FALSE)</f>
        <v>#N/A</v>
      </c>
    </row>
    <row r="950" spans="1:22">
      <c r="A950" s="2" t="s">
        <v>8233</v>
      </c>
      <c r="B950" s="2" t="str">
        <f>VLOOKUP(A950,'4B0907557B M382 List'!$A$5:$E$1799,5,FALSE)</f>
        <v>Clutch torque threshold for collision</v>
      </c>
      <c r="D950" s="2" t="str">
        <f>VLOOKUP(A950,'4B0907557B M382 List'!$A$5:$B$1799,2,FALSE)</f>
        <v>1x1</v>
      </c>
      <c r="E950" s="2" t="str">
        <f>VLOOKUP(A950,'4B0907557B M382 List'!$A$5:$D$1799,4,FALSE)</f>
        <v>Kupplungsmoment-Schwelle für Anfahrschutz</v>
      </c>
      <c r="F950" s="2" t="str">
        <f>VLOOKUP(A950,'4B0907557B M382 List'!$A$5:$D$1799,3,FALSE)</f>
        <v>$07516</v>
      </c>
      <c r="H950" s="2" t="str">
        <f>VLOOKUP(A950,'4B0907557P M592 List'!$A$5:$D$1316,2,FALSE)</f>
        <v>1x1</v>
      </c>
      <c r="I950" s="2" t="str">
        <f>VLOOKUP(A950,'4B0907557P M592 List'!$A$5:$D$1316,4,FALSE)</f>
        <v>Kupplungsmoment-Schwelle für Anfahrschutz</v>
      </c>
      <c r="J950" s="2" t="str">
        <f>VLOOKUP(A950,'4B0907557P M592 List'!$A$5:$D$1316,3,FALSE)</f>
        <v>$070AC</v>
      </c>
      <c r="L950" s="2" t="str">
        <f>VLOOKUP(A950,'4B0907557P M592 List'!$A$5:$D$1316,2,FALSE)</f>
        <v>1x1</v>
      </c>
      <c r="M950" s="2" t="str">
        <f>VLOOKUP(A950,'4B0907557P M592 List'!$A$5:$D$1316,4,FALSE)</f>
        <v>Kupplungsmoment-Schwelle für Anfahrschutz</v>
      </c>
      <c r="N950" s="2" t="str">
        <f>VLOOKUP(A950,'4B0907557P M592 List'!$A$5:$D$1316,3,FALSE)</f>
        <v>$070AC</v>
      </c>
      <c r="P950" s="2" t="e">
        <f>VLOOKUP(A950,'06A906018R M383 List'!$A$6:$D$1294,2,FALSE)</f>
        <v>#N/A</v>
      </c>
      <c r="Q950" s="2" t="e">
        <f>VLOOKUP(A950,'06A906018R M383 List'!$A$6:$D$1294,4,FALSE)</f>
        <v>#N/A</v>
      </c>
      <c r="R950" s="2" t="e">
        <f>VLOOKUP(A950,'06A906018R M383 List'!$A$6:$D$1294,3,FALSE)</f>
        <v>#N/A</v>
      </c>
      <c r="T950" s="2" t="e">
        <f>VLOOKUP(A950,'06A906018CG M383 List'!$A$6:$D$1395,2,FALSE)</f>
        <v>#N/A</v>
      </c>
      <c r="U950" s="2" t="e">
        <f>VLOOKUP(A950,'06A906018CG M383 List'!$A$6:$D$1395,4,FALSE)</f>
        <v>#N/A</v>
      </c>
      <c r="V950" s="2" t="e">
        <f>VLOOKUP(A950,'06A906018CG M383 List'!$A$6:$D$1395,3,FALSE)</f>
        <v>#N/A</v>
      </c>
    </row>
    <row r="951" spans="1:22">
      <c r="A951" s="2" t="s">
        <v>8390</v>
      </c>
      <c r="B951" s="2" t="str">
        <f>VLOOKUP(A951,'4B0907557B M382 List'!$A$5:$E$1799,5,FALSE)</f>
        <v>Speed ​​threshold for Schubabschalten in gear protection</v>
      </c>
      <c r="D951" s="2" t="str">
        <f>VLOOKUP(A951,'4B0907557B M382 List'!$A$5:$B$1799,2,FALSE)</f>
        <v>5x1</v>
      </c>
      <c r="E951" s="2" t="str">
        <f>VLOOKUP(A951,'4B0907557B M382 List'!$A$5:$D$1799,4,FALSE)</f>
        <v>Drehzahlschwelle für Schubabschalten bei Getriebeschutz</v>
      </c>
      <c r="F951" s="2" t="str">
        <f>VLOOKUP(A951,'4B0907557B M382 List'!$A$5:$D$1799,3,FALSE)</f>
        <v>$09726</v>
      </c>
      <c r="H951" s="2" t="e">
        <f>VLOOKUP(A951,'4B0907557P M592 List'!$A$5:$D$1316,2,FALSE)</f>
        <v>#N/A</v>
      </c>
      <c r="I951" s="2" t="e">
        <f>VLOOKUP(A951,'4B0907557P M592 List'!$A$5:$D$1316,4,FALSE)</f>
        <v>#N/A</v>
      </c>
      <c r="J951" s="2" t="e">
        <f>VLOOKUP(A951,'4B0907557P M592 List'!$A$5:$D$1316,3,FALSE)</f>
        <v>#N/A</v>
      </c>
      <c r="L951" s="2" t="e">
        <f>VLOOKUP(A951,'4B0907557P M592 List'!$A$5:$D$1316,2,FALSE)</f>
        <v>#N/A</v>
      </c>
      <c r="M951" s="2" t="e">
        <f>VLOOKUP(A951,'4B0907557P M592 List'!$A$5:$D$1316,4,FALSE)</f>
        <v>#N/A</v>
      </c>
      <c r="N951" s="2" t="e">
        <f>VLOOKUP(A951,'4B0907557P M592 List'!$A$5:$D$1316,3,FALSE)</f>
        <v>#N/A</v>
      </c>
      <c r="P951" s="2" t="str">
        <f>VLOOKUP(A951,'06A906018R M383 List'!$A$6:$D$1294,2,FALSE)</f>
        <v>5x1</v>
      </c>
      <c r="Q951" s="2" t="str">
        <f>VLOOKUP(A951,'06A906018R M383 List'!$A$6:$D$1294,4,FALSE)</f>
        <v>Drehzahlschwelle für Schubabschalten bei Getriebeschutz</v>
      </c>
      <c r="R951" s="2" t="str">
        <f>VLOOKUP(A951,'06A906018R M383 List'!$A$6:$D$1294,3,FALSE)</f>
        <v>$08C1F</v>
      </c>
      <c r="T951" s="2" t="str">
        <f>VLOOKUP(A951,'06A906018CG M383 List'!$A$6:$D$1395,2,FALSE)</f>
        <v>5x1</v>
      </c>
      <c r="U951" s="2" t="str">
        <f>VLOOKUP(A951,'06A906018CG M383 List'!$A$6:$D$1395,4,FALSE)</f>
        <v>Drehzahlschwelle für Schubabschalten bei Getriebeschutz</v>
      </c>
      <c r="V951" s="2" t="str">
        <f>VLOOKUP(A951,'06A906018CG M383 List'!$A$6:$D$1395,3,FALSE)</f>
        <v>$08C89</v>
      </c>
    </row>
    <row r="952" spans="1:22">
      <c r="A952" s="2" t="s">
        <v>8393</v>
      </c>
      <c r="B952" s="2" t="str">
        <f>VLOOKUP(A952,'4B0907557B M382 List'!$A$5:$E$1799,5,FALSE)</f>
        <v>Speed ​​threshold for safe function for transmission protection</v>
      </c>
      <c r="D952" s="2" t="str">
        <f>VLOOKUP(A952,'4B0907557B M382 List'!$A$5:$B$1799,2,FALSE)</f>
        <v>5x1</v>
      </c>
      <c r="E952" s="2" t="str">
        <f>VLOOKUP(A952,'4B0907557B M382 List'!$A$5:$D$1799,4,FALSE)</f>
        <v>Drehzahlschwelle für Sicherheitsfunktion bei Getriebeschutz</v>
      </c>
      <c r="F952" s="2" t="str">
        <f>VLOOKUP(A952,'4B0907557B M382 List'!$A$5:$D$1799,3,FALSE)</f>
        <v>$09732</v>
      </c>
      <c r="H952" s="2" t="e">
        <f>VLOOKUP(A952,'4B0907557P M592 List'!$A$5:$D$1316,2,FALSE)</f>
        <v>#N/A</v>
      </c>
      <c r="I952" s="2" t="e">
        <f>VLOOKUP(A952,'4B0907557P M592 List'!$A$5:$D$1316,4,FALSE)</f>
        <v>#N/A</v>
      </c>
      <c r="J952" s="2" t="e">
        <f>VLOOKUP(A952,'4B0907557P M592 List'!$A$5:$D$1316,3,FALSE)</f>
        <v>#N/A</v>
      </c>
      <c r="L952" s="2" t="e">
        <f>VLOOKUP(A952,'4B0907557P M592 List'!$A$5:$D$1316,2,FALSE)</f>
        <v>#N/A</v>
      </c>
      <c r="M952" s="2" t="e">
        <f>VLOOKUP(A952,'4B0907557P M592 List'!$A$5:$D$1316,4,FALSE)</f>
        <v>#N/A</v>
      </c>
      <c r="N952" s="2" t="e">
        <f>VLOOKUP(A952,'4B0907557P M592 List'!$A$5:$D$1316,3,FALSE)</f>
        <v>#N/A</v>
      </c>
      <c r="P952" s="2" t="str">
        <f>VLOOKUP(A952,'06A906018R M383 List'!$A$6:$D$1294,2,FALSE)</f>
        <v>5x1</v>
      </c>
      <c r="Q952" s="2" t="str">
        <f>VLOOKUP(A952,'06A906018R M383 List'!$A$6:$D$1294,4,FALSE)</f>
        <v>Drehzahlschwelle für Sicherheitsfunktion bei Getriebeschutz</v>
      </c>
      <c r="R952" s="2" t="str">
        <f>VLOOKUP(A952,'06A906018R M383 List'!$A$6:$D$1294,3,FALSE)</f>
        <v>$08C2B</v>
      </c>
      <c r="T952" s="2" t="str">
        <f>VLOOKUP(A952,'06A906018CG M383 List'!$A$6:$D$1395,2,FALSE)</f>
        <v>5x1</v>
      </c>
      <c r="U952" s="2" t="str">
        <f>VLOOKUP(A952,'06A906018CG M383 List'!$A$6:$D$1395,4,FALSE)</f>
        <v>Drehzahlschwelle für Sicherheitsfunktion bei Getriebeschutz</v>
      </c>
      <c r="V952" s="2" t="str">
        <f>VLOOKUP(A952,'06A906018CG M383 List'!$A$6:$D$1395,3,FALSE)</f>
        <v>$08C95</v>
      </c>
    </row>
    <row r="953" spans="1:22">
      <c r="A953" s="2" t="s">
        <v>5688</v>
      </c>
      <c r="B953" s="2" t="str">
        <f>VLOOKUP(A953,'4B0907557B M382 List'!$A$5:$E$1799,5,FALSE)</f>
        <v>Speed-dependent speed threshold transducer protection backward direction</v>
      </c>
      <c r="D953" s="2" t="str">
        <f>VLOOKUP(A953,'4B0907557B M382 List'!$A$5:$B$1799,2,FALSE)</f>
        <v>6x1</v>
      </c>
      <c r="E953" s="2" t="str">
        <f>VLOOKUP(A953,'4B0907557B M382 List'!$A$5:$D$1799,4,FALSE)</f>
        <v>Geschwindigkeitsabhängige Drehzahlschwelle Wandlerschutz Fahrtrichtung rückwärts</v>
      </c>
      <c r="F953" s="2" t="str">
        <f>VLOOKUP(A953,'4B0907557B M382 List'!$A$5:$D$1799,3,FALSE)</f>
        <v>$09759</v>
      </c>
      <c r="H953" s="2" t="e">
        <f>VLOOKUP(A953,'4B0907557P M592 List'!$A$5:$D$1316,2,FALSE)</f>
        <v>#N/A</v>
      </c>
      <c r="I953" s="2" t="e">
        <f>VLOOKUP(A953,'4B0907557P M592 List'!$A$5:$D$1316,4,FALSE)</f>
        <v>#N/A</v>
      </c>
      <c r="J953" s="2" t="e">
        <f>VLOOKUP(A953,'4B0907557P M592 List'!$A$5:$D$1316,3,FALSE)</f>
        <v>#N/A</v>
      </c>
      <c r="L953" s="2" t="e">
        <f>VLOOKUP(A953,'4B0907557P M592 List'!$A$5:$D$1316,2,FALSE)</f>
        <v>#N/A</v>
      </c>
      <c r="M953" s="2" t="e">
        <f>VLOOKUP(A953,'4B0907557P M592 List'!$A$5:$D$1316,4,FALSE)</f>
        <v>#N/A</v>
      </c>
      <c r="N953" s="2" t="e">
        <f>VLOOKUP(A953,'4B0907557P M592 List'!$A$5:$D$1316,3,FALSE)</f>
        <v>#N/A</v>
      </c>
      <c r="P953" s="2" t="str">
        <f>VLOOKUP(A953,'06A906018R M383 List'!$A$6:$D$1294,2,FALSE)</f>
        <v>6x1</v>
      </c>
      <c r="Q953" s="2" t="str">
        <f>VLOOKUP(A953,'06A906018R M383 List'!$A$6:$D$1294,4,FALSE)</f>
        <v>Geschwindigkeitsabhängige Drehzahlschwelle Wandlerschutz Fahrtrichtung rückwärts</v>
      </c>
      <c r="R953" s="2" t="str">
        <f>VLOOKUP(A953,'06A906018R M383 List'!$A$6:$D$1294,3,FALSE)</f>
        <v>$08C52</v>
      </c>
      <c r="T953" s="2" t="str">
        <f>VLOOKUP(A953,'06A906018CG M383 List'!$A$6:$D$1395,2,FALSE)</f>
        <v>6x1</v>
      </c>
      <c r="U953" s="2" t="str">
        <f>VLOOKUP(A953,'06A906018CG M383 List'!$A$6:$D$1395,4,FALSE)</f>
        <v>Geschwindigkeitsabhängige Drehzahlschwelle Wandlerschutz Fahrtrichtung rückwärts</v>
      </c>
      <c r="V953" s="2" t="str">
        <f>VLOOKUP(A953,'06A906018CG M383 List'!$A$6:$D$1395,3,FALSE)</f>
        <v>$08CBC</v>
      </c>
    </row>
    <row r="954" spans="1:22">
      <c r="A954" s="2" t="s">
        <v>5691</v>
      </c>
      <c r="B954" s="2" t="str">
        <f>VLOOKUP(A954,'4B0907557B M382 List'!$A$5:$E$1799,5,FALSE)</f>
        <v>Speed-dependent speed threshold transducer protection forward direction of travel</v>
      </c>
      <c r="D954" s="2" t="str">
        <f>VLOOKUP(A954,'4B0907557B M382 List'!$A$5:$B$1799,2,FALSE)</f>
        <v>6x1</v>
      </c>
      <c r="E954" s="2" t="str">
        <f>VLOOKUP(A954,'4B0907557B M382 List'!$A$5:$D$1799,4,FALSE)</f>
        <v>Geschwindigkeitsabhängige Drehzahlschwelle Wandlerschutz Fahrtrichtung vorwärts</v>
      </c>
      <c r="F954" s="2" t="str">
        <f>VLOOKUP(A954,'4B0907557B M382 List'!$A$5:$D$1799,3,FALSE)</f>
        <v>$0974B</v>
      </c>
      <c r="H954" s="2" t="e">
        <f>VLOOKUP(A954,'4B0907557P M592 List'!$A$5:$D$1316,2,FALSE)</f>
        <v>#N/A</v>
      </c>
      <c r="I954" s="2" t="e">
        <f>VLOOKUP(A954,'4B0907557P M592 List'!$A$5:$D$1316,4,FALSE)</f>
        <v>#N/A</v>
      </c>
      <c r="J954" s="2" t="e">
        <f>VLOOKUP(A954,'4B0907557P M592 List'!$A$5:$D$1316,3,FALSE)</f>
        <v>#N/A</v>
      </c>
      <c r="L954" s="2" t="e">
        <f>VLOOKUP(A954,'4B0907557P M592 List'!$A$5:$D$1316,2,FALSE)</f>
        <v>#N/A</v>
      </c>
      <c r="M954" s="2" t="e">
        <f>VLOOKUP(A954,'4B0907557P M592 List'!$A$5:$D$1316,4,FALSE)</f>
        <v>#N/A</v>
      </c>
      <c r="N954" s="2" t="e">
        <f>VLOOKUP(A954,'4B0907557P M592 List'!$A$5:$D$1316,3,FALSE)</f>
        <v>#N/A</v>
      </c>
      <c r="P954" s="2" t="str">
        <f>VLOOKUP(A954,'06A906018R M383 List'!$A$6:$D$1294,2,FALSE)</f>
        <v>6x1</v>
      </c>
      <c r="Q954" s="2" t="str">
        <f>VLOOKUP(A954,'06A906018R M383 List'!$A$6:$D$1294,4,FALSE)</f>
        <v>Geschwindigkeitsabhängige Drehzahlschwelle Wandlerschutz Fahrtrichtung vorwärts</v>
      </c>
      <c r="R954" s="2" t="str">
        <f>VLOOKUP(A954,'06A906018R M383 List'!$A$6:$D$1294,3,FALSE)</f>
        <v>$08C44</v>
      </c>
      <c r="T954" s="2" t="str">
        <f>VLOOKUP(A954,'06A906018CG M383 List'!$A$6:$D$1395,2,FALSE)</f>
        <v>6x1</v>
      </c>
      <c r="U954" s="2" t="str">
        <f>VLOOKUP(A954,'06A906018CG M383 List'!$A$6:$D$1395,4,FALSE)</f>
        <v>Geschwindigkeitsabhängige Drehzahlschwelle Wandlerschutz Fahrtrichtung vorwärts</v>
      </c>
      <c r="V954" s="2" t="str">
        <f>VLOOKUP(A954,'06A906018CG M383 List'!$A$6:$D$1395,3,FALSE)</f>
        <v>$08CAE</v>
      </c>
    </row>
    <row r="955" spans="1:22">
      <c r="A955" s="2" t="s">
        <v>6117</v>
      </c>
      <c r="B955" s="2" t="str">
        <f>VLOOKUP(A955,'4B0907557B M382 List'!$A$5:$E$1799,5,FALSE)</f>
        <v>Date and time of delta speed transmission</v>
      </c>
      <c r="D955" s="2" t="str">
        <f>VLOOKUP(A955,'4B0907557B M382 List'!$A$5:$B$1799,2,FALSE)</f>
        <v>1x1</v>
      </c>
      <c r="E955" s="2" t="str">
        <f>VLOOKUP(A955,'4B0907557B M382 List'!$A$5:$D$1799,4,FALSE)</f>
        <v>Erfassungszeit Delta Drehzahl Getriebe</v>
      </c>
      <c r="F955" s="2" t="str">
        <f>VLOOKUP(A955,'4B0907557B M382 List'!$A$5:$D$1799,3,FALSE)</f>
        <v>$07508</v>
      </c>
      <c r="H955" s="2" t="str">
        <f>VLOOKUP(A955,'4B0907557P M592 List'!$A$5:$D$1316,2,FALSE)</f>
        <v>1x1</v>
      </c>
      <c r="I955" s="2" t="str">
        <f>VLOOKUP(A955,'4B0907557P M592 List'!$A$5:$D$1316,4,FALSE)</f>
        <v>Erfassungszeit Delta Drehzahl Getriebe</v>
      </c>
      <c r="J955" s="2" t="str">
        <f>VLOOKUP(A955,'4B0907557P M592 List'!$A$5:$D$1316,3,FALSE)</f>
        <v>$0709E</v>
      </c>
      <c r="L955" s="2" t="str">
        <f>VLOOKUP(A955,'4B0907557P M592 List'!$A$5:$D$1316,2,FALSE)</f>
        <v>1x1</v>
      </c>
      <c r="M955" s="2" t="str">
        <f>VLOOKUP(A955,'4B0907557P M592 List'!$A$5:$D$1316,4,FALSE)</f>
        <v>Erfassungszeit Delta Drehzahl Getriebe</v>
      </c>
      <c r="N955" s="2" t="str">
        <f>VLOOKUP(A955,'4B0907557P M592 List'!$A$5:$D$1316,3,FALSE)</f>
        <v>$0709E</v>
      </c>
      <c r="P955" s="2" t="e">
        <f>VLOOKUP(A955,'06A906018R M383 List'!$A$6:$D$1294,2,FALSE)</f>
        <v>#N/A</v>
      </c>
      <c r="Q955" s="2" t="e">
        <f>VLOOKUP(A955,'06A906018R M383 List'!$A$6:$D$1294,4,FALSE)</f>
        <v>#N/A</v>
      </c>
      <c r="R955" s="2" t="e">
        <f>VLOOKUP(A955,'06A906018R M383 List'!$A$6:$D$1294,3,FALSE)</f>
        <v>#N/A</v>
      </c>
      <c r="T955" s="2" t="str">
        <f>VLOOKUP(A955,'06A906018CG M383 List'!$A$6:$D$1395,2,FALSE)</f>
        <v>1x1</v>
      </c>
      <c r="U955" s="2" t="str">
        <f>VLOOKUP(A955,'06A906018CG M383 List'!$A$6:$D$1395,4,FALSE)</f>
        <v>Erfassungszeit Delta Drehzahl Getriebe</v>
      </c>
      <c r="V955" s="2" t="str">
        <f>VLOOKUP(A955,'06A906018CG M383 List'!$A$6:$D$1395,3,FALSE)</f>
        <v>$06A38</v>
      </c>
    </row>
    <row r="956" spans="1:22">
      <c r="A956" s="2" t="s">
        <v>6199</v>
      </c>
      <c r="B956" s="2" t="str">
        <f>VLOOKUP(A956,'4B0907557B M382 List'!$A$5:$E$1799,5,FALSE)</f>
        <v>Aufregelzeit upshift</v>
      </c>
      <c r="D956" s="2" t="str">
        <f>VLOOKUP(A956,'4B0907557B M382 List'!$A$5:$B$1799,2,FALSE)</f>
        <v>1x1</v>
      </c>
      <c r="E956" s="2" t="str">
        <f>VLOOKUP(A956,'4B0907557B M382 List'!$A$5:$D$1799,4,FALSE)</f>
        <v>Aufregelzeit Hochschaltung</v>
      </c>
      <c r="F956" s="2" t="str">
        <f>VLOOKUP(A956,'4B0907557B M382 List'!$A$5:$D$1799,3,FALSE)</f>
        <v>$0750E</v>
      </c>
      <c r="H956" s="2" t="str">
        <f>VLOOKUP(A956,'4B0907557P M592 List'!$A$5:$D$1316,2,FALSE)</f>
        <v>1x1</v>
      </c>
      <c r="I956" s="2" t="str">
        <f>VLOOKUP(A956,'4B0907557P M592 List'!$A$5:$D$1316,4,FALSE)</f>
        <v>Aufregelzeit Hochschaltung</v>
      </c>
      <c r="J956" s="2" t="str">
        <f>VLOOKUP(A956,'4B0907557P M592 List'!$A$5:$D$1316,3,FALSE)</f>
        <v>$070A4</v>
      </c>
      <c r="L956" s="2" t="str">
        <f>VLOOKUP(A956,'4B0907557P M592 List'!$A$5:$D$1316,2,FALSE)</f>
        <v>1x1</v>
      </c>
      <c r="M956" s="2" t="str">
        <f>VLOOKUP(A956,'4B0907557P M592 List'!$A$5:$D$1316,4,FALSE)</f>
        <v>Aufregelzeit Hochschaltung</v>
      </c>
      <c r="N956" s="2" t="str">
        <f>VLOOKUP(A956,'4B0907557P M592 List'!$A$5:$D$1316,3,FALSE)</f>
        <v>$070A4</v>
      </c>
      <c r="P956" s="2" t="e">
        <f>VLOOKUP(A956,'06A906018R M383 List'!$A$6:$D$1294,2,FALSE)</f>
        <v>#N/A</v>
      </c>
      <c r="Q956" s="2" t="e">
        <f>VLOOKUP(A956,'06A906018R M383 List'!$A$6:$D$1294,4,FALSE)</f>
        <v>#N/A</v>
      </c>
      <c r="R956" s="2" t="e">
        <f>VLOOKUP(A956,'06A906018R M383 List'!$A$6:$D$1294,3,FALSE)</f>
        <v>#N/A</v>
      </c>
      <c r="T956" s="2" t="e">
        <f>VLOOKUP(A956,'06A906018CG M383 List'!$A$6:$D$1395,2,FALSE)</f>
        <v>#N/A</v>
      </c>
      <c r="U956" s="2" t="e">
        <f>VLOOKUP(A956,'06A906018CG M383 List'!$A$6:$D$1395,4,FALSE)</f>
        <v>#N/A</v>
      </c>
      <c r="V956" s="2" t="e">
        <f>VLOOKUP(A956,'06A906018CG M383 List'!$A$6:$D$1395,3,FALSE)</f>
        <v>#N/A</v>
      </c>
    </row>
    <row r="957" spans="1:22">
      <c r="A957" s="2" t="s">
        <v>6202</v>
      </c>
      <c r="B957" s="2" t="str">
        <f>VLOOKUP(A957,'4B0907557B M382 List'!$A$5:$E$1799,5,FALSE)</f>
        <v>Aufregelzeit downshift</v>
      </c>
      <c r="D957" s="2" t="str">
        <f>VLOOKUP(A957,'4B0907557B M382 List'!$A$5:$B$1799,2,FALSE)</f>
        <v>1x1</v>
      </c>
      <c r="E957" s="2" t="str">
        <f>VLOOKUP(A957,'4B0907557B M382 List'!$A$5:$D$1799,4,FALSE)</f>
        <v>Aufregelzeit Rückschaltung</v>
      </c>
      <c r="F957" s="2" t="str">
        <f>VLOOKUP(A957,'4B0907557B M382 List'!$A$5:$D$1799,3,FALSE)</f>
        <v>$0750F</v>
      </c>
      <c r="H957" s="2" t="str">
        <f>VLOOKUP(A957,'4B0907557P M592 List'!$A$5:$D$1316,2,FALSE)</f>
        <v>1x1</v>
      </c>
      <c r="I957" s="2" t="str">
        <f>VLOOKUP(A957,'4B0907557P M592 List'!$A$5:$D$1316,4,FALSE)</f>
        <v>Aufregelzeit Rückschaltung</v>
      </c>
      <c r="J957" s="2" t="str">
        <f>VLOOKUP(A957,'4B0907557P M592 List'!$A$5:$D$1316,3,FALSE)</f>
        <v>$070A5</v>
      </c>
      <c r="L957" s="2" t="str">
        <f>VLOOKUP(A957,'4B0907557P M592 List'!$A$5:$D$1316,2,FALSE)</f>
        <v>1x1</v>
      </c>
      <c r="M957" s="2" t="str">
        <f>VLOOKUP(A957,'4B0907557P M592 List'!$A$5:$D$1316,4,FALSE)</f>
        <v>Aufregelzeit Rückschaltung</v>
      </c>
      <c r="N957" s="2" t="str">
        <f>VLOOKUP(A957,'4B0907557P M592 List'!$A$5:$D$1316,3,FALSE)</f>
        <v>$070A5</v>
      </c>
      <c r="P957" s="2" t="e">
        <f>VLOOKUP(A957,'06A906018R M383 List'!$A$6:$D$1294,2,FALSE)</f>
        <v>#N/A</v>
      </c>
      <c r="Q957" s="2" t="e">
        <f>VLOOKUP(A957,'06A906018R M383 List'!$A$6:$D$1294,4,FALSE)</f>
        <v>#N/A</v>
      </c>
      <c r="R957" s="2" t="e">
        <f>VLOOKUP(A957,'06A906018R M383 List'!$A$6:$D$1294,3,FALSE)</f>
        <v>#N/A</v>
      </c>
      <c r="T957" s="2" t="e">
        <f>VLOOKUP(A957,'06A906018CG M383 List'!$A$6:$D$1395,2,FALSE)</f>
        <v>#N/A</v>
      </c>
      <c r="U957" s="2" t="e">
        <f>VLOOKUP(A957,'06A906018CG M383 List'!$A$6:$D$1395,4,FALSE)</f>
        <v>#N/A</v>
      </c>
      <c r="V957" s="2" t="e">
        <f>VLOOKUP(A957,'06A906018CG M383 List'!$A$6:$D$1395,3,FALSE)</f>
        <v>#N/A</v>
      </c>
    </row>
    <row r="958" spans="1:22">
      <c r="A958" s="2" t="s">
        <v>6211</v>
      </c>
      <c r="B958" s="2" t="str">
        <f>VLOOKUP(A958,'4B0907557B M382 List'!$A$5:$E$1799,5,FALSE)</f>
        <v>Monitoring time transmission intervention</v>
      </c>
      <c r="D958" s="2" t="str">
        <f>VLOOKUP(A958,'4B0907557B M382 List'!$A$5:$B$1799,2,FALSE)</f>
        <v>1x1</v>
      </c>
      <c r="E958" s="2" t="str">
        <f>VLOOKUP(A958,'4B0907557B M382 List'!$A$5:$D$1799,4,FALSE)</f>
        <v>Überwachungszeit Getriebeeingriff</v>
      </c>
      <c r="F958" s="2" t="str">
        <f>VLOOKUP(A958,'4B0907557B M382 List'!$A$5:$D$1799,3,FALSE)</f>
        <v>$07512</v>
      </c>
      <c r="H958" s="2" t="str">
        <f>VLOOKUP(A958,'4B0907557P M592 List'!$A$5:$D$1316,2,FALSE)</f>
        <v>1x1</v>
      </c>
      <c r="I958" s="2" t="str">
        <f>VLOOKUP(A958,'4B0907557P M592 List'!$A$5:$D$1316,4,FALSE)</f>
        <v>Überwachungszeit Getriebeeingriff</v>
      </c>
      <c r="J958" s="2" t="str">
        <f>VLOOKUP(A958,'4B0907557P M592 List'!$A$5:$D$1316,3,FALSE)</f>
        <v>$070A8</v>
      </c>
      <c r="L958" s="2" t="str">
        <f>VLOOKUP(A958,'4B0907557P M592 List'!$A$5:$D$1316,2,FALSE)</f>
        <v>1x1</v>
      </c>
      <c r="M958" s="2" t="str">
        <f>VLOOKUP(A958,'4B0907557P M592 List'!$A$5:$D$1316,4,FALSE)</f>
        <v>Überwachungszeit Getriebeeingriff</v>
      </c>
      <c r="N958" s="2" t="str">
        <f>VLOOKUP(A958,'4B0907557P M592 List'!$A$5:$D$1316,3,FALSE)</f>
        <v>$070A8</v>
      </c>
      <c r="P958" s="2" t="e">
        <f>VLOOKUP(A958,'06A906018R M383 List'!$A$6:$D$1294,2,FALSE)</f>
        <v>#N/A</v>
      </c>
      <c r="Q958" s="2" t="e">
        <f>VLOOKUP(A958,'06A906018R M383 List'!$A$6:$D$1294,4,FALSE)</f>
        <v>#N/A</v>
      </c>
      <c r="R958" s="2" t="e">
        <f>VLOOKUP(A958,'06A906018R M383 List'!$A$6:$D$1294,3,FALSE)</f>
        <v>#N/A</v>
      </c>
      <c r="T958" s="2" t="e">
        <f>VLOOKUP(A958,'06A906018CG M383 List'!$A$6:$D$1395,2,FALSE)</f>
        <v>#N/A</v>
      </c>
      <c r="U958" s="2" t="e">
        <f>VLOOKUP(A958,'06A906018CG M383 List'!$A$6:$D$1395,4,FALSE)</f>
        <v>#N/A</v>
      </c>
      <c r="V958" s="2" t="e">
        <f>VLOOKUP(A958,'06A906018CG M383 List'!$A$6:$D$1395,3,FALSE)</f>
        <v>#N/A</v>
      </c>
    </row>
    <row r="959" spans="1:22">
      <c r="A959" s="2" t="s">
        <v>6214</v>
      </c>
      <c r="B959" s="2" t="str">
        <f>VLOOKUP(A959,'4B0907557B M382 List'!$A$5:$E$1799,5,FALSE)</f>
        <v>Ignition time for redemption for transmission intervention upshift</v>
      </c>
      <c r="D959" s="2" t="str">
        <f>VLOOKUP(A959,'4B0907557B M382 List'!$A$5:$B$1799,2,FALSE)</f>
        <v>1x1</v>
      </c>
      <c r="E959" s="2" t="str">
        <f>VLOOKUP(A959,'4B0907557B M382 List'!$A$5:$D$1799,4,FALSE)</f>
        <v>Zeit für Zündungsrücknahme bei Getriebeeingriff Hochschalten</v>
      </c>
      <c r="F959" s="2" t="str">
        <f>VLOOKUP(A959,'4B0907557B M382 List'!$A$5:$D$1799,3,FALSE)</f>
        <v>$07510</v>
      </c>
      <c r="H959" s="2" t="str">
        <f>VLOOKUP(A959,'4B0907557P M592 List'!$A$5:$D$1316,2,FALSE)</f>
        <v>1x1</v>
      </c>
      <c r="I959" s="2" t="str">
        <f>VLOOKUP(A959,'4B0907557P M592 List'!$A$5:$D$1316,4,FALSE)</f>
        <v>Zeit für Zündungsrücknahme bei Getriebeeingriff Hochschalten</v>
      </c>
      <c r="J959" s="2" t="str">
        <f>VLOOKUP(A959,'4B0907557P M592 List'!$A$5:$D$1316,3,FALSE)</f>
        <v>$070A6</v>
      </c>
      <c r="L959" s="2" t="str">
        <f>VLOOKUP(A959,'4B0907557P M592 List'!$A$5:$D$1316,2,FALSE)</f>
        <v>1x1</v>
      </c>
      <c r="M959" s="2" t="str">
        <f>VLOOKUP(A959,'4B0907557P M592 List'!$A$5:$D$1316,4,FALSE)</f>
        <v>Zeit für Zündungsrücknahme bei Getriebeeingriff Hochschalten</v>
      </c>
      <c r="N959" s="2" t="str">
        <f>VLOOKUP(A959,'4B0907557P M592 List'!$A$5:$D$1316,3,FALSE)</f>
        <v>$070A6</v>
      </c>
      <c r="P959" s="2" t="e">
        <f>VLOOKUP(A959,'06A906018R M383 List'!$A$6:$D$1294,2,FALSE)</f>
        <v>#N/A</v>
      </c>
      <c r="Q959" s="2" t="e">
        <f>VLOOKUP(A959,'06A906018R M383 List'!$A$6:$D$1294,4,FALSE)</f>
        <v>#N/A</v>
      </c>
      <c r="R959" s="2" t="e">
        <f>VLOOKUP(A959,'06A906018R M383 List'!$A$6:$D$1294,3,FALSE)</f>
        <v>#N/A</v>
      </c>
      <c r="T959" s="2" t="e">
        <f>VLOOKUP(A959,'06A906018CG M383 List'!$A$6:$D$1395,2,FALSE)</f>
        <v>#N/A</v>
      </c>
      <c r="U959" s="2" t="e">
        <f>VLOOKUP(A959,'06A906018CG M383 List'!$A$6:$D$1395,4,FALSE)</f>
        <v>#N/A</v>
      </c>
      <c r="V959" s="2" t="e">
        <f>VLOOKUP(A959,'06A906018CG M383 List'!$A$6:$D$1395,3,FALSE)</f>
        <v>#N/A</v>
      </c>
    </row>
    <row r="960" spans="1:22">
      <c r="A960" s="2" t="s">
        <v>6217</v>
      </c>
      <c r="B960" s="2" t="str">
        <f>VLOOKUP(A960,'4B0907557B M382 List'!$A$5:$E$1799,5,FALSE)</f>
        <v>Ignition time for redemption for transmission intervention downshift</v>
      </c>
      <c r="D960" s="2" t="str">
        <f>VLOOKUP(A960,'4B0907557B M382 List'!$A$5:$B$1799,2,FALSE)</f>
        <v>1x1</v>
      </c>
      <c r="E960" s="2" t="str">
        <f>VLOOKUP(A960,'4B0907557B M382 List'!$A$5:$D$1799,4,FALSE)</f>
        <v>Zeit für Zündungsrücknahme bei Getriebeeingriff Rückschalten</v>
      </c>
      <c r="F960" s="2" t="str">
        <f>VLOOKUP(A960,'4B0907557B M382 List'!$A$5:$D$1799,3,FALSE)</f>
        <v>$07511</v>
      </c>
      <c r="H960" s="2" t="str">
        <f>VLOOKUP(A960,'4B0907557P M592 List'!$A$5:$D$1316,2,FALSE)</f>
        <v>1x1</v>
      </c>
      <c r="I960" s="2" t="str">
        <f>VLOOKUP(A960,'4B0907557P M592 List'!$A$5:$D$1316,4,FALSE)</f>
        <v>Zeit für Zündungsrücknahme bei Getriebeeingriff Rückschalten</v>
      </c>
      <c r="J960" s="2" t="str">
        <f>VLOOKUP(A960,'4B0907557P M592 List'!$A$5:$D$1316,3,FALSE)</f>
        <v>$070A7</v>
      </c>
      <c r="L960" s="2" t="str">
        <f>VLOOKUP(A960,'4B0907557P M592 List'!$A$5:$D$1316,2,FALSE)</f>
        <v>1x1</v>
      </c>
      <c r="M960" s="2" t="str">
        <f>VLOOKUP(A960,'4B0907557P M592 List'!$A$5:$D$1316,4,FALSE)</f>
        <v>Zeit für Zündungsrücknahme bei Getriebeeingriff Rückschalten</v>
      </c>
      <c r="N960" s="2" t="str">
        <f>VLOOKUP(A960,'4B0907557P M592 List'!$A$5:$D$1316,3,FALSE)</f>
        <v>$070A7</v>
      </c>
      <c r="P960" s="2" t="e">
        <f>VLOOKUP(A960,'06A906018R M383 List'!$A$6:$D$1294,2,FALSE)</f>
        <v>#N/A</v>
      </c>
      <c r="Q960" s="2" t="e">
        <f>VLOOKUP(A960,'06A906018R M383 List'!$A$6:$D$1294,4,FALSE)</f>
        <v>#N/A</v>
      </c>
      <c r="R960" s="2" t="e">
        <f>VLOOKUP(A960,'06A906018R M383 List'!$A$6:$D$1294,3,FALSE)</f>
        <v>#N/A</v>
      </c>
      <c r="T960" s="2" t="e">
        <f>VLOOKUP(A960,'06A906018CG M383 List'!$A$6:$D$1395,2,FALSE)</f>
        <v>#N/A</v>
      </c>
      <c r="U960" s="2" t="e">
        <f>VLOOKUP(A960,'06A906018CG M383 List'!$A$6:$D$1395,4,FALSE)</f>
        <v>#N/A</v>
      </c>
      <c r="V960" s="2" t="e">
        <f>VLOOKUP(A960,'06A906018CG M383 List'!$A$6:$D$1395,3,FALSE)</f>
        <v>#N/A</v>
      </c>
    </row>
    <row r="961" spans="1:22">
      <c r="A961" s="2" t="s">
        <v>6225</v>
      </c>
      <c r="B961" s="2" t="str">
        <f>VLOOKUP(A961,'4B0907557B M382 List'!$A$5:$E$1799,5,FALSE)</f>
        <v>Monitoring time for transmission protection function</v>
      </c>
      <c r="D961" s="2" t="str">
        <f>VLOOKUP(A961,'4B0907557B M382 List'!$A$5:$B$1799,2,FALSE)</f>
        <v>5x1</v>
      </c>
      <c r="E961" s="2" t="str">
        <f>VLOOKUP(A961,'4B0907557B M382 List'!$A$5:$D$1799,4,FALSE)</f>
        <v>Überwachungszeit für Getriebeschutzfunktion</v>
      </c>
      <c r="F961" s="2" t="str">
        <f>VLOOKUP(A961,'4B0907557B M382 List'!$A$5:$D$1799,3,FALSE)</f>
        <v>$0973E</v>
      </c>
      <c r="H961" s="2" t="e">
        <f>VLOOKUP(A961,'4B0907557P M592 List'!$A$5:$D$1316,2,FALSE)</f>
        <v>#N/A</v>
      </c>
      <c r="I961" s="2" t="e">
        <f>VLOOKUP(A961,'4B0907557P M592 List'!$A$5:$D$1316,4,FALSE)</f>
        <v>#N/A</v>
      </c>
      <c r="J961" s="2" t="e">
        <f>VLOOKUP(A961,'4B0907557P M592 List'!$A$5:$D$1316,3,FALSE)</f>
        <v>#N/A</v>
      </c>
      <c r="L961" s="2" t="e">
        <f>VLOOKUP(A961,'4B0907557P M592 List'!$A$5:$D$1316,2,FALSE)</f>
        <v>#N/A</v>
      </c>
      <c r="M961" s="2" t="e">
        <f>VLOOKUP(A961,'4B0907557P M592 List'!$A$5:$D$1316,4,FALSE)</f>
        <v>#N/A</v>
      </c>
      <c r="N961" s="2" t="e">
        <f>VLOOKUP(A961,'4B0907557P M592 List'!$A$5:$D$1316,3,FALSE)</f>
        <v>#N/A</v>
      </c>
      <c r="P961" s="2" t="e">
        <f>VLOOKUP(A961,'06A906018R M383 List'!$A$6:$D$1294,2,FALSE)</f>
        <v>#N/A</v>
      </c>
      <c r="Q961" s="2" t="e">
        <f>VLOOKUP(A961,'06A906018R M383 List'!$A$6:$D$1294,4,FALSE)</f>
        <v>#N/A</v>
      </c>
      <c r="R961" s="2" t="e">
        <f>VLOOKUP(A961,'06A906018R M383 List'!$A$6:$D$1294,3,FALSE)</f>
        <v>#N/A</v>
      </c>
      <c r="T961" s="2" t="str">
        <f>VLOOKUP(A961,'06A906018CG M383 List'!$A$6:$D$1395,2,FALSE)</f>
        <v>5x1</v>
      </c>
      <c r="U961" s="2" t="str">
        <f>VLOOKUP(A961,'06A906018CG M383 List'!$A$6:$D$1395,4,FALSE)</f>
        <v>Überwachungszeit für Getriebeschutzfunktion</v>
      </c>
      <c r="V961" s="2" t="str">
        <f>VLOOKUP(A961,'06A906018CG M383 List'!$A$6:$D$1395,3,FALSE)</f>
        <v>$08CA1</v>
      </c>
    </row>
    <row r="962" spans="1:22">
      <c r="A962" s="2" t="s">
        <v>6925</v>
      </c>
      <c r="B962" s="2" t="str">
        <f>VLOOKUP(A962,'4B0907557B M382 List'!$A$5:$E$1799,5,FALSE)</f>
        <v>Delay time for transmission intervention</v>
      </c>
      <c r="D962" s="2" t="str">
        <f>VLOOKUP(A962,'4B0907557B M382 List'!$A$5:$B$1799,2,FALSE)</f>
        <v>1x1</v>
      </c>
      <c r="E962" s="2" t="str">
        <f>VLOOKUP(A962,'4B0907557B M382 List'!$A$5:$D$1799,4,FALSE)</f>
        <v>Verzögerungszeit für Getriebeeingriff</v>
      </c>
      <c r="F962" s="2" t="str">
        <f>VLOOKUP(A962,'4B0907557B M382 List'!$A$5:$D$1799,3,FALSE)</f>
        <v>$07513</v>
      </c>
      <c r="H962" s="2" t="str">
        <f>VLOOKUP(A962,'4B0907557P M592 List'!$A$5:$D$1316,2,FALSE)</f>
        <v>1x1</v>
      </c>
      <c r="I962" s="2" t="str">
        <f>VLOOKUP(A962,'4B0907557P M592 List'!$A$5:$D$1316,4,FALSE)</f>
        <v>Verzögerungszeit für Getriebeeingriff</v>
      </c>
      <c r="J962" s="2" t="str">
        <f>VLOOKUP(A962,'4B0907557P M592 List'!$A$5:$D$1316,3,FALSE)</f>
        <v>$070A9</v>
      </c>
      <c r="L962" s="2" t="str">
        <f>VLOOKUP(A962,'4B0907557P M592 List'!$A$5:$D$1316,2,FALSE)</f>
        <v>1x1</v>
      </c>
      <c r="M962" s="2" t="str">
        <f>VLOOKUP(A962,'4B0907557P M592 List'!$A$5:$D$1316,4,FALSE)</f>
        <v>Verzögerungszeit für Getriebeeingriff</v>
      </c>
      <c r="N962" s="2" t="str">
        <f>VLOOKUP(A962,'4B0907557P M592 List'!$A$5:$D$1316,3,FALSE)</f>
        <v>$070A9</v>
      </c>
      <c r="P962" s="2" t="e">
        <f>VLOOKUP(A962,'06A906018R M383 List'!$A$6:$D$1294,2,FALSE)</f>
        <v>#N/A</v>
      </c>
      <c r="Q962" s="2" t="e">
        <f>VLOOKUP(A962,'06A906018R M383 List'!$A$6:$D$1294,4,FALSE)</f>
        <v>#N/A</v>
      </c>
      <c r="R962" s="2" t="e">
        <f>VLOOKUP(A962,'06A906018R M383 List'!$A$6:$D$1294,3,FALSE)</f>
        <v>#N/A</v>
      </c>
      <c r="T962" s="2" t="e">
        <f>VLOOKUP(A962,'06A906018CG M383 List'!$A$6:$D$1395,2,FALSE)</f>
        <v>#N/A</v>
      </c>
      <c r="U962" s="2" t="e">
        <f>VLOOKUP(A962,'06A906018CG M383 List'!$A$6:$D$1395,4,FALSE)</f>
        <v>#N/A</v>
      </c>
      <c r="V962" s="2" t="e">
        <f>VLOOKUP(A962,'06A906018CG M383 List'!$A$6:$D$1395,3,FALSE)</f>
        <v>#N/A</v>
      </c>
    </row>
    <row r="963" spans="1:22">
      <c r="A963" s="2" t="s">
        <v>3747</v>
      </c>
      <c r="B963" s="2" t="str">
        <f>VLOOKUP(A963,'4B0907557B M382 List'!$A$5:$E$1799,5,FALSE)</f>
        <v>Debounce time for transformer protection</v>
      </c>
      <c r="D963" s="2" t="str">
        <f>VLOOKUP(A963,'4B0907557B M382 List'!$A$5:$B$1799,2,FALSE)</f>
        <v>1x1</v>
      </c>
      <c r="E963" s="2" t="str">
        <f>VLOOKUP(A963,'4B0907557B M382 List'!$A$5:$D$1799,4,FALSE)</f>
        <v>Entprellzeit für Wandlerschutz</v>
      </c>
      <c r="F963" s="2" t="str">
        <f>VLOOKUP(A963,'4B0907557B M382 List'!$A$5:$D$1799,3,FALSE)</f>
        <v>$07519</v>
      </c>
      <c r="H963" s="2" t="str">
        <f>VLOOKUP(A963,'4B0907557P M592 List'!$A$5:$D$1316,2,FALSE)</f>
        <v>1x1</v>
      </c>
      <c r="I963" s="2" t="str">
        <f>VLOOKUP(A963,'4B0907557P M592 List'!$A$5:$D$1316,4,FALSE)</f>
        <v>Entprellzeit für Wandlerschutz</v>
      </c>
      <c r="J963" s="2" t="str">
        <f>VLOOKUP(A963,'4B0907557P M592 List'!$A$5:$D$1316,3,FALSE)</f>
        <v>$070AF</v>
      </c>
      <c r="L963" s="2" t="str">
        <f>VLOOKUP(A963,'4B0907557P M592 List'!$A$5:$D$1316,2,FALSE)</f>
        <v>1x1</v>
      </c>
      <c r="M963" s="2" t="str">
        <f>VLOOKUP(A963,'4B0907557P M592 List'!$A$5:$D$1316,4,FALSE)</f>
        <v>Entprellzeit für Wandlerschutz</v>
      </c>
      <c r="N963" s="2" t="str">
        <f>VLOOKUP(A963,'4B0907557P M592 List'!$A$5:$D$1316,3,FALSE)</f>
        <v>$070AF</v>
      </c>
      <c r="P963" s="2" t="e">
        <f>VLOOKUP(A963,'06A906018R M383 List'!$A$6:$D$1294,2,FALSE)</f>
        <v>#N/A</v>
      </c>
      <c r="Q963" s="2" t="e">
        <f>VLOOKUP(A963,'06A906018R M383 List'!$A$6:$D$1294,4,FALSE)</f>
        <v>#N/A</v>
      </c>
      <c r="R963" s="2" t="e">
        <f>VLOOKUP(A963,'06A906018R M383 List'!$A$6:$D$1294,3,FALSE)</f>
        <v>#N/A</v>
      </c>
      <c r="T963" s="2" t="e">
        <f>VLOOKUP(A963,'06A906018CG M383 List'!$A$6:$D$1395,2,FALSE)</f>
        <v>#N/A</v>
      </c>
      <c r="U963" s="2" t="e">
        <f>VLOOKUP(A963,'06A906018CG M383 List'!$A$6:$D$1395,4,FALSE)</f>
        <v>#N/A</v>
      </c>
      <c r="V963" s="2" t="e">
        <f>VLOOKUP(A963,'06A906018CG M383 List'!$A$6:$D$1395,3,FALSE)</f>
        <v>#N/A</v>
      </c>
    </row>
    <row r="964" spans="1:22">
      <c r="A964" s="2" t="s">
        <v>3969</v>
      </c>
      <c r="B964" s="2" t="str">
        <f>VLOOKUP(A964,'4B0907557B M382 List'!$A$5:$E$1799,5,FALSE)</f>
        <v>Speed ​​threshold for transmission protection ( collision )</v>
      </c>
      <c r="D964" s="2" t="str">
        <f>VLOOKUP(A964,'4B0907557B M382 List'!$A$5:$B$1799,2,FALSE)</f>
        <v>1x1</v>
      </c>
      <c r="E964" s="2" t="str">
        <f>VLOOKUP(A964,'4B0907557B M382 List'!$A$5:$D$1799,4,FALSE)</f>
        <v>Geschwindigkeitsschwelle für Getriebeschutz (Anfahrschutz)</v>
      </c>
      <c r="F964" s="2" t="str">
        <f>VLOOKUP(A964,'4B0907557B M382 List'!$A$5:$D$1799,3,FALSE)</f>
        <v>$07514</v>
      </c>
      <c r="H964" s="2" t="str">
        <f>VLOOKUP(A964,'4B0907557P M592 List'!$A$5:$D$1316,2,FALSE)</f>
        <v>1x1</v>
      </c>
      <c r="I964" s="2" t="str">
        <f>VLOOKUP(A964,'4B0907557P M592 List'!$A$5:$D$1316,4,FALSE)</f>
        <v>Geschwindigkeitsschwelle für Getriebeschutz (Anfahrschutz)</v>
      </c>
      <c r="J964" s="2" t="str">
        <f>VLOOKUP(A964,'4B0907557P M592 List'!$A$5:$D$1316,3,FALSE)</f>
        <v>$070AA</v>
      </c>
      <c r="L964" s="2" t="str">
        <f>VLOOKUP(A964,'4B0907557P M592 List'!$A$5:$D$1316,2,FALSE)</f>
        <v>1x1</v>
      </c>
      <c r="M964" s="2" t="str">
        <f>VLOOKUP(A964,'4B0907557P M592 List'!$A$5:$D$1316,4,FALSE)</f>
        <v>Geschwindigkeitsschwelle für Getriebeschutz (Anfahrschutz)</v>
      </c>
      <c r="N964" s="2" t="str">
        <f>VLOOKUP(A964,'4B0907557P M592 List'!$A$5:$D$1316,3,FALSE)</f>
        <v>$070AA</v>
      </c>
      <c r="P964" s="2" t="e">
        <f>VLOOKUP(A964,'06A906018R M383 List'!$A$6:$D$1294,2,FALSE)</f>
        <v>#N/A</v>
      </c>
      <c r="Q964" s="2" t="e">
        <f>VLOOKUP(A964,'06A906018R M383 List'!$A$6:$D$1294,4,FALSE)</f>
        <v>#N/A</v>
      </c>
      <c r="R964" s="2" t="e">
        <f>VLOOKUP(A964,'06A906018R M383 List'!$A$6:$D$1294,3,FALSE)</f>
        <v>#N/A</v>
      </c>
      <c r="T964" s="2" t="e">
        <f>VLOOKUP(A964,'06A906018CG M383 List'!$A$6:$D$1395,2,FALSE)</f>
        <v>#N/A</v>
      </c>
      <c r="U964" s="2" t="e">
        <f>VLOOKUP(A964,'06A906018CG M383 List'!$A$6:$D$1395,4,FALSE)</f>
        <v>#N/A</v>
      </c>
      <c r="V964" s="2" t="e">
        <f>VLOOKUP(A964,'06A906018CG M383 List'!$A$6:$D$1395,3,FALSE)</f>
        <v>#N/A</v>
      </c>
    </row>
    <row r="965" spans="1:22">
      <c r="A965" s="2" t="s">
        <v>3996</v>
      </c>
      <c r="B965" s="2" t="str">
        <f>VLOOKUP(A965,'4B0907557B M382 List'!$A$5:$E$1799,5,FALSE)</f>
        <v>Speed ​​threshold for transducer protection</v>
      </c>
      <c r="D965" s="2" t="str">
        <f>VLOOKUP(A965,'4B0907557B M382 List'!$A$5:$B$1799,2,FALSE)</f>
        <v>1x1</v>
      </c>
      <c r="E965" s="2" t="str">
        <f>VLOOKUP(A965,'4B0907557B M382 List'!$A$5:$D$1799,4,FALSE)</f>
        <v>Geschwindigkeitsschwelle für Wandlerschutz</v>
      </c>
      <c r="F965" s="2" t="str">
        <f>VLOOKUP(A965,'4B0907557B M382 List'!$A$5:$D$1799,3,FALSE)</f>
        <v>$0751A</v>
      </c>
      <c r="H965" s="2" t="str">
        <f>VLOOKUP(A965,'4B0907557P M592 List'!$A$5:$D$1316,2,FALSE)</f>
        <v>1x1</v>
      </c>
      <c r="I965" s="2" t="str">
        <f>VLOOKUP(A965,'4B0907557P M592 List'!$A$5:$D$1316,4,FALSE)</f>
        <v>Geschwindigkeitsschwelle für Wandlerschutz</v>
      </c>
      <c r="J965" s="2" t="str">
        <f>VLOOKUP(A965,'4B0907557P M592 List'!$A$5:$D$1316,3,FALSE)</f>
        <v>$070B0</v>
      </c>
      <c r="L965" s="2" t="str">
        <f>VLOOKUP(A965,'4B0907557P M592 List'!$A$5:$D$1316,2,FALSE)</f>
        <v>1x1</v>
      </c>
      <c r="M965" s="2" t="str">
        <f>VLOOKUP(A965,'4B0907557P M592 List'!$A$5:$D$1316,4,FALSE)</f>
        <v>Geschwindigkeitsschwelle für Wandlerschutz</v>
      </c>
      <c r="N965" s="2" t="str">
        <f>VLOOKUP(A965,'4B0907557P M592 List'!$A$5:$D$1316,3,FALSE)</f>
        <v>$070B0</v>
      </c>
      <c r="P965" s="2" t="e">
        <f>VLOOKUP(A965,'06A906018R M383 List'!$A$6:$D$1294,2,FALSE)</f>
        <v>#N/A</v>
      </c>
      <c r="Q965" s="2" t="e">
        <f>VLOOKUP(A965,'06A906018R M383 List'!$A$6:$D$1294,4,FALSE)</f>
        <v>#N/A</v>
      </c>
      <c r="R965" s="2" t="e">
        <f>VLOOKUP(A965,'06A906018R M383 List'!$A$6:$D$1294,3,FALSE)</f>
        <v>#N/A</v>
      </c>
      <c r="T965" s="2" t="e">
        <f>VLOOKUP(A965,'06A906018CG M383 List'!$A$6:$D$1395,2,FALSE)</f>
        <v>#N/A</v>
      </c>
      <c r="U965" s="2" t="e">
        <f>VLOOKUP(A965,'06A906018CG M383 List'!$A$6:$D$1395,4,FALSE)</f>
        <v>#N/A</v>
      </c>
      <c r="V965" s="2" t="e">
        <f>VLOOKUP(A965,'06A906018CG M383 List'!$A$6:$D$1395,3,FALSE)</f>
        <v>#N/A</v>
      </c>
    </row>
    <row r="966" spans="1:22">
      <c r="P966" s="2"/>
      <c r="Q966" s="2"/>
      <c r="R966" s="2"/>
    </row>
    <row r="967" spans="1:22">
      <c r="A967" s="3" t="s">
        <v>4359</v>
      </c>
      <c r="B967" s="15" t="s">
        <v>9962</v>
      </c>
      <c r="G967" s="3"/>
      <c r="K967" s="3"/>
      <c r="O967" s="3"/>
      <c r="P967" s="2"/>
      <c r="Q967" s="2"/>
      <c r="R967" s="2"/>
      <c r="S967" s="3"/>
    </row>
    <row r="968" spans="1:22">
      <c r="A968" s="2" t="s">
        <v>8930</v>
      </c>
      <c r="B968" s="2" t="str">
        <f>VLOOKUP(A968,'4B0907557B M382 List'!$A$5:$E$1799,5,FALSE)</f>
        <v>DVL : Safety distance position controller setpoint to the throttle position</v>
      </c>
      <c r="D968" s="2" t="str">
        <f>VLOOKUP(A968,'4B0907557B M382 List'!$A$5:$B$1799,2,FALSE)</f>
        <v>1x1</v>
      </c>
      <c r="E968" s="2" t="str">
        <f>VLOOKUP(A968,'4B0907557B M382 List'!$A$5:$D$1799,4,FALSE)</f>
        <v>DVL: Sicherheitsabstand Lagereglersollwert zur Drosselklappenstellung</v>
      </c>
      <c r="F968" s="2" t="str">
        <f>VLOOKUP(A968,'4B0907557B M382 List'!$A$5:$D$1799,3,FALSE)</f>
        <v>$075CD</v>
      </c>
      <c r="H968" s="2" t="str">
        <f>VLOOKUP(A968,'4B0907557P M592 List'!$A$5:$D$1316,2,FALSE)</f>
        <v>1x1</v>
      </c>
      <c r="I968" s="2" t="str">
        <f>VLOOKUP(A968,'4B0907557P M592 List'!$A$5:$D$1316,4,FALSE)</f>
        <v>DVL: Sicherheitsabstand Lagereglersollwert zur Drosselklappenstellung</v>
      </c>
      <c r="J968" s="2" t="str">
        <f>VLOOKUP(A968,'4B0907557P M592 List'!$A$5:$D$1316,3,FALSE)</f>
        <v>$07163</v>
      </c>
      <c r="L968" s="2" t="str">
        <f>VLOOKUP(A968,'4B0907557P M592 List'!$A$5:$D$1316,2,FALSE)</f>
        <v>1x1</v>
      </c>
      <c r="M968" s="2" t="str">
        <f>VLOOKUP(A968,'4B0907557P M592 List'!$A$5:$D$1316,4,FALSE)</f>
        <v>DVL: Sicherheitsabstand Lagereglersollwert zur Drosselklappenstellung</v>
      </c>
      <c r="N968" s="2" t="str">
        <f>VLOOKUP(A968,'4B0907557P M592 List'!$A$5:$D$1316,3,FALSE)</f>
        <v>$07163</v>
      </c>
      <c r="P968" s="2" t="str">
        <f>VLOOKUP(A968,'06A906018R M383 List'!$A$6:$D$1294,2,FALSE)</f>
        <v>1x1</v>
      </c>
      <c r="Q968" s="2" t="str">
        <f>VLOOKUP(A968,'06A906018R M383 List'!$A$6:$D$1294,4,FALSE)</f>
        <v>DVL: Sicherheitsabstand Lagereglersollwert zur Drosselklappenstellung</v>
      </c>
      <c r="R968" s="2" t="str">
        <f>VLOOKUP(A968,'06A906018R M383 List'!$A$6:$D$1294,3,FALSE)</f>
        <v>$06AE3</v>
      </c>
      <c r="T968" s="2" t="str">
        <f>VLOOKUP(A968,'06A906018CG M383 List'!$A$6:$D$1395,2,FALSE)</f>
        <v>1x1</v>
      </c>
      <c r="U968" s="2" t="str">
        <f>VLOOKUP(A968,'06A906018CG M383 List'!$A$6:$D$1395,4,FALSE)</f>
        <v>DVL: Sicherheitsabstand Lagereglersollwert zur Drosselklappenstellung</v>
      </c>
      <c r="V968" s="2" t="str">
        <f>VLOOKUP(A968,'06A906018CG M383 List'!$A$6:$D$1395,3,FALSE)</f>
        <v>$06B01</v>
      </c>
    </row>
    <row r="969" spans="1:22">
      <c r="A969" s="2" t="s">
        <v>9184</v>
      </c>
      <c r="B969" s="2" t="str">
        <f>VLOOKUP(A969,'4B0907557B M382 List'!$A$5:$E$1799,5,FALSE)</f>
        <v>Hysteresis for plausibility threshold of S_LL</v>
      </c>
      <c r="D969" s="2" t="str">
        <f>VLOOKUP(A969,'4B0907557B M382 List'!$A$5:$B$1799,2,FALSE)</f>
        <v>1x1</v>
      </c>
      <c r="E969" s="2" t="str">
        <f>VLOOKUP(A969,'4B0907557B M382 List'!$A$5:$D$1799,4,FALSE)</f>
        <v>Hysterese für Plausibilitätsschwelle von S_LL</v>
      </c>
      <c r="F969" s="2" t="str">
        <f>VLOOKUP(A969,'4B0907557B M382 List'!$A$5:$D$1799,3,FALSE)</f>
        <v>$07754</v>
      </c>
      <c r="H969" s="2" t="str">
        <f>VLOOKUP(A969,'4B0907557P M592 List'!$A$5:$D$1316,2,FALSE)</f>
        <v>1x1</v>
      </c>
      <c r="I969" s="2" t="str">
        <f>VLOOKUP(A969,'4B0907557P M592 List'!$A$5:$D$1316,4,FALSE)</f>
        <v>Hysterese für Plausibilitätsschwelle von S_LL</v>
      </c>
      <c r="J969" s="2" t="str">
        <f>VLOOKUP(A969,'4B0907557P M592 List'!$A$5:$D$1316,3,FALSE)</f>
        <v>$072EA</v>
      </c>
      <c r="L969" s="2" t="str">
        <f>VLOOKUP(A969,'4B0907557P M592 List'!$A$5:$D$1316,2,FALSE)</f>
        <v>1x1</v>
      </c>
      <c r="M969" s="2" t="str">
        <f>VLOOKUP(A969,'4B0907557P M592 List'!$A$5:$D$1316,4,FALSE)</f>
        <v>Hysterese für Plausibilitätsschwelle von S_LL</v>
      </c>
      <c r="N969" s="2" t="str">
        <f>VLOOKUP(A969,'4B0907557P M592 List'!$A$5:$D$1316,3,FALSE)</f>
        <v>$072EA</v>
      </c>
      <c r="P969" s="2" t="str">
        <f>VLOOKUP(A969,'06A906018R M383 List'!$A$6:$D$1294,2,FALSE)</f>
        <v>1x1</v>
      </c>
      <c r="Q969" s="2" t="str">
        <f>VLOOKUP(A969,'06A906018R M383 List'!$A$6:$D$1294,4,FALSE)</f>
        <v>Hysterese für Plausibilitätsschwelle von S_LL</v>
      </c>
      <c r="R969" s="2" t="str">
        <f>VLOOKUP(A969,'06A906018R M383 List'!$A$6:$D$1294,3,FALSE)</f>
        <v>$06C6C</v>
      </c>
      <c r="T969" s="2" t="str">
        <f>VLOOKUP(A969,'06A906018CG M383 List'!$A$6:$D$1395,2,FALSE)</f>
        <v>1x1</v>
      </c>
      <c r="U969" s="2" t="str">
        <f>VLOOKUP(A969,'06A906018CG M383 List'!$A$6:$D$1395,4,FALSE)</f>
        <v>Hysterese für Plausibilitätsschwelle von S_LL</v>
      </c>
      <c r="V969" s="2" t="str">
        <f>VLOOKUP(A969,'06A906018CG M383 List'!$A$6:$D$1395,3,FALSE)</f>
        <v>$06C92</v>
      </c>
    </row>
    <row r="970" spans="1:22">
      <c r="A970" s="2" t="s">
        <v>9186</v>
      </c>
      <c r="B970" s="2" t="str">
        <f>VLOOKUP(A970,'4B0907557B M382 List'!$A$5:$E$1799,5,FALSE)</f>
        <v>Hysteresis for plausibility threshold of S_LL</v>
      </c>
      <c r="D970" s="2" t="str">
        <f>VLOOKUP(A970,'4B0907557B M382 List'!$A$5:$B$1799,2,FALSE)</f>
        <v>1x1</v>
      </c>
      <c r="E970" s="2" t="str">
        <f>VLOOKUP(A970,'4B0907557B M382 List'!$A$5:$D$1799,4,FALSE)</f>
        <v>Hysterese für Plausibilitätsschwelle von S_LL</v>
      </c>
      <c r="F970" s="2" t="str">
        <f>VLOOKUP(A970,'4B0907557B M382 List'!$A$5:$D$1799,3,FALSE)</f>
        <v>$0776A</v>
      </c>
      <c r="H970" s="2" t="str">
        <f>VLOOKUP(A970,'4B0907557P M592 List'!$A$5:$D$1316,2,FALSE)</f>
        <v>1x1</v>
      </c>
      <c r="I970" s="2" t="str">
        <f>VLOOKUP(A970,'4B0907557P M592 List'!$A$5:$D$1316,4,FALSE)</f>
        <v>Hysterese für Plausibilitätsschwelle von S_LL</v>
      </c>
      <c r="J970" s="2" t="str">
        <f>VLOOKUP(A970,'4B0907557P M592 List'!$A$5:$D$1316,3,FALSE)</f>
        <v>$07300</v>
      </c>
      <c r="L970" s="2" t="str">
        <f>VLOOKUP(A970,'4B0907557P M592 List'!$A$5:$D$1316,2,FALSE)</f>
        <v>1x1</v>
      </c>
      <c r="M970" s="2" t="str">
        <f>VLOOKUP(A970,'4B0907557P M592 List'!$A$5:$D$1316,4,FALSE)</f>
        <v>Hysterese für Plausibilitätsschwelle von S_LL</v>
      </c>
      <c r="N970" s="2" t="str">
        <f>VLOOKUP(A970,'4B0907557P M592 List'!$A$5:$D$1316,3,FALSE)</f>
        <v>$07300</v>
      </c>
      <c r="P970" s="2" t="str">
        <f>VLOOKUP(A970,'06A906018R M383 List'!$A$6:$D$1294,2,FALSE)</f>
        <v>1x1</v>
      </c>
      <c r="Q970" s="2" t="str">
        <f>VLOOKUP(A970,'06A906018R M383 List'!$A$6:$D$1294,4,FALSE)</f>
        <v>Hysterese für Plausibilitätsschwelle von S_LL</v>
      </c>
      <c r="R970" s="2" t="str">
        <f>VLOOKUP(A970,'06A906018R M383 List'!$A$6:$D$1294,3,FALSE)</f>
        <v>$06C82</v>
      </c>
      <c r="T970" s="2" t="str">
        <f>VLOOKUP(A970,'06A906018CG M383 List'!$A$6:$D$1395,2,FALSE)</f>
        <v>1x1</v>
      </c>
      <c r="U970" s="2" t="str">
        <f>VLOOKUP(A970,'06A906018CG M383 List'!$A$6:$D$1395,4,FALSE)</f>
        <v>Hysterese für Plausibilitätsschwelle von S_LL</v>
      </c>
      <c r="V970" s="2" t="str">
        <f>VLOOKUP(A970,'06A906018CG M383 List'!$A$6:$D$1395,3,FALSE)</f>
        <v>$06CA8</v>
      </c>
    </row>
    <row r="971" spans="1:22">
      <c r="A971" s="2" t="s">
        <v>9353</v>
      </c>
      <c r="B971" s="2" t="str">
        <f>VLOOKUP(A971,'4B0907557B M382 List'!$A$5:$E$1799,5,FALSE)</f>
        <v>Auxiliary value for LL- diagnosis</v>
      </c>
      <c r="D971" s="2" t="str">
        <f>VLOOKUP(A971,'4B0907557B M382 List'!$A$5:$B$1799,2,FALSE)</f>
        <v>1x1</v>
      </c>
      <c r="E971" s="2" t="str">
        <f>VLOOKUP(A971,'4B0907557B M382 List'!$A$5:$D$1799,4,FALSE)</f>
        <v>Hilfswert für LL-Diagnose</v>
      </c>
      <c r="F971" s="2" t="str">
        <f>VLOOKUP(A971,'4B0907557B M382 List'!$A$5:$D$1799,3,FALSE)</f>
        <v>$0752C</v>
      </c>
      <c r="H971" s="2" t="str">
        <f>VLOOKUP(A971,'4B0907557P M592 List'!$A$5:$D$1316,2,FALSE)</f>
        <v>1x1</v>
      </c>
      <c r="I971" s="2" t="str">
        <f>VLOOKUP(A971,'4B0907557P M592 List'!$A$5:$D$1316,4,FALSE)</f>
        <v>Hilfswert für LL-Diagnose</v>
      </c>
      <c r="J971" s="2" t="str">
        <f>VLOOKUP(A971,'4B0907557P M592 List'!$A$5:$D$1316,3,FALSE)</f>
        <v>$070C2</v>
      </c>
      <c r="L971" s="2" t="str">
        <f>VLOOKUP(A971,'4B0907557P M592 List'!$A$5:$D$1316,2,FALSE)</f>
        <v>1x1</v>
      </c>
      <c r="M971" s="2" t="str">
        <f>VLOOKUP(A971,'4B0907557P M592 List'!$A$5:$D$1316,4,FALSE)</f>
        <v>Hilfswert für LL-Diagnose</v>
      </c>
      <c r="N971" s="2" t="str">
        <f>VLOOKUP(A971,'4B0907557P M592 List'!$A$5:$D$1316,3,FALSE)</f>
        <v>$070C2</v>
      </c>
      <c r="P971" s="2" t="e">
        <f>VLOOKUP(A971,'06A906018R M383 List'!$A$6:$D$1294,2,FALSE)</f>
        <v>#N/A</v>
      </c>
      <c r="Q971" s="2" t="e">
        <f>VLOOKUP(A971,'06A906018R M383 List'!$A$6:$D$1294,4,FALSE)</f>
        <v>#N/A</v>
      </c>
      <c r="R971" s="2" t="e">
        <f>VLOOKUP(A971,'06A906018R M383 List'!$A$6:$D$1294,3,FALSE)</f>
        <v>#N/A</v>
      </c>
      <c r="T971" s="2" t="e">
        <f>VLOOKUP(A971,'06A906018CG M383 List'!$A$6:$D$1395,2,FALSE)</f>
        <v>#N/A</v>
      </c>
      <c r="U971" s="2" t="e">
        <f>VLOOKUP(A971,'06A906018CG M383 List'!$A$6:$D$1395,4,FALSE)</f>
        <v>#N/A</v>
      </c>
      <c r="V971" s="2" t="e">
        <f>VLOOKUP(A971,'06A906018CG M383 List'!$A$6:$D$1395,3,FALSE)</f>
        <v>#N/A</v>
      </c>
    </row>
    <row r="972" spans="1:22">
      <c r="A972" s="2" t="s">
        <v>9587</v>
      </c>
      <c r="B972" s="2" t="str">
        <f>VLOOKUP(A972,'4B0907557B M382 List'!$A$5:$E$1799,5,FALSE)</f>
        <v>DVL : factor for safety margin position controller setpoint to the throttle position</v>
      </c>
      <c r="D972" s="2" t="str">
        <f>VLOOKUP(A972,'4B0907557B M382 List'!$A$5:$B$1799,2,FALSE)</f>
        <v>1x1</v>
      </c>
      <c r="E972" s="2" t="str">
        <f>VLOOKUP(A972,'4B0907557B M382 List'!$A$5:$D$1799,4,FALSE)</f>
        <v>DVL: Faktor für Sicherheitsabstand Lagereglersollwert zur Drosselklappenstellung</v>
      </c>
      <c r="F972" s="2" t="str">
        <f>VLOOKUP(A972,'4B0907557B M382 List'!$A$5:$D$1799,3,FALSE)</f>
        <v>$07520</v>
      </c>
      <c r="H972" s="2" t="str">
        <f>VLOOKUP(A972,'4B0907557P M592 List'!$A$5:$D$1316,2,FALSE)</f>
        <v>1x1</v>
      </c>
      <c r="I972" s="2" t="str">
        <f>VLOOKUP(A972,'4B0907557P M592 List'!$A$5:$D$1316,4,FALSE)</f>
        <v>DVL: Faktor für Sicherheitsabstand Lagereglersollwert zur Drosselklappenstellung</v>
      </c>
      <c r="J972" s="2" t="str">
        <f>VLOOKUP(A972,'4B0907557P M592 List'!$A$5:$D$1316,3,FALSE)</f>
        <v>$070B6</v>
      </c>
      <c r="L972" s="2" t="str">
        <f>VLOOKUP(A972,'4B0907557P M592 List'!$A$5:$D$1316,2,FALSE)</f>
        <v>1x1</v>
      </c>
      <c r="M972" s="2" t="str">
        <f>VLOOKUP(A972,'4B0907557P M592 List'!$A$5:$D$1316,4,FALSE)</f>
        <v>DVL: Faktor für Sicherheitsabstand Lagereglersollwert zur Drosselklappenstellung</v>
      </c>
      <c r="N972" s="2" t="str">
        <f>VLOOKUP(A972,'4B0907557P M592 List'!$A$5:$D$1316,3,FALSE)</f>
        <v>$070B6</v>
      </c>
      <c r="P972" s="2" t="e">
        <f>VLOOKUP(A972,'06A906018R M383 List'!$A$6:$D$1294,2,FALSE)</f>
        <v>#N/A</v>
      </c>
      <c r="Q972" s="2" t="e">
        <f>VLOOKUP(A972,'06A906018R M383 List'!$A$6:$D$1294,4,FALSE)</f>
        <v>#N/A</v>
      </c>
      <c r="R972" s="2" t="e">
        <f>VLOOKUP(A972,'06A906018R M383 List'!$A$6:$D$1294,3,FALSE)</f>
        <v>#N/A</v>
      </c>
      <c r="T972" s="2" t="str">
        <f>VLOOKUP(A972,'06A906018CG M383 List'!$A$6:$D$1395,2,FALSE)</f>
        <v>1x1</v>
      </c>
      <c r="U972" s="2" t="str">
        <f>VLOOKUP(A972,'06A906018CG M383 List'!$A$6:$D$1395,4,FALSE)</f>
        <v>DVL: Faktor für Sicherheitsabstand Lagereglersollwert zur Drosselklappenstellung</v>
      </c>
      <c r="V972" s="2" t="str">
        <f>VLOOKUP(A972,'06A906018CG M383 List'!$A$6:$D$1395,3,FALSE)</f>
        <v>$06A52</v>
      </c>
    </row>
    <row r="973" spans="1:22">
      <c r="A973" s="2" t="s">
        <v>5682</v>
      </c>
      <c r="B973" s="2" t="str">
        <f>VLOOKUP(A973,'4B0907557B M382 List'!$A$5:$E$1799,5,FALSE)</f>
        <v>Speed ​​threshold for the activation of B_VL during TVVL</v>
      </c>
      <c r="D973" s="2" t="str">
        <f>VLOOKUP(A973,'4B0907557B M382 List'!$A$5:$B$1799,2,FALSE)</f>
        <v>1x1</v>
      </c>
      <c r="E973" s="2" t="str">
        <f>VLOOKUP(A973,'4B0907557B M382 List'!$A$5:$D$1799,4,FALSE)</f>
        <v>Drehzahlschwelle zur Aktivierung von B_VL während TVVL</v>
      </c>
      <c r="F973" s="2" t="str">
        <f>VLOOKUP(A973,'4B0907557B M382 List'!$A$5:$D$1799,3,FALSE)</f>
        <v>$07526</v>
      </c>
      <c r="H973" s="2" t="str">
        <f>VLOOKUP(A973,'4B0907557P M592 List'!$A$5:$D$1316,2,FALSE)</f>
        <v>1x1</v>
      </c>
      <c r="I973" s="2" t="str">
        <f>VLOOKUP(A973,'4B0907557P M592 List'!$A$5:$D$1316,4,FALSE)</f>
        <v>Drehzahlschwelle zur Aktivierung von B_VL während TVVL</v>
      </c>
      <c r="J973" s="2" t="str">
        <f>VLOOKUP(A973,'4B0907557P M592 List'!$A$5:$D$1316,3,FALSE)</f>
        <v>$070BC</v>
      </c>
      <c r="L973" s="2" t="str">
        <f>VLOOKUP(A973,'4B0907557P M592 List'!$A$5:$D$1316,2,FALSE)</f>
        <v>1x1</v>
      </c>
      <c r="M973" s="2" t="str">
        <f>VLOOKUP(A973,'4B0907557P M592 List'!$A$5:$D$1316,4,FALSE)</f>
        <v>Drehzahlschwelle zur Aktivierung von B_VL während TVVL</v>
      </c>
      <c r="N973" s="2" t="str">
        <f>VLOOKUP(A973,'4B0907557P M592 List'!$A$5:$D$1316,3,FALSE)</f>
        <v>$070BC</v>
      </c>
      <c r="P973" s="2" t="e">
        <f>VLOOKUP(A973,'06A906018R M383 List'!$A$6:$D$1294,2,FALSE)</f>
        <v>#N/A</v>
      </c>
      <c r="Q973" s="2" t="e">
        <f>VLOOKUP(A973,'06A906018R M383 List'!$A$6:$D$1294,4,FALSE)</f>
        <v>#N/A</v>
      </c>
      <c r="R973" s="2" t="e">
        <f>VLOOKUP(A973,'06A906018R M383 List'!$A$6:$D$1294,3,FALSE)</f>
        <v>#N/A</v>
      </c>
      <c r="T973" s="2" t="str">
        <f>VLOOKUP(A973,'06A906018CG M383 List'!$A$6:$D$1395,2,FALSE)</f>
        <v>1x1</v>
      </c>
      <c r="U973" s="2" t="str">
        <f>VLOOKUP(A973,'06A906018CG M383 List'!$A$6:$D$1395,4,FALSE)</f>
        <v>Drehzahlschwelle zur Aktivierung von B_VL während TVVL</v>
      </c>
      <c r="V973" s="2" t="str">
        <f>VLOOKUP(A973,'06A906018CG M383 List'!$A$6:$D$1395,3,FALSE)</f>
        <v>$06A58</v>
      </c>
    </row>
    <row r="974" spans="1:22">
      <c r="A974" s="2" t="s">
        <v>5745</v>
      </c>
      <c r="B974" s="2" t="str">
        <f>VLOOKUP(A974,'4B0907557B M382 List'!$A$5:$E$1799,5,FALSE)</f>
        <v>DVL : air flow rate into the mech. Minimum stop</v>
      </c>
      <c r="D974" s="2" t="str">
        <f>VLOOKUP(A974,'4B0907557B M382 List'!$A$5:$B$1799,2,FALSE)</f>
        <v>1x1</v>
      </c>
      <c r="E974" s="2" t="str">
        <f>VLOOKUP(A974,'4B0907557B M382 List'!$A$5:$D$1799,4,FALSE)</f>
        <v>DVL: Luftdurchsatz am mech. Minimal-Anschlag</v>
      </c>
      <c r="F974" s="2" t="str">
        <f>VLOOKUP(A974,'4B0907557B M382 List'!$A$5:$D$1799,3,FALSE)</f>
        <v>$07522</v>
      </c>
      <c r="H974" s="2" t="str">
        <f>VLOOKUP(A974,'4B0907557P M592 List'!$A$5:$D$1316,2,FALSE)</f>
        <v>1x1</v>
      </c>
      <c r="I974" s="2" t="str">
        <f>VLOOKUP(A974,'4B0907557P M592 List'!$A$5:$D$1316,4,FALSE)</f>
        <v>DVL: Luftdurchsatz am mech. Minimal-Anschlag</v>
      </c>
      <c r="J974" s="2" t="str">
        <f>VLOOKUP(A974,'4B0907557P M592 List'!$A$5:$D$1316,3,FALSE)</f>
        <v>$070B8</v>
      </c>
      <c r="L974" s="2" t="str">
        <f>VLOOKUP(A974,'4B0907557P M592 List'!$A$5:$D$1316,2,FALSE)</f>
        <v>1x1</v>
      </c>
      <c r="M974" s="2" t="str">
        <f>VLOOKUP(A974,'4B0907557P M592 List'!$A$5:$D$1316,4,FALSE)</f>
        <v>DVL: Luftdurchsatz am mech. Minimal-Anschlag</v>
      </c>
      <c r="N974" s="2" t="str">
        <f>VLOOKUP(A974,'4B0907557P M592 List'!$A$5:$D$1316,3,FALSE)</f>
        <v>$070B8</v>
      </c>
      <c r="P974" s="2" t="e">
        <f>VLOOKUP(A974,'06A906018R M383 List'!$A$6:$D$1294,2,FALSE)</f>
        <v>#N/A</v>
      </c>
      <c r="Q974" s="2" t="e">
        <f>VLOOKUP(A974,'06A906018R M383 List'!$A$6:$D$1294,4,FALSE)</f>
        <v>#N/A</v>
      </c>
      <c r="R974" s="2" t="e">
        <f>VLOOKUP(A974,'06A906018R M383 List'!$A$6:$D$1294,3,FALSE)</f>
        <v>#N/A</v>
      </c>
      <c r="T974" s="2" t="str">
        <f>VLOOKUP(A974,'06A906018CG M383 List'!$A$6:$D$1395,2,FALSE)</f>
        <v>1x1</v>
      </c>
      <c r="U974" s="2" t="str">
        <f>VLOOKUP(A974,'06A906018CG M383 List'!$A$6:$D$1395,4,FALSE)</f>
        <v>DVL: Luftdurchsatz am mech. Minimal-Anschlag</v>
      </c>
      <c r="V974" s="2" t="str">
        <f>VLOOKUP(A974,'06A906018CG M383 List'!$A$6:$D$1395,3,FALSE)</f>
        <v>$06A54</v>
      </c>
    </row>
    <row r="975" spans="1:22">
      <c r="A975" s="2" t="s">
        <v>5748</v>
      </c>
      <c r="B975" s="2" t="str">
        <f>VLOOKUP(A975,'4B0907557B M382 List'!$A$5:$E$1799,5,FALSE)</f>
        <v>DVL : DK slope of the characteristic curve</v>
      </c>
      <c r="D975" s="2" t="str">
        <f>VLOOKUP(A975,'4B0907557B M382 List'!$A$5:$B$1799,2,FALSE)</f>
        <v>1x1</v>
      </c>
      <c r="E975" s="2" t="str">
        <f>VLOOKUP(A975,'4B0907557B M382 List'!$A$5:$D$1799,4,FALSE)</f>
        <v>DVL: Steigung der DK-Kennlinie</v>
      </c>
      <c r="F975" s="2" t="str">
        <f>VLOOKUP(A975,'4B0907557B M382 List'!$A$5:$D$1799,3,FALSE)</f>
        <v>$07524</v>
      </c>
      <c r="H975" s="2" t="str">
        <f>VLOOKUP(A975,'4B0907557P M592 List'!$A$5:$D$1316,2,FALSE)</f>
        <v>1x1</v>
      </c>
      <c r="I975" s="2" t="str">
        <f>VLOOKUP(A975,'4B0907557P M592 List'!$A$5:$D$1316,4,FALSE)</f>
        <v>DVL: Steigung der DK-Kennlinie</v>
      </c>
      <c r="J975" s="2" t="str">
        <f>VLOOKUP(A975,'4B0907557P M592 List'!$A$5:$D$1316,3,FALSE)</f>
        <v>$070BA</v>
      </c>
      <c r="L975" s="2" t="str">
        <f>VLOOKUP(A975,'4B0907557P M592 List'!$A$5:$D$1316,2,FALSE)</f>
        <v>1x1</v>
      </c>
      <c r="M975" s="2" t="str">
        <f>VLOOKUP(A975,'4B0907557P M592 List'!$A$5:$D$1316,4,FALSE)</f>
        <v>DVL: Steigung der DK-Kennlinie</v>
      </c>
      <c r="N975" s="2" t="str">
        <f>VLOOKUP(A975,'4B0907557P M592 List'!$A$5:$D$1316,3,FALSE)</f>
        <v>$070BA</v>
      </c>
      <c r="P975" s="2" t="e">
        <f>VLOOKUP(A975,'06A906018R M383 List'!$A$6:$D$1294,2,FALSE)</f>
        <v>#N/A</v>
      </c>
      <c r="Q975" s="2" t="e">
        <f>VLOOKUP(A975,'06A906018R M383 List'!$A$6:$D$1294,4,FALSE)</f>
        <v>#N/A</v>
      </c>
      <c r="R975" s="2" t="e">
        <f>VLOOKUP(A975,'06A906018R M383 List'!$A$6:$D$1294,3,FALSE)</f>
        <v>#N/A</v>
      </c>
      <c r="T975" s="2" t="str">
        <f>VLOOKUP(A975,'06A906018CG M383 List'!$A$6:$D$1395,2,FALSE)</f>
        <v>1x1</v>
      </c>
      <c r="U975" s="2" t="str">
        <f>VLOOKUP(A975,'06A906018CG M383 List'!$A$6:$D$1395,4,FALSE)</f>
        <v>DVL: Steigung der DK-Kennlinie</v>
      </c>
      <c r="V975" s="2" t="str">
        <f>VLOOKUP(A975,'06A906018CG M383 List'!$A$6:$D$1395,3,FALSE)</f>
        <v>$06A56</v>
      </c>
    </row>
    <row r="976" spans="1:22">
      <c r="A976" s="2" t="s">
        <v>5751</v>
      </c>
      <c r="B976" s="2" t="str">
        <f>VLOOKUP(A976,'4B0907557B M382 List'!$A$5:$E$1799,5,FALSE)</f>
        <v>Air flow diagnosis substitute for S_LL</v>
      </c>
      <c r="D976" s="2" t="str">
        <f>VLOOKUP(A976,'4B0907557B M382 List'!$A$5:$B$1799,2,FALSE)</f>
        <v>1x1</v>
      </c>
      <c r="E976" s="2" t="str">
        <f>VLOOKUP(A976,'4B0907557B M382 List'!$A$5:$D$1799,4,FALSE)</f>
        <v>Luftmenge Diagnose Ersatz für S_LL</v>
      </c>
      <c r="F976" s="2" t="str">
        <f>VLOOKUP(A976,'4B0907557B M382 List'!$A$5:$D$1799,3,FALSE)</f>
        <v>$07752</v>
      </c>
      <c r="H976" s="2" t="str">
        <f>VLOOKUP(A976,'4B0907557P M592 List'!$A$5:$D$1316,2,FALSE)</f>
        <v>1x1</v>
      </c>
      <c r="I976" s="2" t="str">
        <f>VLOOKUP(A976,'4B0907557P M592 List'!$A$5:$D$1316,4,FALSE)</f>
        <v>Luftmenge Diagnose Ersatz für S_LL</v>
      </c>
      <c r="J976" s="2" t="str">
        <f>VLOOKUP(A976,'4B0907557P M592 List'!$A$5:$D$1316,3,FALSE)</f>
        <v>$072E8</v>
      </c>
      <c r="L976" s="2" t="str">
        <f>VLOOKUP(A976,'4B0907557P M592 List'!$A$5:$D$1316,2,FALSE)</f>
        <v>1x1</v>
      </c>
      <c r="M976" s="2" t="str">
        <f>VLOOKUP(A976,'4B0907557P M592 List'!$A$5:$D$1316,4,FALSE)</f>
        <v>Luftmenge Diagnose Ersatz für S_LL</v>
      </c>
      <c r="N976" s="2" t="str">
        <f>VLOOKUP(A976,'4B0907557P M592 List'!$A$5:$D$1316,3,FALSE)</f>
        <v>$072E8</v>
      </c>
      <c r="P976" s="2" t="str">
        <f>VLOOKUP(A976,'06A906018R M383 List'!$A$6:$D$1294,2,FALSE)</f>
        <v>1x1</v>
      </c>
      <c r="Q976" s="2" t="str">
        <f>VLOOKUP(A976,'06A906018R M383 List'!$A$6:$D$1294,4,FALSE)</f>
        <v>Luftmenge Diagnose Ersatz für S_LL</v>
      </c>
      <c r="R976" s="2" t="str">
        <f>VLOOKUP(A976,'06A906018R M383 List'!$A$6:$D$1294,3,FALSE)</f>
        <v>$06C6A</v>
      </c>
      <c r="T976" s="2" t="e">
        <f>VLOOKUP(A976,'06A906018CG M383 List'!$A$6:$D$1395,2,FALSE)</f>
        <v>#N/A</v>
      </c>
      <c r="U976" s="2" t="e">
        <f>VLOOKUP(A976,'06A906018CG M383 List'!$A$6:$D$1395,4,FALSE)</f>
        <v>#N/A</v>
      </c>
      <c r="V976" s="2" t="e">
        <f>VLOOKUP(A976,'06A906018CG M383 List'!$A$6:$D$1395,3,FALSE)</f>
        <v>#N/A</v>
      </c>
    </row>
    <row r="977" spans="1:22">
      <c r="A977" s="2" t="s">
        <v>5753</v>
      </c>
      <c r="B977" s="2" t="str">
        <f>VLOOKUP(A977,'4B0907557B M382 List'!$A$5:$E$1799,5,FALSE)</f>
        <v>Air flow diagnosis substitute for S_LL</v>
      </c>
      <c r="D977" s="2" t="str">
        <f>VLOOKUP(A977,'4B0907557B M382 List'!$A$5:$B$1799,2,FALSE)</f>
        <v>1x1</v>
      </c>
      <c r="E977" s="2" t="str">
        <f>VLOOKUP(A977,'4B0907557B M382 List'!$A$5:$D$1799,4,FALSE)</f>
        <v>Luftmenge Diagnose Ersatz für S_LL</v>
      </c>
      <c r="F977" s="2" t="str">
        <f>VLOOKUP(A977,'4B0907557B M382 List'!$A$5:$D$1799,3,FALSE)</f>
        <v>$07768</v>
      </c>
      <c r="H977" s="2" t="str">
        <f>VLOOKUP(A977,'4B0907557P M592 List'!$A$5:$D$1316,2,FALSE)</f>
        <v>1x1</v>
      </c>
      <c r="I977" s="2" t="str">
        <f>VLOOKUP(A977,'4B0907557P M592 List'!$A$5:$D$1316,4,FALSE)</f>
        <v>Luftmenge Diagnose Ersatz für S_LL</v>
      </c>
      <c r="J977" s="2" t="str">
        <f>VLOOKUP(A977,'4B0907557P M592 List'!$A$5:$D$1316,3,FALSE)</f>
        <v>$072FE</v>
      </c>
      <c r="L977" s="2" t="str">
        <f>VLOOKUP(A977,'4B0907557P M592 List'!$A$5:$D$1316,2,FALSE)</f>
        <v>1x1</v>
      </c>
      <c r="M977" s="2" t="str">
        <f>VLOOKUP(A977,'4B0907557P M592 List'!$A$5:$D$1316,4,FALSE)</f>
        <v>Luftmenge Diagnose Ersatz für S_LL</v>
      </c>
      <c r="N977" s="2" t="str">
        <f>VLOOKUP(A977,'4B0907557P M592 List'!$A$5:$D$1316,3,FALSE)</f>
        <v>$072FE</v>
      </c>
      <c r="P977" s="2" t="e">
        <f>VLOOKUP(A977,'06A906018R M383 List'!$A$6:$D$1294,2,FALSE)</f>
        <v>#N/A</v>
      </c>
      <c r="Q977" s="2" t="e">
        <f>VLOOKUP(A977,'06A906018R M383 List'!$A$6:$D$1294,4,FALSE)</f>
        <v>#N/A</v>
      </c>
      <c r="R977" s="2" t="e">
        <f>VLOOKUP(A977,'06A906018R M383 List'!$A$6:$D$1294,3,FALSE)</f>
        <v>#N/A</v>
      </c>
      <c r="T977" s="2" t="e">
        <f>VLOOKUP(A977,'06A906018CG M383 List'!$A$6:$D$1395,2,FALSE)</f>
        <v>#N/A</v>
      </c>
      <c r="U977" s="2" t="e">
        <f>VLOOKUP(A977,'06A906018CG M383 List'!$A$6:$D$1395,4,FALSE)</f>
        <v>#N/A</v>
      </c>
      <c r="V977" s="2" t="e">
        <f>VLOOKUP(A977,'06A906018CG M383 List'!$A$6:$D$1395,3,FALSE)</f>
        <v>#N/A</v>
      </c>
    </row>
    <row r="978" spans="1:22">
      <c r="A978" s="2" t="s">
        <v>5942</v>
      </c>
      <c r="B978" s="2" t="str">
        <f>VLOOKUP(A978,'4B0907557B M382 List'!$A$5:$E$1799,5,FALSE)</f>
        <v>Ansauglufttemperaturschwelle for release of the full load condition</v>
      </c>
      <c r="D978" s="2" t="str">
        <f>VLOOKUP(A978,'4B0907557B M382 List'!$A$5:$B$1799,2,FALSE)</f>
        <v>1x1</v>
      </c>
      <c r="E978" s="2" t="str">
        <f>VLOOKUP(A978,'4B0907557B M382 List'!$A$5:$D$1799,4,FALSE)</f>
        <v>Ansauglufttemperaturschwelle für Freigabe der Vollastbedingung</v>
      </c>
      <c r="F978" s="2" t="str">
        <f>VLOOKUP(A978,'4B0907557B M382 List'!$A$5:$D$1799,3,FALSE)</f>
        <v>$0752A</v>
      </c>
      <c r="H978" s="2" t="str">
        <f>VLOOKUP(A978,'4B0907557P M592 List'!$A$5:$D$1316,2,FALSE)</f>
        <v>1x1</v>
      </c>
      <c r="I978" s="2" t="str">
        <f>VLOOKUP(A978,'4B0907557P M592 List'!$A$5:$D$1316,4,FALSE)</f>
        <v>Ansauglufttemperaturschwelle für Freigabe der Vollastbedingung</v>
      </c>
      <c r="J978" s="2" t="str">
        <f>VLOOKUP(A978,'4B0907557P M592 List'!$A$5:$D$1316,3,FALSE)</f>
        <v>$070C0</v>
      </c>
      <c r="L978" s="2" t="str">
        <f>VLOOKUP(A978,'4B0907557P M592 List'!$A$5:$D$1316,2,FALSE)</f>
        <v>1x1</v>
      </c>
      <c r="M978" s="2" t="str">
        <f>VLOOKUP(A978,'4B0907557P M592 List'!$A$5:$D$1316,4,FALSE)</f>
        <v>Ansauglufttemperaturschwelle für Freigabe der Vollastbedingung</v>
      </c>
      <c r="N978" s="2" t="str">
        <f>VLOOKUP(A978,'4B0907557P M592 List'!$A$5:$D$1316,3,FALSE)</f>
        <v>$070C0</v>
      </c>
      <c r="P978" s="2" t="e">
        <f>VLOOKUP(A978,'06A906018R M383 List'!$A$6:$D$1294,2,FALSE)</f>
        <v>#N/A</v>
      </c>
      <c r="Q978" s="2" t="e">
        <f>VLOOKUP(A978,'06A906018R M383 List'!$A$6:$D$1294,4,FALSE)</f>
        <v>#N/A</v>
      </c>
      <c r="R978" s="2" t="e">
        <f>VLOOKUP(A978,'06A906018R M383 List'!$A$6:$D$1294,3,FALSE)</f>
        <v>#N/A</v>
      </c>
      <c r="T978" s="2" t="str">
        <f>VLOOKUP(A978,'06A906018CG M383 List'!$A$6:$D$1395,2,FALSE)</f>
        <v>1x1</v>
      </c>
      <c r="U978" s="2" t="str">
        <f>VLOOKUP(A978,'06A906018CG M383 List'!$A$6:$D$1395,4,FALSE)</f>
        <v>Ansauglufttemperaturschwelle für Freigabe der Vollastbedingung</v>
      </c>
      <c r="V978" s="2" t="str">
        <f>VLOOKUP(A978,'06A906018CG M383 List'!$A$6:$D$1395,3,FALSE)</f>
        <v>$06A5C</v>
      </c>
    </row>
    <row r="979" spans="1:22">
      <c r="A979" s="2" t="s">
        <v>6316</v>
      </c>
      <c r="B979" s="2" t="str">
        <f>VLOOKUP(A979,'4B0907557B M382 List'!$A$5:$E$1799,5,FALSE)</f>
        <v>Load threshold for the full switch identifier in error E_dk = 1</v>
      </c>
      <c r="D979" s="2" t="str">
        <f>VLOOKUP(A979,'4B0907557B M382 List'!$A$5:$B$1799,2,FALSE)</f>
        <v>4x1</v>
      </c>
      <c r="E979" s="2" t="str">
        <f>VLOOKUP(A979,'4B0907557B M382 List'!$A$5:$D$1799,4,FALSE)</f>
        <v>Lastschwelle für die Vollasterkennung bei Fehler E_dk=1</v>
      </c>
      <c r="F979" s="2" t="str">
        <f>VLOOKUP(A979,'4B0907557B M382 List'!$A$5:$D$1799,3,FALSE)</f>
        <v>$09783</v>
      </c>
      <c r="H979" s="2" t="e">
        <f>VLOOKUP(A979,'4B0907557P M592 List'!$A$5:$D$1316,2,FALSE)</f>
        <v>#N/A</v>
      </c>
      <c r="I979" s="2" t="e">
        <f>VLOOKUP(A979,'4B0907557P M592 List'!$A$5:$D$1316,4,FALSE)</f>
        <v>#N/A</v>
      </c>
      <c r="J979" s="2" t="e">
        <f>VLOOKUP(A979,'4B0907557P M592 List'!$A$5:$D$1316,3,FALSE)</f>
        <v>#N/A</v>
      </c>
      <c r="L979" s="2" t="e">
        <f>VLOOKUP(A979,'4B0907557P M592 List'!$A$5:$D$1316,2,FALSE)</f>
        <v>#N/A</v>
      </c>
      <c r="M979" s="2" t="e">
        <f>VLOOKUP(A979,'4B0907557P M592 List'!$A$5:$D$1316,4,FALSE)</f>
        <v>#N/A</v>
      </c>
      <c r="N979" s="2" t="e">
        <f>VLOOKUP(A979,'4B0907557P M592 List'!$A$5:$D$1316,3,FALSE)</f>
        <v>#N/A</v>
      </c>
      <c r="P979" s="2" t="str">
        <f>VLOOKUP(A979,'06A906018R M383 List'!$A$6:$D$1294,2,FALSE)</f>
        <v>4x1</v>
      </c>
      <c r="Q979" s="2" t="str">
        <f>VLOOKUP(A979,'06A906018R M383 List'!$A$6:$D$1294,4,FALSE)</f>
        <v>Lastschwelle für die Vollasterkennung bei Fehler E_dk=1</v>
      </c>
      <c r="R979" s="2" t="str">
        <f>VLOOKUP(A979,'06A906018R M383 List'!$A$6:$D$1294,3,FALSE)</f>
        <v>$08C74</v>
      </c>
      <c r="T979" s="2" t="e">
        <f>VLOOKUP(A979,'06A906018CG M383 List'!$A$6:$D$1395,2,FALSE)</f>
        <v>#N/A</v>
      </c>
      <c r="U979" s="2" t="e">
        <f>VLOOKUP(A979,'06A906018CG M383 List'!$A$6:$D$1395,4,FALSE)</f>
        <v>#N/A</v>
      </c>
      <c r="V979" s="2" t="e">
        <f>VLOOKUP(A979,'06A906018CG M383 List'!$A$6:$D$1395,3,FALSE)</f>
        <v>#N/A</v>
      </c>
    </row>
    <row r="980" spans="1:22">
      <c r="A980" s="2" t="s">
        <v>7015</v>
      </c>
      <c r="B980" s="2" t="str">
        <f>VLOOKUP(A980,'4B0907557B M382 List'!$A$5:$E$1799,5,FALSE)</f>
        <v>Time delay after start for B_VL</v>
      </c>
      <c r="D980" s="2" t="str">
        <f>VLOOKUP(A980,'4B0907557B M382 List'!$A$5:$B$1799,2,FALSE)</f>
        <v>1x1</v>
      </c>
      <c r="E980" s="2" t="str">
        <f>VLOOKUP(A980,'4B0907557B M382 List'!$A$5:$D$1799,4,FALSE)</f>
        <v>Zeitverzögerung nach Start für B_VL</v>
      </c>
      <c r="F980" s="2" t="str">
        <f>VLOOKUP(A980,'4B0907557B M382 List'!$A$5:$D$1799,3,FALSE)</f>
        <v>$07527</v>
      </c>
      <c r="H980" s="2" t="str">
        <f>VLOOKUP(A980,'4B0907557P M592 List'!$A$5:$D$1316,2,FALSE)</f>
        <v>1x1</v>
      </c>
      <c r="I980" s="2" t="str">
        <f>VLOOKUP(A980,'4B0907557P M592 List'!$A$5:$D$1316,4,FALSE)</f>
        <v>Zeitverzögerung nach Start für B_VL</v>
      </c>
      <c r="J980" s="2" t="str">
        <f>VLOOKUP(A980,'4B0907557P M592 List'!$A$5:$D$1316,3,FALSE)</f>
        <v>$070BD</v>
      </c>
      <c r="L980" s="2" t="str">
        <f>VLOOKUP(A980,'4B0907557P M592 List'!$A$5:$D$1316,2,FALSE)</f>
        <v>1x1</v>
      </c>
      <c r="M980" s="2" t="str">
        <f>VLOOKUP(A980,'4B0907557P M592 List'!$A$5:$D$1316,4,FALSE)</f>
        <v>Zeitverzögerung nach Start für B_VL</v>
      </c>
      <c r="N980" s="2" t="str">
        <f>VLOOKUP(A980,'4B0907557P M592 List'!$A$5:$D$1316,3,FALSE)</f>
        <v>$070BD</v>
      </c>
      <c r="P980" s="2" t="e">
        <f>VLOOKUP(A980,'06A906018R M383 List'!$A$6:$D$1294,2,FALSE)</f>
        <v>#N/A</v>
      </c>
      <c r="Q980" s="2" t="e">
        <f>VLOOKUP(A980,'06A906018R M383 List'!$A$6:$D$1294,4,FALSE)</f>
        <v>#N/A</v>
      </c>
      <c r="R980" s="2" t="e">
        <f>VLOOKUP(A980,'06A906018R M383 List'!$A$6:$D$1294,3,FALSE)</f>
        <v>#N/A</v>
      </c>
      <c r="T980" s="2" t="str">
        <f>VLOOKUP(A980,'06A906018CG M383 List'!$A$6:$D$1395,2,FALSE)</f>
        <v>1x1</v>
      </c>
      <c r="U980" s="2" t="str">
        <f>VLOOKUP(A980,'06A906018CG M383 List'!$A$6:$D$1395,4,FALSE)</f>
        <v>Zeitverzögerung nach Start für B_VL</v>
      </c>
      <c r="V980" s="2" t="str">
        <f>VLOOKUP(A980,'06A906018CG M383 List'!$A$6:$D$1395,3,FALSE)</f>
        <v>$06A59</v>
      </c>
    </row>
    <row r="981" spans="1:22">
      <c r="A981" s="2" t="s">
        <v>3782</v>
      </c>
      <c r="B981" s="2" t="str">
        <f>VLOOKUP(A981,'4B0907557B M382 List'!$A$5:$E$1799,5,FALSE)</f>
        <v>Time delay for B_VL</v>
      </c>
      <c r="D981" s="2" t="str">
        <f>VLOOKUP(A981,'4B0907557B M382 List'!$A$5:$B$1799,2,FALSE)</f>
        <v>1x1</v>
      </c>
      <c r="E981" s="2" t="str">
        <f>VLOOKUP(A981,'4B0907557B M382 List'!$A$5:$D$1799,4,FALSE)</f>
        <v>Zeitverzögerung für B_VL</v>
      </c>
      <c r="F981" s="2" t="str">
        <f>VLOOKUP(A981,'4B0907557B M382 List'!$A$5:$D$1799,3,FALSE)</f>
        <v>$07528</v>
      </c>
      <c r="H981" s="2" t="str">
        <f>VLOOKUP(A981,'4B0907557P M592 List'!$A$5:$D$1316,2,FALSE)</f>
        <v>1x1</v>
      </c>
      <c r="I981" s="2" t="str">
        <f>VLOOKUP(A981,'4B0907557P M592 List'!$A$5:$D$1316,4,FALSE)</f>
        <v>Zeitverzögerung für B_VL</v>
      </c>
      <c r="J981" s="2" t="str">
        <f>VLOOKUP(A981,'4B0907557P M592 List'!$A$5:$D$1316,3,FALSE)</f>
        <v>$070BE</v>
      </c>
      <c r="L981" s="2" t="str">
        <f>VLOOKUP(A981,'4B0907557P M592 List'!$A$5:$D$1316,2,FALSE)</f>
        <v>1x1</v>
      </c>
      <c r="M981" s="2" t="str">
        <f>VLOOKUP(A981,'4B0907557P M592 List'!$A$5:$D$1316,4,FALSE)</f>
        <v>Zeitverzögerung für B_VL</v>
      </c>
      <c r="N981" s="2" t="str">
        <f>VLOOKUP(A981,'4B0907557P M592 List'!$A$5:$D$1316,3,FALSE)</f>
        <v>$070BE</v>
      </c>
      <c r="P981" s="2" t="e">
        <f>VLOOKUP(A981,'06A906018R M383 List'!$A$6:$D$1294,2,FALSE)</f>
        <v>#N/A</v>
      </c>
      <c r="Q981" s="2" t="e">
        <f>VLOOKUP(A981,'06A906018R M383 List'!$A$6:$D$1294,4,FALSE)</f>
        <v>#N/A</v>
      </c>
      <c r="R981" s="2" t="e">
        <f>VLOOKUP(A981,'06A906018R M383 List'!$A$6:$D$1294,3,FALSE)</f>
        <v>#N/A</v>
      </c>
      <c r="T981" s="2" t="str">
        <f>VLOOKUP(A981,'06A906018CG M383 List'!$A$6:$D$1395,2,FALSE)</f>
        <v>1x1</v>
      </c>
      <c r="U981" s="2" t="str">
        <f>VLOOKUP(A981,'06A906018CG M383 List'!$A$6:$D$1395,4,FALSE)</f>
        <v>Zeitverzögerung für B_VL</v>
      </c>
      <c r="V981" s="2" t="str">
        <f>VLOOKUP(A981,'06A906018CG M383 List'!$A$6:$D$1395,3,FALSE)</f>
        <v>$06A5A</v>
      </c>
    </row>
    <row r="982" spans="1:22">
      <c r="A982" s="2" t="s">
        <v>4031</v>
      </c>
      <c r="B982" s="2" t="str">
        <f>VLOOKUP(A982,'4B0907557B M382 List'!$A$5:$E$1799,5,FALSE)</f>
        <v>Min DK- angle as long as mech. Minimum stop is not learned</v>
      </c>
      <c r="D982" s="2" t="str">
        <f>VLOOKUP(A982,'4B0907557B M382 List'!$A$5:$B$1799,2,FALSE)</f>
        <v>1x1</v>
      </c>
      <c r="E982" s="2" t="str">
        <f>VLOOKUP(A982,'4B0907557B M382 List'!$A$5:$D$1799,4,FALSE)</f>
        <v>Min. DK-Winkel solange mech. Minimalanschlag nicht gelernt ist</v>
      </c>
      <c r="F982" s="2" t="str">
        <f>VLOOKUP(A982,'4B0907557B M382 List'!$A$5:$D$1799,3,FALSE)</f>
        <v>$0752B</v>
      </c>
      <c r="H982" s="2" t="str">
        <f>VLOOKUP(A982,'4B0907557P M592 List'!$A$5:$D$1316,2,FALSE)</f>
        <v>1x1</v>
      </c>
      <c r="I982" s="2" t="str">
        <f>VLOOKUP(A982,'4B0907557P M592 List'!$A$5:$D$1316,4,FALSE)</f>
        <v>Min. DK-Winkel solange mech. Minimalanschlag nicht gelernt ist</v>
      </c>
      <c r="J982" s="2" t="str">
        <f>VLOOKUP(A982,'4B0907557P M592 List'!$A$5:$D$1316,3,FALSE)</f>
        <v>$070C1</v>
      </c>
      <c r="L982" s="2" t="str">
        <f>VLOOKUP(A982,'4B0907557P M592 List'!$A$5:$D$1316,2,FALSE)</f>
        <v>1x1</v>
      </c>
      <c r="M982" s="2" t="str">
        <f>VLOOKUP(A982,'4B0907557P M592 List'!$A$5:$D$1316,4,FALSE)</f>
        <v>Min. DK-Winkel solange mech. Minimalanschlag nicht gelernt ist</v>
      </c>
      <c r="N982" s="2" t="str">
        <f>VLOOKUP(A982,'4B0907557P M592 List'!$A$5:$D$1316,3,FALSE)</f>
        <v>$070C1</v>
      </c>
      <c r="P982" s="2" t="e">
        <f>VLOOKUP(A982,'06A906018R M383 List'!$A$6:$D$1294,2,FALSE)</f>
        <v>#N/A</v>
      </c>
      <c r="Q982" s="2" t="e">
        <f>VLOOKUP(A982,'06A906018R M383 List'!$A$6:$D$1294,4,FALSE)</f>
        <v>#N/A</v>
      </c>
      <c r="R982" s="2" t="e">
        <f>VLOOKUP(A982,'06A906018R M383 List'!$A$6:$D$1294,3,FALSE)</f>
        <v>#N/A</v>
      </c>
      <c r="T982" s="2" t="str">
        <f>VLOOKUP(A982,'06A906018CG M383 List'!$A$6:$D$1395,2,FALSE)</f>
        <v>1x1</v>
      </c>
      <c r="U982" s="2" t="str">
        <f>VLOOKUP(A982,'06A906018CG M383 List'!$A$6:$D$1395,4,FALSE)</f>
        <v>Min. DK-Winkel solange mech. Minimalanschlag nicht gelernt ist</v>
      </c>
      <c r="V982" s="2" t="str">
        <f>VLOOKUP(A982,'06A906018CG M383 List'!$A$6:$D$1395,3,FALSE)</f>
        <v>$06A5D</v>
      </c>
    </row>
    <row r="983" spans="1:22">
      <c r="A983" s="2" t="s">
        <v>4034</v>
      </c>
      <c r="B983" s="2" t="str">
        <f>VLOOKUP(A983,'4B0907557B M382 List'!$A$5:$E$1799,5,FALSE)</f>
        <v>Emergency throttle angle</v>
      </c>
      <c r="D983" s="2" t="str">
        <f>VLOOKUP(A983,'4B0907557B M382 List'!$A$5:$B$1799,2,FALSE)</f>
        <v>4x1</v>
      </c>
      <c r="E983" s="2" t="str">
        <f>VLOOKUP(A983,'4B0907557B M382 List'!$A$5:$D$1799,4,FALSE)</f>
        <v>Notlauf-Drosselklappenwinkel</v>
      </c>
      <c r="F983" s="2" t="str">
        <f>VLOOKUP(A983,'4B0907557B M382 List'!$A$5:$D$1799,3,FALSE)</f>
        <v>$0978D</v>
      </c>
      <c r="H983" s="2" t="e">
        <f>VLOOKUP(A983,'4B0907557P M592 List'!$A$5:$D$1316,2,FALSE)</f>
        <v>#N/A</v>
      </c>
      <c r="I983" s="2" t="e">
        <f>VLOOKUP(A983,'4B0907557P M592 List'!$A$5:$D$1316,4,FALSE)</f>
        <v>#N/A</v>
      </c>
      <c r="J983" s="2" t="e">
        <f>VLOOKUP(A983,'4B0907557P M592 List'!$A$5:$D$1316,3,FALSE)</f>
        <v>#N/A</v>
      </c>
      <c r="L983" s="2" t="e">
        <f>VLOOKUP(A983,'4B0907557P M592 List'!$A$5:$D$1316,2,FALSE)</f>
        <v>#N/A</v>
      </c>
      <c r="M983" s="2" t="e">
        <f>VLOOKUP(A983,'4B0907557P M592 List'!$A$5:$D$1316,4,FALSE)</f>
        <v>#N/A</v>
      </c>
      <c r="N983" s="2" t="e">
        <f>VLOOKUP(A983,'4B0907557P M592 List'!$A$5:$D$1316,3,FALSE)</f>
        <v>#N/A</v>
      </c>
      <c r="P983" s="2" t="str">
        <f>VLOOKUP(A983,'06A906018R M383 List'!$A$6:$D$1294,2,FALSE)</f>
        <v>4x1</v>
      </c>
      <c r="Q983" s="2" t="str">
        <f>VLOOKUP(A983,'06A906018R M383 List'!$A$6:$D$1294,4,FALSE)</f>
        <v>Notlauf-Drosselklappenwinkel</v>
      </c>
      <c r="R983" s="2" t="str">
        <f>VLOOKUP(A983,'06A906018R M383 List'!$A$6:$D$1294,3,FALSE)</f>
        <v>$08C7E</v>
      </c>
      <c r="T983" s="2" t="str">
        <f>VLOOKUP(A983,'06A906018CG M383 List'!$A$6:$D$1395,2,FALSE)</f>
        <v>4x1</v>
      </c>
      <c r="U983" s="2" t="str">
        <f>VLOOKUP(A983,'06A906018CG M383 List'!$A$6:$D$1395,4,FALSE)</f>
        <v>Notlauf-Drosselklappenwinkel</v>
      </c>
      <c r="V983" s="2" t="str">
        <f>VLOOKUP(A983,'06A906018CG M383 List'!$A$6:$D$1395,3,FALSE)</f>
        <v>$08CE8</v>
      </c>
    </row>
    <row r="984" spans="1:22">
      <c r="A984" s="2" t="s">
        <v>4037</v>
      </c>
      <c r="B984" s="2" t="str">
        <f>VLOOKUP(A984,'4B0907557B M382 List'!$A$5:$E$1799,5,FALSE)</f>
        <v>Throttle angle threshold for idle detection</v>
      </c>
      <c r="D984" s="2" t="str">
        <f>VLOOKUP(A984,'4B0907557B M382 List'!$A$5:$B$1799,2,FALSE)</f>
        <v>4x1</v>
      </c>
      <c r="E984" s="2" t="str">
        <f>VLOOKUP(A984,'4B0907557B M382 List'!$A$5:$D$1799,4,FALSE)</f>
        <v>Drosselklappenwinkelschwelle für Leerlauferkennung</v>
      </c>
      <c r="F984" s="2" t="str">
        <f>VLOOKUP(A984,'4B0907557B M382 List'!$A$5:$D$1799,3,FALSE)</f>
        <v>$09765</v>
      </c>
      <c r="H984" s="2" t="e">
        <f>VLOOKUP(A984,'4B0907557P M592 List'!$A$5:$D$1316,2,FALSE)</f>
        <v>#N/A</v>
      </c>
      <c r="I984" s="2" t="e">
        <f>VLOOKUP(A984,'4B0907557P M592 List'!$A$5:$D$1316,4,FALSE)</f>
        <v>#N/A</v>
      </c>
      <c r="J984" s="2" t="e">
        <f>VLOOKUP(A984,'4B0907557P M592 List'!$A$5:$D$1316,3,FALSE)</f>
        <v>#N/A</v>
      </c>
      <c r="L984" s="2" t="e">
        <f>VLOOKUP(A984,'4B0907557P M592 List'!$A$5:$D$1316,2,FALSE)</f>
        <v>#N/A</v>
      </c>
      <c r="M984" s="2" t="e">
        <f>VLOOKUP(A984,'4B0907557P M592 List'!$A$5:$D$1316,4,FALSE)</f>
        <v>#N/A</v>
      </c>
      <c r="N984" s="2" t="e">
        <f>VLOOKUP(A984,'4B0907557P M592 List'!$A$5:$D$1316,3,FALSE)</f>
        <v>#N/A</v>
      </c>
      <c r="P984" s="2" t="e">
        <f>VLOOKUP(A984,'06A906018R M383 List'!$A$6:$D$1294,2,FALSE)</f>
        <v>#N/A</v>
      </c>
      <c r="Q984" s="2" t="e">
        <f>VLOOKUP(A984,'06A906018R M383 List'!$A$6:$D$1294,4,FALSE)</f>
        <v>#N/A</v>
      </c>
      <c r="R984" s="2" t="e">
        <f>VLOOKUP(A984,'06A906018R M383 List'!$A$6:$D$1294,3,FALSE)</f>
        <v>#N/A</v>
      </c>
      <c r="T984" s="2" t="str">
        <f>VLOOKUP(A984,'06A906018CG M383 List'!$A$6:$D$1395,2,FALSE)</f>
        <v>4x1</v>
      </c>
      <c r="U984" s="2" t="str">
        <f>VLOOKUP(A984,'06A906018CG M383 List'!$A$6:$D$1395,4,FALSE)</f>
        <v>Drosselklappenwinkelschwelle für Leerlauferkennung</v>
      </c>
      <c r="V984" s="2" t="str">
        <f>VLOOKUP(A984,'06A906018CG M383 List'!$A$6:$D$1395,3,FALSE)</f>
        <v>$08CC8</v>
      </c>
    </row>
    <row r="985" spans="1:22">
      <c r="A985" s="2" t="s">
        <v>4040</v>
      </c>
      <c r="B985" s="2" t="str">
        <f>VLOOKUP(A985,'4B0907557B M382 List'!$A$5:$E$1799,5,FALSE)</f>
        <v>Throttle angle threshold for full Aster ID</v>
      </c>
      <c r="D985" s="2" t="str">
        <f>VLOOKUP(A985,'4B0907557B M382 List'!$A$5:$B$1799,2,FALSE)</f>
        <v>4x1</v>
      </c>
      <c r="E985" s="2" t="str">
        <f>VLOOKUP(A985,'4B0907557B M382 List'!$A$5:$D$1799,4,FALSE)</f>
        <v>Drosselklappenwinkelschwelle für Vollasterkennung</v>
      </c>
      <c r="F985" s="2" t="str">
        <f>VLOOKUP(A985,'4B0907557B M382 List'!$A$5:$D$1799,3,FALSE)</f>
        <v>$0976F</v>
      </c>
      <c r="H985" s="2" t="e">
        <f>VLOOKUP(A985,'4B0907557P M592 List'!$A$5:$D$1316,2,FALSE)</f>
        <v>#N/A</v>
      </c>
      <c r="I985" s="2" t="e">
        <f>VLOOKUP(A985,'4B0907557P M592 List'!$A$5:$D$1316,4,FALSE)</f>
        <v>#N/A</v>
      </c>
      <c r="J985" s="2" t="e">
        <f>VLOOKUP(A985,'4B0907557P M592 List'!$A$5:$D$1316,3,FALSE)</f>
        <v>#N/A</v>
      </c>
      <c r="L985" s="2" t="e">
        <f>VLOOKUP(A985,'4B0907557P M592 List'!$A$5:$D$1316,2,FALSE)</f>
        <v>#N/A</v>
      </c>
      <c r="M985" s="2" t="e">
        <f>VLOOKUP(A985,'4B0907557P M592 List'!$A$5:$D$1316,4,FALSE)</f>
        <v>#N/A</v>
      </c>
      <c r="N985" s="2" t="e">
        <f>VLOOKUP(A985,'4B0907557P M592 List'!$A$5:$D$1316,3,FALSE)</f>
        <v>#N/A</v>
      </c>
      <c r="P985" s="2" t="e">
        <f>VLOOKUP(A985,'06A906018R M383 List'!$A$6:$D$1294,2,FALSE)</f>
        <v>#N/A</v>
      </c>
      <c r="Q985" s="2" t="e">
        <f>VLOOKUP(A985,'06A906018R M383 List'!$A$6:$D$1294,4,FALSE)</f>
        <v>#N/A</v>
      </c>
      <c r="R985" s="2" t="e">
        <f>VLOOKUP(A985,'06A906018R M383 List'!$A$6:$D$1294,3,FALSE)</f>
        <v>#N/A</v>
      </c>
      <c r="T985" s="2" t="str">
        <f>VLOOKUP(A985,'06A906018CG M383 List'!$A$6:$D$1395,2,FALSE)</f>
        <v>4x1</v>
      </c>
      <c r="U985" s="2" t="str">
        <f>VLOOKUP(A985,'06A906018CG M383 List'!$A$6:$D$1395,4,FALSE)</f>
        <v>Drosselklappenwinkelschwelle für Vollasterkennung</v>
      </c>
      <c r="V985" s="2" t="str">
        <f>VLOOKUP(A985,'06A906018CG M383 List'!$A$6:$D$1395,3,FALSE)</f>
        <v>$08CD2</v>
      </c>
    </row>
    <row r="986" spans="1:22">
      <c r="A986" s="2" t="s">
        <v>4042</v>
      </c>
      <c r="B986" s="2" t="str">
        <f>VLOOKUP(A986,'4B0907557B M382 List'!$A$5:$E$1799,5,FALSE)</f>
        <v>Throttle angle threshold for full Aster ID</v>
      </c>
      <c r="D986" s="2" t="str">
        <f>VLOOKUP(A986,'4B0907557B M382 List'!$A$5:$B$1799,2,FALSE)</f>
        <v>4x1</v>
      </c>
      <c r="E986" s="2" t="str">
        <f>VLOOKUP(A986,'4B0907557B M382 List'!$A$5:$D$1799,4,FALSE)</f>
        <v>Drosselklappenwinkelschwelle für Vollasterkennung</v>
      </c>
      <c r="F986" s="2" t="str">
        <f>VLOOKUP(A986,'4B0907557B M382 List'!$A$5:$D$1799,3,FALSE)</f>
        <v>$09779</v>
      </c>
      <c r="H986" s="2" t="e">
        <f>VLOOKUP(A986,'4B0907557P M592 List'!$A$5:$D$1316,2,FALSE)</f>
        <v>#N/A</v>
      </c>
      <c r="I986" s="2" t="e">
        <f>VLOOKUP(A986,'4B0907557P M592 List'!$A$5:$D$1316,4,FALSE)</f>
        <v>#N/A</v>
      </c>
      <c r="J986" s="2" t="e">
        <f>VLOOKUP(A986,'4B0907557P M592 List'!$A$5:$D$1316,3,FALSE)</f>
        <v>#N/A</v>
      </c>
      <c r="L986" s="2" t="e">
        <f>VLOOKUP(A986,'4B0907557P M592 List'!$A$5:$D$1316,2,FALSE)</f>
        <v>#N/A</v>
      </c>
      <c r="M986" s="2" t="e">
        <f>VLOOKUP(A986,'4B0907557P M592 List'!$A$5:$D$1316,4,FALSE)</f>
        <v>#N/A</v>
      </c>
      <c r="N986" s="2" t="e">
        <f>VLOOKUP(A986,'4B0907557P M592 List'!$A$5:$D$1316,3,FALSE)</f>
        <v>#N/A</v>
      </c>
      <c r="P986" s="2" t="e">
        <f>VLOOKUP(A986,'06A906018R M383 List'!$A$6:$D$1294,2,FALSE)</f>
        <v>#N/A</v>
      </c>
      <c r="Q986" s="2" t="e">
        <f>VLOOKUP(A986,'06A906018R M383 List'!$A$6:$D$1294,4,FALSE)</f>
        <v>#N/A</v>
      </c>
      <c r="R986" s="2" t="e">
        <f>VLOOKUP(A986,'06A906018R M383 List'!$A$6:$D$1294,3,FALSE)</f>
        <v>#N/A</v>
      </c>
      <c r="T986" s="2" t="str">
        <f>VLOOKUP(A986,'06A906018CG M383 List'!$A$6:$D$1395,2,FALSE)</f>
        <v>4x1</v>
      </c>
      <c r="U986" s="2" t="str">
        <f>VLOOKUP(A986,'06A906018CG M383 List'!$A$6:$D$1395,4,FALSE)</f>
        <v>Drosselklappenwinkelschwelle für Vollasterkennung</v>
      </c>
      <c r="V986" s="2" t="str">
        <f>VLOOKUP(A986,'06A906018CG M383 List'!$A$6:$D$1395,3,FALSE)</f>
        <v>$08CDC</v>
      </c>
    </row>
    <row r="987" spans="1:22">
      <c r="P987" s="2"/>
      <c r="Q987" s="2"/>
      <c r="R987" s="2"/>
    </row>
    <row r="988" spans="1:22">
      <c r="A988" s="2" t="s">
        <v>4360</v>
      </c>
      <c r="B988" s="15" t="s">
        <v>9963</v>
      </c>
      <c r="P988" s="2"/>
      <c r="Q988" s="2"/>
      <c r="R988" s="2"/>
    </row>
    <row r="989" spans="1:22">
      <c r="A989" s="2" t="s">
        <v>9516</v>
      </c>
      <c r="B989" s="2" t="str">
        <f>VLOOKUP(A989,'4B0907557B M382 List'!$A$5:$E$1799,5,FALSE)</f>
        <v>Number of teeth with tooth suppression in the Start</v>
      </c>
      <c r="D989" s="2" t="str">
        <f>VLOOKUP(A989,'4B0907557B M382 List'!$A$5:$B$1799,2,FALSE)</f>
        <v>1x1</v>
      </c>
      <c r="E989" s="2" t="str">
        <f>VLOOKUP(A989,'4B0907557B M382 List'!$A$5:$D$1799,4,FALSE)</f>
        <v>Anzahl Zähne bei Zahnunterdrückung im Start</v>
      </c>
      <c r="F989" s="2" t="str">
        <f>VLOOKUP(A989,'4B0907557B M382 List'!$A$5:$D$1799,3,FALSE)</f>
        <v>$07530</v>
      </c>
      <c r="H989" s="2" t="str">
        <f>VLOOKUP(A989,'4B0907557P M592 List'!$A$5:$D$1316,2,FALSE)</f>
        <v>1x1</v>
      </c>
      <c r="I989" s="2" t="str">
        <f>VLOOKUP(A989,'4B0907557P M592 List'!$A$5:$D$1316,4,FALSE)</f>
        <v>Anzahl Zähne bei Zahnunterdrückung im Start</v>
      </c>
      <c r="J989" s="2" t="str">
        <f>VLOOKUP(A989,'4B0907557P M592 List'!$A$5:$D$1316,3,FALSE)</f>
        <v>$070C6</v>
      </c>
      <c r="L989" s="2" t="str">
        <f>VLOOKUP(A989,'4B0907557P M592 List'!$A$5:$D$1316,2,FALSE)</f>
        <v>1x1</v>
      </c>
      <c r="M989" s="2" t="str">
        <f>VLOOKUP(A989,'4B0907557P M592 List'!$A$5:$D$1316,4,FALSE)</f>
        <v>Anzahl Zähne bei Zahnunterdrückung im Start</v>
      </c>
      <c r="N989" s="2" t="str">
        <f>VLOOKUP(A989,'4B0907557P M592 List'!$A$5:$D$1316,3,FALSE)</f>
        <v>$070C6</v>
      </c>
      <c r="P989" s="2" t="e">
        <f>VLOOKUP(A989,'06A906018R M383 List'!$A$6:$D$1294,2,FALSE)</f>
        <v>#N/A</v>
      </c>
      <c r="Q989" s="2" t="e">
        <f>VLOOKUP(A989,'06A906018R M383 List'!$A$6:$D$1294,4,FALSE)</f>
        <v>#N/A</v>
      </c>
      <c r="R989" s="2" t="e">
        <f>VLOOKUP(A989,'06A906018R M383 List'!$A$6:$D$1294,3,FALSE)</f>
        <v>#N/A</v>
      </c>
      <c r="T989" s="2" t="e">
        <f>VLOOKUP(A989,'06A906018CG M383 List'!$A$6:$D$1395,2,FALSE)</f>
        <v>#N/A</v>
      </c>
      <c r="U989" s="2" t="e">
        <f>VLOOKUP(A989,'06A906018CG M383 List'!$A$6:$D$1395,4,FALSE)</f>
        <v>#N/A</v>
      </c>
      <c r="V989" s="2" t="e">
        <f>VLOOKUP(A989,'06A906018CG M383 List'!$A$6:$D$1395,3,FALSE)</f>
        <v>#N/A</v>
      </c>
    </row>
    <row r="990" spans="1:22">
      <c r="A990" s="2" t="s">
        <v>6497</v>
      </c>
      <c r="B990" s="2" t="str">
        <f>VLOOKUP(A990,'4B0907557B M382 List'!$A$5:$E$1799,5,FALSE)</f>
        <v>Minimum motor temperature threshold for fast synchronization</v>
      </c>
      <c r="D990" s="2" t="str">
        <f>VLOOKUP(A990,'4B0907557B M382 List'!$A$5:$B$1799,2,FALSE)</f>
        <v>1x1</v>
      </c>
      <c r="E990" s="2" t="str">
        <f>VLOOKUP(A990,'4B0907557B M382 List'!$A$5:$D$1799,4,FALSE)</f>
        <v>Minimale Motortemperaturschwelle für schnelle Synchronisation</v>
      </c>
      <c r="F990" s="2" t="str">
        <f>VLOOKUP(A990,'4B0907557B M382 List'!$A$5:$D$1799,3,FALSE)</f>
        <v>$07532</v>
      </c>
      <c r="H990" s="2" t="str">
        <f>VLOOKUP(A990,'4B0907557P M592 List'!$A$5:$D$1316,2,FALSE)</f>
        <v>1x1</v>
      </c>
      <c r="I990" s="2" t="str">
        <f>VLOOKUP(A990,'4B0907557P M592 List'!$A$5:$D$1316,4,FALSE)</f>
        <v>Minimale Motortemperaturschwelle für schnelle Synchronisation</v>
      </c>
      <c r="J990" s="2" t="str">
        <f>VLOOKUP(A990,'4B0907557P M592 List'!$A$5:$D$1316,3,FALSE)</f>
        <v>$070C8</v>
      </c>
      <c r="L990" s="2" t="str">
        <f>VLOOKUP(A990,'4B0907557P M592 List'!$A$5:$D$1316,2,FALSE)</f>
        <v>1x1</v>
      </c>
      <c r="M990" s="2" t="str">
        <f>VLOOKUP(A990,'4B0907557P M592 List'!$A$5:$D$1316,4,FALSE)</f>
        <v>Minimale Motortemperaturschwelle für schnelle Synchronisation</v>
      </c>
      <c r="N990" s="2" t="str">
        <f>VLOOKUP(A990,'4B0907557P M592 List'!$A$5:$D$1316,3,FALSE)</f>
        <v>$070C8</v>
      </c>
      <c r="P990" s="2" t="e">
        <f>VLOOKUP(A990,'06A906018R M383 List'!$A$6:$D$1294,2,FALSE)</f>
        <v>#N/A</v>
      </c>
      <c r="Q990" s="2" t="e">
        <f>VLOOKUP(A990,'06A906018R M383 List'!$A$6:$D$1294,4,FALSE)</f>
        <v>#N/A</v>
      </c>
      <c r="R990" s="2" t="e">
        <f>VLOOKUP(A990,'06A906018R M383 List'!$A$6:$D$1294,3,FALSE)</f>
        <v>#N/A</v>
      </c>
      <c r="T990" s="2" t="e">
        <f>VLOOKUP(A990,'06A906018CG M383 List'!$A$6:$D$1395,2,FALSE)</f>
        <v>#N/A</v>
      </c>
      <c r="U990" s="2" t="e">
        <f>VLOOKUP(A990,'06A906018CG M383 List'!$A$6:$D$1395,4,FALSE)</f>
        <v>#N/A</v>
      </c>
      <c r="V990" s="2" t="e">
        <f>VLOOKUP(A990,'06A906018CG M383 List'!$A$6:$D$1395,3,FALSE)</f>
        <v>#N/A</v>
      </c>
    </row>
    <row r="991" spans="1:22">
      <c r="A991" s="2" t="s">
        <v>6578</v>
      </c>
      <c r="B991" s="2" t="str">
        <f>VLOOKUP(A991,'4B0907557B M382 List'!$A$5:$E$1799,5,FALSE)</f>
        <v>Zahnentprellzeit in the initialization</v>
      </c>
      <c r="D991" s="2" t="str">
        <f>VLOOKUP(A991,'4B0907557B M382 List'!$A$5:$B$1799,2,FALSE)</f>
        <v>1x1</v>
      </c>
      <c r="E991" s="2" t="str">
        <f>VLOOKUP(A991,'4B0907557B M382 List'!$A$5:$D$1799,4,FALSE)</f>
        <v>Zahnentprellzeit in der Initialisierung</v>
      </c>
      <c r="F991" s="2" t="str">
        <f>VLOOKUP(A991,'4B0907557B M382 List'!$A$5:$D$1799,3,FALSE)</f>
        <v>$0752E</v>
      </c>
      <c r="H991" s="2" t="str">
        <f>VLOOKUP(A991,'4B0907557P M592 List'!$A$5:$D$1316,2,FALSE)</f>
        <v>1x1</v>
      </c>
      <c r="I991" s="2" t="str">
        <f>VLOOKUP(A991,'4B0907557P M592 List'!$A$5:$D$1316,4,FALSE)</f>
        <v>Zahnentprellzeit in der Initialisierung</v>
      </c>
      <c r="J991" s="2" t="str">
        <f>VLOOKUP(A991,'4B0907557P M592 List'!$A$5:$D$1316,3,FALSE)</f>
        <v>$070C4</v>
      </c>
      <c r="L991" s="2" t="str">
        <f>VLOOKUP(A991,'4B0907557P M592 List'!$A$5:$D$1316,2,FALSE)</f>
        <v>1x1</v>
      </c>
      <c r="M991" s="2" t="str">
        <f>VLOOKUP(A991,'4B0907557P M592 List'!$A$5:$D$1316,4,FALSE)</f>
        <v>Zahnentprellzeit in der Initialisierung</v>
      </c>
      <c r="N991" s="2" t="str">
        <f>VLOOKUP(A991,'4B0907557P M592 List'!$A$5:$D$1316,3,FALSE)</f>
        <v>$070C4</v>
      </c>
      <c r="P991" s="2" t="e">
        <f>VLOOKUP(A991,'06A906018R M383 List'!$A$6:$D$1294,2,FALSE)</f>
        <v>#N/A</v>
      </c>
      <c r="Q991" s="2" t="e">
        <f>VLOOKUP(A991,'06A906018R M383 List'!$A$6:$D$1294,4,FALSE)</f>
        <v>#N/A</v>
      </c>
      <c r="R991" s="2" t="e">
        <f>VLOOKUP(A991,'06A906018R M383 List'!$A$6:$D$1294,3,FALSE)</f>
        <v>#N/A</v>
      </c>
      <c r="T991" s="2" t="e">
        <f>VLOOKUP(A991,'06A906018CG M383 List'!$A$6:$D$1395,2,FALSE)</f>
        <v>#N/A</v>
      </c>
      <c r="U991" s="2" t="e">
        <f>VLOOKUP(A991,'06A906018CG M383 List'!$A$6:$D$1395,4,FALSE)</f>
        <v>#N/A</v>
      </c>
      <c r="V991" s="2" t="e">
        <f>VLOOKUP(A991,'06A906018CG M383 List'!$A$6:$D$1395,3,FALSE)</f>
        <v>#N/A</v>
      </c>
    </row>
    <row r="992" spans="1:22">
      <c r="A992" s="2" t="s">
        <v>4111</v>
      </c>
      <c r="B992" s="2" t="str">
        <f>VLOOKUP(A992,'4B0907557B M382 List'!$A$5:$E$1799,5,FALSE)</f>
        <v>Nominal angle of the camshaft in position late stop</v>
      </c>
      <c r="D992" s="2" t="str">
        <f>VLOOKUP(A992,'4B0907557B M382 List'!$A$5:$B$1799,2,FALSE)</f>
        <v>1x1</v>
      </c>
      <c r="E992" s="2" t="str">
        <f>VLOOKUP(A992,'4B0907557B M382 List'!$A$5:$D$1799,4,FALSE)</f>
        <v>Sollwinkel der Nockenwelle in Position Spätanschlag</v>
      </c>
      <c r="F992" s="2" t="str">
        <f>VLOOKUP(A992,'4B0907557B M382 List'!$A$5:$D$1799,3,FALSE)</f>
        <v>$077DD</v>
      </c>
      <c r="H992" s="2" t="str">
        <f>VLOOKUP(A992,'4B0907557P M592 List'!$A$5:$D$1316,2,FALSE)</f>
        <v>1x1</v>
      </c>
      <c r="I992" s="2" t="str">
        <f>VLOOKUP(A992,'4B0907557P M592 List'!$A$5:$D$1316,4,FALSE)</f>
        <v>Sollwinkel der Nockenwelle in Position Spätanschlag</v>
      </c>
      <c r="J992" s="2" t="str">
        <f>VLOOKUP(A992,'4B0907557P M592 List'!$A$5:$D$1316,3,FALSE)</f>
        <v>$07373</v>
      </c>
      <c r="L992" s="2" t="str">
        <f>VLOOKUP(A992,'4B0907557P M592 List'!$A$5:$D$1316,2,FALSE)</f>
        <v>1x1</v>
      </c>
      <c r="M992" s="2" t="str">
        <f>VLOOKUP(A992,'4B0907557P M592 List'!$A$5:$D$1316,4,FALSE)</f>
        <v>Sollwinkel der Nockenwelle in Position Spätanschlag</v>
      </c>
      <c r="N992" s="2" t="str">
        <f>VLOOKUP(A992,'4B0907557P M592 List'!$A$5:$D$1316,3,FALSE)</f>
        <v>$07373</v>
      </c>
      <c r="P992" s="2" t="e">
        <f>VLOOKUP(A992,'06A906018R M383 List'!$A$6:$D$1294,2,FALSE)</f>
        <v>#N/A</v>
      </c>
      <c r="Q992" s="2" t="e">
        <f>VLOOKUP(A992,'06A906018R M383 List'!$A$6:$D$1294,4,FALSE)</f>
        <v>#N/A</v>
      </c>
      <c r="R992" s="2" t="e">
        <f>VLOOKUP(A992,'06A906018R M383 List'!$A$6:$D$1294,3,FALSE)</f>
        <v>#N/A</v>
      </c>
      <c r="T992" s="2" t="e">
        <f>VLOOKUP(A992,'06A906018CG M383 List'!$A$6:$D$1395,2,FALSE)</f>
        <v>#N/A</v>
      </c>
      <c r="U992" s="2" t="e">
        <f>VLOOKUP(A992,'06A906018CG M383 List'!$A$6:$D$1395,4,FALSE)</f>
        <v>#N/A</v>
      </c>
      <c r="V992" s="2" t="e">
        <f>VLOOKUP(A992,'06A906018CG M383 List'!$A$6:$D$1395,3,FALSE)</f>
        <v>#N/A</v>
      </c>
    </row>
    <row r="993" spans="1:22">
      <c r="P993" s="2"/>
      <c r="Q993" s="2"/>
      <c r="R993" s="2"/>
    </row>
    <row r="994" spans="1:22">
      <c r="A994" s="17" t="s">
        <v>4361</v>
      </c>
      <c r="B994" s="15" t="s">
        <v>9964</v>
      </c>
      <c r="P994" s="2"/>
      <c r="Q994" s="2"/>
      <c r="R994" s="2"/>
    </row>
    <row r="995" spans="1:22">
      <c r="A995" s="2" t="s">
        <v>7634</v>
      </c>
      <c r="B995" s="2" t="str">
        <f>VLOOKUP(A995,'4B0907557B M382 List'!$A$5:$E$1799,5,FALSE)</f>
        <v>Pulsation - map</v>
      </c>
      <c r="D995" s="2" t="str">
        <f>VLOOKUP(A995,'4B0907557B M382 List'!$A$5:$B$1799,2,FALSE)</f>
        <v>2x2</v>
      </c>
      <c r="E995" s="2" t="str">
        <f>VLOOKUP(A995,'4B0907557B M382 List'!$A$5:$D$1799,4,FALSE)</f>
        <v>Pulsations - Kennfeld</v>
      </c>
      <c r="F995" s="2" t="str">
        <f>VLOOKUP(A995,'4B0907557B M382 List'!$A$5:$D$1799,3,FALSE)</f>
        <v>$09799</v>
      </c>
      <c r="H995" s="2" t="e">
        <f>VLOOKUP(A995,'4B0907557P M592 List'!$A$5:$D$1316,2,FALSE)</f>
        <v>#N/A</v>
      </c>
      <c r="I995" s="2" t="e">
        <f>VLOOKUP(A995,'4B0907557P M592 List'!$A$5:$D$1316,4,FALSE)</f>
        <v>#N/A</v>
      </c>
      <c r="J995" s="2" t="e">
        <f>VLOOKUP(A995,'4B0907557P M592 List'!$A$5:$D$1316,3,FALSE)</f>
        <v>#N/A</v>
      </c>
      <c r="L995" s="2" t="e">
        <f>VLOOKUP(A995,'4B0907557P M592 List'!$A$5:$D$1316,2,FALSE)</f>
        <v>#N/A</v>
      </c>
      <c r="M995" s="2" t="e">
        <f>VLOOKUP(A995,'4B0907557P M592 List'!$A$5:$D$1316,4,FALSE)</f>
        <v>#N/A</v>
      </c>
      <c r="N995" s="2" t="e">
        <f>VLOOKUP(A995,'4B0907557P M592 List'!$A$5:$D$1316,3,FALSE)</f>
        <v>#N/A</v>
      </c>
      <c r="P995" s="2" t="str">
        <f>VLOOKUP(A995,'06A906018R M383 List'!$A$6:$D$1294,2,FALSE)</f>
        <v>2x2</v>
      </c>
      <c r="Q995" s="2" t="str">
        <f>VLOOKUP(A995,'06A906018R M383 List'!$A$6:$D$1294,4,FALSE)</f>
        <v>Pulsations - Kennfeld</v>
      </c>
      <c r="R995" s="2" t="str">
        <f>VLOOKUP(A995,'06A906018R M383 List'!$A$6:$D$1294,3,FALSE)</f>
        <v>$08C8A</v>
      </c>
      <c r="T995" s="2" t="str">
        <f>VLOOKUP(A995,'06A906018CG M383 List'!$A$6:$D$1395,2,FALSE)</f>
        <v>2x2</v>
      </c>
      <c r="U995" s="2" t="str">
        <f>VLOOKUP(A995,'06A906018CG M383 List'!$A$6:$D$1395,4,FALSE)</f>
        <v>Pulsations - Kennfeld</v>
      </c>
      <c r="V995" s="2" t="str">
        <f>VLOOKUP(A995,'06A906018CG M383 List'!$A$6:$D$1395,3,FALSE)</f>
        <v>$08CF4</v>
      </c>
    </row>
    <row r="996" spans="1:22">
      <c r="A996" s="2" t="s">
        <v>7636</v>
      </c>
      <c r="B996" s="2" t="str">
        <f>VLOOKUP(A996,'4B0907557B M382 List'!$A$5:$E$1799,5,FALSE)</f>
        <v>Pulsation - map</v>
      </c>
      <c r="D996" s="2" t="str">
        <f>VLOOKUP(A996,'4B0907557B M382 List'!$A$5:$B$1799,2,FALSE)</f>
        <v>2x2</v>
      </c>
      <c r="E996" s="2" t="str">
        <f>VLOOKUP(A996,'4B0907557B M382 List'!$A$5:$D$1799,4,FALSE)</f>
        <v>Pulsations - Kennfeld</v>
      </c>
      <c r="F996" s="2" t="str">
        <f>VLOOKUP(A996,'4B0907557B M382 List'!$A$5:$D$1799,3,FALSE)</f>
        <v>$097A5</v>
      </c>
      <c r="H996" s="2" t="e">
        <f>VLOOKUP(A996,'4B0907557P M592 List'!$A$5:$D$1316,2,FALSE)</f>
        <v>#N/A</v>
      </c>
      <c r="I996" s="2" t="e">
        <f>VLOOKUP(A996,'4B0907557P M592 List'!$A$5:$D$1316,4,FALSE)</f>
        <v>#N/A</v>
      </c>
      <c r="J996" s="2" t="e">
        <f>VLOOKUP(A996,'4B0907557P M592 List'!$A$5:$D$1316,3,FALSE)</f>
        <v>#N/A</v>
      </c>
      <c r="L996" s="2" t="e">
        <f>VLOOKUP(A996,'4B0907557P M592 List'!$A$5:$D$1316,2,FALSE)</f>
        <v>#N/A</v>
      </c>
      <c r="M996" s="2" t="e">
        <f>VLOOKUP(A996,'4B0907557P M592 List'!$A$5:$D$1316,4,FALSE)</f>
        <v>#N/A</v>
      </c>
      <c r="N996" s="2" t="e">
        <f>VLOOKUP(A996,'4B0907557P M592 List'!$A$5:$D$1316,3,FALSE)</f>
        <v>#N/A</v>
      </c>
      <c r="P996" s="2" t="str">
        <f>VLOOKUP(A996,'06A906018R M383 List'!$A$6:$D$1294,2,FALSE)</f>
        <v>2x2</v>
      </c>
      <c r="Q996" s="2" t="str">
        <f>VLOOKUP(A996,'06A906018R M383 List'!$A$6:$D$1294,4,FALSE)</f>
        <v>Pulsations - Kennfeld</v>
      </c>
      <c r="R996" s="2" t="str">
        <f>VLOOKUP(A996,'06A906018R M383 List'!$A$6:$D$1294,3,FALSE)</f>
        <v>$08C8A</v>
      </c>
      <c r="T996" s="2" t="str">
        <f>VLOOKUP(A996,'06A906018CG M383 List'!$A$6:$D$1395,2,FALSE)</f>
        <v>2x2</v>
      </c>
      <c r="U996" s="2" t="str">
        <f>VLOOKUP(A996,'06A906018CG M383 List'!$A$6:$D$1395,4,FALSE)</f>
        <v>Pulsations - Kennfeld</v>
      </c>
      <c r="V996" s="2" t="str">
        <f>VLOOKUP(A996,'06A906018CG M383 List'!$A$6:$D$1395,3,FALSE)</f>
        <v>$08D00</v>
      </c>
    </row>
    <row r="997" spans="1:22">
      <c r="A997" s="2" t="s">
        <v>7638</v>
      </c>
      <c r="B997" s="2" t="str">
        <f>VLOOKUP(A997,'4B0907557B M382 List'!$A$5:$E$1799,5,FALSE)</f>
        <v>Pulsation - map</v>
      </c>
      <c r="D997" s="2" t="str">
        <f>VLOOKUP(A997,'4B0907557B M382 List'!$A$5:$B$1799,2,FALSE)</f>
        <v>2x2</v>
      </c>
      <c r="E997" s="2" t="str">
        <f>VLOOKUP(A997,'4B0907557B M382 List'!$A$5:$D$1799,4,FALSE)</f>
        <v>Pulsations - Kennfeld</v>
      </c>
      <c r="F997" s="2" t="str">
        <f>VLOOKUP(A997,'4B0907557B M382 List'!$A$5:$D$1799,3,FALSE)</f>
        <v>$097B1</v>
      </c>
      <c r="H997" s="2" t="e">
        <f>VLOOKUP(A997,'4B0907557P M592 List'!$A$5:$D$1316,2,FALSE)</f>
        <v>#N/A</v>
      </c>
      <c r="I997" s="2" t="e">
        <f>VLOOKUP(A997,'4B0907557P M592 List'!$A$5:$D$1316,4,FALSE)</f>
        <v>#N/A</v>
      </c>
      <c r="J997" s="2" t="e">
        <f>VLOOKUP(A997,'4B0907557P M592 List'!$A$5:$D$1316,3,FALSE)</f>
        <v>#N/A</v>
      </c>
      <c r="L997" s="2" t="e">
        <f>VLOOKUP(A997,'4B0907557P M592 List'!$A$5:$D$1316,2,FALSE)</f>
        <v>#N/A</v>
      </c>
      <c r="M997" s="2" t="e">
        <f>VLOOKUP(A997,'4B0907557P M592 List'!$A$5:$D$1316,4,FALSE)</f>
        <v>#N/A</v>
      </c>
      <c r="N997" s="2" t="e">
        <f>VLOOKUP(A997,'4B0907557P M592 List'!$A$5:$D$1316,3,FALSE)</f>
        <v>#N/A</v>
      </c>
      <c r="P997" s="2" t="str">
        <f>VLOOKUP(A997,'06A906018R M383 List'!$A$6:$D$1294,2,FALSE)</f>
        <v>2x2</v>
      </c>
      <c r="Q997" s="2" t="str">
        <f>VLOOKUP(A997,'06A906018R M383 List'!$A$6:$D$1294,4,FALSE)</f>
        <v>Pulsations - Kennfeld</v>
      </c>
      <c r="R997" s="2" t="str">
        <f>VLOOKUP(A997,'06A906018R M383 List'!$A$6:$D$1294,3,FALSE)</f>
        <v>$08C96</v>
      </c>
      <c r="T997" s="2" t="str">
        <f>VLOOKUP(A997,'06A906018CG M383 List'!$A$6:$D$1395,2,FALSE)</f>
        <v>2x2</v>
      </c>
      <c r="U997" s="2" t="str">
        <f>VLOOKUP(A997,'06A906018CG M383 List'!$A$6:$D$1395,4,FALSE)</f>
        <v>Pulsations - Kennfeld</v>
      </c>
      <c r="V997" s="2" t="str">
        <f>VLOOKUP(A997,'06A906018CG M383 List'!$A$6:$D$1395,3,FALSE)</f>
        <v>$08D0C</v>
      </c>
    </row>
    <row r="998" spans="1:22">
      <c r="A998" s="17" t="s">
        <v>7885</v>
      </c>
      <c r="B998" s="18" t="str">
        <f>VLOOKUP(A998,'4B0907557B M382 List'!$A$5:$E$1799,5,FALSE) &amp; "     - INJECTORS CONSTANT FOR MAF"</f>
        <v>Basic adaptation constant     - INJECTORS CONSTANT FOR MAF</v>
      </c>
      <c r="C998" s="17"/>
      <c r="D998" s="17" t="str">
        <f>VLOOKUP(A998,'4B0907557B M382 List'!$A$5:$B$1799,2,FALSE)</f>
        <v>1x1</v>
      </c>
      <c r="E998" s="2" t="str">
        <f>VLOOKUP(A998,'4B0907557B M382 List'!$A$5:$D$1799,4,FALSE)</f>
        <v>Grundanpassungskonstante</v>
      </c>
      <c r="F998" s="2" t="str">
        <f>VLOOKUP(A998,'4B0907557B M382 List'!$A$5:$D$1799,3,FALSE)</f>
        <v>$07536</v>
      </c>
      <c r="H998" s="2" t="str">
        <f>VLOOKUP(A998,'4B0907557P M592 List'!$A$5:$D$1316,2,FALSE)</f>
        <v>1x1</v>
      </c>
      <c r="I998" s="2" t="str">
        <f>VLOOKUP(A998,'4B0907557P M592 List'!$A$5:$D$1316,4,FALSE)</f>
        <v>Grundanpassungskonstante</v>
      </c>
      <c r="J998" s="2" t="str">
        <f>VLOOKUP(A998,'4B0907557P M592 List'!$A$5:$D$1316,3,FALSE)</f>
        <v>$070CC</v>
      </c>
      <c r="L998" s="2" t="str">
        <f>VLOOKUP(A998,'4B0907557P M592 List'!$A$5:$D$1316,2,FALSE)</f>
        <v>1x1</v>
      </c>
      <c r="M998" s="2" t="str">
        <f>VLOOKUP(A998,'4B0907557P M592 List'!$A$5:$D$1316,4,FALSE)</f>
        <v>Grundanpassungskonstante</v>
      </c>
      <c r="N998" s="2" t="str">
        <f>VLOOKUP(A998,'4B0907557P M592 List'!$A$5:$D$1316,3,FALSE)</f>
        <v>$070CC</v>
      </c>
      <c r="P998" s="2" t="e">
        <f>VLOOKUP(A998,'06A906018R M383 List'!$A$6:$D$1294,2,FALSE)</f>
        <v>#N/A</v>
      </c>
      <c r="Q998" s="2" t="e">
        <f>VLOOKUP(A998,'06A906018R M383 List'!$A$6:$D$1294,4,FALSE)</f>
        <v>#N/A</v>
      </c>
      <c r="R998" s="2" t="e">
        <f>VLOOKUP(A998,'06A906018R M383 List'!$A$6:$D$1294,3,FALSE)</f>
        <v>#N/A</v>
      </c>
      <c r="T998" s="2" t="str">
        <f>VLOOKUP(A998,'06A906018CG M383 List'!$A$6:$D$1395,2,FALSE)</f>
        <v>1x1</v>
      </c>
      <c r="U998" s="2" t="str">
        <f>VLOOKUP(A998,'06A906018CG M383 List'!$A$6:$D$1395,4,FALSE)</f>
        <v>Fuel Injectors Constant</v>
      </c>
      <c r="V998" s="2" t="str">
        <f>VLOOKUP(A998,'06A906018CG M383 List'!$A$6:$D$1395,3,FALSE)</f>
        <v>$06A68</v>
      </c>
    </row>
    <row r="999" spans="1:22">
      <c r="A999" s="17" t="s">
        <v>8266</v>
      </c>
      <c r="B999" s="18" t="str">
        <f>VLOOKUP(A999,'4B0907557B M382 List'!$A$5:$E$1799,5,FALSE)</f>
        <v>Linearization of the hot-film voltage</v>
      </c>
      <c r="C999" s="17"/>
      <c r="D999" s="17" t="str">
        <f>VLOOKUP(A999,'4B0907557B M382 List'!$A$5:$B$1799,2,FALSE)</f>
        <v>256x1</v>
      </c>
      <c r="E999" s="2" t="str">
        <f>VLOOKUP(A999,'4B0907557B M382 List'!$A$5:$D$1799,4,FALSE)</f>
        <v>Linearisierung der Heißfilmspannung</v>
      </c>
      <c r="F999" s="2" t="str">
        <f>VLOOKUP(A999,'4B0907557B M382 List'!$A$5:$D$1799,3,FALSE)</f>
        <v>$07FB0</v>
      </c>
      <c r="H999" s="2" t="str">
        <f>VLOOKUP(A999,'4B0907557P M592 List'!$A$5:$D$1316,2,FALSE)</f>
        <v>256x1</v>
      </c>
      <c r="I999" s="2" t="str">
        <f>VLOOKUP(A999,'4B0907557P M592 List'!$A$5:$D$1316,4,FALSE)</f>
        <v>Linearisierung der Heißfilmspannung</v>
      </c>
      <c r="J999" s="2" t="str">
        <f>VLOOKUP(A999,'4B0907557P M592 List'!$A$5:$D$1316,3,FALSE)</f>
        <v>$07B46</v>
      </c>
      <c r="L999" s="2" t="str">
        <f>VLOOKUP(A999,'4B0907557P M592 List'!$A$5:$D$1316,2,FALSE)</f>
        <v>256x1</v>
      </c>
      <c r="M999" s="2" t="str">
        <f>VLOOKUP(A999,'4B0907557P M592 List'!$A$5:$D$1316,4,FALSE)</f>
        <v>Linearisierung der Heißfilmspannung</v>
      </c>
      <c r="N999" s="2" t="str">
        <f>VLOOKUP(A999,'4B0907557P M592 List'!$A$5:$D$1316,3,FALSE)</f>
        <v>$07B46</v>
      </c>
      <c r="P999" s="2" t="str">
        <f>VLOOKUP(A999,'06A906018R M383 List'!$A$6:$D$1294,2,FALSE)</f>
        <v>256x1</v>
      </c>
      <c r="Q999" s="2" t="str">
        <f>VLOOKUP(A999,'06A906018R M383 List'!$A$6:$D$1294,4,FALSE)</f>
        <v>Linearisierung der Heißfilmspannung</v>
      </c>
      <c r="R999" s="2" t="str">
        <f>VLOOKUP(A999,'06A906018R M383 List'!$A$6:$D$1294,3,FALSE)</f>
        <v>$074EA</v>
      </c>
      <c r="T999" s="2" t="str">
        <f>VLOOKUP(A999,'06A906018CG M383 List'!$A$6:$D$1395,2,FALSE)</f>
        <v>256x1</v>
      </c>
      <c r="U999" s="2" t="str">
        <f>VLOOKUP(A999,'06A906018CG M383 List'!$A$6:$D$1395,4,FALSE)</f>
        <v>Linearisierung der Heißfilmspannung</v>
      </c>
      <c r="V999" s="2" t="str">
        <f>VLOOKUP(A999,'06A906018CG M383 List'!$A$6:$D$1395,3,FALSE)</f>
        <v>$07554</v>
      </c>
    </row>
    <row r="1000" spans="1:22">
      <c r="A1000" s="2" t="s">
        <v>8276</v>
      </c>
      <c r="B1000" s="2" t="str">
        <f>VLOOKUP(A1000,'4B0907557B M382 List'!$A$5:$E$1799,5,FALSE)</f>
        <v>Starting value of air mass flow rate</v>
      </c>
      <c r="D1000" s="2" t="str">
        <f>VLOOKUP(A1000,'4B0907557B M382 List'!$A$5:$B$1799,2,FALSE)</f>
        <v>1x1</v>
      </c>
      <c r="E1000" s="2" t="str">
        <f>VLOOKUP(A1000,'4B0907557B M382 List'!$A$5:$D$1799,4,FALSE)</f>
        <v>Startwert Luftmassendurchsatz</v>
      </c>
      <c r="F1000" s="2" t="str">
        <f>VLOOKUP(A1000,'4B0907557B M382 List'!$A$5:$D$1799,3,FALSE)</f>
        <v>$07534</v>
      </c>
      <c r="H1000" s="2" t="str">
        <f>VLOOKUP(A1000,'4B0907557P M592 List'!$A$5:$D$1316,2,FALSE)</f>
        <v>1x1</v>
      </c>
      <c r="I1000" s="2" t="str">
        <f>VLOOKUP(A1000,'4B0907557P M592 List'!$A$5:$D$1316,4,FALSE)</f>
        <v>Startwert Luftmassendurchsatz</v>
      </c>
      <c r="J1000" s="2" t="str">
        <f>VLOOKUP(A1000,'4B0907557P M592 List'!$A$5:$D$1316,3,FALSE)</f>
        <v>$070CA</v>
      </c>
      <c r="L1000" s="2" t="str">
        <f>VLOOKUP(A1000,'4B0907557P M592 List'!$A$5:$D$1316,2,FALSE)</f>
        <v>1x1</v>
      </c>
      <c r="M1000" s="2" t="str">
        <f>VLOOKUP(A1000,'4B0907557P M592 List'!$A$5:$D$1316,4,FALSE)</f>
        <v>Startwert Luftmassendurchsatz</v>
      </c>
      <c r="N1000" s="2" t="str">
        <f>VLOOKUP(A1000,'4B0907557P M592 List'!$A$5:$D$1316,3,FALSE)</f>
        <v>$070CA</v>
      </c>
      <c r="P1000" s="2" t="e">
        <f>VLOOKUP(A1000,'06A906018R M383 List'!$A$6:$D$1294,2,FALSE)</f>
        <v>#N/A</v>
      </c>
      <c r="Q1000" s="2" t="e">
        <f>VLOOKUP(A1000,'06A906018R M383 List'!$A$6:$D$1294,4,FALSE)</f>
        <v>#N/A</v>
      </c>
      <c r="R1000" s="2" t="e">
        <f>VLOOKUP(A1000,'06A906018R M383 List'!$A$6:$D$1294,3,FALSE)</f>
        <v>#N/A</v>
      </c>
      <c r="T1000" s="2" t="str">
        <f>VLOOKUP(A1000,'06A906018CG M383 List'!$A$6:$D$1395,2,FALSE)</f>
        <v>1x1</v>
      </c>
      <c r="U1000" s="2" t="str">
        <f>VLOOKUP(A1000,'06A906018CG M383 List'!$A$6:$D$1395,4,FALSE)</f>
        <v>Startwert Luftmassendurchsatz</v>
      </c>
      <c r="V1000" s="2" t="str">
        <f>VLOOKUP(A1000,'06A906018CG M383 List'!$A$6:$D$1395,3,FALSE)</f>
        <v>$06A66</v>
      </c>
    </row>
    <row r="1001" spans="1:22">
      <c r="P1001" s="2"/>
      <c r="Q1001" s="2"/>
      <c r="R1001" s="2"/>
    </row>
    <row r="1002" spans="1:22">
      <c r="A1002" s="2" t="s">
        <v>4362</v>
      </c>
      <c r="B1002" s="15" t="s">
        <v>9965</v>
      </c>
      <c r="P1002" s="2"/>
      <c r="Q1002" s="2"/>
      <c r="R1002" s="2"/>
    </row>
    <row r="1003" spans="1:22">
      <c r="A1003" s="2" t="s">
        <v>8774</v>
      </c>
      <c r="B1003" s="2" t="str">
        <f>VLOOKUP(A1003,'4B0907557B M382 List'!$A$5:$E$1799,5,FALSE)</f>
        <v>Codeword tester : TANS</v>
      </c>
      <c r="D1003" s="2" t="str">
        <f>VLOOKUP(A1003,'4B0907557B M382 List'!$A$5:$B$1799,2,FALSE)</f>
        <v>1x1</v>
      </c>
      <c r="E1003" s="2" t="str">
        <f>VLOOKUP(A1003,'4B0907557B M382 List'!$A$5:$D$1799,4,FALSE)</f>
        <v>Codewort Tester: TANS</v>
      </c>
      <c r="F1003" s="2" t="str">
        <f>VLOOKUP(A1003,'4B0907557B M382 List'!$A$5:$D$1799,3,FALSE)</f>
        <v>$07884</v>
      </c>
      <c r="H1003" s="2" t="str">
        <f>VLOOKUP(A1003,'4B0907557P M592 List'!$A$5:$D$1316,2,FALSE)</f>
        <v>1x1</v>
      </c>
      <c r="I1003" s="2" t="str">
        <f>VLOOKUP(A1003,'4B0907557P M592 List'!$A$5:$D$1316,4,FALSE)</f>
        <v>Codewort Tester: TANS</v>
      </c>
      <c r="J1003" s="2" t="str">
        <f>VLOOKUP(A1003,'4B0907557P M592 List'!$A$5:$D$1316,3,FALSE)</f>
        <v>$0741A</v>
      </c>
      <c r="L1003" s="2" t="str">
        <f>VLOOKUP(A1003,'4B0907557P M592 List'!$A$5:$D$1316,2,FALSE)</f>
        <v>1x1</v>
      </c>
      <c r="M1003" s="2" t="str">
        <f>VLOOKUP(A1003,'4B0907557P M592 List'!$A$5:$D$1316,4,FALSE)</f>
        <v>Codewort Tester: TANS</v>
      </c>
      <c r="N1003" s="2" t="str">
        <f>VLOOKUP(A1003,'4B0907557P M592 List'!$A$5:$D$1316,3,FALSE)</f>
        <v>$0741A</v>
      </c>
      <c r="P1003" s="2" t="e">
        <f>VLOOKUP(A1003,'06A906018R M383 List'!$A$6:$D$1294,2,FALSE)</f>
        <v>#N/A</v>
      </c>
      <c r="Q1003" s="2" t="e">
        <f>VLOOKUP(A1003,'06A906018R M383 List'!$A$6:$D$1294,4,FALSE)</f>
        <v>#N/A</v>
      </c>
      <c r="R1003" s="2" t="e">
        <f>VLOOKUP(A1003,'06A906018R M383 List'!$A$6:$D$1294,3,FALSE)</f>
        <v>#N/A</v>
      </c>
      <c r="T1003" s="2" t="e">
        <f>VLOOKUP(A1003,'06A906018CG M383 List'!$A$6:$D$1395,2,FALSE)</f>
        <v>#N/A</v>
      </c>
      <c r="U1003" s="2" t="e">
        <f>VLOOKUP(A1003,'06A906018CG M383 List'!$A$6:$D$1395,4,FALSE)</f>
        <v>#N/A</v>
      </c>
      <c r="V1003" s="2" t="e">
        <f>VLOOKUP(A1003,'06A906018CG M383 List'!$A$6:$D$1395,3,FALSE)</f>
        <v>#N/A</v>
      </c>
    </row>
    <row r="1004" spans="1:22">
      <c r="A1004" s="2" t="s">
        <v>9833</v>
      </c>
      <c r="B1004" s="2" t="str">
        <f>VLOOKUP(A1004,'4B0907557B M382 List'!$A$5:$E$1799,5,FALSE)</f>
        <v>Debounce Error: TANS</v>
      </c>
      <c r="D1004" s="2" t="str">
        <f>VLOOKUP(A1004,'4B0907557B M382 List'!$A$5:$B$1799,2,FALSE)</f>
        <v>1x1</v>
      </c>
      <c r="E1004" s="2" t="str">
        <f>VLOOKUP(A1004,'4B0907557B M382 List'!$A$5:$D$1799,4,FALSE)</f>
        <v>Entprellung Fehler: TANS</v>
      </c>
      <c r="F1004" s="2" t="str">
        <f>VLOOKUP(A1004,'4B0907557B M382 List'!$A$5:$D$1799,3,FALSE)</f>
        <v>$07A34</v>
      </c>
      <c r="H1004" s="2" t="str">
        <f>VLOOKUP(A1004,'4B0907557P M592 List'!$A$5:$D$1316,2,FALSE)</f>
        <v>1x1</v>
      </c>
      <c r="I1004" s="2" t="str">
        <f>VLOOKUP(A1004,'4B0907557P M592 List'!$A$5:$D$1316,4,FALSE)</f>
        <v>Entprellung Fehler: TANS</v>
      </c>
      <c r="J1004" s="2" t="str">
        <f>VLOOKUP(A1004,'4B0907557P M592 List'!$A$5:$D$1316,3,FALSE)</f>
        <v>$075CA</v>
      </c>
      <c r="L1004" s="2" t="str">
        <f>VLOOKUP(A1004,'4B0907557P M592 List'!$A$5:$D$1316,2,FALSE)</f>
        <v>1x1</v>
      </c>
      <c r="M1004" s="2" t="str">
        <f>VLOOKUP(A1004,'4B0907557P M592 List'!$A$5:$D$1316,4,FALSE)</f>
        <v>Entprellung Fehler: TANS</v>
      </c>
      <c r="N1004" s="2" t="str">
        <f>VLOOKUP(A1004,'4B0907557P M592 List'!$A$5:$D$1316,3,FALSE)</f>
        <v>$075CA</v>
      </c>
      <c r="P1004" s="2" t="str">
        <f>VLOOKUP(A1004,'06A906018R M383 List'!$A$6:$D$1294,2,FALSE)</f>
        <v>1x1</v>
      </c>
      <c r="Q1004" s="2" t="str">
        <f>VLOOKUP(A1004,'06A906018R M383 List'!$A$6:$D$1294,4,FALSE)</f>
        <v>Entprellung Fehler: TANS</v>
      </c>
      <c r="R1004" s="2" t="str">
        <f>VLOOKUP(A1004,'06A906018R M383 List'!$A$6:$D$1294,3,FALSE)</f>
        <v>$06F5A</v>
      </c>
      <c r="T1004" s="2" t="str">
        <f>VLOOKUP(A1004,'06A906018CG M383 List'!$A$6:$D$1395,2,FALSE)</f>
        <v>1x1</v>
      </c>
      <c r="U1004" s="2" t="str">
        <f>VLOOKUP(A1004,'06A906018CG M383 List'!$A$6:$D$1395,4,FALSE)</f>
        <v>Entprellung Fehler: TANS</v>
      </c>
      <c r="V1004" s="2" t="str">
        <f>VLOOKUP(A1004,'06A906018CG M383 List'!$A$6:$D$1395,3,FALSE)</f>
        <v>$06FB4</v>
      </c>
    </row>
    <row r="1005" spans="1:22">
      <c r="A1005" s="2" t="s">
        <v>7376</v>
      </c>
      <c r="B1005" s="2" t="str">
        <f>VLOOKUP(A1005,'4B0907557B M382 List'!$A$5:$E$1799,5,FALSE)</f>
        <v>Debouncing Healing: TANS</v>
      </c>
      <c r="D1005" s="2" t="str">
        <f>VLOOKUP(A1005,'4B0907557B M382 List'!$A$5:$B$1799,2,FALSE)</f>
        <v>1x1</v>
      </c>
      <c r="E1005" s="2" t="str">
        <f>VLOOKUP(A1005,'4B0907557B M382 List'!$A$5:$D$1799,4,FALSE)</f>
        <v>Entprellung Heilung: TANS</v>
      </c>
      <c r="F1005" s="2" t="str">
        <f>VLOOKUP(A1005,'4B0907557B M382 List'!$A$5:$D$1799,3,FALSE)</f>
        <v>$07A7B</v>
      </c>
      <c r="H1005" s="2" t="str">
        <f>VLOOKUP(A1005,'4B0907557P M592 List'!$A$5:$D$1316,2,FALSE)</f>
        <v>1x1</v>
      </c>
      <c r="I1005" s="2" t="str">
        <f>VLOOKUP(A1005,'4B0907557P M592 List'!$A$5:$D$1316,4,FALSE)</f>
        <v>Entprellung Heilung: TANS</v>
      </c>
      <c r="J1005" s="2" t="str">
        <f>VLOOKUP(A1005,'4B0907557P M592 List'!$A$5:$D$1316,3,FALSE)</f>
        <v>$07611</v>
      </c>
      <c r="L1005" s="2" t="str">
        <f>VLOOKUP(A1005,'4B0907557P M592 List'!$A$5:$D$1316,2,FALSE)</f>
        <v>1x1</v>
      </c>
      <c r="M1005" s="2" t="str">
        <f>VLOOKUP(A1005,'4B0907557P M592 List'!$A$5:$D$1316,4,FALSE)</f>
        <v>Entprellung Heilung: TANS</v>
      </c>
      <c r="N1005" s="2" t="str">
        <f>VLOOKUP(A1005,'4B0907557P M592 List'!$A$5:$D$1316,3,FALSE)</f>
        <v>$07611</v>
      </c>
      <c r="P1005" s="2" t="str">
        <f>VLOOKUP(A1005,'06A906018R M383 List'!$A$6:$D$1294,2,FALSE)</f>
        <v>1x1</v>
      </c>
      <c r="Q1005" s="2" t="str">
        <f>VLOOKUP(A1005,'06A906018R M383 List'!$A$6:$D$1294,4,FALSE)</f>
        <v>Entprellung Heilung: TANS</v>
      </c>
      <c r="R1005" s="2" t="str">
        <f>VLOOKUP(A1005,'06A906018R M383 List'!$A$6:$D$1294,3,FALSE)</f>
        <v>$06FA1</v>
      </c>
      <c r="T1005" s="2" t="str">
        <f>VLOOKUP(A1005,'06A906018CG M383 List'!$A$6:$D$1395,2,FALSE)</f>
        <v>1x1</v>
      </c>
      <c r="U1005" s="2" t="str">
        <f>VLOOKUP(A1005,'06A906018CG M383 List'!$A$6:$D$1395,4,FALSE)</f>
        <v>Entprellung Heilung: TANS</v>
      </c>
      <c r="V1005" s="2" t="str">
        <f>VLOOKUP(A1005,'06A906018CG M383 List'!$A$6:$D$1395,3,FALSE)</f>
        <v>$06FFB</v>
      </c>
    </row>
    <row r="1006" spans="1:22">
      <c r="A1006" s="2" t="s">
        <v>8163</v>
      </c>
      <c r="B1006" s="2" t="str">
        <f>VLOOKUP(A1006,'4B0907557B M382 List'!$A$5:$E$1799,5,FALSE)</f>
        <v>Error - &gt; Lamp : TANS</v>
      </c>
      <c r="D1006" s="2" t="str">
        <f>VLOOKUP(A1006,'4B0907557B M382 List'!$A$5:$B$1799,2,FALSE)</f>
        <v>1x1</v>
      </c>
      <c r="E1006" s="2" t="str">
        <f>VLOOKUP(A1006,'4B0907557B M382 List'!$A$5:$D$1799,4,FALSE)</f>
        <v>Fehler -&gt; Lampe: TANS</v>
      </c>
      <c r="F1006" s="2" t="str">
        <f>VLOOKUP(A1006,'4B0907557B M382 List'!$A$5:$D$1799,3,FALSE)</f>
        <v>$07AC2</v>
      </c>
      <c r="H1006" s="2" t="str">
        <f>VLOOKUP(A1006,'4B0907557P M592 List'!$A$5:$D$1316,2,FALSE)</f>
        <v>1x1</v>
      </c>
      <c r="I1006" s="2" t="str">
        <f>VLOOKUP(A1006,'4B0907557P M592 List'!$A$5:$D$1316,4,FALSE)</f>
        <v>Fehler -&gt; Lampe: TANS</v>
      </c>
      <c r="J1006" s="2" t="str">
        <f>VLOOKUP(A1006,'4B0907557P M592 List'!$A$5:$D$1316,3,FALSE)</f>
        <v>$07658</v>
      </c>
      <c r="L1006" s="2" t="str">
        <f>VLOOKUP(A1006,'4B0907557P M592 List'!$A$5:$D$1316,2,FALSE)</f>
        <v>1x1</v>
      </c>
      <c r="M1006" s="2" t="str">
        <f>VLOOKUP(A1006,'4B0907557P M592 List'!$A$5:$D$1316,4,FALSE)</f>
        <v>Fehler -&gt; Lampe: TANS</v>
      </c>
      <c r="N1006" s="2" t="str">
        <f>VLOOKUP(A1006,'4B0907557P M592 List'!$A$5:$D$1316,3,FALSE)</f>
        <v>$07658</v>
      </c>
      <c r="P1006" s="2" t="str">
        <f>VLOOKUP(A1006,'06A906018R M383 List'!$A$6:$D$1294,2,FALSE)</f>
        <v>1x1</v>
      </c>
      <c r="Q1006" s="2" t="str">
        <f>VLOOKUP(A1006,'06A906018R M383 List'!$A$6:$D$1294,4,FALSE)</f>
        <v>Fehler -&gt; Lampe: TANS</v>
      </c>
      <c r="R1006" s="2" t="str">
        <f>VLOOKUP(A1006,'06A906018R M383 List'!$A$6:$D$1294,3,FALSE)</f>
        <v>$06FE8</v>
      </c>
      <c r="T1006" s="2" t="str">
        <f>VLOOKUP(A1006,'06A906018CG M383 List'!$A$6:$D$1395,2,FALSE)</f>
        <v>1x1</v>
      </c>
      <c r="U1006" s="2" t="str">
        <f>VLOOKUP(A1006,'06A906018CG M383 List'!$A$6:$D$1395,4,FALSE)</f>
        <v>Fehler -&gt; Lampe: TANS</v>
      </c>
      <c r="V1006" s="2" t="str">
        <f>VLOOKUP(A1006,'06A906018CG M383 List'!$A$6:$D$1395,3,FALSE)</f>
        <v>$07042</v>
      </c>
    </row>
    <row r="1007" spans="1:22">
      <c r="A1007" s="2" t="s">
        <v>5921</v>
      </c>
      <c r="B1007" s="2" t="str">
        <f>VLOOKUP(A1007,'4B0907557B M382 List'!$A$5:$E$1799,5,FALSE)</f>
        <v>Surrogate measure air temperature in case of error</v>
      </c>
      <c r="D1007" s="2" t="str">
        <f>VLOOKUP(A1007,'4B0907557B M382 List'!$A$5:$B$1799,2,FALSE)</f>
        <v>1x1</v>
      </c>
      <c r="E1007" s="2" t="str">
        <f>VLOOKUP(A1007,'4B0907557B M382 List'!$A$5:$D$1799,4,FALSE)</f>
        <v>Ersatzgröße Lufttemperatur im Fehlerfall</v>
      </c>
      <c r="F1007" s="2" t="str">
        <f>VLOOKUP(A1007,'4B0907557B M382 List'!$A$5:$D$1799,3,FALSE)</f>
        <v>$0753A</v>
      </c>
      <c r="H1007" s="2" t="str">
        <f>VLOOKUP(A1007,'4B0907557P M592 List'!$A$5:$D$1316,2,FALSE)</f>
        <v>1x1</v>
      </c>
      <c r="I1007" s="2" t="str">
        <f>VLOOKUP(A1007,'4B0907557P M592 List'!$A$5:$D$1316,4,FALSE)</f>
        <v>Ersatzgröße Lufttemperatur im Fehlerfall</v>
      </c>
      <c r="J1007" s="2" t="str">
        <f>VLOOKUP(A1007,'4B0907557P M592 List'!$A$5:$D$1316,3,FALSE)</f>
        <v>$070D0</v>
      </c>
      <c r="L1007" s="2" t="str">
        <f>VLOOKUP(A1007,'4B0907557P M592 List'!$A$5:$D$1316,2,FALSE)</f>
        <v>1x1</v>
      </c>
      <c r="M1007" s="2" t="str">
        <f>VLOOKUP(A1007,'4B0907557P M592 List'!$A$5:$D$1316,4,FALSE)</f>
        <v>Ersatzgröße Lufttemperatur im Fehlerfall</v>
      </c>
      <c r="N1007" s="2" t="str">
        <f>VLOOKUP(A1007,'4B0907557P M592 List'!$A$5:$D$1316,3,FALSE)</f>
        <v>$070D0</v>
      </c>
      <c r="P1007" s="2" t="e">
        <f>VLOOKUP(A1007,'06A906018R M383 List'!$A$6:$D$1294,2,FALSE)</f>
        <v>#N/A</v>
      </c>
      <c r="Q1007" s="2" t="e">
        <f>VLOOKUP(A1007,'06A906018R M383 List'!$A$6:$D$1294,4,FALSE)</f>
        <v>#N/A</v>
      </c>
      <c r="R1007" s="2" t="e">
        <f>VLOOKUP(A1007,'06A906018R M383 List'!$A$6:$D$1294,3,FALSE)</f>
        <v>#N/A</v>
      </c>
      <c r="T1007" s="2" t="str">
        <f>VLOOKUP(A1007,'06A906018CG M383 List'!$A$6:$D$1395,2,FALSE)</f>
        <v>1x1</v>
      </c>
      <c r="U1007" s="2" t="str">
        <f>VLOOKUP(A1007,'06A906018CG M383 List'!$A$6:$D$1395,4,FALSE)</f>
        <v>Ersatzgröße Lufttemperatur im Fehlerfall</v>
      </c>
      <c r="V1007" s="2" t="str">
        <f>VLOOKUP(A1007,'06A906018CG M383 List'!$A$6:$D$1395,3,FALSE)</f>
        <v>$06A6C</v>
      </c>
    </row>
    <row r="1008" spans="1:22">
      <c r="A1008" s="2" t="s">
        <v>5927</v>
      </c>
      <c r="B1008" s="2" t="str">
        <f>VLOOKUP(A1008,'4B0907557B M382 List'!$A$5:$E$1799,5,FALSE)</f>
        <v>Intake min.</v>
      </c>
      <c r="D1008" s="2" t="str">
        <f>VLOOKUP(A1008,'4B0907557B M382 List'!$A$5:$B$1799,2,FALSE)</f>
        <v>1x1</v>
      </c>
      <c r="E1008" s="2" t="str">
        <f>VLOOKUP(A1008,'4B0907557B M382 List'!$A$5:$D$1799,4,FALSE)</f>
        <v>Ansauglufttemperatur min.</v>
      </c>
      <c r="F1008" s="2" t="str">
        <f>VLOOKUP(A1008,'4B0907557B M382 List'!$A$5:$D$1799,3,FALSE)</f>
        <v>$07539</v>
      </c>
      <c r="H1008" s="2" t="str">
        <f>VLOOKUP(A1008,'4B0907557P M592 List'!$A$5:$D$1316,2,FALSE)</f>
        <v>1x1</v>
      </c>
      <c r="I1008" s="2" t="str">
        <f>VLOOKUP(A1008,'4B0907557P M592 List'!$A$5:$D$1316,4,FALSE)</f>
        <v>Ansauglufttemperatur min.</v>
      </c>
      <c r="J1008" s="2" t="str">
        <f>VLOOKUP(A1008,'4B0907557P M592 List'!$A$5:$D$1316,3,FALSE)</f>
        <v>$070CF</v>
      </c>
      <c r="L1008" s="2" t="str">
        <f>VLOOKUP(A1008,'4B0907557P M592 List'!$A$5:$D$1316,2,FALSE)</f>
        <v>1x1</v>
      </c>
      <c r="M1008" s="2" t="str">
        <f>VLOOKUP(A1008,'4B0907557P M592 List'!$A$5:$D$1316,4,FALSE)</f>
        <v>Ansauglufttemperatur min.</v>
      </c>
      <c r="N1008" s="2" t="str">
        <f>VLOOKUP(A1008,'4B0907557P M592 List'!$A$5:$D$1316,3,FALSE)</f>
        <v>$070CF</v>
      </c>
      <c r="P1008" s="2" t="e">
        <f>VLOOKUP(A1008,'06A906018R M383 List'!$A$6:$D$1294,2,FALSE)</f>
        <v>#N/A</v>
      </c>
      <c r="Q1008" s="2" t="e">
        <f>VLOOKUP(A1008,'06A906018R M383 List'!$A$6:$D$1294,4,FALSE)</f>
        <v>#N/A</v>
      </c>
      <c r="R1008" s="2" t="e">
        <f>VLOOKUP(A1008,'06A906018R M383 List'!$A$6:$D$1294,3,FALSE)</f>
        <v>#N/A</v>
      </c>
      <c r="T1008" s="2" t="str">
        <f>VLOOKUP(A1008,'06A906018CG M383 List'!$A$6:$D$1395,2,FALSE)</f>
        <v>1x1</v>
      </c>
      <c r="U1008" s="2" t="str">
        <f>VLOOKUP(A1008,'06A906018CG M383 List'!$A$6:$D$1395,4,FALSE)</f>
        <v>Ansauglufttemperatur min.</v>
      </c>
      <c r="V1008" s="2" t="str">
        <f>VLOOKUP(A1008,'06A906018CG M383 List'!$A$6:$D$1395,3,FALSE)</f>
        <v>$06A6B</v>
      </c>
    </row>
    <row r="1009" spans="1:22">
      <c r="A1009" s="2" t="s">
        <v>5930</v>
      </c>
      <c r="B1009" s="2" t="str">
        <f>VLOOKUP(A1009,'4B0907557B M382 List'!$A$5:$E$1799,5,FALSE)</f>
        <v>Intake air max.</v>
      </c>
      <c r="D1009" s="2" t="str">
        <f>VLOOKUP(A1009,'4B0907557B M382 List'!$A$5:$B$1799,2,FALSE)</f>
        <v>1x1</v>
      </c>
      <c r="E1009" s="2" t="str">
        <f>VLOOKUP(A1009,'4B0907557B M382 List'!$A$5:$D$1799,4,FALSE)</f>
        <v>Ansauglufttemperatur max.</v>
      </c>
      <c r="F1009" s="2" t="str">
        <f>VLOOKUP(A1009,'4B0907557B M382 List'!$A$5:$D$1799,3,FALSE)</f>
        <v>$07538</v>
      </c>
      <c r="H1009" s="2" t="str">
        <f>VLOOKUP(A1009,'4B0907557P M592 List'!$A$5:$D$1316,2,FALSE)</f>
        <v>1x1</v>
      </c>
      <c r="I1009" s="2" t="str">
        <f>VLOOKUP(A1009,'4B0907557P M592 List'!$A$5:$D$1316,4,FALSE)</f>
        <v>Ansauglufttemperatur max.</v>
      </c>
      <c r="J1009" s="2" t="str">
        <f>VLOOKUP(A1009,'4B0907557P M592 List'!$A$5:$D$1316,3,FALSE)</f>
        <v>$070CE</v>
      </c>
      <c r="L1009" s="2" t="str">
        <f>VLOOKUP(A1009,'4B0907557P M592 List'!$A$5:$D$1316,2,FALSE)</f>
        <v>1x1</v>
      </c>
      <c r="M1009" s="2" t="str">
        <f>VLOOKUP(A1009,'4B0907557P M592 List'!$A$5:$D$1316,4,FALSE)</f>
        <v>Ansauglufttemperatur max.</v>
      </c>
      <c r="N1009" s="2" t="str">
        <f>VLOOKUP(A1009,'4B0907557P M592 List'!$A$5:$D$1316,3,FALSE)</f>
        <v>$070CE</v>
      </c>
      <c r="P1009" s="2" t="e">
        <f>VLOOKUP(A1009,'06A906018R M383 List'!$A$6:$D$1294,2,FALSE)</f>
        <v>#N/A</v>
      </c>
      <c r="Q1009" s="2" t="e">
        <f>VLOOKUP(A1009,'06A906018R M383 List'!$A$6:$D$1294,4,FALSE)</f>
        <v>#N/A</v>
      </c>
      <c r="R1009" s="2" t="e">
        <f>VLOOKUP(A1009,'06A906018R M383 List'!$A$6:$D$1294,3,FALSE)</f>
        <v>#N/A</v>
      </c>
      <c r="T1009" s="2" t="str">
        <f>VLOOKUP(A1009,'06A906018CG M383 List'!$A$6:$D$1395,2,FALSE)</f>
        <v>1x1</v>
      </c>
      <c r="U1009" s="2" t="str">
        <f>VLOOKUP(A1009,'06A906018CG M383 List'!$A$6:$D$1395,4,FALSE)</f>
        <v>Ansauglufttemperatur max.</v>
      </c>
      <c r="V1009" s="2" t="str">
        <f>VLOOKUP(A1009,'06A906018CG M383 List'!$A$6:$D$1395,3,FALSE)</f>
        <v>$06A6A</v>
      </c>
    </row>
    <row r="1010" spans="1:22">
      <c r="A1010" s="2" t="s">
        <v>5936</v>
      </c>
      <c r="B1010" s="2" t="str">
        <f>VLOOKUP(A1010,'4B0907557B M382 List'!$A$5:$E$1799,5,FALSE)</f>
        <v>Intake air temperature detection and linearization, inverse characteristic</v>
      </c>
      <c r="D1010" s="2" t="str">
        <f>VLOOKUP(A1010,'4B0907557B M382 List'!$A$5:$B$1799,2,FALSE)</f>
        <v>9x1</v>
      </c>
      <c r="E1010" s="2" t="str">
        <f>VLOOKUP(A1010,'4B0907557B M382 List'!$A$5:$D$1799,4,FALSE)</f>
        <v>Temperatur Ansaugluft-Erfassung u. Linearisierung, Inverskennlinie</v>
      </c>
      <c r="F1010" s="2" t="str">
        <f>VLOOKUP(A1010,'4B0907557B M382 List'!$A$5:$D$1799,3,FALSE)</f>
        <v>$097C0</v>
      </c>
      <c r="H1010" s="2" t="e">
        <f>VLOOKUP(A1010,'4B0907557P M592 List'!$A$5:$D$1316,2,FALSE)</f>
        <v>#N/A</v>
      </c>
      <c r="I1010" s="2" t="e">
        <f>VLOOKUP(A1010,'4B0907557P M592 List'!$A$5:$D$1316,4,FALSE)</f>
        <v>#N/A</v>
      </c>
      <c r="J1010" s="2" t="e">
        <f>VLOOKUP(A1010,'4B0907557P M592 List'!$A$5:$D$1316,3,FALSE)</f>
        <v>#N/A</v>
      </c>
      <c r="L1010" s="2" t="e">
        <f>VLOOKUP(A1010,'4B0907557P M592 List'!$A$5:$D$1316,2,FALSE)</f>
        <v>#N/A</v>
      </c>
      <c r="M1010" s="2" t="e">
        <f>VLOOKUP(A1010,'4B0907557P M592 List'!$A$5:$D$1316,4,FALSE)</f>
        <v>#N/A</v>
      </c>
      <c r="N1010" s="2" t="e">
        <f>VLOOKUP(A1010,'4B0907557P M592 List'!$A$5:$D$1316,3,FALSE)</f>
        <v>#N/A</v>
      </c>
      <c r="P1010" s="2" t="str">
        <f>VLOOKUP(A1010,'06A906018R M383 List'!$A$6:$D$1294,2,FALSE)</f>
        <v>9x1</v>
      </c>
      <c r="Q1010" s="2" t="str">
        <f>VLOOKUP(A1010,'06A906018R M383 List'!$A$6:$D$1294,4,FALSE)</f>
        <v>Temperatur Ansaugluft-Erfassung u. Linearisierung, Inverskennlinie</v>
      </c>
      <c r="R1010" s="2" t="str">
        <f>VLOOKUP(A1010,'06A906018R M383 List'!$A$6:$D$1294,3,FALSE)</f>
        <v>$08CB1</v>
      </c>
      <c r="T1010" s="2" t="str">
        <f>VLOOKUP(A1010,'06A906018CG M383 List'!$A$6:$D$1395,2,FALSE)</f>
        <v>9x1</v>
      </c>
      <c r="U1010" s="2" t="str">
        <f>VLOOKUP(A1010,'06A906018CG M383 List'!$A$6:$D$1395,4,FALSE)</f>
        <v>Temperatur Ansaugluft-Erfassung u. Linearisierung, Inverskennlinie</v>
      </c>
      <c r="V1010" s="2" t="str">
        <f>VLOOKUP(A1010,'06A906018CG M383 List'!$A$6:$D$1395,3,FALSE)</f>
        <v>$08D1B</v>
      </c>
    </row>
    <row r="1011" spans="1:22">
      <c r="A1011" s="2" t="s">
        <v>6120</v>
      </c>
      <c r="B1011" s="2" t="str">
        <f>VLOOKUP(A1011,'4B0907557B M382 List'!$A$5:$E$1799,5,FALSE)</f>
        <v>Auspufferwärmzeit from the start , for TANS - Diagnosis</v>
      </c>
      <c r="D1011" s="2" t="str">
        <f>VLOOKUP(A1011,'4B0907557B M382 List'!$A$5:$B$1799,2,FALSE)</f>
        <v>1x1</v>
      </c>
      <c r="E1011" s="2" t="str">
        <f>VLOOKUP(A1011,'4B0907557B M382 List'!$A$5:$D$1799,4,FALSE)</f>
        <v>Auspufferwärmzeit ab Start, für TANS - Diagnose</v>
      </c>
      <c r="F1011" s="2" t="str">
        <f>VLOOKUP(A1011,'4B0907557B M382 List'!$A$5:$D$1799,3,FALSE)</f>
        <v>$0753C</v>
      </c>
      <c r="H1011" s="2" t="str">
        <f>VLOOKUP(A1011,'4B0907557P M592 List'!$A$5:$D$1316,2,FALSE)</f>
        <v>1x1</v>
      </c>
      <c r="I1011" s="2" t="str">
        <f>VLOOKUP(A1011,'4B0907557P M592 List'!$A$5:$D$1316,4,FALSE)</f>
        <v>Auspufferwärmzeit ab Start, für TANS - Diagnose</v>
      </c>
      <c r="J1011" s="2" t="str">
        <f>VLOOKUP(A1011,'4B0907557P M592 List'!$A$5:$D$1316,3,FALSE)</f>
        <v>$070D2</v>
      </c>
      <c r="L1011" s="2" t="str">
        <f>VLOOKUP(A1011,'4B0907557P M592 List'!$A$5:$D$1316,2,FALSE)</f>
        <v>1x1</v>
      </c>
      <c r="M1011" s="2" t="str">
        <f>VLOOKUP(A1011,'4B0907557P M592 List'!$A$5:$D$1316,4,FALSE)</f>
        <v>Auspufferwärmzeit ab Start, für TANS - Diagnose</v>
      </c>
      <c r="N1011" s="2" t="str">
        <f>VLOOKUP(A1011,'4B0907557P M592 List'!$A$5:$D$1316,3,FALSE)</f>
        <v>$070D2</v>
      </c>
      <c r="P1011" s="2" t="e">
        <f>VLOOKUP(A1011,'06A906018R M383 List'!$A$6:$D$1294,2,FALSE)</f>
        <v>#N/A</v>
      </c>
      <c r="Q1011" s="2" t="e">
        <f>VLOOKUP(A1011,'06A906018R M383 List'!$A$6:$D$1294,4,FALSE)</f>
        <v>#N/A</v>
      </c>
      <c r="R1011" s="2" t="e">
        <f>VLOOKUP(A1011,'06A906018R M383 List'!$A$6:$D$1294,3,FALSE)</f>
        <v>#N/A</v>
      </c>
      <c r="T1011" s="2" t="str">
        <f>VLOOKUP(A1011,'06A906018CG M383 List'!$A$6:$D$1395,2,FALSE)</f>
        <v>1x1</v>
      </c>
      <c r="U1011" s="2" t="str">
        <f>VLOOKUP(A1011,'06A906018CG M383 List'!$A$6:$D$1395,4,FALSE)</f>
        <v>Auspufferwärmzeit ab Start, für TANS - Diagnose</v>
      </c>
      <c r="V1011" s="2" t="str">
        <f>VLOOKUP(A1011,'06A906018CG M383 List'!$A$6:$D$1395,3,FALSE)</f>
        <v>$06A6E</v>
      </c>
    </row>
    <row r="1012" spans="1:22">
      <c r="A1012" s="2" t="s">
        <v>6141</v>
      </c>
      <c r="B1012" s="2" t="str">
        <f>VLOOKUP(A1012,'4B0907557B M382 List'!$A$5:$E$1799,5,FALSE)</f>
        <v>Debounce time error detection TANS</v>
      </c>
      <c r="D1012" s="2" t="str">
        <f>VLOOKUP(A1012,'4B0907557B M382 List'!$A$5:$B$1799,2,FALSE)</f>
        <v>1x1</v>
      </c>
      <c r="E1012" s="2" t="str">
        <f>VLOOKUP(A1012,'4B0907557B M382 List'!$A$5:$D$1799,4,FALSE)</f>
        <v>Entprellzeit Fehlererkennung TANS</v>
      </c>
      <c r="F1012" s="2" t="str">
        <f>VLOOKUP(A1012,'4B0907557B M382 List'!$A$5:$D$1799,3,FALSE)</f>
        <v>$07540</v>
      </c>
      <c r="H1012" s="2" t="str">
        <f>VLOOKUP(A1012,'4B0907557P M592 List'!$A$5:$D$1316,2,FALSE)</f>
        <v>1x1</v>
      </c>
      <c r="I1012" s="2" t="str">
        <f>VLOOKUP(A1012,'4B0907557P M592 List'!$A$5:$D$1316,4,FALSE)</f>
        <v>Entprellzeit Fehlererkennung TANS</v>
      </c>
      <c r="J1012" s="2" t="str">
        <f>VLOOKUP(A1012,'4B0907557P M592 List'!$A$5:$D$1316,3,FALSE)</f>
        <v>$070D6</v>
      </c>
      <c r="L1012" s="2" t="str">
        <f>VLOOKUP(A1012,'4B0907557P M592 List'!$A$5:$D$1316,2,FALSE)</f>
        <v>1x1</v>
      </c>
      <c r="M1012" s="2" t="str">
        <f>VLOOKUP(A1012,'4B0907557P M592 List'!$A$5:$D$1316,4,FALSE)</f>
        <v>Entprellzeit Fehlererkennung TANS</v>
      </c>
      <c r="N1012" s="2" t="str">
        <f>VLOOKUP(A1012,'4B0907557P M592 List'!$A$5:$D$1316,3,FALSE)</f>
        <v>$070D6</v>
      </c>
      <c r="P1012" s="2" t="e">
        <f>VLOOKUP(A1012,'06A906018R M383 List'!$A$6:$D$1294,2,FALSE)</f>
        <v>#N/A</v>
      </c>
      <c r="Q1012" s="2" t="e">
        <f>VLOOKUP(A1012,'06A906018R M383 List'!$A$6:$D$1294,4,FALSE)</f>
        <v>#N/A</v>
      </c>
      <c r="R1012" s="2" t="e">
        <f>VLOOKUP(A1012,'06A906018R M383 List'!$A$6:$D$1294,3,FALSE)</f>
        <v>#N/A</v>
      </c>
      <c r="T1012" s="2" t="str">
        <f>VLOOKUP(A1012,'06A906018CG M383 List'!$A$6:$D$1395,2,FALSE)</f>
        <v>1x1</v>
      </c>
      <c r="U1012" s="2" t="str">
        <f>VLOOKUP(A1012,'06A906018CG M383 List'!$A$6:$D$1395,4,FALSE)</f>
        <v>Entprellzeit Fehlererkennung TANS</v>
      </c>
      <c r="V1012" s="2" t="str">
        <f>VLOOKUP(A1012,'06A906018CG M383 List'!$A$6:$D$1395,3,FALSE)</f>
        <v>$06A72</v>
      </c>
    </row>
    <row r="1013" spans="1:22">
      <c r="A1013" s="2" t="s">
        <v>6144</v>
      </c>
      <c r="B1013" s="2" t="str">
        <f>VLOOKUP(A1013,'4B0907557B M382 List'!$A$5:$E$1799,5,FALSE)</f>
        <v>TANS Error Detection / Timeout from B_LL = 1</v>
      </c>
      <c r="D1013" s="2" t="str">
        <f>VLOOKUP(A1013,'4B0907557B M382 List'!$A$5:$B$1799,2,FALSE)</f>
        <v>1x1</v>
      </c>
      <c r="E1013" s="2" t="str">
        <f>VLOOKUP(A1013,'4B0907557B M382 List'!$A$5:$D$1799,4,FALSE)</f>
        <v>TANS Fehlererkennung / Zeitsperre ab B_LL = 1</v>
      </c>
      <c r="F1013" s="2" t="str">
        <f>VLOOKUP(A1013,'4B0907557B M382 List'!$A$5:$D$1799,3,FALSE)</f>
        <v>$0753E</v>
      </c>
      <c r="H1013" s="2" t="str">
        <f>VLOOKUP(A1013,'4B0907557P M592 List'!$A$5:$D$1316,2,FALSE)</f>
        <v>1x1</v>
      </c>
      <c r="I1013" s="2" t="str">
        <f>VLOOKUP(A1013,'4B0907557P M592 List'!$A$5:$D$1316,4,FALSE)</f>
        <v>TANS Fehlererkennung / Zeitsperre ab B_LL = 1</v>
      </c>
      <c r="J1013" s="2" t="str">
        <f>VLOOKUP(A1013,'4B0907557P M592 List'!$A$5:$D$1316,3,FALSE)</f>
        <v>$070D4</v>
      </c>
      <c r="L1013" s="2" t="str">
        <f>VLOOKUP(A1013,'4B0907557P M592 List'!$A$5:$D$1316,2,FALSE)</f>
        <v>1x1</v>
      </c>
      <c r="M1013" s="2" t="str">
        <f>VLOOKUP(A1013,'4B0907557P M592 List'!$A$5:$D$1316,4,FALSE)</f>
        <v>TANS Fehlererkennung / Zeitsperre ab B_LL = 1</v>
      </c>
      <c r="N1013" s="2" t="str">
        <f>VLOOKUP(A1013,'4B0907557P M592 List'!$A$5:$D$1316,3,FALSE)</f>
        <v>$070D4</v>
      </c>
      <c r="P1013" s="2" t="e">
        <f>VLOOKUP(A1013,'06A906018R M383 List'!$A$6:$D$1294,2,FALSE)</f>
        <v>#N/A</v>
      </c>
      <c r="Q1013" s="2" t="e">
        <f>VLOOKUP(A1013,'06A906018R M383 List'!$A$6:$D$1294,4,FALSE)</f>
        <v>#N/A</v>
      </c>
      <c r="R1013" s="2" t="e">
        <f>VLOOKUP(A1013,'06A906018R M383 List'!$A$6:$D$1294,3,FALSE)</f>
        <v>#N/A</v>
      </c>
      <c r="T1013" s="2" t="str">
        <f>VLOOKUP(A1013,'06A906018CG M383 List'!$A$6:$D$1395,2,FALSE)</f>
        <v>1x1</v>
      </c>
      <c r="U1013" s="2" t="str">
        <f>VLOOKUP(A1013,'06A906018CG M383 List'!$A$6:$D$1395,4,FALSE)</f>
        <v>TANS Fehlererkennung / Zeitsperre ab B_LL = 1</v>
      </c>
      <c r="V1013" s="2" t="str">
        <f>VLOOKUP(A1013,'06A906018CG M383 List'!$A$6:$D$1395,3,FALSE)</f>
        <v>$06A70</v>
      </c>
    </row>
    <row r="1014" spans="1:22">
      <c r="A1014" s="2" t="s">
        <v>6805</v>
      </c>
      <c r="B1014" s="2" t="str">
        <f>VLOOKUP(A1014,'4B0907557B M382 List'!$A$5:$E$1799,5,FALSE)</f>
        <v>Error sum time: Intake TANS</v>
      </c>
      <c r="D1014" s="2" t="str">
        <f>VLOOKUP(A1014,'4B0907557B M382 List'!$A$5:$B$1799,2,FALSE)</f>
        <v>1x1</v>
      </c>
      <c r="E1014" s="2" t="str">
        <f>VLOOKUP(A1014,'4B0907557B M382 List'!$A$5:$D$1799,4,FALSE)</f>
        <v>Fehlersummenzeit: Ansauglufttemperatur TANS</v>
      </c>
      <c r="F1014" s="2" t="str">
        <f>VLOOKUP(A1014,'4B0907557B M382 List'!$A$5:$D$1799,3,FALSE)</f>
        <v>$07B09</v>
      </c>
      <c r="H1014" s="2" t="str">
        <f>VLOOKUP(A1014,'4B0907557P M592 List'!$A$5:$D$1316,2,FALSE)</f>
        <v>1x1</v>
      </c>
      <c r="I1014" s="2" t="str">
        <f>VLOOKUP(A1014,'4B0907557P M592 List'!$A$5:$D$1316,4,FALSE)</f>
        <v>Fehlersummenzeit: Ansauglufttemperatur TANS</v>
      </c>
      <c r="J1014" s="2" t="str">
        <f>VLOOKUP(A1014,'4B0907557P M592 List'!$A$5:$D$1316,3,FALSE)</f>
        <v>$0769F</v>
      </c>
      <c r="L1014" s="2" t="str">
        <f>VLOOKUP(A1014,'4B0907557P M592 List'!$A$5:$D$1316,2,FALSE)</f>
        <v>1x1</v>
      </c>
      <c r="M1014" s="2" t="str">
        <f>VLOOKUP(A1014,'4B0907557P M592 List'!$A$5:$D$1316,4,FALSE)</f>
        <v>Fehlersummenzeit: Ansauglufttemperatur TANS</v>
      </c>
      <c r="N1014" s="2" t="str">
        <f>VLOOKUP(A1014,'4B0907557P M592 List'!$A$5:$D$1316,3,FALSE)</f>
        <v>$0769F</v>
      </c>
      <c r="P1014" s="2" t="str">
        <f>VLOOKUP(A1014,'06A906018R M383 List'!$A$6:$D$1294,2,FALSE)</f>
        <v>1x1</v>
      </c>
      <c r="Q1014" s="2" t="str">
        <f>VLOOKUP(A1014,'06A906018R M383 List'!$A$6:$D$1294,4,FALSE)</f>
        <v>Fehlersummenzeit: Ansauglufttemperatur TANS</v>
      </c>
      <c r="R1014" s="2" t="str">
        <f>VLOOKUP(A1014,'06A906018R M383 List'!$A$6:$D$1294,3,FALSE)</f>
        <v>$0702F</v>
      </c>
      <c r="T1014" s="2" t="str">
        <f>VLOOKUP(A1014,'06A906018CG M383 List'!$A$6:$D$1395,2,FALSE)</f>
        <v>1x1</v>
      </c>
      <c r="U1014" s="2" t="str">
        <f>VLOOKUP(A1014,'06A906018CG M383 List'!$A$6:$D$1395,4,FALSE)</f>
        <v>Fehlersummenzeit: Ansauglufttemperatur TANS</v>
      </c>
      <c r="V1014" s="2" t="str">
        <f>VLOOKUP(A1014,'06A906018CG M383 List'!$A$6:$D$1395,3,FALSE)</f>
        <v>$07089</v>
      </c>
    </row>
    <row r="1015" spans="1:22">
      <c r="A1015" s="2" t="s">
        <v>4169</v>
      </c>
      <c r="B1015" s="2">
        <f>VLOOKUP(A1015,'4B0907557B M382 List'!$A$5:$E$1799,5,FALSE)</f>
        <v>0</v>
      </c>
      <c r="D1015" s="2" t="str">
        <f>VLOOKUP(A1015,'4B0907557B M382 List'!$A$5:$B$1799,2,FALSE)</f>
        <v>1x1</v>
      </c>
      <c r="E1015" s="2">
        <f>VLOOKUP(A1015,'4B0907557B M382 List'!$A$5:$D$1799,4,FALSE)</f>
        <v>0</v>
      </c>
      <c r="F1015" s="2" t="str">
        <f>VLOOKUP(A1015,'4B0907557B M382 List'!$A$5:$D$1799,3,FALSE)</f>
        <v>$07541</v>
      </c>
      <c r="H1015" s="2" t="str">
        <f>VLOOKUP(A1015,'4B0907557P M592 List'!$A$5:$D$1316,2,FALSE)</f>
        <v>1x1</v>
      </c>
      <c r="I1015" s="2">
        <f>VLOOKUP(A1015,'4B0907557P M592 List'!$A$5:$D$1316,4,FALSE)</f>
        <v>0</v>
      </c>
      <c r="J1015" s="2" t="str">
        <f>VLOOKUP(A1015,'4B0907557P M592 List'!$A$5:$D$1316,3,FALSE)</f>
        <v>$070D7</v>
      </c>
      <c r="L1015" s="2" t="str">
        <f>VLOOKUP(A1015,'4B0907557P M592 List'!$A$5:$D$1316,2,FALSE)</f>
        <v>1x1</v>
      </c>
      <c r="M1015" s="2">
        <f>VLOOKUP(A1015,'4B0907557P M592 List'!$A$5:$D$1316,4,FALSE)</f>
        <v>0</v>
      </c>
      <c r="N1015" s="2" t="str">
        <f>VLOOKUP(A1015,'4B0907557P M592 List'!$A$5:$D$1316,3,FALSE)</f>
        <v>$070D7</v>
      </c>
      <c r="P1015" s="2" t="e">
        <f>VLOOKUP(A1015,'06A906018R M383 List'!$A$6:$D$1294,2,FALSE)</f>
        <v>#N/A</v>
      </c>
      <c r="Q1015" s="2" t="e">
        <f>VLOOKUP(A1015,'06A906018R M383 List'!$A$6:$D$1294,4,FALSE)</f>
        <v>#N/A</v>
      </c>
      <c r="R1015" s="2" t="e">
        <f>VLOOKUP(A1015,'06A906018R M383 List'!$A$6:$D$1294,3,FALSE)</f>
        <v>#N/A</v>
      </c>
      <c r="T1015" s="2" t="str">
        <f>VLOOKUP(A1015,'06A906018CG M383 List'!$A$6:$D$1395,2,FALSE)</f>
        <v>1x1</v>
      </c>
      <c r="U1015" s="2">
        <f>VLOOKUP(A1015,'06A906018CG M383 List'!$A$6:$D$1395,4,FALSE)</f>
        <v>0</v>
      </c>
      <c r="V1015" s="2" t="str">
        <f>VLOOKUP(A1015,'06A906018CG M383 List'!$A$6:$D$1395,3,FALSE)</f>
        <v>$06A73</v>
      </c>
    </row>
    <row r="1016" spans="1:22">
      <c r="P1016" s="2"/>
      <c r="Q1016" s="2"/>
      <c r="R1016" s="2"/>
    </row>
    <row r="1017" spans="1:22">
      <c r="A1017" s="2" t="s">
        <v>4363</v>
      </c>
      <c r="B1017" s="15" t="s">
        <v>9966</v>
      </c>
      <c r="P1017" s="2"/>
      <c r="Q1017" s="2"/>
      <c r="R1017" s="2"/>
    </row>
    <row r="1018" spans="1:22">
      <c r="A1018" s="2" t="s">
        <v>8792</v>
      </c>
      <c r="B1018" s="2" t="str">
        <f>VLOOKUP(A1018,'4B0907557B M382 List'!$A$5:$E$1799,5,FALSE)</f>
        <v>Codeword tester : UB</v>
      </c>
      <c r="D1018" s="2" t="str">
        <f>VLOOKUP(A1018,'4B0907557B M382 List'!$A$5:$B$1799,2,FALSE)</f>
        <v>1x1</v>
      </c>
      <c r="E1018" s="2" t="str">
        <f>VLOOKUP(A1018,'4B0907557B M382 List'!$A$5:$D$1799,4,FALSE)</f>
        <v>Codewort Tester: UB</v>
      </c>
      <c r="F1018" s="2" t="str">
        <f>VLOOKUP(A1018,'4B0907557B M382 List'!$A$5:$D$1799,3,FALSE)</f>
        <v>$07886</v>
      </c>
      <c r="H1018" s="2" t="str">
        <f>VLOOKUP(A1018,'4B0907557P M592 List'!$A$5:$D$1316,2,FALSE)</f>
        <v>1x1</v>
      </c>
      <c r="I1018" s="2" t="str">
        <f>VLOOKUP(A1018,'4B0907557P M592 List'!$A$5:$D$1316,4,FALSE)</f>
        <v>Codewort Tester: UB</v>
      </c>
      <c r="J1018" s="2" t="str">
        <f>VLOOKUP(A1018,'4B0907557P M592 List'!$A$5:$D$1316,3,FALSE)</f>
        <v>$0741C</v>
      </c>
      <c r="L1018" s="2" t="str">
        <f>VLOOKUP(A1018,'4B0907557P M592 List'!$A$5:$D$1316,2,FALSE)</f>
        <v>1x1</v>
      </c>
      <c r="M1018" s="2" t="str">
        <f>VLOOKUP(A1018,'4B0907557P M592 List'!$A$5:$D$1316,4,FALSE)</f>
        <v>Codewort Tester: UB</v>
      </c>
      <c r="N1018" s="2" t="str">
        <f>VLOOKUP(A1018,'4B0907557P M592 List'!$A$5:$D$1316,3,FALSE)</f>
        <v>$0741C</v>
      </c>
      <c r="P1018" s="2" t="e">
        <f>VLOOKUP(A1018,'06A906018R M383 List'!$A$6:$D$1294,2,FALSE)</f>
        <v>#N/A</v>
      </c>
      <c r="Q1018" s="2" t="e">
        <f>VLOOKUP(A1018,'06A906018R M383 List'!$A$6:$D$1294,4,FALSE)</f>
        <v>#N/A</v>
      </c>
      <c r="R1018" s="2" t="e">
        <f>VLOOKUP(A1018,'06A906018R M383 List'!$A$6:$D$1294,3,FALSE)</f>
        <v>#N/A</v>
      </c>
      <c r="T1018" s="2" t="e">
        <f>VLOOKUP(A1018,'06A906018CG M383 List'!$A$6:$D$1395,2,FALSE)</f>
        <v>#N/A</v>
      </c>
      <c r="U1018" s="2" t="e">
        <f>VLOOKUP(A1018,'06A906018CG M383 List'!$A$6:$D$1395,4,FALSE)</f>
        <v>#N/A</v>
      </c>
      <c r="V1018" s="2" t="e">
        <f>VLOOKUP(A1018,'06A906018CG M383 List'!$A$6:$D$1395,3,FALSE)</f>
        <v>#N/A</v>
      </c>
    </row>
    <row r="1019" spans="1:22">
      <c r="A1019" s="2" t="s">
        <v>9851</v>
      </c>
      <c r="B1019" s="2" t="str">
        <f>VLOOKUP(A1019,'4B0907557B M382 List'!$A$5:$E$1799,5,FALSE)</f>
        <v>Debounce Error: UB</v>
      </c>
      <c r="D1019" s="2" t="str">
        <f>VLOOKUP(A1019,'4B0907557B M382 List'!$A$5:$B$1799,2,FALSE)</f>
        <v>1x1</v>
      </c>
      <c r="E1019" s="2" t="str">
        <f>VLOOKUP(A1019,'4B0907557B M382 List'!$A$5:$D$1799,4,FALSE)</f>
        <v>Entprellung Fehler: UB</v>
      </c>
      <c r="F1019" s="2" t="str">
        <f>VLOOKUP(A1019,'4B0907557B M382 List'!$A$5:$D$1799,3,FALSE)</f>
        <v>$07A35</v>
      </c>
      <c r="H1019" s="2" t="str">
        <f>VLOOKUP(A1019,'4B0907557P M592 List'!$A$5:$D$1316,2,FALSE)</f>
        <v>1x1</v>
      </c>
      <c r="I1019" s="2" t="str">
        <f>VLOOKUP(A1019,'4B0907557P M592 List'!$A$5:$D$1316,4,FALSE)</f>
        <v>Entprellung Fehler: UB</v>
      </c>
      <c r="J1019" s="2" t="str">
        <f>VLOOKUP(A1019,'4B0907557P M592 List'!$A$5:$D$1316,3,FALSE)</f>
        <v>$075CB</v>
      </c>
      <c r="L1019" s="2" t="str">
        <f>VLOOKUP(A1019,'4B0907557P M592 List'!$A$5:$D$1316,2,FALSE)</f>
        <v>1x1</v>
      </c>
      <c r="M1019" s="2" t="str">
        <f>VLOOKUP(A1019,'4B0907557P M592 List'!$A$5:$D$1316,4,FALSE)</f>
        <v>Entprellung Fehler: UB</v>
      </c>
      <c r="N1019" s="2" t="str">
        <f>VLOOKUP(A1019,'4B0907557P M592 List'!$A$5:$D$1316,3,FALSE)</f>
        <v>$075CB</v>
      </c>
      <c r="P1019" s="2" t="str">
        <f>VLOOKUP(A1019,'06A906018R M383 List'!$A$6:$D$1294,2,FALSE)</f>
        <v>1x1</v>
      </c>
      <c r="Q1019" s="2" t="str">
        <f>VLOOKUP(A1019,'06A906018R M383 List'!$A$6:$D$1294,4,FALSE)</f>
        <v>Entprellung Fehler: UB</v>
      </c>
      <c r="R1019" s="2" t="str">
        <f>VLOOKUP(A1019,'06A906018R M383 List'!$A$6:$D$1294,3,FALSE)</f>
        <v>$06F5B</v>
      </c>
      <c r="T1019" s="2" t="str">
        <f>VLOOKUP(A1019,'06A906018CG M383 List'!$A$6:$D$1395,2,FALSE)</f>
        <v>1x1</v>
      </c>
      <c r="U1019" s="2" t="str">
        <f>VLOOKUP(A1019,'06A906018CG M383 List'!$A$6:$D$1395,4,FALSE)</f>
        <v>Entprellung Fehler: UB</v>
      </c>
      <c r="V1019" s="2" t="str">
        <f>VLOOKUP(A1019,'06A906018CG M383 List'!$A$6:$D$1395,3,FALSE)</f>
        <v>$06FB5</v>
      </c>
    </row>
    <row r="1020" spans="1:22">
      <c r="A1020" s="2" t="s">
        <v>7394</v>
      </c>
      <c r="B1020" s="2" t="str">
        <f>VLOOKUP(A1020,'4B0907557B M382 List'!$A$5:$E$1799,5,FALSE)</f>
        <v>Debouncing healing : UB</v>
      </c>
      <c r="D1020" s="2" t="str">
        <f>VLOOKUP(A1020,'4B0907557B M382 List'!$A$5:$B$1799,2,FALSE)</f>
        <v>1x1</v>
      </c>
      <c r="E1020" s="2" t="str">
        <f>VLOOKUP(A1020,'4B0907557B M382 List'!$A$5:$D$1799,4,FALSE)</f>
        <v>Entprellung Heilung: UB</v>
      </c>
      <c r="F1020" s="2" t="str">
        <f>VLOOKUP(A1020,'4B0907557B M382 List'!$A$5:$D$1799,3,FALSE)</f>
        <v>$07A7C</v>
      </c>
      <c r="H1020" s="2" t="str">
        <f>VLOOKUP(A1020,'4B0907557P M592 List'!$A$5:$D$1316,2,FALSE)</f>
        <v>1x1</v>
      </c>
      <c r="I1020" s="2" t="str">
        <f>VLOOKUP(A1020,'4B0907557P M592 List'!$A$5:$D$1316,4,FALSE)</f>
        <v>Entprellung Heilung: UB</v>
      </c>
      <c r="J1020" s="2" t="str">
        <f>VLOOKUP(A1020,'4B0907557P M592 List'!$A$5:$D$1316,3,FALSE)</f>
        <v>$07612</v>
      </c>
      <c r="L1020" s="2" t="str">
        <f>VLOOKUP(A1020,'4B0907557P M592 List'!$A$5:$D$1316,2,FALSE)</f>
        <v>1x1</v>
      </c>
      <c r="M1020" s="2" t="str">
        <f>VLOOKUP(A1020,'4B0907557P M592 List'!$A$5:$D$1316,4,FALSE)</f>
        <v>Entprellung Heilung: UB</v>
      </c>
      <c r="N1020" s="2" t="str">
        <f>VLOOKUP(A1020,'4B0907557P M592 List'!$A$5:$D$1316,3,FALSE)</f>
        <v>$07612</v>
      </c>
      <c r="P1020" s="2" t="str">
        <f>VLOOKUP(A1020,'06A906018R M383 List'!$A$6:$D$1294,2,FALSE)</f>
        <v>1x1</v>
      </c>
      <c r="Q1020" s="2" t="str">
        <f>VLOOKUP(A1020,'06A906018R M383 List'!$A$6:$D$1294,4,FALSE)</f>
        <v>Entprellung Heilung: UB</v>
      </c>
      <c r="R1020" s="2" t="str">
        <f>VLOOKUP(A1020,'06A906018R M383 List'!$A$6:$D$1294,3,FALSE)</f>
        <v>$06FA2</v>
      </c>
      <c r="T1020" s="2" t="str">
        <f>VLOOKUP(A1020,'06A906018CG M383 List'!$A$6:$D$1395,2,FALSE)</f>
        <v>1x1</v>
      </c>
      <c r="U1020" s="2" t="str">
        <f>VLOOKUP(A1020,'06A906018CG M383 List'!$A$6:$D$1395,4,FALSE)</f>
        <v>Entprellung Heilung: UB</v>
      </c>
      <c r="V1020" s="2" t="str">
        <f>VLOOKUP(A1020,'06A906018CG M383 List'!$A$6:$D$1395,3,FALSE)</f>
        <v>$06FFC</v>
      </c>
    </row>
    <row r="1021" spans="1:22">
      <c r="A1021" s="2" t="s">
        <v>8181</v>
      </c>
      <c r="B1021" s="2" t="str">
        <f>VLOOKUP(A1021,'4B0907557B M382 List'!$A$5:$E$1799,5,FALSE)</f>
        <v>Error - &gt; Lamp : UB</v>
      </c>
      <c r="D1021" s="2" t="str">
        <f>VLOOKUP(A1021,'4B0907557B M382 List'!$A$5:$B$1799,2,FALSE)</f>
        <v>1x1</v>
      </c>
      <c r="E1021" s="2" t="str">
        <f>VLOOKUP(A1021,'4B0907557B M382 List'!$A$5:$D$1799,4,FALSE)</f>
        <v>Fehler -&gt; Lampe: UB</v>
      </c>
      <c r="F1021" s="2" t="str">
        <f>VLOOKUP(A1021,'4B0907557B M382 List'!$A$5:$D$1799,3,FALSE)</f>
        <v>$07AC3</v>
      </c>
      <c r="H1021" s="2" t="str">
        <f>VLOOKUP(A1021,'4B0907557P M592 List'!$A$5:$D$1316,2,FALSE)</f>
        <v>1x1</v>
      </c>
      <c r="I1021" s="2" t="str">
        <f>VLOOKUP(A1021,'4B0907557P M592 List'!$A$5:$D$1316,4,FALSE)</f>
        <v>Fehler -&gt; Lampe: UB</v>
      </c>
      <c r="J1021" s="2" t="str">
        <f>VLOOKUP(A1021,'4B0907557P M592 List'!$A$5:$D$1316,3,FALSE)</f>
        <v>$07659</v>
      </c>
      <c r="L1021" s="2" t="str">
        <f>VLOOKUP(A1021,'4B0907557P M592 List'!$A$5:$D$1316,2,FALSE)</f>
        <v>1x1</v>
      </c>
      <c r="M1021" s="2" t="str">
        <f>VLOOKUP(A1021,'4B0907557P M592 List'!$A$5:$D$1316,4,FALSE)</f>
        <v>Fehler -&gt; Lampe: UB</v>
      </c>
      <c r="N1021" s="2" t="str">
        <f>VLOOKUP(A1021,'4B0907557P M592 List'!$A$5:$D$1316,3,FALSE)</f>
        <v>$07659</v>
      </c>
      <c r="P1021" s="2" t="str">
        <f>VLOOKUP(A1021,'06A906018R M383 List'!$A$6:$D$1294,2,FALSE)</f>
        <v>1x1</v>
      </c>
      <c r="Q1021" s="2" t="str">
        <f>VLOOKUP(A1021,'06A906018R M383 List'!$A$6:$D$1294,4,FALSE)</f>
        <v>Fehler -&gt; Lampe: UB</v>
      </c>
      <c r="R1021" s="2" t="str">
        <f>VLOOKUP(A1021,'06A906018R M383 List'!$A$6:$D$1294,3,FALSE)</f>
        <v>$06FE9</v>
      </c>
      <c r="T1021" s="2" t="str">
        <f>VLOOKUP(A1021,'06A906018CG M383 List'!$A$6:$D$1395,2,FALSE)</f>
        <v>1x1</v>
      </c>
      <c r="U1021" s="2" t="str">
        <f>VLOOKUP(A1021,'06A906018CG M383 List'!$A$6:$D$1395,4,FALSE)</f>
        <v>Fehler -&gt; Lampe: UB</v>
      </c>
      <c r="V1021" s="2" t="str">
        <f>VLOOKUP(A1021,'06A906018CG M383 List'!$A$6:$D$1395,3,FALSE)</f>
        <v>$07043</v>
      </c>
    </row>
    <row r="1022" spans="1:22">
      <c r="A1022" s="2" t="s">
        <v>6123</v>
      </c>
      <c r="B1022" s="2" t="str">
        <f>VLOOKUP(A1022,'4B0907557B M382 List'!$A$5:$E$1799,5,FALSE)</f>
        <v>Battery - Recovery time from the start , for UBATT - Diagnosis</v>
      </c>
      <c r="D1022" s="2" t="str">
        <f>VLOOKUP(A1022,'4B0907557B M382 List'!$A$5:$B$1799,2,FALSE)</f>
        <v>1x1</v>
      </c>
      <c r="E1022" s="2" t="str">
        <f>VLOOKUP(A1022,'4B0907557B M382 List'!$A$5:$D$1799,4,FALSE)</f>
        <v>Batterie - Erholzeit ab Start, für UBATT - Diagnose</v>
      </c>
      <c r="F1022" s="2" t="str">
        <f>VLOOKUP(A1022,'4B0907557B M382 List'!$A$5:$D$1799,3,FALSE)</f>
        <v>$07542</v>
      </c>
      <c r="H1022" s="2" t="str">
        <f>VLOOKUP(A1022,'4B0907557P M592 List'!$A$5:$D$1316,2,FALSE)</f>
        <v>1x1</v>
      </c>
      <c r="I1022" s="2" t="str">
        <f>VLOOKUP(A1022,'4B0907557P M592 List'!$A$5:$D$1316,4,FALSE)</f>
        <v>Batterie - Erholzeit ab Start, für UBATT - Diagnose</v>
      </c>
      <c r="J1022" s="2" t="str">
        <f>VLOOKUP(A1022,'4B0907557P M592 List'!$A$5:$D$1316,3,FALSE)</f>
        <v>$070D8</v>
      </c>
      <c r="L1022" s="2" t="str">
        <f>VLOOKUP(A1022,'4B0907557P M592 List'!$A$5:$D$1316,2,FALSE)</f>
        <v>1x1</v>
      </c>
      <c r="M1022" s="2" t="str">
        <f>VLOOKUP(A1022,'4B0907557P M592 List'!$A$5:$D$1316,4,FALSE)</f>
        <v>Batterie - Erholzeit ab Start, für UBATT - Diagnose</v>
      </c>
      <c r="N1022" s="2" t="str">
        <f>VLOOKUP(A1022,'4B0907557P M592 List'!$A$5:$D$1316,3,FALSE)</f>
        <v>$070D8</v>
      </c>
      <c r="P1022" s="2" t="e">
        <f>VLOOKUP(A1022,'06A906018R M383 List'!$A$6:$D$1294,2,FALSE)</f>
        <v>#N/A</v>
      </c>
      <c r="Q1022" s="2" t="e">
        <f>VLOOKUP(A1022,'06A906018R M383 List'!$A$6:$D$1294,4,FALSE)</f>
        <v>#N/A</v>
      </c>
      <c r="R1022" s="2" t="e">
        <f>VLOOKUP(A1022,'06A906018R M383 List'!$A$6:$D$1294,3,FALSE)</f>
        <v>#N/A</v>
      </c>
      <c r="T1022" s="2" t="str">
        <f>VLOOKUP(A1022,'06A906018CG M383 List'!$A$6:$D$1395,2,FALSE)</f>
        <v>1x1</v>
      </c>
      <c r="U1022" s="2" t="str">
        <f>VLOOKUP(A1022,'06A906018CG M383 List'!$A$6:$D$1395,4,FALSE)</f>
        <v>Batterie - Erholzeit ab Start, für UBATT - Diagnose</v>
      </c>
      <c r="V1022" s="2" t="str">
        <f>VLOOKUP(A1022,'06A906018CG M383 List'!$A$6:$D$1395,3,FALSE)</f>
        <v>$06A74</v>
      </c>
    </row>
    <row r="1023" spans="1:22">
      <c r="A1023" s="2" t="s">
        <v>6150</v>
      </c>
      <c r="B1023" s="2" t="str">
        <f>VLOOKUP(A1023,'4B0907557B M382 List'!$A$5:$E$1799,5,FALSE)</f>
        <v>Waiting time for diagnostic UBATT</v>
      </c>
      <c r="D1023" s="2" t="str">
        <f>VLOOKUP(A1023,'4B0907557B M382 List'!$A$5:$B$1799,2,FALSE)</f>
        <v>1x1</v>
      </c>
      <c r="E1023" s="2" t="str">
        <f>VLOOKUP(A1023,'4B0907557B M382 List'!$A$5:$D$1799,4,FALSE)</f>
        <v>Wartezeit für UBATT-Diagnose</v>
      </c>
      <c r="F1023" s="2" t="str">
        <f>VLOOKUP(A1023,'4B0907557B M382 List'!$A$5:$D$1799,3,FALSE)</f>
        <v>$07544</v>
      </c>
      <c r="H1023" s="2" t="str">
        <f>VLOOKUP(A1023,'4B0907557P M592 List'!$A$5:$D$1316,2,FALSE)</f>
        <v>1x1</v>
      </c>
      <c r="I1023" s="2" t="str">
        <f>VLOOKUP(A1023,'4B0907557P M592 List'!$A$5:$D$1316,4,FALSE)</f>
        <v>Wartezeit für UBATT-Diagnose</v>
      </c>
      <c r="J1023" s="2" t="str">
        <f>VLOOKUP(A1023,'4B0907557P M592 List'!$A$5:$D$1316,3,FALSE)</f>
        <v>$070DA</v>
      </c>
      <c r="L1023" s="2" t="str">
        <f>VLOOKUP(A1023,'4B0907557P M592 List'!$A$5:$D$1316,2,FALSE)</f>
        <v>1x1</v>
      </c>
      <c r="M1023" s="2" t="str">
        <f>VLOOKUP(A1023,'4B0907557P M592 List'!$A$5:$D$1316,4,FALSE)</f>
        <v>Wartezeit für UBATT-Diagnose</v>
      </c>
      <c r="N1023" s="2" t="str">
        <f>VLOOKUP(A1023,'4B0907557P M592 List'!$A$5:$D$1316,3,FALSE)</f>
        <v>$070DA</v>
      </c>
      <c r="P1023" s="2" t="e">
        <f>VLOOKUP(A1023,'06A906018R M383 List'!$A$6:$D$1294,2,FALSE)</f>
        <v>#N/A</v>
      </c>
      <c r="Q1023" s="2" t="e">
        <f>VLOOKUP(A1023,'06A906018R M383 List'!$A$6:$D$1294,4,FALSE)</f>
        <v>#N/A</v>
      </c>
      <c r="R1023" s="2" t="e">
        <f>VLOOKUP(A1023,'06A906018R M383 List'!$A$6:$D$1294,3,FALSE)</f>
        <v>#N/A</v>
      </c>
      <c r="T1023" s="2" t="str">
        <f>VLOOKUP(A1023,'06A906018CG M383 List'!$A$6:$D$1395,2,FALSE)</f>
        <v>1x1</v>
      </c>
      <c r="U1023" s="2" t="str">
        <f>VLOOKUP(A1023,'06A906018CG M383 List'!$A$6:$D$1395,4,FALSE)</f>
        <v>Wartezeit für UBATT-Diagnose</v>
      </c>
      <c r="V1023" s="2" t="str">
        <f>VLOOKUP(A1023,'06A906018CG M383 List'!$A$6:$D$1395,3,FALSE)</f>
        <v>$06A76</v>
      </c>
    </row>
    <row r="1024" spans="1:22">
      <c r="A1024" s="2" t="s">
        <v>6823</v>
      </c>
      <c r="B1024" s="2" t="str">
        <f>VLOOKUP(A1024,'4B0907557B M382 List'!$A$5:$E$1799,5,FALSE)</f>
        <v>Error sum time: UB</v>
      </c>
      <c r="D1024" s="2" t="str">
        <f>VLOOKUP(A1024,'4B0907557B M382 List'!$A$5:$B$1799,2,FALSE)</f>
        <v>1x1</v>
      </c>
      <c r="E1024" s="2" t="str">
        <f>VLOOKUP(A1024,'4B0907557B M382 List'!$A$5:$D$1799,4,FALSE)</f>
        <v>Fehlersummenzeit: UB</v>
      </c>
      <c r="F1024" s="2" t="str">
        <f>VLOOKUP(A1024,'4B0907557B M382 List'!$A$5:$D$1799,3,FALSE)</f>
        <v>$07B0A</v>
      </c>
      <c r="H1024" s="2" t="str">
        <f>VLOOKUP(A1024,'4B0907557P M592 List'!$A$5:$D$1316,2,FALSE)</f>
        <v>1x1</v>
      </c>
      <c r="I1024" s="2" t="str">
        <f>VLOOKUP(A1024,'4B0907557P M592 List'!$A$5:$D$1316,4,FALSE)</f>
        <v>Fehlersummenzeit: UB</v>
      </c>
      <c r="J1024" s="2" t="str">
        <f>VLOOKUP(A1024,'4B0907557P M592 List'!$A$5:$D$1316,3,FALSE)</f>
        <v>$076A0</v>
      </c>
      <c r="L1024" s="2" t="str">
        <f>VLOOKUP(A1024,'4B0907557P M592 List'!$A$5:$D$1316,2,FALSE)</f>
        <v>1x1</v>
      </c>
      <c r="M1024" s="2" t="str">
        <f>VLOOKUP(A1024,'4B0907557P M592 List'!$A$5:$D$1316,4,FALSE)</f>
        <v>Fehlersummenzeit: UB</v>
      </c>
      <c r="N1024" s="2" t="str">
        <f>VLOOKUP(A1024,'4B0907557P M592 List'!$A$5:$D$1316,3,FALSE)</f>
        <v>$076A0</v>
      </c>
      <c r="P1024" s="2" t="str">
        <f>VLOOKUP(A1024,'06A906018R M383 List'!$A$6:$D$1294,2,FALSE)</f>
        <v>1x1</v>
      </c>
      <c r="Q1024" s="2" t="str">
        <f>VLOOKUP(A1024,'06A906018R M383 List'!$A$6:$D$1294,4,FALSE)</f>
        <v>Fehlersummenzeit: UB</v>
      </c>
      <c r="R1024" s="2" t="str">
        <f>VLOOKUP(A1024,'06A906018R M383 List'!$A$6:$D$1294,3,FALSE)</f>
        <v>$07030</v>
      </c>
      <c r="T1024" s="2" t="str">
        <f>VLOOKUP(A1024,'06A906018CG M383 List'!$A$6:$D$1395,2,FALSE)</f>
        <v>1x1</v>
      </c>
      <c r="U1024" s="2" t="str">
        <f>VLOOKUP(A1024,'06A906018CG M383 List'!$A$6:$D$1395,4,FALSE)</f>
        <v>Fehlersummenzeit: UB</v>
      </c>
      <c r="V1024" s="2" t="str">
        <f>VLOOKUP(A1024,'06A906018CG M383 List'!$A$6:$D$1395,3,FALSE)</f>
        <v>$0708A</v>
      </c>
    </row>
    <row r="1025" spans="1:22">
      <c r="A1025" s="2" t="s">
        <v>3800</v>
      </c>
      <c r="B1025" s="2" t="str">
        <f>VLOOKUP(A1025,'4B0907557B M382 List'!$A$5:$E$1799,5,FALSE)</f>
        <v>Ubatt - Substitute value with defective AD - channel</v>
      </c>
      <c r="D1025" s="2" t="str">
        <f>VLOOKUP(A1025,'4B0907557B M382 List'!$A$5:$B$1799,2,FALSE)</f>
        <v>1x1</v>
      </c>
      <c r="E1025" s="2" t="str">
        <f>VLOOKUP(A1025,'4B0907557B M382 List'!$A$5:$D$1799,4,FALSE)</f>
        <v>Ubatt - Ersatzwert bei defektem AD - Kanal</v>
      </c>
      <c r="F1025" s="2" t="str">
        <f>VLOOKUP(A1025,'4B0907557B M382 List'!$A$5:$D$1799,3,FALSE)</f>
        <v>$07548</v>
      </c>
      <c r="H1025" s="2" t="str">
        <f>VLOOKUP(A1025,'4B0907557P M592 List'!$A$5:$D$1316,2,FALSE)</f>
        <v>1x1</v>
      </c>
      <c r="I1025" s="2" t="str">
        <f>VLOOKUP(A1025,'4B0907557P M592 List'!$A$5:$D$1316,4,FALSE)</f>
        <v>Ubatt - Ersatzwert bei defektem AD - Kanal</v>
      </c>
      <c r="J1025" s="2" t="str">
        <f>VLOOKUP(A1025,'4B0907557P M592 List'!$A$5:$D$1316,3,FALSE)</f>
        <v>$070DE</v>
      </c>
      <c r="L1025" s="2" t="str">
        <f>VLOOKUP(A1025,'4B0907557P M592 List'!$A$5:$D$1316,2,FALSE)</f>
        <v>1x1</v>
      </c>
      <c r="M1025" s="2" t="str">
        <f>VLOOKUP(A1025,'4B0907557P M592 List'!$A$5:$D$1316,4,FALSE)</f>
        <v>Ubatt - Ersatzwert bei defektem AD - Kanal</v>
      </c>
      <c r="N1025" s="2" t="str">
        <f>VLOOKUP(A1025,'4B0907557P M592 List'!$A$5:$D$1316,3,FALSE)</f>
        <v>$070DE</v>
      </c>
      <c r="P1025" s="2" t="e">
        <f>VLOOKUP(A1025,'06A906018R M383 List'!$A$6:$D$1294,2,FALSE)</f>
        <v>#N/A</v>
      </c>
      <c r="Q1025" s="2" t="e">
        <f>VLOOKUP(A1025,'06A906018R M383 List'!$A$6:$D$1294,4,FALSE)</f>
        <v>#N/A</v>
      </c>
      <c r="R1025" s="2" t="e">
        <f>VLOOKUP(A1025,'06A906018R M383 List'!$A$6:$D$1294,3,FALSE)</f>
        <v>#N/A</v>
      </c>
      <c r="T1025" s="2" t="str">
        <f>VLOOKUP(A1025,'06A906018CG M383 List'!$A$6:$D$1395,2,FALSE)</f>
        <v>1x1</v>
      </c>
      <c r="U1025" s="2" t="str">
        <f>VLOOKUP(A1025,'06A906018CG M383 List'!$A$6:$D$1395,4,FALSE)</f>
        <v>Ubatt - Ersatzwert bei defektem AD - Kanal</v>
      </c>
      <c r="V1025" s="2" t="str">
        <f>VLOOKUP(A1025,'06A906018CG M383 List'!$A$6:$D$1395,3,FALSE)</f>
        <v>$06A7A</v>
      </c>
    </row>
    <row r="1026" spans="1:22">
      <c r="A1026" s="2" t="s">
        <v>3803</v>
      </c>
      <c r="B1026" s="2" t="str">
        <f>VLOOKUP(A1026,'4B0907557B M382 List'!$A$5:$E$1799,5,FALSE)</f>
        <v>Battery voltage min. (Network )</v>
      </c>
      <c r="D1026" s="2" t="str">
        <f>VLOOKUP(A1026,'4B0907557B M382 List'!$A$5:$B$1799,2,FALSE)</f>
        <v>1x1</v>
      </c>
      <c r="E1026" s="2" t="str">
        <f>VLOOKUP(A1026,'4B0907557B M382 List'!$A$5:$D$1799,4,FALSE)</f>
        <v>Batteriespannung min. (Netz)</v>
      </c>
      <c r="F1026" s="2" t="str">
        <f>VLOOKUP(A1026,'4B0907557B M382 List'!$A$5:$D$1799,3,FALSE)</f>
        <v>$07546</v>
      </c>
      <c r="H1026" s="2" t="str">
        <f>VLOOKUP(A1026,'4B0907557P M592 List'!$A$5:$D$1316,2,FALSE)</f>
        <v>1x1</v>
      </c>
      <c r="I1026" s="2" t="str">
        <f>VLOOKUP(A1026,'4B0907557P M592 List'!$A$5:$D$1316,4,FALSE)</f>
        <v>Batteriespannung min. (Netz)</v>
      </c>
      <c r="J1026" s="2" t="str">
        <f>VLOOKUP(A1026,'4B0907557P M592 List'!$A$5:$D$1316,3,FALSE)</f>
        <v>$070DC</v>
      </c>
      <c r="L1026" s="2" t="str">
        <f>VLOOKUP(A1026,'4B0907557P M592 List'!$A$5:$D$1316,2,FALSE)</f>
        <v>1x1</v>
      </c>
      <c r="M1026" s="2" t="str">
        <f>VLOOKUP(A1026,'4B0907557P M592 List'!$A$5:$D$1316,4,FALSE)</f>
        <v>Batteriespannung min. (Netz)</v>
      </c>
      <c r="N1026" s="2" t="str">
        <f>VLOOKUP(A1026,'4B0907557P M592 List'!$A$5:$D$1316,3,FALSE)</f>
        <v>$070DC</v>
      </c>
      <c r="P1026" s="2" t="e">
        <f>VLOOKUP(A1026,'06A906018R M383 List'!$A$6:$D$1294,2,FALSE)</f>
        <v>#N/A</v>
      </c>
      <c r="Q1026" s="2" t="e">
        <f>VLOOKUP(A1026,'06A906018R M383 List'!$A$6:$D$1294,4,FALSE)</f>
        <v>#N/A</v>
      </c>
      <c r="R1026" s="2" t="e">
        <f>VLOOKUP(A1026,'06A906018R M383 List'!$A$6:$D$1294,3,FALSE)</f>
        <v>#N/A</v>
      </c>
      <c r="T1026" s="2" t="str">
        <f>VLOOKUP(A1026,'06A906018CG M383 List'!$A$6:$D$1395,2,FALSE)</f>
        <v>1x1</v>
      </c>
      <c r="U1026" s="2" t="str">
        <f>VLOOKUP(A1026,'06A906018CG M383 List'!$A$6:$D$1395,4,FALSE)</f>
        <v>Batteriespannung min. (Netz)</v>
      </c>
      <c r="V1026" s="2" t="str">
        <f>VLOOKUP(A1026,'06A906018CG M383 List'!$A$6:$D$1395,3,FALSE)</f>
        <v>$06A78</v>
      </c>
    </row>
    <row r="1027" spans="1:22">
      <c r="A1027" s="2" t="s">
        <v>3806</v>
      </c>
      <c r="B1027" s="2" t="str">
        <f>VLOOKUP(A1027,'4B0907557B M382 List'!$A$5:$E$1799,5,FALSE)</f>
        <v>Battery voltage min. (ADC)</v>
      </c>
      <c r="D1027" s="2" t="str">
        <f>VLOOKUP(A1027,'4B0907557B M382 List'!$A$5:$B$1799,2,FALSE)</f>
        <v>1x1</v>
      </c>
      <c r="E1027" s="2" t="str">
        <f>VLOOKUP(A1027,'4B0907557B M382 List'!$A$5:$D$1799,4,FALSE)</f>
        <v>Batteriespannung min. (ADC)</v>
      </c>
      <c r="F1027" s="2" t="str">
        <f>VLOOKUP(A1027,'4B0907557B M382 List'!$A$5:$D$1799,3,FALSE)</f>
        <v>$07547</v>
      </c>
      <c r="H1027" s="2" t="str">
        <f>VLOOKUP(A1027,'4B0907557P M592 List'!$A$5:$D$1316,2,FALSE)</f>
        <v>1x1</v>
      </c>
      <c r="I1027" s="2" t="str">
        <f>VLOOKUP(A1027,'4B0907557P M592 List'!$A$5:$D$1316,4,FALSE)</f>
        <v>Batteriespannung min. (ADC)</v>
      </c>
      <c r="J1027" s="2" t="str">
        <f>VLOOKUP(A1027,'4B0907557P M592 List'!$A$5:$D$1316,3,FALSE)</f>
        <v>$070DD</v>
      </c>
      <c r="L1027" s="2" t="str">
        <f>VLOOKUP(A1027,'4B0907557P M592 List'!$A$5:$D$1316,2,FALSE)</f>
        <v>1x1</v>
      </c>
      <c r="M1027" s="2" t="str">
        <f>VLOOKUP(A1027,'4B0907557P M592 List'!$A$5:$D$1316,4,FALSE)</f>
        <v>Batteriespannung min. (ADC)</v>
      </c>
      <c r="N1027" s="2" t="str">
        <f>VLOOKUP(A1027,'4B0907557P M592 List'!$A$5:$D$1316,3,FALSE)</f>
        <v>$070DD</v>
      </c>
      <c r="P1027" s="2" t="e">
        <f>VLOOKUP(A1027,'06A906018R M383 List'!$A$6:$D$1294,2,FALSE)</f>
        <v>#N/A</v>
      </c>
      <c r="Q1027" s="2" t="e">
        <f>VLOOKUP(A1027,'06A906018R M383 List'!$A$6:$D$1294,4,FALSE)</f>
        <v>#N/A</v>
      </c>
      <c r="R1027" s="2" t="e">
        <f>VLOOKUP(A1027,'06A906018R M383 List'!$A$6:$D$1294,3,FALSE)</f>
        <v>#N/A</v>
      </c>
      <c r="T1027" s="2" t="str">
        <f>VLOOKUP(A1027,'06A906018CG M383 List'!$A$6:$D$1395,2,FALSE)</f>
        <v>1x1</v>
      </c>
      <c r="U1027" s="2" t="str">
        <f>VLOOKUP(A1027,'06A906018CG M383 List'!$A$6:$D$1395,4,FALSE)</f>
        <v>Batteriespannung min. (ADC)</v>
      </c>
      <c r="V1027" s="2" t="str">
        <f>VLOOKUP(A1027,'06A906018CG M383 List'!$A$6:$D$1395,3,FALSE)</f>
        <v>$06A79</v>
      </c>
    </row>
    <row r="1028" spans="1:22">
      <c r="A1028" s="2" t="s">
        <v>3809</v>
      </c>
      <c r="B1028" s="2" t="str">
        <f>VLOOKUP(A1028,'4B0907557B M382 List'!$A$5:$E$1799,5,FALSE)</f>
        <v>Battery voltage max.</v>
      </c>
      <c r="D1028" s="2" t="str">
        <f>VLOOKUP(A1028,'4B0907557B M382 List'!$A$5:$B$1799,2,FALSE)</f>
        <v>1x1</v>
      </c>
      <c r="E1028" s="2" t="str">
        <f>VLOOKUP(A1028,'4B0907557B M382 List'!$A$5:$D$1799,4,FALSE)</f>
        <v>Batteriespannung max.</v>
      </c>
      <c r="F1028" s="2" t="str">
        <f>VLOOKUP(A1028,'4B0907557B M382 List'!$A$5:$D$1799,3,FALSE)</f>
        <v>$07545</v>
      </c>
      <c r="H1028" s="2" t="str">
        <f>VLOOKUP(A1028,'4B0907557P M592 List'!$A$5:$D$1316,2,FALSE)</f>
        <v>1x1</v>
      </c>
      <c r="I1028" s="2" t="str">
        <f>VLOOKUP(A1028,'4B0907557P M592 List'!$A$5:$D$1316,4,FALSE)</f>
        <v>Batteriespannung max.</v>
      </c>
      <c r="J1028" s="2" t="str">
        <f>VLOOKUP(A1028,'4B0907557P M592 List'!$A$5:$D$1316,3,FALSE)</f>
        <v>$070DB</v>
      </c>
      <c r="L1028" s="2" t="str">
        <f>VLOOKUP(A1028,'4B0907557P M592 List'!$A$5:$D$1316,2,FALSE)</f>
        <v>1x1</v>
      </c>
      <c r="M1028" s="2" t="str">
        <f>VLOOKUP(A1028,'4B0907557P M592 List'!$A$5:$D$1316,4,FALSE)</f>
        <v>Batteriespannung max.</v>
      </c>
      <c r="N1028" s="2" t="str">
        <f>VLOOKUP(A1028,'4B0907557P M592 List'!$A$5:$D$1316,3,FALSE)</f>
        <v>$070DB</v>
      </c>
      <c r="P1028" s="2" t="e">
        <f>VLOOKUP(A1028,'06A906018R M383 List'!$A$6:$D$1294,2,FALSE)</f>
        <v>#N/A</v>
      </c>
      <c r="Q1028" s="2" t="e">
        <f>VLOOKUP(A1028,'06A906018R M383 List'!$A$6:$D$1294,4,FALSE)</f>
        <v>#N/A</v>
      </c>
      <c r="R1028" s="2" t="e">
        <f>VLOOKUP(A1028,'06A906018R M383 List'!$A$6:$D$1294,3,FALSE)</f>
        <v>#N/A</v>
      </c>
      <c r="T1028" s="2" t="str">
        <f>VLOOKUP(A1028,'06A906018CG M383 List'!$A$6:$D$1395,2,FALSE)</f>
        <v>1x1</v>
      </c>
      <c r="U1028" s="2" t="str">
        <f>VLOOKUP(A1028,'06A906018CG M383 List'!$A$6:$D$1395,4,FALSE)</f>
        <v>Batteriespannung max.</v>
      </c>
      <c r="V1028" s="2" t="str">
        <f>VLOOKUP(A1028,'06A906018CG M383 List'!$A$6:$D$1395,3,FALSE)</f>
        <v>$06A77</v>
      </c>
    </row>
    <row r="1029" spans="1:22">
      <c r="A1029" s="2" t="s">
        <v>3993</v>
      </c>
      <c r="B1029" s="2" t="str">
        <f>VLOOKUP(A1029,'4B0907557B M382 List'!$A$5:$E$1799,5,FALSE)</f>
        <v>Speed ​​threshold below</v>
      </c>
      <c r="D1029" s="2" t="str">
        <f>VLOOKUP(A1029,'4B0907557B M382 List'!$A$5:$B$1799,2,FALSE)</f>
        <v>1x1</v>
      </c>
      <c r="E1029" s="2" t="str">
        <f>VLOOKUP(A1029,'4B0907557B M382 List'!$A$5:$D$1799,4,FALSE)</f>
        <v>Geschwindigkeitsschwelle unten</v>
      </c>
      <c r="F1029" s="2" t="str">
        <f>VLOOKUP(A1029,'4B0907557B M382 List'!$A$5:$D$1799,3,FALSE)</f>
        <v>$0764C</v>
      </c>
      <c r="H1029" s="2" t="str">
        <f>VLOOKUP(A1029,'4B0907557P M592 List'!$A$5:$D$1316,2,FALSE)</f>
        <v>1x1</v>
      </c>
      <c r="I1029" s="2" t="str">
        <f>VLOOKUP(A1029,'4B0907557P M592 List'!$A$5:$D$1316,4,FALSE)</f>
        <v>Geschwindigkeitsschwelle unten</v>
      </c>
      <c r="J1029" s="2" t="str">
        <f>VLOOKUP(A1029,'4B0907557P M592 List'!$A$5:$D$1316,3,FALSE)</f>
        <v>$071E2</v>
      </c>
      <c r="L1029" s="2" t="str">
        <f>VLOOKUP(A1029,'4B0907557P M592 List'!$A$5:$D$1316,2,FALSE)</f>
        <v>1x1</v>
      </c>
      <c r="M1029" s="2" t="str">
        <f>VLOOKUP(A1029,'4B0907557P M592 List'!$A$5:$D$1316,4,FALSE)</f>
        <v>Geschwindigkeitsschwelle unten</v>
      </c>
      <c r="N1029" s="2" t="str">
        <f>VLOOKUP(A1029,'4B0907557P M592 List'!$A$5:$D$1316,3,FALSE)</f>
        <v>$071E2</v>
      </c>
      <c r="P1029" s="2" t="e">
        <f>VLOOKUP(A1029,'06A906018R M383 List'!$A$6:$D$1294,2,FALSE)</f>
        <v>#N/A</v>
      </c>
      <c r="Q1029" s="2" t="e">
        <f>VLOOKUP(A1029,'06A906018R M383 List'!$A$6:$D$1294,4,FALSE)</f>
        <v>#N/A</v>
      </c>
      <c r="R1029" s="2" t="e">
        <f>VLOOKUP(A1029,'06A906018R M383 List'!$A$6:$D$1294,3,FALSE)</f>
        <v>#N/A</v>
      </c>
      <c r="T1029" s="2" t="e">
        <f>VLOOKUP(A1029,'06A906018CG M383 List'!$A$6:$D$1395,2,FALSE)</f>
        <v>#N/A</v>
      </c>
      <c r="U1029" s="2" t="e">
        <f>VLOOKUP(A1029,'06A906018CG M383 List'!$A$6:$D$1395,4,FALSE)</f>
        <v>#N/A</v>
      </c>
      <c r="V1029" s="2" t="e">
        <f>VLOOKUP(A1029,'06A906018CG M383 List'!$A$6:$D$1395,3,FALSE)</f>
        <v>#N/A</v>
      </c>
    </row>
    <row r="1030" spans="1:22">
      <c r="P1030" s="2"/>
      <c r="Q1030" s="2"/>
      <c r="R1030" s="2"/>
    </row>
    <row r="1031" spans="1:22">
      <c r="A1031" s="2" t="s">
        <v>4364</v>
      </c>
      <c r="B1031" s="15" t="s">
        <v>9967</v>
      </c>
      <c r="P1031" s="2"/>
      <c r="Q1031" s="2"/>
      <c r="R1031" s="2"/>
    </row>
    <row r="1032" spans="1:22">
      <c r="A1032" s="2" t="s">
        <v>8548</v>
      </c>
      <c r="B1032" s="2" t="str">
        <f>VLOOKUP(A1032,'4B0907557B M382 List'!$A$5:$E$1799,5,FALSE)</f>
        <v>Number of speed pulses per km for normalization v signal</v>
      </c>
      <c r="D1032" s="2" t="str">
        <f>VLOOKUP(A1032,'4B0907557B M382 List'!$A$5:$B$1799,2,FALSE)</f>
        <v>1x1</v>
      </c>
      <c r="E1032" s="2" t="str">
        <f>VLOOKUP(A1032,'4B0907557B M382 List'!$A$5:$D$1799,4,FALSE)</f>
        <v>Anzahl Geschwindigkeitsimpulse pro km für Normierung v-Signal</v>
      </c>
      <c r="F1032" s="2" t="str">
        <f>VLOOKUP(A1032,'4B0907557B M382 List'!$A$5:$D$1799,3,FALSE)</f>
        <v>$0754C</v>
      </c>
      <c r="H1032" s="2" t="str">
        <f>VLOOKUP(A1032,'4B0907557P M592 List'!$A$5:$D$1316,2,FALSE)</f>
        <v>1x1</v>
      </c>
      <c r="I1032" s="2" t="str">
        <f>VLOOKUP(A1032,'4B0907557P M592 List'!$A$5:$D$1316,4,FALSE)</f>
        <v>Anzahl Geschwindigkeitsimpulse pro km für Normierung v-Signal</v>
      </c>
      <c r="J1032" s="2" t="str">
        <f>VLOOKUP(A1032,'4B0907557P M592 List'!$A$5:$D$1316,3,FALSE)</f>
        <v>$070E2</v>
      </c>
      <c r="L1032" s="2" t="str">
        <f>VLOOKUP(A1032,'4B0907557P M592 List'!$A$5:$D$1316,2,FALSE)</f>
        <v>1x1</v>
      </c>
      <c r="M1032" s="2" t="str">
        <f>VLOOKUP(A1032,'4B0907557P M592 List'!$A$5:$D$1316,4,FALSE)</f>
        <v>Anzahl Geschwindigkeitsimpulse pro km für Normierung v-Signal</v>
      </c>
      <c r="N1032" s="2" t="str">
        <f>VLOOKUP(A1032,'4B0907557P M592 List'!$A$5:$D$1316,3,FALSE)</f>
        <v>$070E2</v>
      </c>
      <c r="P1032" s="2" t="e">
        <f>VLOOKUP(A1032,'06A906018R M383 List'!$A$6:$D$1294,2,FALSE)</f>
        <v>#N/A</v>
      </c>
      <c r="Q1032" s="2" t="e">
        <f>VLOOKUP(A1032,'06A906018R M383 List'!$A$6:$D$1294,4,FALSE)</f>
        <v>#N/A</v>
      </c>
      <c r="R1032" s="2" t="e">
        <f>VLOOKUP(A1032,'06A906018R M383 List'!$A$6:$D$1294,3,FALSE)</f>
        <v>#N/A</v>
      </c>
      <c r="T1032" s="2" t="e">
        <f>VLOOKUP(A1032,'06A906018CG M383 List'!$A$6:$D$1395,2,FALSE)</f>
        <v>#N/A</v>
      </c>
      <c r="U1032" s="2" t="e">
        <f>VLOOKUP(A1032,'06A906018CG M383 List'!$A$6:$D$1395,4,FALSE)</f>
        <v>#N/A</v>
      </c>
      <c r="V1032" s="2" t="e">
        <f>VLOOKUP(A1032,'06A906018CG M383 List'!$A$6:$D$1395,3,FALSE)</f>
        <v>#N/A</v>
      </c>
    </row>
    <row r="1033" spans="1:22">
      <c r="A1033" s="2" t="s">
        <v>8550</v>
      </c>
      <c r="B1033" s="2" t="str">
        <f>VLOOKUP(A1033,'4B0907557B M382 List'!$A$5:$E$1799,5,FALSE)</f>
        <v>Number of speed pulses per km for normalization v signal</v>
      </c>
      <c r="D1033" s="2" t="str">
        <f>VLOOKUP(A1033,'4B0907557B M382 List'!$A$5:$B$1799,2,FALSE)</f>
        <v>1x1</v>
      </c>
      <c r="E1033" s="2" t="str">
        <f>VLOOKUP(A1033,'4B0907557B M382 List'!$A$5:$D$1799,4,FALSE)</f>
        <v>Anzahl Geschwindigkeitsimpulse pro km für Normierung v-Signal</v>
      </c>
      <c r="F1033" s="2" t="str">
        <f>VLOOKUP(A1033,'4B0907557B M382 List'!$A$5:$D$1799,3,FALSE)</f>
        <v>$07554</v>
      </c>
      <c r="H1033" s="2" t="str">
        <f>VLOOKUP(A1033,'4B0907557P M592 List'!$A$5:$D$1316,2,FALSE)</f>
        <v>1x1</v>
      </c>
      <c r="I1033" s="2" t="str">
        <f>VLOOKUP(A1033,'4B0907557P M592 List'!$A$5:$D$1316,4,FALSE)</f>
        <v>Anzahl Geschwindigkeitsimpulse pro km für Normierung v-Signal</v>
      </c>
      <c r="J1033" s="2" t="str">
        <f>VLOOKUP(A1033,'4B0907557P M592 List'!$A$5:$D$1316,3,FALSE)</f>
        <v>$070EA</v>
      </c>
      <c r="L1033" s="2" t="str">
        <f>VLOOKUP(A1033,'4B0907557P M592 List'!$A$5:$D$1316,2,FALSE)</f>
        <v>1x1</v>
      </c>
      <c r="M1033" s="2" t="str">
        <f>VLOOKUP(A1033,'4B0907557P M592 List'!$A$5:$D$1316,4,FALSE)</f>
        <v>Anzahl Geschwindigkeitsimpulse pro km für Normierung v-Signal</v>
      </c>
      <c r="N1033" s="2" t="str">
        <f>VLOOKUP(A1033,'4B0907557P M592 List'!$A$5:$D$1316,3,FALSE)</f>
        <v>$070EA</v>
      </c>
      <c r="P1033" s="2" t="e">
        <f>VLOOKUP(A1033,'06A906018R M383 List'!$A$6:$D$1294,2,FALSE)</f>
        <v>#N/A</v>
      </c>
      <c r="Q1033" s="2" t="e">
        <f>VLOOKUP(A1033,'06A906018R M383 List'!$A$6:$D$1294,4,FALSE)</f>
        <v>#N/A</v>
      </c>
      <c r="R1033" s="2" t="e">
        <f>VLOOKUP(A1033,'06A906018R M383 List'!$A$6:$D$1294,3,FALSE)</f>
        <v>#N/A</v>
      </c>
      <c r="T1033" s="2" t="e">
        <f>VLOOKUP(A1033,'06A906018CG M383 List'!$A$6:$D$1395,2,FALSE)</f>
        <v>#N/A</v>
      </c>
      <c r="U1033" s="2" t="e">
        <f>VLOOKUP(A1033,'06A906018CG M383 List'!$A$6:$D$1395,4,FALSE)</f>
        <v>#N/A</v>
      </c>
      <c r="V1033" s="2" t="e">
        <f>VLOOKUP(A1033,'06A906018CG M383 List'!$A$6:$D$1395,3,FALSE)</f>
        <v>#N/A</v>
      </c>
    </row>
    <row r="1034" spans="1:22">
      <c r="A1034" s="2" t="s">
        <v>9330</v>
      </c>
      <c r="B1034" s="2" t="str">
        <f>VLOOKUP(A1034,'4B0907557B M382 List'!$A$5:$E$1799,5,FALSE)</f>
        <v>Delta speed limit change</v>
      </c>
      <c r="D1034" s="2" t="str">
        <f>VLOOKUP(A1034,'4B0907557B M382 List'!$A$5:$B$1799,2,FALSE)</f>
        <v>1x1</v>
      </c>
      <c r="E1034" s="2" t="str">
        <f>VLOOKUP(A1034,'4B0907557B M382 List'!$A$5:$D$1799,4,FALSE)</f>
        <v>Delta-Geschwindigkeit für Änderungsbegrenzung</v>
      </c>
      <c r="F1034" s="2" t="str">
        <f>VLOOKUP(A1034,'4B0907557B M382 List'!$A$5:$D$1799,3,FALSE)</f>
        <v>$07550</v>
      </c>
      <c r="H1034" s="2" t="str">
        <f>VLOOKUP(A1034,'4B0907557P M592 List'!$A$5:$D$1316,2,FALSE)</f>
        <v>1x1</v>
      </c>
      <c r="I1034" s="2" t="str">
        <f>VLOOKUP(A1034,'4B0907557P M592 List'!$A$5:$D$1316,4,FALSE)</f>
        <v>Delta-Geschwindigkeit für Änderungsbegrenzung</v>
      </c>
      <c r="J1034" s="2" t="str">
        <f>VLOOKUP(A1034,'4B0907557P M592 List'!$A$5:$D$1316,3,FALSE)</f>
        <v>$070E6</v>
      </c>
      <c r="L1034" s="2" t="str">
        <f>VLOOKUP(A1034,'4B0907557P M592 List'!$A$5:$D$1316,2,FALSE)</f>
        <v>1x1</v>
      </c>
      <c r="M1034" s="2" t="str">
        <f>VLOOKUP(A1034,'4B0907557P M592 List'!$A$5:$D$1316,4,FALSE)</f>
        <v>Delta-Geschwindigkeit für Änderungsbegrenzung</v>
      </c>
      <c r="N1034" s="2" t="str">
        <f>VLOOKUP(A1034,'4B0907557P M592 List'!$A$5:$D$1316,3,FALSE)</f>
        <v>$070E6</v>
      </c>
      <c r="P1034" s="2" t="e">
        <f>VLOOKUP(A1034,'06A906018R M383 List'!$A$6:$D$1294,2,FALSE)</f>
        <v>#N/A</v>
      </c>
      <c r="Q1034" s="2" t="e">
        <f>VLOOKUP(A1034,'06A906018R M383 List'!$A$6:$D$1294,4,FALSE)</f>
        <v>#N/A</v>
      </c>
      <c r="R1034" s="2" t="e">
        <f>VLOOKUP(A1034,'06A906018R M383 List'!$A$6:$D$1294,3,FALSE)</f>
        <v>#N/A</v>
      </c>
      <c r="T1034" s="2" t="str">
        <f>VLOOKUP(A1034,'06A906018CG M383 List'!$A$6:$D$1395,2,FALSE)</f>
        <v>1x1</v>
      </c>
      <c r="U1034" s="2" t="str">
        <f>VLOOKUP(A1034,'06A906018CG M383 List'!$A$6:$D$1395,4,FALSE)</f>
        <v>Delta-Geschwindigkeit für Änderungsbegrenzung</v>
      </c>
      <c r="V1034" s="2" t="str">
        <f>VLOOKUP(A1034,'06A906018CG M383 List'!$A$6:$D$1395,3,FALSE)</f>
        <v>$06A82</v>
      </c>
    </row>
    <row r="1035" spans="1:22">
      <c r="A1035" s="2" t="s">
        <v>9332</v>
      </c>
      <c r="B1035" s="2" t="str">
        <f>VLOOKUP(A1035,'4B0907557B M382 List'!$A$5:$E$1799,5,FALSE)</f>
        <v>Delta speed limit change</v>
      </c>
      <c r="D1035" s="2" t="str">
        <f>VLOOKUP(A1035,'4B0907557B M382 List'!$A$5:$B$1799,2,FALSE)</f>
        <v>1x1</v>
      </c>
      <c r="E1035" s="2" t="str">
        <f>VLOOKUP(A1035,'4B0907557B M382 List'!$A$5:$D$1799,4,FALSE)</f>
        <v>Delta-Geschwindigkeit für Änderungsbegrenzung</v>
      </c>
      <c r="F1035" s="2" t="str">
        <f>VLOOKUP(A1035,'4B0907557B M382 List'!$A$5:$D$1799,3,FALSE)</f>
        <v>$07558</v>
      </c>
      <c r="H1035" s="2" t="str">
        <f>VLOOKUP(A1035,'4B0907557P M592 List'!$A$5:$D$1316,2,FALSE)</f>
        <v>1x1</v>
      </c>
      <c r="I1035" s="2" t="str">
        <f>VLOOKUP(A1035,'4B0907557P M592 List'!$A$5:$D$1316,4,FALSE)</f>
        <v>Delta-Geschwindigkeit für Änderungsbegrenzung</v>
      </c>
      <c r="J1035" s="2" t="str">
        <f>VLOOKUP(A1035,'4B0907557P M592 List'!$A$5:$D$1316,3,FALSE)</f>
        <v>$070EE</v>
      </c>
      <c r="L1035" s="2" t="str">
        <f>VLOOKUP(A1035,'4B0907557P M592 List'!$A$5:$D$1316,2,FALSE)</f>
        <v>1x1</v>
      </c>
      <c r="M1035" s="2" t="str">
        <f>VLOOKUP(A1035,'4B0907557P M592 List'!$A$5:$D$1316,4,FALSE)</f>
        <v>Delta-Geschwindigkeit für Änderungsbegrenzung</v>
      </c>
      <c r="N1035" s="2" t="str">
        <f>VLOOKUP(A1035,'4B0907557P M592 List'!$A$5:$D$1316,3,FALSE)</f>
        <v>$070EE</v>
      </c>
      <c r="P1035" s="2" t="str">
        <f>VLOOKUP(A1035,'06A906018R M383 List'!$A$6:$D$1294,2,FALSE)</f>
        <v>1x1</v>
      </c>
      <c r="Q1035" s="2" t="str">
        <f>VLOOKUP(A1035,'06A906018R M383 List'!$A$6:$D$1294,4,FALSE)</f>
        <v>Delta-Geschwindigkeit für Änderungsbegrenzung</v>
      </c>
      <c r="R1035" s="2" t="str">
        <f>VLOOKUP(A1035,'06A906018R M383 List'!$A$6:$D$1294,3,FALSE)</f>
        <v>$06A6E</v>
      </c>
      <c r="T1035" s="2" t="e">
        <f>VLOOKUP(A1035,'06A906018CG M383 List'!$A$6:$D$1395,2,FALSE)</f>
        <v>#N/A</v>
      </c>
      <c r="U1035" s="2" t="e">
        <f>VLOOKUP(A1035,'06A906018CG M383 List'!$A$6:$D$1395,4,FALSE)</f>
        <v>#N/A</v>
      </c>
      <c r="V1035" s="2" t="e">
        <f>VLOOKUP(A1035,'06A906018CG M383 List'!$A$6:$D$1395,3,FALSE)</f>
        <v>#N/A</v>
      </c>
    </row>
    <row r="1036" spans="1:22">
      <c r="A1036" s="2" t="s">
        <v>3961</v>
      </c>
      <c r="B1036" s="2" t="str">
        <f>VLOOKUP(A1036,'4B0907557B M382 List'!$A$5:$E$1799,5,FALSE)</f>
        <v>Detect Drive - standing</v>
      </c>
      <c r="D1036" s="2" t="str">
        <f>VLOOKUP(A1036,'4B0907557B M382 List'!$A$5:$B$1799,2,FALSE)</f>
        <v>1x1</v>
      </c>
      <c r="E1036" s="2" t="str">
        <f>VLOOKUP(A1036,'4B0907557B M382 List'!$A$5:$D$1799,4,FALSE)</f>
        <v>Erkennen Fahren-Stehen</v>
      </c>
      <c r="F1036" s="2" t="str">
        <f>VLOOKUP(A1036,'4B0907557B M382 List'!$A$5:$D$1799,3,FALSE)</f>
        <v>$0754F</v>
      </c>
      <c r="H1036" s="2" t="str">
        <f>VLOOKUP(A1036,'4B0907557P M592 List'!$A$5:$D$1316,2,FALSE)</f>
        <v>1x1</v>
      </c>
      <c r="I1036" s="2" t="str">
        <f>VLOOKUP(A1036,'4B0907557P M592 List'!$A$5:$D$1316,4,FALSE)</f>
        <v>Erkennen Fahren-Stehen</v>
      </c>
      <c r="J1036" s="2" t="str">
        <f>VLOOKUP(A1036,'4B0907557P M592 List'!$A$5:$D$1316,3,FALSE)</f>
        <v>$070E5</v>
      </c>
      <c r="L1036" s="2" t="str">
        <f>VLOOKUP(A1036,'4B0907557P M592 List'!$A$5:$D$1316,2,FALSE)</f>
        <v>1x1</v>
      </c>
      <c r="M1036" s="2" t="str">
        <f>VLOOKUP(A1036,'4B0907557P M592 List'!$A$5:$D$1316,4,FALSE)</f>
        <v>Erkennen Fahren-Stehen</v>
      </c>
      <c r="N1036" s="2" t="str">
        <f>VLOOKUP(A1036,'4B0907557P M592 List'!$A$5:$D$1316,3,FALSE)</f>
        <v>$070E5</v>
      </c>
      <c r="P1036" s="2" t="e">
        <f>VLOOKUP(A1036,'06A906018R M383 List'!$A$6:$D$1294,2,FALSE)</f>
        <v>#N/A</v>
      </c>
      <c r="Q1036" s="2" t="e">
        <f>VLOOKUP(A1036,'06A906018R M383 List'!$A$6:$D$1294,4,FALSE)</f>
        <v>#N/A</v>
      </c>
      <c r="R1036" s="2" t="e">
        <f>VLOOKUP(A1036,'06A906018R M383 List'!$A$6:$D$1294,3,FALSE)</f>
        <v>#N/A</v>
      </c>
      <c r="T1036" s="2" t="str">
        <f>VLOOKUP(A1036,'06A906018CG M383 List'!$A$6:$D$1395,2,FALSE)</f>
        <v>1x1</v>
      </c>
      <c r="U1036" s="2" t="str">
        <f>VLOOKUP(A1036,'06A906018CG M383 List'!$A$6:$D$1395,4,FALSE)</f>
        <v>Erkennen Fahren-Stehen</v>
      </c>
      <c r="V1036" s="2" t="str">
        <f>VLOOKUP(A1036,'06A906018CG M383 List'!$A$6:$D$1395,3,FALSE)</f>
        <v>$06A81</v>
      </c>
    </row>
    <row r="1037" spans="1:22">
      <c r="A1037" s="2" t="s">
        <v>3963</v>
      </c>
      <c r="B1037" s="2" t="str">
        <f>VLOOKUP(A1037,'4B0907557B M382 List'!$A$5:$E$1799,5,FALSE)</f>
        <v>Detect Drive - standing</v>
      </c>
      <c r="D1037" s="2" t="str">
        <f>VLOOKUP(A1037,'4B0907557B M382 List'!$A$5:$B$1799,2,FALSE)</f>
        <v>1x1</v>
      </c>
      <c r="E1037" s="2" t="str">
        <f>VLOOKUP(A1037,'4B0907557B M382 List'!$A$5:$D$1799,4,FALSE)</f>
        <v>Erkennen Fahren-Stehen</v>
      </c>
      <c r="F1037" s="2" t="str">
        <f>VLOOKUP(A1037,'4B0907557B M382 List'!$A$5:$D$1799,3,FALSE)</f>
        <v>$07557</v>
      </c>
      <c r="H1037" s="2" t="str">
        <f>VLOOKUP(A1037,'4B0907557P M592 List'!$A$5:$D$1316,2,FALSE)</f>
        <v>1x1</v>
      </c>
      <c r="I1037" s="2" t="str">
        <f>VLOOKUP(A1037,'4B0907557P M592 List'!$A$5:$D$1316,4,FALSE)</f>
        <v>Erkennen Fahren-Stehen</v>
      </c>
      <c r="J1037" s="2" t="str">
        <f>VLOOKUP(A1037,'4B0907557P M592 List'!$A$5:$D$1316,3,FALSE)</f>
        <v>$070ED</v>
      </c>
      <c r="L1037" s="2" t="str">
        <f>VLOOKUP(A1037,'4B0907557P M592 List'!$A$5:$D$1316,2,FALSE)</f>
        <v>1x1</v>
      </c>
      <c r="M1037" s="2" t="str">
        <f>VLOOKUP(A1037,'4B0907557P M592 List'!$A$5:$D$1316,4,FALSE)</f>
        <v>Erkennen Fahren-Stehen</v>
      </c>
      <c r="N1037" s="2" t="str">
        <f>VLOOKUP(A1037,'4B0907557P M592 List'!$A$5:$D$1316,3,FALSE)</f>
        <v>$070ED</v>
      </c>
      <c r="P1037" s="2" t="str">
        <f>VLOOKUP(A1037,'06A906018R M383 List'!$A$6:$D$1294,2,FALSE)</f>
        <v>1x1</v>
      </c>
      <c r="Q1037" s="2" t="str">
        <f>VLOOKUP(A1037,'06A906018R M383 List'!$A$6:$D$1294,4,FALSE)</f>
        <v>Erkennen Fahren-Stehen</v>
      </c>
      <c r="R1037" s="2" t="str">
        <f>VLOOKUP(A1037,'06A906018R M383 List'!$A$6:$D$1294,3,FALSE)</f>
        <v>$06A6D</v>
      </c>
      <c r="T1037" s="2" t="e">
        <f>VLOOKUP(A1037,'06A906018CG M383 List'!$A$6:$D$1395,2,FALSE)</f>
        <v>#N/A</v>
      </c>
      <c r="U1037" s="2" t="e">
        <f>VLOOKUP(A1037,'06A906018CG M383 List'!$A$6:$D$1395,4,FALSE)</f>
        <v>#N/A</v>
      </c>
      <c r="V1037" s="2" t="e">
        <f>VLOOKUP(A1037,'06A906018CG M383 List'!$A$6:$D$1395,3,FALSE)</f>
        <v>#N/A</v>
      </c>
    </row>
    <row r="1038" spans="1:22">
      <c r="A1038" s="2" t="s">
        <v>3966</v>
      </c>
      <c r="B1038" s="2" t="str">
        <f>VLOOKUP(A1038,'4B0907557B M382 List'!$A$5:$E$1799,5,FALSE)</f>
        <v>Segment length for speed detection</v>
      </c>
      <c r="D1038" s="2" t="str">
        <f>VLOOKUP(A1038,'4B0907557B M382 List'!$A$5:$B$1799,2,FALSE)</f>
        <v>4x1</v>
      </c>
      <c r="E1038" s="2" t="str">
        <f>VLOOKUP(A1038,'4B0907557B M382 List'!$A$5:$D$1799,4,FALSE)</f>
        <v>Segmentlänge für Geschwindigkeitserfassung</v>
      </c>
      <c r="F1038" s="2" t="str">
        <f>VLOOKUP(A1038,'4B0907557B M382 List'!$A$5:$D$1799,3,FALSE)</f>
        <v>$07E44</v>
      </c>
      <c r="H1038" s="2" t="str">
        <f>VLOOKUP(A1038,'4B0907557P M592 List'!$A$5:$D$1316,2,FALSE)</f>
        <v>4x1</v>
      </c>
      <c r="I1038" s="2" t="str">
        <f>VLOOKUP(A1038,'4B0907557P M592 List'!$A$5:$D$1316,4,FALSE)</f>
        <v>Segmentlänge für Geschwindigkeitserfassung</v>
      </c>
      <c r="J1038" s="2" t="str">
        <f>VLOOKUP(A1038,'4B0907557P M592 List'!$A$5:$D$1316,3,FALSE)</f>
        <v>$079DA</v>
      </c>
      <c r="L1038" s="2" t="str">
        <f>VLOOKUP(A1038,'4B0907557P M592 List'!$A$5:$D$1316,2,FALSE)</f>
        <v>4x1</v>
      </c>
      <c r="M1038" s="2" t="str">
        <f>VLOOKUP(A1038,'4B0907557P M592 List'!$A$5:$D$1316,4,FALSE)</f>
        <v>Segmentlänge für Geschwindigkeitserfassung</v>
      </c>
      <c r="N1038" s="2" t="str">
        <f>VLOOKUP(A1038,'4B0907557P M592 List'!$A$5:$D$1316,3,FALSE)</f>
        <v>$079DA</v>
      </c>
      <c r="P1038" s="2" t="str">
        <f>VLOOKUP(A1038,'06A906018R M383 List'!$A$6:$D$1294,2,FALSE)</f>
        <v>4x1</v>
      </c>
      <c r="Q1038" s="2" t="str">
        <f>VLOOKUP(A1038,'06A906018R M383 List'!$A$6:$D$1294,4,FALSE)</f>
        <v>Segmentlänge für Geschwindigkeitserfassung</v>
      </c>
      <c r="R1038" s="2" t="str">
        <f>VLOOKUP(A1038,'06A906018R M383 List'!$A$6:$D$1294,3,FALSE)</f>
        <v>$0737E</v>
      </c>
      <c r="T1038" s="2" t="str">
        <f>VLOOKUP(A1038,'06A906018CG M383 List'!$A$6:$D$1395,2,FALSE)</f>
        <v>4x1</v>
      </c>
      <c r="U1038" s="2" t="str">
        <f>VLOOKUP(A1038,'06A906018CG M383 List'!$A$6:$D$1395,4,FALSE)</f>
        <v>Segmentlänge für Geschwindigkeitserfassung</v>
      </c>
      <c r="V1038" s="2" t="str">
        <f>VLOOKUP(A1038,'06A906018CG M383 List'!$A$6:$D$1395,3,FALSE)</f>
        <v>$073E8</v>
      </c>
    </row>
    <row r="1039" spans="1:22">
      <c r="A1039" s="2" t="s">
        <v>4175</v>
      </c>
      <c r="B1039" s="2" t="str">
        <f>VLOOKUP(A1039,'4B0907557B M382 List'!$A$5:$E$1799,5,FALSE)</f>
        <v>Time constant for filtering the velocity signal</v>
      </c>
      <c r="D1039" s="2" t="str">
        <f>VLOOKUP(A1039,'4B0907557B M382 List'!$A$5:$B$1799,2,FALSE)</f>
        <v>1x1</v>
      </c>
      <c r="E1039" s="2" t="str">
        <f>VLOOKUP(A1039,'4B0907557B M382 List'!$A$5:$D$1799,4,FALSE)</f>
        <v>Zeitkonstante für Filterung des Geschwindigkeitssignals</v>
      </c>
      <c r="F1039" s="2" t="str">
        <f>VLOOKUP(A1039,'4B0907557B M382 List'!$A$5:$D$1799,3,FALSE)</f>
        <v>$0754E</v>
      </c>
      <c r="H1039" s="2" t="str">
        <f>VLOOKUP(A1039,'4B0907557P M592 List'!$A$5:$D$1316,2,FALSE)</f>
        <v>1x1</v>
      </c>
      <c r="I1039" s="2" t="str">
        <f>VLOOKUP(A1039,'4B0907557P M592 List'!$A$5:$D$1316,4,FALSE)</f>
        <v>Zeitkonstante für Filterung des Geschwindigkeitssignals</v>
      </c>
      <c r="J1039" s="2" t="str">
        <f>VLOOKUP(A1039,'4B0907557P M592 List'!$A$5:$D$1316,3,FALSE)</f>
        <v>$070E4</v>
      </c>
      <c r="L1039" s="2" t="str">
        <f>VLOOKUP(A1039,'4B0907557P M592 List'!$A$5:$D$1316,2,FALSE)</f>
        <v>1x1</v>
      </c>
      <c r="M1039" s="2" t="str">
        <f>VLOOKUP(A1039,'4B0907557P M592 List'!$A$5:$D$1316,4,FALSE)</f>
        <v>Zeitkonstante für Filterung des Geschwindigkeitssignals</v>
      </c>
      <c r="N1039" s="2" t="str">
        <f>VLOOKUP(A1039,'4B0907557P M592 List'!$A$5:$D$1316,3,FALSE)</f>
        <v>$070E4</v>
      </c>
      <c r="P1039" s="2" t="e">
        <f>VLOOKUP(A1039,'06A906018R M383 List'!$A$6:$D$1294,2,FALSE)</f>
        <v>#N/A</v>
      </c>
      <c r="Q1039" s="2" t="e">
        <f>VLOOKUP(A1039,'06A906018R M383 List'!$A$6:$D$1294,4,FALSE)</f>
        <v>#N/A</v>
      </c>
      <c r="R1039" s="2" t="e">
        <f>VLOOKUP(A1039,'06A906018R M383 List'!$A$6:$D$1294,3,FALSE)</f>
        <v>#N/A</v>
      </c>
      <c r="T1039" s="2" t="str">
        <f>VLOOKUP(A1039,'06A906018CG M383 List'!$A$6:$D$1395,2,FALSE)</f>
        <v>1x1</v>
      </c>
      <c r="U1039" s="2" t="str">
        <f>VLOOKUP(A1039,'06A906018CG M383 List'!$A$6:$D$1395,4,FALSE)</f>
        <v>Zeitkonstante für Filterung des Geschwindigkeitssignals</v>
      </c>
      <c r="V1039" s="2" t="str">
        <f>VLOOKUP(A1039,'06A906018CG M383 List'!$A$6:$D$1395,3,FALSE)</f>
        <v>$06A80</v>
      </c>
    </row>
    <row r="1040" spans="1:22">
      <c r="A1040" s="2" t="s">
        <v>4177</v>
      </c>
      <c r="B1040" s="2" t="str">
        <f>VLOOKUP(A1040,'4B0907557B M382 List'!$A$5:$E$1799,5,FALSE)</f>
        <v>Time constant for filtering the velocity signal</v>
      </c>
      <c r="D1040" s="2" t="str">
        <f>VLOOKUP(A1040,'4B0907557B M382 List'!$A$5:$B$1799,2,FALSE)</f>
        <v>1x1</v>
      </c>
      <c r="E1040" s="2" t="str">
        <f>VLOOKUP(A1040,'4B0907557B M382 List'!$A$5:$D$1799,4,FALSE)</f>
        <v>Zeitkonstante für Filterung des Geschwindigkeitssignals</v>
      </c>
      <c r="F1040" s="2" t="str">
        <f>VLOOKUP(A1040,'4B0907557B M382 List'!$A$5:$D$1799,3,FALSE)</f>
        <v>$07556</v>
      </c>
      <c r="H1040" s="2" t="str">
        <f>VLOOKUP(A1040,'4B0907557P M592 List'!$A$5:$D$1316,2,FALSE)</f>
        <v>1x1</v>
      </c>
      <c r="I1040" s="2" t="str">
        <f>VLOOKUP(A1040,'4B0907557P M592 List'!$A$5:$D$1316,4,FALSE)</f>
        <v>Zeitkonstante für Filterung des Geschwindigkeitssignals</v>
      </c>
      <c r="J1040" s="2" t="str">
        <f>VLOOKUP(A1040,'4B0907557P M592 List'!$A$5:$D$1316,3,FALSE)</f>
        <v>$070EC</v>
      </c>
      <c r="L1040" s="2" t="str">
        <f>VLOOKUP(A1040,'4B0907557P M592 List'!$A$5:$D$1316,2,FALSE)</f>
        <v>1x1</v>
      </c>
      <c r="M1040" s="2" t="str">
        <f>VLOOKUP(A1040,'4B0907557P M592 List'!$A$5:$D$1316,4,FALSE)</f>
        <v>Zeitkonstante für Filterung des Geschwindigkeitssignals</v>
      </c>
      <c r="N1040" s="2" t="str">
        <f>VLOOKUP(A1040,'4B0907557P M592 List'!$A$5:$D$1316,3,FALSE)</f>
        <v>$070EC</v>
      </c>
      <c r="P1040" s="2" t="str">
        <f>VLOOKUP(A1040,'06A906018R M383 List'!$A$6:$D$1294,2,FALSE)</f>
        <v>1x1</v>
      </c>
      <c r="Q1040" s="2" t="str">
        <f>VLOOKUP(A1040,'06A906018R M383 List'!$A$6:$D$1294,4,FALSE)</f>
        <v>Zeitkonstante für Filterung des Geschwindigkeitssignals</v>
      </c>
      <c r="R1040" s="2" t="str">
        <f>VLOOKUP(A1040,'06A906018R M383 List'!$A$6:$D$1294,3,FALSE)</f>
        <v>$06A6C</v>
      </c>
      <c r="T1040" s="2" t="e">
        <f>VLOOKUP(A1040,'06A906018CG M383 List'!$A$6:$D$1395,2,FALSE)</f>
        <v>#N/A</v>
      </c>
      <c r="U1040" s="2" t="e">
        <f>VLOOKUP(A1040,'06A906018CG M383 List'!$A$6:$D$1395,4,FALSE)</f>
        <v>#N/A</v>
      </c>
      <c r="V1040" s="2" t="e">
        <f>VLOOKUP(A1040,'06A906018CG M383 List'!$A$6:$D$1395,3,FALSE)</f>
        <v>#N/A</v>
      </c>
    </row>
    <row r="1041" spans="1:22">
      <c r="P1041" s="2"/>
      <c r="Q1041" s="2"/>
      <c r="R1041" s="2"/>
    </row>
    <row r="1042" spans="1:22">
      <c r="A1042" s="3" t="s">
        <v>4365</v>
      </c>
      <c r="B1042" s="15" t="s">
        <v>9968</v>
      </c>
      <c r="P1042" s="2"/>
      <c r="Q1042" s="2"/>
      <c r="R1042" s="2"/>
    </row>
    <row r="1043" spans="1:22">
      <c r="A1043" s="2" t="s">
        <v>5915</v>
      </c>
      <c r="B1043" s="2" t="str">
        <f>VLOOKUP(A1043,'4B0907557B M382 List'!$A$5:$E$1799,5,FALSE)</f>
        <v>Exhaust - trip temperature for probe heating in front of catalytic converter</v>
      </c>
      <c r="D1043" s="2" t="str">
        <f>VLOOKUP(A1043,'4B0907557B M382 List'!$A$5:$B$1799,2,FALSE)</f>
        <v>1x1</v>
      </c>
      <c r="E1043" s="2" t="str">
        <f>VLOOKUP(A1043,'4B0907557B M382 List'!$A$5:$D$1799,4,FALSE)</f>
        <v>Abgas-Abschalttemperaturschwelle für Sondenheizung vor Kat</v>
      </c>
      <c r="F1043" s="2" t="str">
        <f>VLOOKUP(A1043,'4B0907557B M382 List'!$A$5:$D$1799,3,FALSE)</f>
        <v>$0755C</v>
      </c>
      <c r="H1043" s="2" t="str">
        <f>VLOOKUP(A1043,'4B0907557P M592 List'!$A$5:$D$1316,2,FALSE)</f>
        <v>1x1</v>
      </c>
      <c r="I1043" s="2" t="str">
        <f>VLOOKUP(A1043,'4B0907557P M592 List'!$A$5:$D$1316,4,FALSE)</f>
        <v>Abgas-Abschalttemperaturschwelle für Sondenheizung vor Kat</v>
      </c>
      <c r="J1043" s="2" t="str">
        <f>VLOOKUP(A1043,'4B0907557P M592 List'!$A$5:$D$1316,3,FALSE)</f>
        <v>$070F2</v>
      </c>
      <c r="L1043" s="2" t="str">
        <f>VLOOKUP(A1043,'4B0907557P M592 List'!$A$5:$D$1316,2,FALSE)</f>
        <v>1x1</v>
      </c>
      <c r="M1043" s="2" t="str">
        <f>VLOOKUP(A1043,'4B0907557P M592 List'!$A$5:$D$1316,4,FALSE)</f>
        <v>Abgas-Abschalttemperaturschwelle für Sondenheizung vor Kat</v>
      </c>
      <c r="N1043" s="2" t="str">
        <f>VLOOKUP(A1043,'4B0907557P M592 List'!$A$5:$D$1316,3,FALSE)</f>
        <v>$070F2</v>
      </c>
      <c r="P1043" s="2" t="e">
        <f>VLOOKUP(A1043,'06A906018R M383 List'!$A$6:$D$1294,2,FALSE)</f>
        <v>#N/A</v>
      </c>
      <c r="Q1043" s="2" t="e">
        <f>VLOOKUP(A1043,'06A906018R M383 List'!$A$6:$D$1294,4,FALSE)</f>
        <v>#N/A</v>
      </c>
      <c r="R1043" s="2" t="e">
        <f>VLOOKUP(A1043,'06A906018R M383 List'!$A$6:$D$1294,3,FALSE)</f>
        <v>#N/A</v>
      </c>
      <c r="T1043" s="2" t="e">
        <f>VLOOKUP(A1043,'06A906018CG M383 List'!$A$6:$D$1395,2,FALSE)</f>
        <v>#N/A</v>
      </c>
      <c r="U1043" s="2" t="e">
        <f>VLOOKUP(A1043,'06A906018CG M383 List'!$A$6:$D$1395,4,FALSE)</f>
        <v>#N/A</v>
      </c>
      <c r="V1043" s="2" t="e">
        <f>VLOOKUP(A1043,'06A906018CG M383 List'!$A$6:$D$1395,3,FALSE)</f>
        <v>#N/A</v>
      </c>
    </row>
    <row r="1044" spans="1:22">
      <c r="A1044" s="2" t="s">
        <v>6175</v>
      </c>
      <c r="B1044" s="2" t="str">
        <f>VLOOKUP(A1044,'4B0907557B M382 List'!$A$5:$E$1799,5,FALSE)</f>
        <v>Temperature threshold for Shuntschutz</v>
      </c>
      <c r="D1044" s="2" t="str">
        <f>VLOOKUP(A1044,'4B0907557B M382 List'!$A$5:$B$1799,2,FALSE)</f>
        <v>1x1</v>
      </c>
      <c r="E1044" s="2" t="str">
        <f>VLOOKUP(A1044,'4B0907557B M382 List'!$A$5:$D$1799,4,FALSE)</f>
        <v>Temperaturschwelle für Shuntschutz</v>
      </c>
      <c r="F1044" s="2" t="str">
        <f>VLOOKUP(A1044,'4B0907557B M382 List'!$A$5:$D$1799,3,FALSE)</f>
        <v>$0755E</v>
      </c>
      <c r="H1044" s="2" t="str">
        <f>VLOOKUP(A1044,'4B0907557P M592 List'!$A$5:$D$1316,2,FALSE)</f>
        <v>1x1</v>
      </c>
      <c r="I1044" s="2" t="str">
        <f>VLOOKUP(A1044,'4B0907557P M592 List'!$A$5:$D$1316,4,FALSE)</f>
        <v>Temperaturschwelle für Shuntschutz</v>
      </c>
      <c r="J1044" s="2" t="str">
        <f>VLOOKUP(A1044,'4B0907557P M592 List'!$A$5:$D$1316,3,FALSE)</f>
        <v>$070F4</v>
      </c>
      <c r="L1044" s="2" t="str">
        <f>VLOOKUP(A1044,'4B0907557P M592 List'!$A$5:$D$1316,2,FALSE)</f>
        <v>1x1</v>
      </c>
      <c r="M1044" s="2" t="str">
        <f>VLOOKUP(A1044,'4B0907557P M592 List'!$A$5:$D$1316,4,FALSE)</f>
        <v>Temperaturschwelle für Shuntschutz</v>
      </c>
      <c r="N1044" s="2" t="str">
        <f>VLOOKUP(A1044,'4B0907557P M592 List'!$A$5:$D$1316,3,FALSE)</f>
        <v>$070F4</v>
      </c>
      <c r="P1044" s="2" t="e">
        <f>VLOOKUP(A1044,'06A906018R M383 List'!$A$6:$D$1294,2,FALSE)</f>
        <v>#N/A</v>
      </c>
      <c r="Q1044" s="2" t="e">
        <f>VLOOKUP(A1044,'06A906018R M383 List'!$A$6:$D$1294,4,FALSE)</f>
        <v>#N/A</v>
      </c>
      <c r="R1044" s="2" t="e">
        <f>VLOOKUP(A1044,'06A906018R M383 List'!$A$6:$D$1294,3,FALSE)</f>
        <v>#N/A</v>
      </c>
      <c r="T1044" s="2" t="e">
        <f>VLOOKUP(A1044,'06A906018CG M383 List'!$A$6:$D$1395,2,FALSE)</f>
        <v>#N/A</v>
      </c>
      <c r="U1044" s="2" t="e">
        <f>VLOOKUP(A1044,'06A906018CG M383 List'!$A$6:$D$1395,4,FALSE)</f>
        <v>#N/A</v>
      </c>
      <c r="V1044" s="2" t="e">
        <f>VLOOKUP(A1044,'06A906018CG M383 List'!$A$6:$D$1395,3,FALSE)</f>
        <v>#N/A</v>
      </c>
    </row>
    <row r="1045" spans="1:22">
      <c r="A1045" s="2" t="s">
        <v>6231</v>
      </c>
      <c r="B1045" s="2" t="str">
        <f>VLOOKUP(A1045,'4B0907557B M382 List'!$A$5:$E$1799,5,FALSE)</f>
        <v>Out for reducing the heat output probe behind catalytic converter depending on UB</v>
      </c>
      <c r="D1045" s="2" t="str">
        <f>VLOOKUP(A1045,'4B0907557B M382 List'!$A$5:$B$1799,2,FALSE)</f>
        <v>4x1</v>
      </c>
      <c r="E1045" s="2" t="str">
        <f>VLOOKUP(A1045,'4B0907557B M382 List'!$A$5:$D$1799,4,FALSE)</f>
        <v>Auszeit für Reduzierung der Heizleistung Sonde hinter Kat abhängig von UB</v>
      </c>
      <c r="F1045" s="2" t="str">
        <f>VLOOKUP(A1045,'4B0907557B M382 List'!$A$5:$D$1799,3,FALSE)</f>
        <v>$097D9</v>
      </c>
      <c r="H1045" s="2" t="e">
        <f>VLOOKUP(A1045,'4B0907557P M592 List'!$A$5:$D$1316,2,FALSE)</f>
        <v>#N/A</v>
      </c>
      <c r="I1045" s="2" t="e">
        <f>VLOOKUP(A1045,'4B0907557P M592 List'!$A$5:$D$1316,4,FALSE)</f>
        <v>#N/A</v>
      </c>
      <c r="J1045" s="2" t="e">
        <f>VLOOKUP(A1045,'4B0907557P M592 List'!$A$5:$D$1316,3,FALSE)</f>
        <v>#N/A</v>
      </c>
      <c r="L1045" s="2" t="e">
        <f>VLOOKUP(A1045,'4B0907557P M592 List'!$A$5:$D$1316,2,FALSE)</f>
        <v>#N/A</v>
      </c>
      <c r="M1045" s="2" t="e">
        <f>VLOOKUP(A1045,'4B0907557P M592 List'!$A$5:$D$1316,4,FALSE)</f>
        <v>#N/A</v>
      </c>
      <c r="N1045" s="2" t="e">
        <f>VLOOKUP(A1045,'4B0907557P M592 List'!$A$5:$D$1316,3,FALSE)</f>
        <v>#N/A</v>
      </c>
      <c r="P1045" s="2" t="str">
        <f>VLOOKUP(A1045,'06A906018R M383 List'!$A$6:$D$1294,2,FALSE)</f>
        <v>4x1</v>
      </c>
      <c r="Q1045" s="2" t="str">
        <f>VLOOKUP(A1045,'06A906018R M383 List'!$A$6:$D$1294,4,FALSE)</f>
        <v>Auszeit für Reduzierung der Heizleistung Sonde hinter Kat abhängig von UB</v>
      </c>
      <c r="R1045" s="2" t="str">
        <f>VLOOKUP(A1045,'06A906018R M383 List'!$A$6:$D$1294,3,FALSE)</f>
        <v>$08CCA</v>
      </c>
      <c r="T1045" s="2" t="str">
        <f>VLOOKUP(A1045,'06A906018CG M383 List'!$A$6:$D$1395,2,FALSE)</f>
        <v>4x1</v>
      </c>
      <c r="U1045" s="2" t="str">
        <f>VLOOKUP(A1045,'06A906018CG M383 List'!$A$6:$D$1395,4,FALSE)</f>
        <v>Auszeit für Reduzierung der Heizleistung Sonde hinter Kat abhängig von UB</v>
      </c>
      <c r="V1045" s="2" t="str">
        <f>VLOOKUP(A1045,'06A906018CG M383 List'!$A$6:$D$1395,3,FALSE)</f>
        <v>$08D34</v>
      </c>
    </row>
    <row r="1046" spans="1:22">
      <c r="A1046" s="2" t="s">
        <v>6240</v>
      </c>
      <c r="B1046" s="2" t="str">
        <f>VLOOKUP(A1046,'4B0907557B M382 List'!$A$5:$E$1799,5,FALSE)</f>
        <v>Out for reducing the heating power probe before Kat on UB</v>
      </c>
      <c r="D1046" s="2" t="str">
        <f>VLOOKUP(A1046,'4B0907557B M382 List'!$A$5:$B$1799,2,FALSE)</f>
        <v>4x1</v>
      </c>
      <c r="E1046" s="2" t="str">
        <f>VLOOKUP(A1046,'4B0907557B M382 List'!$A$5:$D$1799,4,FALSE)</f>
        <v>Auszeit für Reduzierung der Heizleistung Sonde vor Kat über UB</v>
      </c>
      <c r="F1046" s="2" t="str">
        <f>VLOOKUP(A1046,'4B0907557B M382 List'!$A$5:$D$1799,3,FALSE)</f>
        <v>$097CF</v>
      </c>
      <c r="H1046" s="2" t="e">
        <f>VLOOKUP(A1046,'4B0907557P M592 List'!$A$5:$D$1316,2,FALSE)</f>
        <v>#N/A</v>
      </c>
      <c r="I1046" s="2" t="e">
        <f>VLOOKUP(A1046,'4B0907557P M592 List'!$A$5:$D$1316,4,FALSE)</f>
        <v>#N/A</v>
      </c>
      <c r="J1046" s="2" t="e">
        <f>VLOOKUP(A1046,'4B0907557P M592 List'!$A$5:$D$1316,3,FALSE)</f>
        <v>#N/A</v>
      </c>
      <c r="L1046" s="2" t="e">
        <f>VLOOKUP(A1046,'4B0907557P M592 List'!$A$5:$D$1316,2,FALSE)</f>
        <v>#N/A</v>
      </c>
      <c r="M1046" s="2" t="e">
        <f>VLOOKUP(A1046,'4B0907557P M592 List'!$A$5:$D$1316,4,FALSE)</f>
        <v>#N/A</v>
      </c>
      <c r="N1046" s="2" t="e">
        <f>VLOOKUP(A1046,'4B0907557P M592 List'!$A$5:$D$1316,3,FALSE)</f>
        <v>#N/A</v>
      </c>
      <c r="P1046" s="2" t="str">
        <f>VLOOKUP(A1046,'06A906018R M383 List'!$A$6:$D$1294,2,FALSE)</f>
        <v>4x1</v>
      </c>
      <c r="Q1046" s="2" t="str">
        <f>VLOOKUP(A1046,'06A906018R M383 List'!$A$6:$D$1294,4,FALSE)</f>
        <v>Auszeit für Reduzierung der Heizleistung Sonde vor Kat über UB</v>
      </c>
      <c r="R1046" s="2" t="str">
        <f>VLOOKUP(A1046,'06A906018R M383 List'!$A$6:$D$1294,3,FALSE)</f>
        <v>$08CC0</v>
      </c>
      <c r="T1046" s="2" t="str">
        <f>VLOOKUP(A1046,'06A906018CG M383 List'!$A$6:$D$1395,2,FALSE)</f>
        <v>4x1</v>
      </c>
      <c r="U1046" s="2" t="str">
        <f>VLOOKUP(A1046,'06A906018CG M383 List'!$A$6:$D$1395,4,FALSE)</f>
        <v>Auszeit für Reduzierung der Heizleistung Sonde vor Kat über UB</v>
      </c>
      <c r="V1046" s="2" t="str">
        <f>VLOOKUP(A1046,'06A906018CG M383 List'!$A$6:$D$1395,3,FALSE)</f>
        <v>$08D2A</v>
      </c>
    </row>
    <row r="1047" spans="1:22">
      <c r="A1047" s="2" t="s">
        <v>6243</v>
      </c>
      <c r="B1047" s="2" t="str">
        <f>VLOOKUP(A1047,'4B0907557B M382 List'!$A$5:$E$1799,5,FALSE)</f>
        <v>Exhaust - trip temperature for probe heating behind Kat</v>
      </c>
      <c r="D1047" s="2" t="str">
        <f>VLOOKUP(A1047,'4B0907557B M382 List'!$A$5:$B$1799,2,FALSE)</f>
        <v>1x1</v>
      </c>
      <c r="E1047" s="2" t="str">
        <f>VLOOKUP(A1047,'4B0907557B M382 List'!$A$5:$D$1799,4,FALSE)</f>
        <v>Abgas-Abschalttemperaturschwelle für Sondenheizung hinter Kat</v>
      </c>
      <c r="F1047" s="2" t="str">
        <f>VLOOKUP(A1047,'4B0907557B M382 List'!$A$5:$D$1799,3,FALSE)</f>
        <v>$0755D</v>
      </c>
      <c r="H1047" s="2" t="str">
        <f>VLOOKUP(A1047,'4B0907557P M592 List'!$A$5:$D$1316,2,FALSE)</f>
        <v>1x1</v>
      </c>
      <c r="I1047" s="2" t="str">
        <f>VLOOKUP(A1047,'4B0907557P M592 List'!$A$5:$D$1316,4,FALSE)</f>
        <v>Abgas-Abschalttemperaturschwelle für Sondenheizung hinter Kat</v>
      </c>
      <c r="J1047" s="2" t="str">
        <f>VLOOKUP(A1047,'4B0907557P M592 List'!$A$5:$D$1316,3,FALSE)</f>
        <v>$070F3</v>
      </c>
      <c r="L1047" s="2" t="str">
        <f>VLOOKUP(A1047,'4B0907557P M592 List'!$A$5:$D$1316,2,FALSE)</f>
        <v>1x1</v>
      </c>
      <c r="M1047" s="2" t="str">
        <f>VLOOKUP(A1047,'4B0907557P M592 List'!$A$5:$D$1316,4,FALSE)</f>
        <v>Abgas-Abschalttemperaturschwelle für Sondenheizung hinter Kat</v>
      </c>
      <c r="N1047" s="2" t="str">
        <f>VLOOKUP(A1047,'4B0907557P M592 List'!$A$5:$D$1316,3,FALSE)</f>
        <v>$070F3</v>
      </c>
      <c r="P1047" s="2" t="e">
        <f>VLOOKUP(A1047,'06A906018R M383 List'!$A$6:$D$1294,2,FALSE)</f>
        <v>#N/A</v>
      </c>
      <c r="Q1047" s="2" t="e">
        <f>VLOOKUP(A1047,'06A906018R M383 List'!$A$6:$D$1294,4,FALSE)</f>
        <v>#N/A</v>
      </c>
      <c r="R1047" s="2" t="e">
        <f>VLOOKUP(A1047,'06A906018R M383 List'!$A$6:$D$1294,3,FALSE)</f>
        <v>#N/A</v>
      </c>
      <c r="T1047" s="2" t="e">
        <f>VLOOKUP(A1047,'06A906018CG M383 List'!$A$6:$D$1395,2,FALSE)</f>
        <v>#N/A</v>
      </c>
      <c r="U1047" s="2" t="e">
        <f>VLOOKUP(A1047,'06A906018CG M383 List'!$A$6:$D$1395,4,FALSE)</f>
        <v>#N/A</v>
      </c>
      <c r="V1047" s="2" t="e">
        <f>VLOOKUP(A1047,'06A906018CG M383 List'!$A$6:$D$1395,3,FALSE)</f>
        <v>#N/A</v>
      </c>
    </row>
    <row r="1048" spans="1:22">
      <c r="A1048" s="2" t="s">
        <v>6928</v>
      </c>
      <c r="B1048" s="2" t="str">
        <f>VLOOKUP(A1048,'4B0907557B M382 List'!$A$5:$E$1799,5,FALSE)</f>
        <v>Delay of the probe heating behind Kat</v>
      </c>
      <c r="D1048" s="2" t="str">
        <f>VLOOKUP(A1048,'4B0907557B M382 List'!$A$5:$B$1799,2,FALSE)</f>
        <v>1x1</v>
      </c>
      <c r="E1048" s="2" t="str">
        <f>VLOOKUP(A1048,'4B0907557B M382 List'!$A$5:$D$1799,4,FALSE)</f>
        <v>Einschaltverzögerung der Sondenheizung hinter Kat</v>
      </c>
      <c r="F1048" s="2" t="str">
        <f>VLOOKUP(A1048,'4B0907557B M382 List'!$A$5:$D$1799,3,FALSE)</f>
        <v>$0755A</v>
      </c>
      <c r="H1048" s="2" t="str">
        <f>VLOOKUP(A1048,'4B0907557P M592 List'!$A$5:$D$1316,2,FALSE)</f>
        <v>1x1</v>
      </c>
      <c r="I1048" s="2" t="str">
        <f>VLOOKUP(A1048,'4B0907557P M592 List'!$A$5:$D$1316,4,FALSE)</f>
        <v>Einschaltverzögerung der Sondenheizung hinter Kat</v>
      </c>
      <c r="J1048" s="2" t="str">
        <f>VLOOKUP(A1048,'4B0907557P M592 List'!$A$5:$D$1316,3,FALSE)</f>
        <v>$070F0</v>
      </c>
      <c r="L1048" s="2" t="str">
        <f>VLOOKUP(A1048,'4B0907557P M592 List'!$A$5:$D$1316,2,FALSE)</f>
        <v>1x1</v>
      </c>
      <c r="M1048" s="2" t="str">
        <f>VLOOKUP(A1048,'4B0907557P M592 List'!$A$5:$D$1316,4,FALSE)</f>
        <v>Einschaltverzögerung der Sondenheizung hinter Kat</v>
      </c>
      <c r="N1048" s="2" t="str">
        <f>VLOOKUP(A1048,'4B0907557P M592 List'!$A$5:$D$1316,3,FALSE)</f>
        <v>$070F0</v>
      </c>
      <c r="P1048" s="2" t="e">
        <f>VLOOKUP(A1048,'06A906018R M383 List'!$A$6:$D$1294,2,FALSE)</f>
        <v>#N/A</v>
      </c>
      <c r="Q1048" s="2" t="e">
        <f>VLOOKUP(A1048,'06A906018R M383 List'!$A$6:$D$1294,4,FALSE)</f>
        <v>#N/A</v>
      </c>
      <c r="R1048" s="2" t="e">
        <f>VLOOKUP(A1048,'06A906018R M383 List'!$A$6:$D$1294,3,FALSE)</f>
        <v>#N/A</v>
      </c>
      <c r="T1048" s="2" t="e">
        <f>VLOOKUP(A1048,'06A906018CG M383 List'!$A$6:$D$1395,2,FALSE)</f>
        <v>#N/A</v>
      </c>
      <c r="U1048" s="2" t="e">
        <f>VLOOKUP(A1048,'06A906018CG M383 List'!$A$6:$D$1395,4,FALSE)</f>
        <v>#N/A</v>
      </c>
      <c r="V1048" s="2" t="e">
        <f>VLOOKUP(A1048,'06A906018CG M383 List'!$A$6:$D$1395,3,FALSE)</f>
        <v>#N/A</v>
      </c>
    </row>
    <row r="1049" spans="1:22">
      <c r="A1049" s="2" t="s">
        <v>3821</v>
      </c>
      <c r="B1049" s="2" t="str">
        <f>VLOOKUP(A1049,'4B0907557B M382 List'!$A$5:$E$1799,5,FALSE)</f>
        <v>Battery voltage threshold for switching off the probe heater</v>
      </c>
      <c r="D1049" s="2" t="str">
        <f>VLOOKUP(A1049,'4B0907557B M382 List'!$A$5:$B$1799,2,FALSE)</f>
        <v>1x1</v>
      </c>
      <c r="E1049" s="2" t="str">
        <f>VLOOKUP(A1049,'4B0907557B M382 List'!$A$5:$D$1799,4,FALSE)</f>
        <v>Batteriespannungsschwelle für Abschalten der Sondenheizung</v>
      </c>
      <c r="F1049" s="2" t="str">
        <f>VLOOKUP(A1049,'4B0907557B M382 List'!$A$5:$D$1799,3,FALSE)</f>
        <v>$0755B</v>
      </c>
      <c r="H1049" s="2" t="str">
        <f>VLOOKUP(A1049,'4B0907557P M592 List'!$A$5:$D$1316,2,FALSE)</f>
        <v>1x1</v>
      </c>
      <c r="I1049" s="2" t="str">
        <f>VLOOKUP(A1049,'4B0907557P M592 List'!$A$5:$D$1316,4,FALSE)</f>
        <v>Batteriespannungsschwelle für Abschalten der Sondenheizung</v>
      </c>
      <c r="J1049" s="2" t="str">
        <f>VLOOKUP(A1049,'4B0907557P M592 List'!$A$5:$D$1316,3,FALSE)</f>
        <v>$070F1</v>
      </c>
      <c r="L1049" s="2" t="str">
        <f>VLOOKUP(A1049,'4B0907557P M592 List'!$A$5:$D$1316,2,FALSE)</f>
        <v>1x1</v>
      </c>
      <c r="M1049" s="2" t="str">
        <f>VLOOKUP(A1049,'4B0907557P M592 List'!$A$5:$D$1316,4,FALSE)</f>
        <v>Batteriespannungsschwelle für Abschalten der Sondenheizung</v>
      </c>
      <c r="N1049" s="2" t="str">
        <f>VLOOKUP(A1049,'4B0907557P M592 List'!$A$5:$D$1316,3,FALSE)</f>
        <v>$070F1</v>
      </c>
      <c r="P1049" s="2" t="e">
        <f>VLOOKUP(A1049,'06A906018R M383 List'!$A$6:$D$1294,2,FALSE)</f>
        <v>#N/A</v>
      </c>
      <c r="Q1049" s="2" t="e">
        <f>VLOOKUP(A1049,'06A906018R M383 List'!$A$6:$D$1294,4,FALSE)</f>
        <v>#N/A</v>
      </c>
      <c r="R1049" s="2" t="e">
        <f>VLOOKUP(A1049,'06A906018R M383 List'!$A$6:$D$1294,3,FALSE)</f>
        <v>#N/A</v>
      </c>
      <c r="T1049" s="2" t="e">
        <f>VLOOKUP(A1049,'06A906018CG M383 List'!$A$6:$D$1395,2,FALSE)</f>
        <v>#N/A</v>
      </c>
      <c r="U1049" s="2" t="e">
        <f>VLOOKUP(A1049,'06A906018CG M383 List'!$A$6:$D$1395,4,FALSE)</f>
        <v>#N/A</v>
      </c>
      <c r="V1049" s="2" t="e">
        <f>VLOOKUP(A1049,'06A906018CG M383 List'!$A$6:$D$1395,3,FALSE)</f>
        <v>#N/A</v>
      </c>
    </row>
    <row r="1050" spans="1:22">
      <c r="P1050" s="2"/>
      <c r="Q1050" s="2"/>
      <c r="R1050" s="2"/>
    </row>
    <row r="1051" spans="1:22">
      <c r="A1051" s="17" t="s">
        <v>4366</v>
      </c>
      <c r="B1051" s="15" t="s">
        <v>9969</v>
      </c>
      <c r="P1051" s="2"/>
      <c r="Q1051" s="2"/>
      <c r="R1051" s="2"/>
    </row>
    <row r="1052" spans="1:22">
      <c r="A1052" s="2" t="s">
        <v>7436</v>
      </c>
      <c r="B1052" s="2" t="str">
        <f>VLOOKUP(A1052,'4B0907557B M382 List'!$A$5:$E$1799,5,FALSE)</f>
        <v>K - Factor - Increase in the load dynamics</v>
      </c>
      <c r="D1052" s="2" t="str">
        <f>VLOOKUP(A1052,'4B0907557B M382 List'!$A$5:$B$1799,2,FALSE)</f>
        <v>1x1</v>
      </c>
      <c r="E1052" s="2" t="str">
        <f>VLOOKUP(A1052,'4B0907557B M382 List'!$A$5:$D$1799,4,FALSE)</f>
        <v>K - Faktor - Erhöhung bei Lastdynamik</v>
      </c>
      <c r="F1052" s="2" t="str">
        <f>VLOOKUP(A1052,'4B0907557B M382 List'!$A$5:$D$1799,3,FALSE)</f>
        <v>$07563</v>
      </c>
      <c r="H1052" s="2" t="str">
        <f>VLOOKUP(A1052,'4B0907557P M592 List'!$A$5:$D$1316,2,FALSE)</f>
        <v>1x1</v>
      </c>
      <c r="I1052" s="2" t="str">
        <f>VLOOKUP(A1052,'4B0907557P M592 List'!$A$5:$D$1316,4,FALSE)</f>
        <v>K - Faktor - Erhöhung bei Lastdynamik</v>
      </c>
      <c r="J1052" s="2" t="str">
        <f>VLOOKUP(A1052,'4B0907557P M592 List'!$A$5:$D$1316,3,FALSE)</f>
        <v>$070F9</v>
      </c>
      <c r="L1052" s="2" t="str">
        <f>VLOOKUP(A1052,'4B0907557P M592 List'!$A$5:$D$1316,2,FALSE)</f>
        <v>1x1</v>
      </c>
      <c r="M1052" s="2" t="str">
        <f>VLOOKUP(A1052,'4B0907557P M592 List'!$A$5:$D$1316,4,FALSE)</f>
        <v>K - Faktor - Erhöhung bei Lastdynamik</v>
      </c>
      <c r="N1052" s="2" t="str">
        <f>VLOOKUP(A1052,'4B0907557P M592 List'!$A$5:$D$1316,3,FALSE)</f>
        <v>$070F9</v>
      </c>
      <c r="P1052" s="2" t="str">
        <f>VLOOKUP(A1052,'06A906018R M383 List'!$A$6:$D$1294,2,FALSE)</f>
        <v>1x1</v>
      </c>
      <c r="Q1052" s="2" t="str">
        <f>VLOOKUP(A1052,'06A906018R M383 List'!$A$6:$D$1294,4,FALSE)</f>
        <v>K - Faktor - Erhöhung bei Lastdynamik</v>
      </c>
      <c r="R1052" s="2" t="str">
        <f>VLOOKUP(A1052,'06A906018R M383 List'!$A$6:$D$1294,3,FALSE)</f>
        <v>$06A79</v>
      </c>
      <c r="T1052" s="2" t="str">
        <f>VLOOKUP(A1052,'06A906018CG M383 List'!$A$6:$D$1395,2,FALSE)</f>
        <v>1x1</v>
      </c>
      <c r="U1052" s="2" t="str">
        <f>VLOOKUP(A1052,'06A906018CG M383 List'!$A$6:$D$1395,4,FALSE)</f>
        <v>K - Faktor - Erhöhung bei Lastdynamik</v>
      </c>
      <c r="V1052" s="2" t="str">
        <f>VLOOKUP(A1052,'06A906018CG M383 List'!$A$6:$D$1395,3,FALSE)</f>
        <v>$06A97</v>
      </c>
    </row>
    <row r="1053" spans="1:22">
      <c r="A1053" s="2" t="s">
        <v>7439</v>
      </c>
      <c r="B1053" s="2" t="str">
        <f>VLOOKUP(A1053,'4B0907557B M382 List'!$A$5:$E$1799,5,FALSE)</f>
        <v>K - Factor - Increase in the speed dynamics</v>
      </c>
      <c r="D1053" s="2" t="str">
        <f>VLOOKUP(A1053,'4B0907557B M382 List'!$A$5:$B$1799,2,FALSE)</f>
        <v>1x1</v>
      </c>
      <c r="E1053" s="2" t="str">
        <f>VLOOKUP(A1053,'4B0907557B M382 List'!$A$5:$D$1799,4,FALSE)</f>
        <v>K - Faktor - Erhöhung bei Drehzahldynamik</v>
      </c>
      <c r="F1053" s="2" t="str">
        <f>VLOOKUP(A1053,'4B0907557B M382 List'!$A$5:$D$1799,3,FALSE)</f>
        <v>$07562</v>
      </c>
      <c r="H1053" s="2" t="str">
        <f>VLOOKUP(A1053,'4B0907557P M592 List'!$A$5:$D$1316,2,FALSE)</f>
        <v>1x1</v>
      </c>
      <c r="I1053" s="2" t="str">
        <f>VLOOKUP(A1053,'4B0907557P M592 List'!$A$5:$D$1316,4,FALSE)</f>
        <v>K - Faktor - Erhöhung bei Drehzahldynamik</v>
      </c>
      <c r="J1053" s="2" t="str">
        <f>VLOOKUP(A1053,'4B0907557P M592 List'!$A$5:$D$1316,3,FALSE)</f>
        <v>$070F8</v>
      </c>
      <c r="L1053" s="2" t="str">
        <f>VLOOKUP(A1053,'4B0907557P M592 List'!$A$5:$D$1316,2,FALSE)</f>
        <v>1x1</v>
      </c>
      <c r="M1053" s="2" t="str">
        <f>VLOOKUP(A1053,'4B0907557P M592 List'!$A$5:$D$1316,4,FALSE)</f>
        <v>K - Faktor - Erhöhung bei Drehzahldynamik</v>
      </c>
      <c r="N1053" s="2" t="str">
        <f>VLOOKUP(A1053,'4B0907557P M592 List'!$A$5:$D$1316,3,FALSE)</f>
        <v>$070F8</v>
      </c>
      <c r="P1053" s="2" t="str">
        <f>VLOOKUP(A1053,'06A906018R M383 List'!$A$6:$D$1294,2,FALSE)</f>
        <v>1x1</v>
      </c>
      <c r="Q1053" s="2" t="str">
        <f>VLOOKUP(A1053,'06A906018R M383 List'!$A$6:$D$1294,4,FALSE)</f>
        <v>K - Faktor - Erhöhung bei Drehzahldynamik</v>
      </c>
      <c r="R1053" s="2" t="str">
        <f>VLOOKUP(A1053,'06A906018R M383 List'!$A$6:$D$1294,3,FALSE)</f>
        <v>$06A78</v>
      </c>
      <c r="T1053" s="2" t="str">
        <f>VLOOKUP(A1053,'06A906018CG M383 List'!$A$6:$D$1395,2,FALSE)</f>
        <v>1x1</v>
      </c>
      <c r="U1053" s="2" t="str">
        <f>VLOOKUP(A1053,'06A906018CG M383 List'!$A$6:$D$1395,4,FALSE)</f>
        <v>K - Faktor - Erhöhung bei Drehzahldynamik</v>
      </c>
      <c r="V1053" s="2" t="str">
        <f>VLOOKUP(A1053,'06A906018CG M383 List'!$A$6:$D$1395,3,FALSE)</f>
        <v>$06A96</v>
      </c>
    </row>
    <row r="1054" spans="1:22">
      <c r="A1054" s="2" t="s">
        <v>7442</v>
      </c>
      <c r="B1054" s="2" t="str">
        <f>VLOOKUP(A1054,'4B0907557B M382 List'!$A$5:$E$1799,5,FALSE)</f>
        <v>Measurement window start for knock control</v>
      </c>
      <c r="D1054" s="2" t="str">
        <f>VLOOKUP(A1054,'4B0907557B M382 List'!$A$5:$B$1799,2,FALSE)</f>
        <v>10x1</v>
      </c>
      <c r="E1054" s="2" t="str">
        <f>VLOOKUP(A1054,'4B0907557B M382 List'!$A$5:$D$1799,4,FALSE)</f>
        <v>Messfensteranfang für Klopfregelung</v>
      </c>
      <c r="F1054" s="2" t="str">
        <f>VLOOKUP(A1054,'4B0907557B M382 List'!$A$5:$D$1799,3,FALSE)</f>
        <v>$097E9</v>
      </c>
      <c r="H1054" s="2" t="e">
        <f>VLOOKUP(A1054,'4B0907557P M592 List'!$A$5:$D$1316,2,FALSE)</f>
        <v>#N/A</v>
      </c>
      <c r="I1054" s="2" t="e">
        <f>VLOOKUP(A1054,'4B0907557P M592 List'!$A$5:$D$1316,4,FALSE)</f>
        <v>#N/A</v>
      </c>
      <c r="J1054" s="2" t="e">
        <f>VLOOKUP(A1054,'4B0907557P M592 List'!$A$5:$D$1316,3,FALSE)</f>
        <v>#N/A</v>
      </c>
      <c r="L1054" s="2" t="e">
        <f>VLOOKUP(A1054,'4B0907557P M592 List'!$A$5:$D$1316,2,FALSE)</f>
        <v>#N/A</v>
      </c>
      <c r="M1054" s="2" t="e">
        <f>VLOOKUP(A1054,'4B0907557P M592 List'!$A$5:$D$1316,4,FALSE)</f>
        <v>#N/A</v>
      </c>
      <c r="N1054" s="2" t="e">
        <f>VLOOKUP(A1054,'4B0907557P M592 List'!$A$5:$D$1316,3,FALSE)</f>
        <v>#N/A</v>
      </c>
      <c r="P1054" s="2" t="str">
        <f>VLOOKUP(A1054,'06A906018R M383 List'!$A$6:$D$1294,2,FALSE)</f>
        <v>10x1</v>
      </c>
      <c r="Q1054" s="2" t="str">
        <f>VLOOKUP(A1054,'06A906018R M383 List'!$A$6:$D$1294,4,FALSE)</f>
        <v>Messfensteranfang für Klopfregelung</v>
      </c>
      <c r="R1054" s="2" t="str">
        <f>VLOOKUP(A1054,'06A906018R M383 List'!$A$6:$D$1294,3,FALSE)</f>
        <v>$08CDA</v>
      </c>
      <c r="T1054" s="2" t="str">
        <f>VLOOKUP(A1054,'06A906018CG M383 List'!$A$6:$D$1395,2,FALSE)</f>
        <v>10x1</v>
      </c>
      <c r="U1054" s="2" t="str">
        <f>VLOOKUP(A1054,'06A906018CG M383 List'!$A$6:$D$1395,4,FALSE)</f>
        <v>Messfensteranfang für Klopfregelung</v>
      </c>
      <c r="V1054" s="2" t="str">
        <f>VLOOKUP(A1054,'06A906018CG M383 List'!$A$6:$D$1395,3,FALSE)</f>
        <v>$08D44</v>
      </c>
    </row>
    <row r="1055" spans="1:22">
      <c r="A1055" s="2" t="s">
        <v>7445</v>
      </c>
      <c r="B1055" s="2" t="str">
        <f>VLOOKUP(A1055,'4B0907557B M382 List'!$A$5:$E$1799,5,FALSE)</f>
        <v>Measurement window length for knock control</v>
      </c>
      <c r="D1055" s="2" t="str">
        <f>VLOOKUP(A1055,'4B0907557B M382 List'!$A$5:$B$1799,2,FALSE)</f>
        <v>10x1</v>
      </c>
      <c r="E1055" s="2" t="str">
        <f>VLOOKUP(A1055,'4B0907557B M382 List'!$A$5:$D$1799,4,FALSE)</f>
        <v>Messfensterlänge für Klopfregelung</v>
      </c>
      <c r="F1055" s="2" t="str">
        <f>VLOOKUP(A1055,'4B0907557B M382 List'!$A$5:$D$1799,3,FALSE)</f>
        <v>$097F3</v>
      </c>
      <c r="H1055" s="2" t="e">
        <f>VLOOKUP(A1055,'4B0907557P M592 List'!$A$5:$D$1316,2,FALSE)</f>
        <v>#N/A</v>
      </c>
      <c r="I1055" s="2" t="e">
        <f>VLOOKUP(A1055,'4B0907557P M592 List'!$A$5:$D$1316,4,FALSE)</f>
        <v>#N/A</v>
      </c>
      <c r="J1055" s="2" t="e">
        <f>VLOOKUP(A1055,'4B0907557P M592 List'!$A$5:$D$1316,3,FALSE)</f>
        <v>#N/A</v>
      </c>
      <c r="L1055" s="2" t="e">
        <f>VLOOKUP(A1055,'4B0907557P M592 List'!$A$5:$D$1316,2,FALSE)</f>
        <v>#N/A</v>
      </c>
      <c r="M1055" s="2" t="e">
        <f>VLOOKUP(A1055,'4B0907557P M592 List'!$A$5:$D$1316,4,FALSE)</f>
        <v>#N/A</v>
      </c>
      <c r="N1055" s="2" t="e">
        <f>VLOOKUP(A1055,'4B0907557P M592 List'!$A$5:$D$1316,3,FALSE)</f>
        <v>#N/A</v>
      </c>
      <c r="P1055" s="2" t="str">
        <f>VLOOKUP(A1055,'06A906018R M383 List'!$A$6:$D$1294,2,FALSE)</f>
        <v>10x1</v>
      </c>
      <c r="Q1055" s="2" t="str">
        <f>VLOOKUP(A1055,'06A906018R M383 List'!$A$6:$D$1294,4,FALSE)</f>
        <v>Messfensterlänge für Klopfregelung</v>
      </c>
      <c r="R1055" s="2" t="str">
        <f>VLOOKUP(A1055,'06A906018R M383 List'!$A$6:$D$1294,3,FALSE)</f>
        <v>$08CE4</v>
      </c>
      <c r="T1055" s="2" t="str">
        <f>VLOOKUP(A1055,'06A906018CG M383 List'!$A$6:$D$1395,2,FALSE)</f>
        <v>10x1</v>
      </c>
      <c r="U1055" s="2" t="str">
        <f>VLOOKUP(A1055,'06A906018CG M383 List'!$A$6:$D$1395,4,FALSE)</f>
        <v>Messfensterlänge für Klopfregelung</v>
      </c>
      <c r="V1055" s="2" t="str">
        <f>VLOOKUP(A1055,'06A906018CG M383 List'!$A$6:$D$1395,3,FALSE)</f>
        <v>$08D4E</v>
      </c>
    </row>
    <row r="1056" spans="1:22">
      <c r="A1056" s="2" t="s">
        <v>7448</v>
      </c>
      <c r="B1056" s="2" t="str">
        <f>VLOOKUP(A1056,'4B0907557B M382 List'!$A$5:$E$1799,5,FALSE)</f>
        <v>minimum reference level</v>
      </c>
      <c r="D1056" s="2" t="str">
        <f>VLOOKUP(A1056,'4B0907557B M382 List'!$A$5:$B$1799,2,FALSE)</f>
        <v>10x1</v>
      </c>
      <c r="E1056" s="2" t="str">
        <f>VLOOKUP(A1056,'4B0907557B M382 List'!$A$5:$D$1799,4,FALSE)</f>
        <v>minimaler Referenzpegel</v>
      </c>
      <c r="F1056" s="2" t="str">
        <f>VLOOKUP(A1056,'4B0907557B M382 List'!$A$5:$D$1799,3,FALSE)</f>
        <v>$097FD</v>
      </c>
      <c r="H1056" s="2" t="e">
        <f>VLOOKUP(A1056,'4B0907557P M592 List'!$A$5:$D$1316,2,FALSE)</f>
        <v>#N/A</v>
      </c>
      <c r="I1056" s="2" t="e">
        <f>VLOOKUP(A1056,'4B0907557P M592 List'!$A$5:$D$1316,4,FALSE)</f>
        <v>#N/A</v>
      </c>
      <c r="J1056" s="2" t="e">
        <f>VLOOKUP(A1056,'4B0907557P M592 List'!$A$5:$D$1316,3,FALSE)</f>
        <v>#N/A</v>
      </c>
      <c r="L1056" s="2" t="e">
        <f>VLOOKUP(A1056,'4B0907557P M592 List'!$A$5:$D$1316,2,FALSE)</f>
        <v>#N/A</v>
      </c>
      <c r="M1056" s="2" t="e">
        <f>VLOOKUP(A1056,'4B0907557P M592 List'!$A$5:$D$1316,4,FALSE)</f>
        <v>#N/A</v>
      </c>
      <c r="N1056" s="2" t="e">
        <f>VLOOKUP(A1056,'4B0907557P M592 List'!$A$5:$D$1316,3,FALSE)</f>
        <v>#N/A</v>
      </c>
      <c r="P1056" s="2" t="str">
        <f>VLOOKUP(A1056,'06A906018R M383 List'!$A$6:$D$1294,2,FALSE)</f>
        <v>10x1</v>
      </c>
      <c r="Q1056" s="2" t="str">
        <f>VLOOKUP(A1056,'06A906018R M383 List'!$A$6:$D$1294,4,FALSE)</f>
        <v>minimaler Referenzpegel</v>
      </c>
      <c r="R1056" s="2" t="str">
        <f>VLOOKUP(A1056,'06A906018R M383 List'!$A$6:$D$1294,3,FALSE)</f>
        <v>$08CEE</v>
      </c>
      <c r="T1056" s="2" t="str">
        <f>VLOOKUP(A1056,'06A906018CG M383 List'!$A$6:$D$1395,2,FALSE)</f>
        <v>10x1</v>
      </c>
      <c r="U1056" s="2" t="str">
        <f>VLOOKUP(A1056,'06A906018CG M383 List'!$A$6:$D$1395,4,FALSE)</f>
        <v>minimaler Referenzpegel</v>
      </c>
      <c r="V1056" s="2" t="str">
        <f>VLOOKUP(A1056,'06A906018CG M383 List'!$A$6:$D$1395,3,FALSE)</f>
        <v>$08D58</v>
      </c>
    </row>
    <row r="1057" spans="1:22">
      <c r="A1057" s="17" t="s">
        <v>7534</v>
      </c>
      <c r="B1057" s="18" t="str">
        <f>VLOOKUP(A1057,'4B0907557B M382 List'!$A$5:$E$1799,5,FALSE)</f>
        <v>Knock detection factor mapped ignition 1</v>
      </c>
      <c r="C1057" s="17"/>
      <c r="D1057" s="17" t="str">
        <f>VLOOKUP(A1057,'4B0907557B M382 List'!$A$5:$B$1799,2,FALSE)</f>
        <v>5x10</v>
      </c>
      <c r="E1057" s="2" t="str">
        <f>VLOOKUP(A1057,'4B0907557B M382 List'!$A$5:$D$1799,4,FALSE)</f>
        <v>Klopferkennungsfaktorkennfeld Zündung 1</v>
      </c>
      <c r="F1057" s="2" t="str">
        <f>VLOOKUP(A1057,'4B0907557B M382 List'!$A$5:$D$1799,3,FALSE)</f>
        <v>$09824</v>
      </c>
      <c r="H1057" s="2" t="e">
        <f>VLOOKUP(A1057,'4B0907557P M592 List'!$A$5:$D$1316,2,FALSE)</f>
        <v>#N/A</v>
      </c>
      <c r="I1057" s="2" t="e">
        <f>VLOOKUP(A1057,'4B0907557P M592 List'!$A$5:$D$1316,4,FALSE)</f>
        <v>#N/A</v>
      </c>
      <c r="J1057" s="2" t="e">
        <f>VLOOKUP(A1057,'4B0907557P M592 List'!$A$5:$D$1316,3,FALSE)</f>
        <v>#N/A</v>
      </c>
      <c r="L1057" s="2" t="e">
        <f>VLOOKUP(A1057,'4B0907557P M592 List'!$A$5:$D$1316,2,FALSE)</f>
        <v>#N/A</v>
      </c>
      <c r="M1057" s="2" t="e">
        <f>VLOOKUP(A1057,'4B0907557P M592 List'!$A$5:$D$1316,4,FALSE)</f>
        <v>#N/A</v>
      </c>
      <c r="N1057" s="2" t="e">
        <f>VLOOKUP(A1057,'4B0907557P M592 List'!$A$5:$D$1316,3,FALSE)</f>
        <v>#N/A</v>
      </c>
      <c r="P1057" s="2" t="str">
        <f>VLOOKUP(A1057,'06A906018R M383 List'!$A$6:$D$1294,2,FALSE)</f>
        <v>5x10</v>
      </c>
      <c r="Q1057" s="2" t="str">
        <f>VLOOKUP(A1057,'06A906018R M383 List'!$A$6:$D$1294,4,FALSE)</f>
        <v>Klopferkennungsfaktorkennfeld Zündung 1</v>
      </c>
      <c r="R1057" s="2" t="str">
        <f>VLOOKUP(A1057,'06A906018R M383 List'!$A$6:$D$1294,3,FALSE)</f>
        <v>$08D15</v>
      </c>
      <c r="T1057" s="2" t="str">
        <f>VLOOKUP(A1057,'06A906018CG M383 List'!$A$6:$D$1395,2,FALSE)</f>
        <v>5x10</v>
      </c>
      <c r="U1057" s="2" t="str">
        <f>VLOOKUP(A1057,'06A906018CG M383 List'!$A$6:$D$1395,4,FALSE)</f>
        <v>Klopferkennungsfaktorkennfeld Zündung 1</v>
      </c>
      <c r="V1057" s="2" t="str">
        <f>VLOOKUP(A1057,'06A906018CG M383 List'!$A$6:$D$1395,3,FALSE)</f>
        <v>$08D7F</v>
      </c>
    </row>
    <row r="1058" spans="1:22">
      <c r="A1058" s="17" t="s">
        <v>7538</v>
      </c>
      <c r="B1058" s="18" t="str">
        <f>VLOOKUP(A1058,'4B0907557B M382 List'!$A$5:$E$1799,5,FALSE)</f>
        <v>Knock detection factor mapped ignition 2</v>
      </c>
      <c r="C1058" s="17"/>
      <c r="D1058" s="17" t="str">
        <f>VLOOKUP(A1058,'4B0907557B M382 List'!$A$5:$B$1799,2,FALSE)</f>
        <v>5x10</v>
      </c>
      <c r="E1058" s="2" t="str">
        <f>VLOOKUP(A1058,'4B0907557B M382 List'!$A$5:$D$1799,4,FALSE)</f>
        <v>Klopferkennungsfaktorkennfeld Zündung 2</v>
      </c>
      <c r="F1058" s="2" t="str">
        <f>VLOOKUP(A1058,'4B0907557B M382 List'!$A$5:$D$1799,3,FALSE)</f>
        <v>$09856</v>
      </c>
      <c r="H1058" s="2" t="e">
        <f>VLOOKUP(A1058,'4B0907557P M592 List'!$A$5:$D$1316,2,FALSE)</f>
        <v>#N/A</v>
      </c>
      <c r="I1058" s="2" t="e">
        <f>VLOOKUP(A1058,'4B0907557P M592 List'!$A$5:$D$1316,4,FALSE)</f>
        <v>#N/A</v>
      </c>
      <c r="J1058" s="2" t="e">
        <f>VLOOKUP(A1058,'4B0907557P M592 List'!$A$5:$D$1316,3,FALSE)</f>
        <v>#N/A</v>
      </c>
      <c r="L1058" s="2" t="e">
        <f>VLOOKUP(A1058,'4B0907557P M592 List'!$A$5:$D$1316,2,FALSE)</f>
        <v>#N/A</v>
      </c>
      <c r="M1058" s="2" t="e">
        <f>VLOOKUP(A1058,'4B0907557P M592 List'!$A$5:$D$1316,4,FALSE)</f>
        <v>#N/A</v>
      </c>
      <c r="N1058" s="2" t="e">
        <f>VLOOKUP(A1058,'4B0907557P M592 List'!$A$5:$D$1316,3,FALSE)</f>
        <v>#N/A</v>
      </c>
      <c r="P1058" s="2" t="str">
        <f>VLOOKUP(A1058,'06A906018R M383 List'!$A$6:$D$1294,2,FALSE)</f>
        <v>5x10</v>
      </c>
      <c r="Q1058" s="2" t="str">
        <f>VLOOKUP(A1058,'06A906018R M383 List'!$A$6:$D$1294,4,FALSE)</f>
        <v>Klopferkennungsfaktorkennfeld Zündung 2</v>
      </c>
      <c r="R1058" s="2" t="str">
        <f>VLOOKUP(A1058,'06A906018R M383 List'!$A$6:$D$1294,3,FALSE)</f>
        <v>$08D47</v>
      </c>
      <c r="T1058" s="2" t="str">
        <f>VLOOKUP(A1058,'06A906018CG M383 List'!$A$6:$D$1395,2,FALSE)</f>
        <v>5x10</v>
      </c>
      <c r="U1058" s="2" t="str">
        <f>VLOOKUP(A1058,'06A906018CG M383 List'!$A$6:$D$1395,4,FALSE)</f>
        <v>Klopferkennungsfaktorkennfeld Zündung 2</v>
      </c>
      <c r="V1058" s="2" t="str">
        <f>VLOOKUP(A1058,'06A906018CG M383 List'!$A$6:$D$1395,3,FALSE)</f>
        <v>$08DB1</v>
      </c>
    </row>
    <row r="1059" spans="1:22">
      <c r="A1059" s="17" t="s">
        <v>7541</v>
      </c>
      <c r="B1059" s="18" t="str">
        <f>VLOOKUP(A1059,'4B0907557B M382 List'!$A$5:$E$1799,5,FALSE)</f>
        <v>Knock detection factor mapped ignition 3</v>
      </c>
      <c r="C1059" s="17"/>
      <c r="D1059" s="17" t="str">
        <f>VLOOKUP(A1059,'4B0907557B M382 List'!$A$5:$B$1799,2,FALSE)</f>
        <v>5x10</v>
      </c>
      <c r="E1059" s="2" t="str">
        <f>VLOOKUP(A1059,'4B0907557B M382 List'!$A$5:$D$1799,4,FALSE)</f>
        <v>Klopferkennungsfaktorkennfeld Zündung 3</v>
      </c>
      <c r="F1059" s="2" t="str">
        <f>VLOOKUP(A1059,'4B0907557B M382 List'!$A$5:$D$1799,3,FALSE)</f>
        <v>$09888</v>
      </c>
      <c r="H1059" s="2" t="e">
        <f>VLOOKUP(A1059,'4B0907557P M592 List'!$A$5:$D$1316,2,FALSE)</f>
        <v>#N/A</v>
      </c>
      <c r="I1059" s="2" t="e">
        <f>VLOOKUP(A1059,'4B0907557P M592 List'!$A$5:$D$1316,4,FALSE)</f>
        <v>#N/A</v>
      </c>
      <c r="J1059" s="2" t="e">
        <f>VLOOKUP(A1059,'4B0907557P M592 List'!$A$5:$D$1316,3,FALSE)</f>
        <v>#N/A</v>
      </c>
      <c r="L1059" s="2" t="e">
        <f>VLOOKUP(A1059,'4B0907557P M592 List'!$A$5:$D$1316,2,FALSE)</f>
        <v>#N/A</v>
      </c>
      <c r="M1059" s="2" t="e">
        <f>VLOOKUP(A1059,'4B0907557P M592 List'!$A$5:$D$1316,4,FALSE)</f>
        <v>#N/A</v>
      </c>
      <c r="N1059" s="2" t="e">
        <f>VLOOKUP(A1059,'4B0907557P M592 List'!$A$5:$D$1316,3,FALSE)</f>
        <v>#N/A</v>
      </c>
      <c r="P1059" s="2" t="str">
        <f>VLOOKUP(A1059,'06A906018R M383 List'!$A$6:$D$1294,2,FALSE)</f>
        <v>5x10</v>
      </c>
      <c r="Q1059" s="2" t="str">
        <f>VLOOKUP(A1059,'06A906018R M383 List'!$A$6:$D$1294,4,FALSE)</f>
        <v>Klopferkennungsfaktorkennfeld Zündung 3</v>
      </c>
      <c r="R1059" s="2" t="str">
        <f>VLOOKUP(A1059,'06A906018R M383 List'!$A$6:$D$1294,3,FALSE)</f>
        <v>$08D79</v>
      </c>
      <c r="T1059" s="2" t="str">
        <f>VLOOKUP(A1059,'06A906018CG M383 List'!$A$6:$D$1395,2,FALSE)</f>
        <v>5x10</v>
      </c>
      <c r="U1059" s="2" t="str">
        <f>VLOOKUP(A1059,'06A906018CG M383 List'!$A$6:$D$1395,4,FALSE)</f>
        <v>Klopferkennungsfaktorkennfeld Zündung 3</v>
      </c>
      <c r="V1059" s="2" t="str">
        <f>VLOOKUP(A1059,'06A906018CG M383 List'!$A$6:$D$1395,3,FALSE)</f>
        <v>$08DE3</v>
      </c>
    </row>
    <row r="1060" spans="1:22">
      <c r="A1060" s="17" t="s">
        <v>7544</v>
      </c>
      <c r="B1060" s="18" t="str">
        <f>VLOOKUP(A1060,'4B0907557B M382 List'!$A$5:$E$1799,5,FALSE)</f>
        <v>Knock detection factor mapped ignition 4</v>
      </c>
      <c r="C1060" s="17"/>
      <c r="D1060" s="17" t="str">
        <f>VLOOKUP(A1060,'4B0907557B M382 List'!$A$5:$B$1799,2,FALSE)</f>
        <v>5x10</v>
      </c>
      <c r="E1060" s="2" t="str">
        <f>VLOOKUP(A1060,'4B0907557B M382 List'!$A$5:$D$1799,4,FALSE)</f>
        <v>Klopferkennungsfaktorkennfeld Zündung 4</v>
      </c>
      <c r="F1060" s="2" t="str">
        <f>VLOOKUP(A1060,'4B0907557B M382 List'!$A$5:$D$1799,3,FALSE)</f>
        <v>$098BA</v>
      </c>
      <c r="H1060" s="2" t="e">
        <f>VLOOKUP(A1060,'4B0907557P M592 List'!$A$5:$D$1316,2,FALSE)</f>
        <v>#N/A</v>
      </c>
      <c r="I1060" s="2" t="e">
        <f>VLOOKUP(A1060,'4B0907557P M592 List'!$A$5:$D$1316,4,FALSE)</f>
        <v>#N/A</v>
      </c>
      <c r="J1060" s="2" t="e">
        <f>VLOOKUP(A1060,'4B0907557P M592 List'!$A$5:$D$1316,3,FALSE)</f>
        <v>#N/A</v>
      </c>
      <c r="L1060" s="2" t="e">
        <f>VLOOKUP(A1060,'4B0907557P M592 List'!$A$5:$D$1316,2,FALSE)</f>
        <v>#N/A</v>
      </c>
      <c r="M1060" s="2" t="e">
        <f>VLOOKUP(A1060,'4B0907557P M592 List'!$A$5:$D$1316,4,FALSE)</f>
        <v>#N/A</v>
      </c>
      <c r="N1060" s="2" t="e">
        <f>VLOOKUP(A1060,'4B0907557P M592 List'!$A$5:$D$1316,3,FALSE)</f>
        <v>#N/A</v>
      </c>
      <c r="P1060" s="2" t="str">
        <f>VLOOKUP(A1060,'06A906018R M383 List'!$A$6:$D$1294,2,FALSE)</f>
        <v>5x10</v>
      </c>
      <c r="Q1060" s="2" t="str">
        <f>VLOOKUP(A1060,'06A906018R M383 List'!$A$6:$D$1294,4,FALSE)</f>
        <v>Klopferkennungsfaktorkennfeld Zündung 4</v>
      </c>
      <c r="R1060" s="2" t="str">
        <f>VLOOKUP(A1060,'06A906018R M383 List'!$A$6:$D$1294,3,FALSE)</f>
        <v>$08DAB</v>
      </c>
      <c r="T1060" s="2" t="str">
        <f>VLOOKUP(A1060,'06A906018CG M383 List'!$A$6:$D$1395,2,FALSE)</f>
        <v>5x10</v>
      </c>
      <c r="U1060" s="2" t="str">
        <f>VLOOKUP(A1060,'06A906018CG M383 List'!$A$6:$D$1395,4,FALSE)</f>
        <v>Klopferkennungsfaktorkennfeld Zündung 4</v>
      </c>
      <c r="V1060" s="2" t="str">
        <f>VLOOKUP(A1060,'06A906018CG M383 List'!$A$6:$D$1395,3,FALSE)</f>
        <v>$08E15</v>
      </c>
    </row>
    <row r="1061" spans="1:22">
      <c r="A1061" s="2" t="s">
        <v>7929</v>
      </c>
      <c r="B1061" s="2" t="str">
        <f>VLOOKUP(A1061,'4B0907557B M382 List'!$A$5:$E$1799,5,FALSE)</f>
        <v>Low-pass behavior normal</v>
      </c>
      <c r="D1061" s="2" t="str">
        <f>VLOOKUP(A1061,'4B0907557B M382 List'!$A$5:$B$1799,2,FALSE)</f>
        <v>1x1</v>
      </c>
      <c r="E1061" s="2" t="str">
        <f>VLOOKUP(A1061,'4B0907557B M382 List'!$A$5:$D$1799,4,FALSE)</f>
        <v>Tiefpassverhalten normal</v>
      </c>
      <c r="F1061" s="2" t="str">
        <f>VLOOKUP(A1061,'4B0907557B M382 List'!$A$5:$D$1799,3,FALSE)</f>
        <v>$07565</v>
      </c>
      <c r="H1061" s="2" t="str">
        <f>VLOOKUP(A1061,'4B0907557P M592 List'!$A$5:$D$1316,2,FALSE)</f>
        <v>1x1</v>
      </c>
      <c r="I1061" s="2" t="str">
        <f>VLOOKUP(A1061,'4B0907557P M592 List'!$A$5:$D$1316,4,FALSE)</f>
        <v>Tiefpassverhalten normal</v>
      </c>
      <c r="J1061" s="2" t="str">
        <f>VLOOKUP(A1061,'4B0907557P M592 List'!$A$5:$D$1316,3,FALSE)</f>
        <v>$070FB</v>
      </c>
      <c r="L1061" s="2" t="str">
        <f>VLOOKUP(A1061,'4B0907557P M592 List'!$A$5:$D$1316,2,FALSE)</f>
        <v>1x1</v>
      </c>
      <c r="M1061" s="2" t="str">
        <f>VLOOKUP(A1061,'4B0907557P M592 List'!$A$5:$D$1316,4,FALSE)</f>
        <v>Tiefpassverhalten normal</v>
      </c>
      <c r="N1061" s="2" t="str">
        <f>VLOOKUP(A1061,'4B0907557P M592 List'!$A$5:$D$1316,3,FALSE)</f>
        <v>$070FB</v>
      </c>
      <c r="P1061" s="2" t="str">
        <f>VLOOKUP(A1061,'06A906018R M383 List'!$A$6:$D$1294,2,FALSE)</f>
        <v>1x1</v>
      </c>
      <c r="Q1061" s="2" t="str">
        <f>VLOOKUP(A1061,'06A906018R M383 List'!$A$6:$D$1294,4,FALSE)</f>
        <v>Tiefpassverhalten normal</v>
      </c>
      <c r="R1061" s="2" t="str">
        <f>VLOOKUP(A1061,'06A906018R M383 List'!$A$6:$D$1294,3,FALSE)</f>
        <v>$06A7B</v>
      </c>
      <c r="T1061" s="2" t="str">
        <f>VLOOKUP(A1061,'06A906018CG M383 List'!$A$6:$D$1395,2,FALSE)</f>
        <v>1x1</v>
      </c>
      <c r="U1061" s="2" t="str">
        <f>VLOOKUP(A1061,'06A906018CG M383 List'!$A$6:$D$1395,4,FALSE)</f>
        <v>Tiefpassverhalten normal</v>
      </c>
      <c r="V1061" s="2" t="str">
        <f>VLOOKUP(A1061,'06A906018CG M383 List'!$A$6:$D$1395,3,FALSE)</f>
        <v>$06A99</v>
      </c>
    </row>
    <row r="1062" spans="1:22">
      <c r="A1062" s="2" t="s">
        <v>7932</v>
      </c>
      <c r="B1062" s="2" t="str">
        <f>VLOOKUP(A1062,'4B0907557B M382 List'!$A$5:$E$1799,5,FALSE)</f>
        <v>Low-pass behavior at speed dynamics</v>
      </c>
      <c r="D1062" s="2" t="str">
        <f>VLOOKUP(A1062,'4B0907557B M382 List'!$A$5:$B$1799,2,FALSE)</f>
        <v>1x1</v>
      </c>
      <c r="E1062" s="2" t="str">
        <f>VLOOKUP(A1062,'4B0907557B M382 List'!$A$5:$D$1799,4,FALSE)</f>
        <v>Tiefpassverhalten bei Drehzahldynamik</v>
      </c>
      <c r="F1062" s="2" t="str">
        <f>VLOOKUP(A1062,'4B0907557B M382 List'!$A$5:$D$1799,3,FALSE)</f>
        <v>$07566</v>
      </c>
      <c r="H1062" s="2" t="str">
        <f>VLOOKUP(A1062,'4B0907557P M592 List'!$A$5:$D$1316,2,FALSE)</f>
        <v>1x1</v>
      </c>
      <c r="I1062" s="2" t="str">
        <f>VLOOKUP(A1062,'4B0907557P M592 List'!$A$5:$D$1316,4,FALSE)</f>
        <v>Tiefpassverhalten bei Drehzahldynamik</v>
      </c>
      <c r="J1062" s="2" t="str">
        <f>VLOOKUP(A1062,'4B0907557P M592 List'!$A$5:$D$1316,3,FALSE)</f>
        <v>$070FC</v>
      </c>
      <c r="L1062" s="2" t="str">
        <f>VLOOKUP(A1062,'4B0907557P M592 List'!$A$5:$D$1316,2,FALSE)</f>
        <v>1x1</v>
      </c>
      <c r="M1062" s="2" t="str">
        <f>VLOOKUP(A1062,'4B0907557P M592 List'!$A$5:$D$1316,4,FALSE)</f>
        <v>Tiefpassverhalten bei Drehzahldynamik</v>
      </c>
      <c r="N1062" s="2" t="str">
        <f>VLOOKUP(A1062,'4B0907557P M592 List'!$A$5:$D$1316,3,FALSE)</f>
        <v>$070FC</v>
      </c>
      <c r="P1062" s="2" t="str">
        <f>VLOOKUP(A1062,'06A906018R M383 List'!$A$6:$D$1294,2,FALSE)</f>
        <v>1x1</v>
      </c>
      <c r="Q1062" s="2" t="str">
        <f>VLOOKUP(A1062,'06A906018R M383 List'!$A$6:$D$1294,4,FALSE)</f>
        <v>Tiefpassverhalten bei Drehzahldynamik</v>
      </c>
      <c r="R1062" s="2" t="str">
        <f>VLOOKUP(A1062,'06A906018R M383 List'!$A$6:$D$1294,3,FALSE)</f>
        <v>$06A7C</v>
      </c>
      <c r="T1062" s="2" t="e">
        <f>VLOOKUP(A1062,'06A906018CG M383 List'!$A$6:$D$1395,2,FALSE)</f>
        <v>#N/A</v>
      </c>
      <c r="U1062" s="2" t="e">
        <f>VLOOKUP(A1062,'06A906018CG M383 List'!$A$6:$D$1395,4,FALSE)</f>
        <v>#N/A</v>
      </c>
      <c r="V1062" s="2" t="e">
        <f>VLOOKUP(A1062,'06A906018CG M383 List'!$A$6:$D$1395,3,FALSE)</f>
        <v>#N/A</v>
      </c>
    </row>
    <row r="1063" spans="1:22">
      <c r="A1063" s="2" t="s">
        <v>7935</v>
      </c>
      <c r="B1063" s="2" t="str">
        <f>VLOOKUP(A1063,'4B0907557B M382 List'!$A$5:$E$1799,5,FALSE)</f>
        <v>Low-pass behavior with load dynamics</v>
      </c>
      <c r="D1063" s="2" t="str">
        <f>VLOOKUP(A1063,'4B0907557B M382 List'!$A$5:$B$1799,2,FALSE)</f>
        <v>1x1</v>
      </c>
      <c r="E1063" s="2" t="str">
        <f>VLOOKUP(A1063,'4B0907557B M382 List'!$A$5:$D$1799,4,FALSE)</f>
        <v>Tiefpassverhalten bei Lastdynamik</v>
      </c>
      <c r="F1063" s="2" t="str">
        <f>VLOOKUP(A1063,'4B0907557B M382 List'!$A$5:$D$1799,3,FALSE)</f>
        <v>$07567</v>
      </c>
      <c r="H1063" s="2" t="str">
        <f>VLOOKUP(A1063,'4B0907557P M592 List'!$A$5:$D$1316,2,FALSE)</f>
        <v>1x1</v>
      </c>
      <c r="I1063" s="2" t="str">
        <f>VLOOKUP(A1063,'4B0907557P M592 List'!$A$5:$D$1316,4,FALSE)</f>
        <v>Tiefpassverhalten bei Lastdynamik</v>
      </c>
      <c r="J1063" s="2" t="str">
        <f>VLOOKUP(A1063,'4B0907557P M592 List'!$A$5:$D$1316,3,FALSE)</f>
        <v>$070FD</v>
      </c>
      <c r="L1063" s="2" t="str">
        <f>VLOOKUP(A1063,'4B0907557P M592 List'!$A$5:$D$1316,2,FALSE)</f>
        <v>1x1</v>
      </c>
      <c r="M1063" s="2" t="str">
        <f>VLOOKUP(A1063,'4B0907557P M592 List'!$A$5:$D$1316,4,FALSE)</f>
        <v>Tiefpassverhalten bei Lastdynamik</v>
      </c>
      <c r="N1063" s="2" t="str">
        <f>VLOOKUP(A1063,'4B0907557P M592 List'!$A$5:$D$1316,3,FALSE)</f>
        <v>$070FD</v>
      </c>
      <c r="P1063" s="2" t="str">
        <f>VLOOKUP(A1063,'06A906018R M383 List'!$A$6:$D$1294,2,FALSE)</f>
        <v>1x1</v>
      </c>
      <c r="Q1063" s="2" t="str">
        <f>VLOOKUP(A1063,'06A906018R M383 List'!$A$6:$D$1294,4,FALSE)</f>
        <v>Tiefpassverhalten bei Lastdynamik</v>
      </c>
      <c r="R1063" s="2" t="str">
        <f>VLOOKUP(A1063,'06A906018R M383 List'!$A$6:$D$1294,3,FALSE)</f>
        <v>$06A7D</v>
      </c>
      <c r="T1063" s="2" t="e">
        <f>VLOOKUP(A1063,'06A906018CG M383 List'!$A$6:$D$1395,2,FALSE)</f>
        <v>#N/A</v>
      </c>
      <c r="U1063" s="2" t="e">
        <f>VLOOKUP(A1063,'06A906018CG M383 List'!$A$6:$D$1395,4,FALSE)</f>
        <v>#N/A</v>
      </c>
      <c r="V1063" s="2" t="e">
        <f>VLOOKUP(A1063,'06A906018CG M383 List'!$A$6:$D$1395,3,FALSE)</f>
        <v>#N/A</v>
      </c>
    </row>
    <row r="1064" spans="1:22">
      <c r="A1064" s="2" t="s">
        <v>7938</v>
      </c>
      <c r="B1064" s="2" t="str">
        <f>VLOOKUP(A1064,'4B0907557B M382 List'!$A$5:$E$1799,5,FALSE)</f>
        <v>Knock detection threshold absolute</v>
      </c>
      <c r="D1064" s="2" t="str">
        <f>VLOOKUP(A1064,'4B0907557B M382 List'!$A$5:$B$1799,2,FALSE)</f>
        <v>10x1</v>
      </c>
      <c r="E1064" s="2" t="str">
        <f>VLOOKUP(A1064,'4B0907557B M382 List'!$A$5:$D$1799,4,FALSE)</f>
        <v>Klopferkennungsabsolutschwelle</v>
      </c>
      <c r="F1064" s="2" t="str">
        <f>VLOOKUP(A1064,'4B0907557B M382 List'!$A$5:$D$1799,3,FALSE)</f>
        <v>$09807</v>
      </c>
      <c r="H1064" s="2" t="e">
        <f>VLOOKUP(A1064,'4B0907557P M592 List'!$A$5:$D$1316,2,FALSE)</f>
        <v>#N/A</v>
      </c>
      <c r="I1064" s="2" t="e">
        <f>VLOOKUP(A1064,'4B0907557P M592 List'!$A$5:$D$1316,4,FALSE)</f>
        <v>#N/A</v>
      </c>
      <c r="J1064" s="2" t="e">
        <f>VLOOKUP(A1064,'4B0907557P M592 List'!$A$5:$D$1316,3,FALSE)</f>
        <v>#N/A</v>
      </c>
      <c r="L1064" s="2" t="e">
        <f>VLOOKUP(A1064,'4B0907557P M592 List'!$A$5:$D$1316,2,FALSE)</f>
        <v>#N/A</v>
      </c>
      <c r="M1064" s="2" t="e">
        <f>VLOOKUP(A1064,'4B0907557P M592 List'!$A$5:$D$1316,4,FALSE)</f>
        <v>#N/A</v>
      </c>
      <c r="N1064" s="2" t="e">
        <f>VLOOKUP(A1064,'4B0907557P M592 List'!$A$5:$D$1316,3,FALSE)</f>
        <v>#N/A</v>
      </c>
      <c r="P1064" s="2" t="str">
        <f>VLOOKUP(A1064,'06A906018R M383 List'!$A$6:$D$1294,2,FALSE)</f>
        <v>10x1</v>
      </c>
      <c r="Q1064" s="2" t="str">
        <f>VLOOKUP(A1064,'06A906018R M383 List'!$A$6:$D$1294,4,FALSE)</f>
        <v>Klopferkennungsabsolutschwelle</v>
      </c>
      <c r="R1064" s="2" t="str">
        <f>VLOOKUP(A1064,'06A906018R M383 List'!$A$6:$D$1294,3,FALSE)</f>
        <v>$08CF8</v>
      </c>
      <c r="T1064" s="2" t="str">
        <f>VLOOKUP(A1064,'06A906018CG M383 List'!$A$6:$D$1395,2,FALSE)</f>
        <v>10x1</v>
      </c>
      <c r="U1064" s="2" t="str">
        <f>VLOOKUP(A1064,'06A906018CG M383 List'!$A$6:$D$1395,4,FALSE)</f>
        <v>Klopferkennungsabsolutschwelle</v>
      </c>
      <c r="V1064" s="2" t="str">
        <f>VLOOKUP(A1064,'06A906018CG M383 List'!$A$6:$D$1395,3,FALSE)</f>
        <v>$08D62</v>
      </c>
    </row>
    <row r="1065" spans="1:22">
      <c r="A1065" s="2" t="s">
        <v>7947</v>
      </c>
      <c r="B1065" s="2" t="str">
        <f>VLOOKUP(A1065,'4B0907557B M382 List'!$A$5:$E$1799,5,FALSE)</f>
        <v>Condition for inclusion of identified knocker in the reference level</v>
      </c>
      <c r="D1065" s="2" t="str">
        <f>VLOOKUP(A1065,'4B0907557B M382 List'!$A$5:$B$1799,2,FALSE)</f>
        <v>1x1</v>
      </c>
      <c r="E1065" s="2" t="str">
        <f>VLOOKUP(A1065,'4B0907557B M382 List'!$A$5:$D$1799,4,FALSE)</f>
        <v>Bedingung zur Einrechnung erkannter Klopfer in den Referenzpegel</v>
      </c>
      <c r="F1065" s="2" t="str">
        <f>VLOOKUP(A1065,'4B0907557B M382 List'!$A$5:$D$1799,3,FALSE)</f>
        <v>$07564</v>
      </c>
      <c r="H1065" s="2" t="str">
        <f>VLOOKUP(A1065,'4B0907557P M592 List'!$A$5:$D$1316,2,FALSE)</f>
        <v>1x1</v>
      </c>
      <c r="I1065" s="2" t="str">
        <f>VLOOKUP(A1065,'4B0907557P M592 List'!$A$5:$D$1316,4,FALSE)</f>
        <v>Bedingung zur Einrechnung erkannter Klopfer in den Referenzpegel</v>
      </c>
      <c r="J1065" s="2" t="str">
        <f>VLOOKUP(A1065,'4B0907557P M592 List'!$A$5:$D$1316,3,FALSE)</f>
        <v>$070FA</v>
      </c>
      <c r="L1065" s="2" t="str">
        <f>VLOOKUP(A1065,'4B0907557P M592 List'!$A$5:$D$1316,2,FALSE)</f>
        <v>1x1</v>
      </c>
      <c r="M1065" s="2" t="str">
        <f>VLOOKUP(A1065,'4B0907557P M592 List'!$A$5:$D$1316,4,FALSE)</f>
        <v>Bedingung zur Einrechnung erkannter Klopfer in den Referenzpegel</v>
      </c>
      <c r="N1065" s="2" t="str">
        <f>VLOOKUP(A1065,'4B0907557P M592 List'!$A$5:$D$1316,3,FALSE)</f>
        <v>$070FA</v>
      </c>
      <c r="P1065" s="2" t="str">
        <f>VLOOKUP(A1065,'06A906018R M383 List'!$A$6:$D$1294,2,FALSE)</f>
        <v>1x1</v>
      </c>
      <c r="Q1065" s="2" t="str">
        <f>VLOOKUP(A1065,'06A906018R M383 List'!$A$6:$D$1294,4,FALSE)</f>
        <v>Bedingung zur Einrechnung erkannter Klopfer in den Referenzpegel</v>
      </c>
      <c r="R1065" s="2" t="str">
        <f>VLOOKUP(A1065,'06A906018R M383 List'!$A$6:$D$1294,3,FALSE)</f>
        <v>$06A7A</v>
      </c>
      <c r="T1065" s="2" t="str">
        <f>VLOOKUP(A1065,'06A906018CG M383 List'!$A$6:$D$1395,2,FALSE)</f>
        <v>1x1</v>
      </c>
      <c r="U1065" s="2" t="str">
        <f>VLOOKUP(A1065,'06A906018CG M383 List'!$A$6:$D$1395,4,FALSE)</f>
        <v>Bedingung zur Einrechnung erkannter Klopfer in den Referenzpegel</v>
      </c>
      <c r="V1065" s="2" t="str">
        <f>VLOOKUP(A1065,'06A906018CG M383 List'!$A$6:$D$1395,3,FALSE)</f>
        <v>$06A98</v>
      </c>
    </row>
    <row r="1066" spans="1:22">
      <c r="A1066" s="2" t="s">
        <v>8409</v>
      </c>
      <c r="B1066" s="2" t="str">
        <f>VLOOKUP(A1066,'4B0907557B M382 List'!$A$5:$E$1799,5,FALSE)</f>
        <v>Speed ​​threshold for knock control release</v>
      </c>
      <c r="D1066" s="2" t="str">
        <f>VLOOKUP(A1066,'4B0907557B M382 List'!$A$5:$B$1799,2,FALSE)</f>
        <v>1x1</v>
      </c>
      <c r="E1066" s="2" t="str">
        <f>VLOOKUP(A1066,'4B0907557B M382 List'!$A$5:$D$1799,4,FALSE)</f>
        <v>Drehzahlschwelle für Klopfregelfreigabe</v>
      </c>
      <c r="F1066" s="2" t="str">
        <f>VLOOKUP(A1066,'4B0907557B M382 List'!$A$5:$D$1799,3,FALSE)</f>
        <v>$075B3</v>
      </c>
      <c r="H1066" s="2" t="str">
        <f>VLOOKUP(A1066,'4B0907557P M592 List'!$A$5:$D$1316,2,FALSE)</f>
        <v>1x1</v>
      </c>
      <c r="I1066" s="2" t="str">
        <f>VLOOKUP(A1066,'4B0907557P M592 List'!$A$5:$D$1316,4,FALSE)</f>
        <v>Drehzahlschwelle für Klopfregelfreigabe</v>
      </c>
      <c r="J1066" s="2" t="str">
        <f>VLOOKUP(A1066,'4B0907557P M592 List'!$A$5:$D$1316,3,FALSE)</f>
        <v>$07149</v>
      </c>
      <c r="L1066" s="2" t="str">
        <f>VLOOKUP(A1066,'4B0907557P M592 List'!$A$5:$D$1316,2,FALSE)</f>
        <v>1x1</v>
      </c>
      <c r="M1066" s="2" t="str">
        <f>VLOOKUP(A1066,'4B0907557P M592 List'!$A$5:$D$1316,4,FALSE)</f>
        <v>Drehzahlschwelle für Klopfregelfreigabe</v>
      </c>
      <c r="N1066" s="2" t="str">
        <f>VLOOKUP(A1066,'4B0907557P M592 List'!$A$5:$D$1316,3,FALSE)</f>
        <v>$07149</v>
      </c>
      <c r="P1066" s="2" t="e">
        <f>VLOOKUP(A1066,'06A906018R M383 List'!$A$6:$D$1294,2,FALSE)</f>
        <v>#N/A</v>
      </c>
      <c r="Q1066" s="2" t="e">
        <f>VLOOKUP(A1066,'06A906018R M383 List'!$A$6:$D$1294,4,FALSE)</f>
        <v>#N/A</v>
      </c>
      <c r="R1066" s="2" t="e">
        <f>VLOOKUP(A1066,'06A906018R M383 List'!$A$6:$D$1294,3,FALSE)</f>
        <v>#N/A</v>
      </c>
      <c r="T1066" s="2" t="e">
        <f>VLOOKUP(A1066,'06A906018CG M383 List'!$A$6:$D$1395,2,FALSE)</f>
        <v>#N/A</v>
      </c>
      <c r="U1066" s="2" t="e">
        <f>VLOOKUP(A1066,'06A906018CG M383 List'!$A$6:$D$1395,4,FALSE)</f>
        <v>#N/A</v>
      </c>
      <c r="V1066" s="2" t="e">
        <f>VLOOKUP(A1066,'06A906018CG M383 List'!$A$6:$D$1395,3,FALSE)</f>
        <v>#N/A</v>
      </c>
    </row>
    <row r="1067" spans="1:22">
      <c r="A1067" s="2" t="s">
        <v>5839</v>
      </c>
      <c r="B1067" s="2" t="str">
        <f>VLOOKUP(A1067,'4B0907557B M382 List'!$A$5:$E$1799,5,FALSE)</f>
        <v>speed-dependent reference level active with knock control</v>
      </c>
      <c r="D1067" s="2" t="str">
        <f>VLOOKUP(A1067,'4B0907557B M382 List'!$A$5:$B$1799,2,FALSE)</f>
        <v>10x1</v>
      </c>
      <c r="E1067" s="2" t="str">
        <f>VLOOKUP(A1067,'4B0907557B M382 List'!$A$5:$D$1799,4,FALSE)</f>
        <v>drehzahlabhängiger Referenzpegel bei Klopfregelung aktiv</v>
      </c>
      <c r="F1067" s="2" t="str">
        <f>VLOOKUP(A1067,'4B0907557B M382 List'!$A$5:$D$1799,3,FALSE)</f>
        <v>$09948</v>
      </c>
      <c r="H1067" s="2" t="e">
        <f>VLOOKUP(A1067,'4B0907557P M592 List'!$A$5:$D$1316,2,FALSE)</f>
        <v>#N/A</v>
      </c>
      <c r="I1067" s="2" t="e">
        <f>VLOOKUP(A1067,'4B0907557P M592 List'!$A$5:$D$1316,4,FALSE)</f>
        <v>#N/A</v>
      </c>
      <c r="J1067" s="2" t="e">
        <f>VLOOKUP(A1067,'4B0907557P M592 List'!$A$5:$D$1316,3,FALSE)</f>
        <v>#N/A</v>
      </c>
      <c r="L1067" s="2" t="e">
        <f>VLOOKUP(A1067,'4B0907557P M592 List'!$A$5:$D$1316,2,FALSE)</f>
        <v>#N/A</v>
      </c>
      <c r="M1067" s="2" t="e">
        <f>VLOOKUP(A1067,'4B0907557P M592 List'!$A$5:$D$1316,4,FALSE)</f>
        <v>#N/A</v>
      </c>
      <c r="N1067" s="2" t="e">
        <f>VLOOKUP(A1067,'4B0907557P M592 List'!$A$5:$D$1316,3,FALSE)</f>
        <v>#N/A</v>
      </c>
      <c r="P1067" s="2" t="str">
        <f>VLOOKUP(A1067,'06A906018R M383 List'!$A$6:$D$1294,2,FALSE)</f>
        <v>10x1</v>
      </c>
      <c r="Q1067" s="2" t="str">
        <f>VLOOKUP(A1067,'06A906018R M383 List'!$A$6:$D$1294,4,FALSE)</f>
        <v>drehzahlabhängiger Referenzpegel bei Klopfregelung aktiv</v>
      </c>
      <c r="R1067" s="2" t="str">
        <f>VLOOKUP(A1067,'06A906018R M383 List'!$A$6:$D$1294,3,FALSE)</f>
        <v>$08E39</v>
      </c>
      <c r="T1067" s="2" t="str">
        <f>VLOOKUP(A1067,'06A906018CG M383 List'!$A$6:$D$1395,2,FALSE)</f>
        <v>10x1</v>
      </c>
      <c r="U1067" s="2" t="str">
        <f>VLOOKUP(A1067,'06A906018CG M383 List'!$A$6:$D$1395,4,FALSE)</f>
        <v>drehzahlabhängiger Referenzpegel bei Klopfregelung aktiv</v>
      </c>
      <c r="V1067" s="2" t="str">
        <f>VLOOKUP(A1067,'06A906018CG M383 List'!$A$6:$D$1395,3,FALSE)</f>
        <v>$08EA3</v>
      </c>
    </row>
    <row r="1068" spans="1:22">
      <c r="A1068" s="2" t="s">
        <v>5857</v>
      </c>
      <c r="B1068" s="2" t="str">
        <f>VLOOKUP(A1068,'4B0907557B M382 List'!$A$5:$E$1799,5,FALSE)</f>
        <v>Maximum reference level for knock detection threshold cyl group 1</v>
      </c>
      <c r="D1068" s="2" t="str">
        <f>VLOOKUP(A1068,'4B0907557B M382 List'!$A$5:$B$1799,2,FALSE)</f>
        <v>20x1</v>
      </c>
      <c r="E1068" s="2" t="str">
        <f>VLOOKUP(A1068,'4B0907557B M382 List'!$A$5:$D$1799,4,FALSE)</f>
        <v>Maximaler Referenzpegel für Klopferkennungsschwelle Zyl.-gruppe 1</v>
      </c>
      <c r="F1068" s="2" t="str">
        <f>VLOOKUP(A1068,'4B0907557B M382 List'!$A$5:$D$1799,3,FALSE)</f>
        <v>$07E48</v>
      </c>
      <c r="H1068" s="2" t="str">
        <f>VLOOKUP(A1068,'4B0907557P M592 List'!$A$5:$D$1316,2,FALSE)</f>
        <v>20x1</v>
      </c>
      <c r="I1068" s="2" t="str">
        <f>VLOOKUP(A1068,'4B0907557P M592 List'!$A$5:$D$1316,4,FALSE)</f>
        <v>Maximaler Referenzpegel für Klopferkennungsschwelle Zyl.-gruppe 1</v>
      </c>
      <c r="J1068" s="2" t="str">
        <f>VLOOKUP(A1068,'4B0907557P M592 List'!$A$5:$D$1316,3,FALSE)</f>
        <v>$079DE</v>
      </c>
      <c r="L1068" s="2" t="str">
        <f>VLOOKUP(A1068,'4B0907557P M592 List'!$A$5:$D$1316,2,FALSE)</f>
        <v>20x1</v>
      </c>
      <c r="M1068" s="2" t="str">
        <f>VLOOKUP(A1068,'4B0907557P M592 List'!$A$5:$D$1316,4,FALSE)</f>
        <v>Maximaler Referenzpegel für Klopferkennungsschwelle Zyl.-gruppe 1</v>
      </c>
      <c r="N1068" s="2" t="str">
        <f>VLOOKUP(A1068,'4B0907557P M592 List'!$A$5:$D$1316,3,FALSE)</f>
        <v>$079DE</v>
      </c>
      <c r="P1068" s="2" t="str">
        <f>VLOOKUP(A1068,'06A906018R M383 List'!$A$6:$D$1294,2,FALSE)</f>
        <v>20x1</v>
      </c>
      <c r="Q1068" s="2" t="str">
        <f>VLOOKUP(A1068,'06A906018R M383 List'!$A$6:$D$1294,4,FALSE)</f>
        <v>Maximaler Referenzpegel für Klopferkennungsschwelle Zyl.-gruppe 1</v>
      </c>
      <c r="R1068" s="2" t="str">
        <f>VLOOKUP(A1068,'06A906018R M383 List'!$A$6:$D$1294,3,FALSE)</f>
        <v>$07382</v>
      </c>
      <c r="T1068" s="2" t="str">
        <f>VLOOKUP(A1068,'06A906018CG M383 List'!$A$6:$D$1395,2,FALSE)</f>
        <v>20x1</v>
      </c>
      <c r="U1068" s="2" t="str">
        <f>VLOOKUP(A1068,'06A906018CG M383 List'!$A$6:$D$1395,4,FALSE)</f>
        <v>Maximaler Referenzpegel für Klopferkennungsschwelle Zyl.-gruppe 1</v>
      </c>
      <c r="V1068" s="2" t="str">
        <f>VLOOKUP(A1068,'06A906018CG M383 List'!$A$6:$D$1395,3,FALSE)</f>
        <v>$073EC</v>
      </c>
    </row>
    <row r="1069" spans="1:22">
      <c r="A1069" s="2" t="s">
        <v>5861</v>
      </c>
      <c r="B1069" s="2" t="str">
        <f>VLOOKUP(A1069,'4B0907557B M382 List'!$A$5:$E$1799,5,FALSE)</f>
        <v>Maximum reference level for knock detection threshold cyl group 2</v>
      </c>
      <c r="D1069" s="2" t="str">
        <f>VLOOKUP(A1069,'4B0907557B M382 List'!$A$5:$B$1799,2,FALSE)</f>
        <v>20x1</v>
      </c>
      <c r="E1069" s="2" t="str">
        <f>VLOOKUP(A1069,'4B0907557B M382 List'!$A$5:$D$1799,4,FALSE)</f>
        <v>Maximaler Referenzpegel für Klopferkennungsschwelle Zyl.-gruppe 2</v>
      </c>
      <c r="F1069" s="2" t="str">
        <f>VLOOKUP(A1069,'4B0907557B M382 List'!$A$5:$D$1799,3,FALSE)</f>
        <v>$07E70</v>
      </c>
      <c r="H1069" s="2" t="str">
        <f>VLOOKUP(A1069,'4B0907557P M592 List'!$A$5:$D$1316,2,FALSE)</f>
        <v>20x1</v>
      </c>
      <c r="I1069" s="2" t="str">
        <f>VLOOKUP(A1069,'4B0907557P M592 List'!$A$5:$D$1316,4,FALSE)</f>
        <v>Maximaler Referenzpegel für Klopferkennungsschwelle Zyl.-gruppe 2</v>
      </c>
      <c r="J1069" s="2" t="str">
        <f>VLOOKUP(A1069,'4B0907557P M592 List'!$A$5:$D$1316,3,FALSE)</f>
        <v>$07A06</v>
      </c>
      <c r="L1069" s="2" t="str">
        <f>VLOOKUP(A1069,'4B0907557P M592 List'!$A$5:$D$1316,2,FALSE)</f>
        <v>20x1</v>
      </c>
      <c r="M1069" s="2" t="str">
        <f>VLOOKUP(A1069,'4B0907557P M592 List'!$A$5:$D$1316,4,FALSE)</f>
        <v>Maximaler Referenzpegel für Klopferkennungsschwelle Zyl.-gruppe 2</v>
      </c>
      <c r="N1069" s="2" t="str">
        <f>VLOOKUP(A1069,'4B0907557P M592 List'!$A$5:$D$1316,3,FALSE)</f>
        <v>$07A06</v>
      </c>
      <c r="P1069" s="2" t="str">
        <f>VLOOKUP(A1069,'06A906018R M383 List'!$A$6:$D$1294,2,FALSE)</f>
        <v>20x1</v>
      </c>
      <c r="Q1069" s="2" t="str">
        <f>VLOOKUP(A1069,'06A906018R M383 List'!$A$6:$D$1294,4,FALSE)</f>
        <v>Maximaler Referenzpegel für Klopferkennungsschwelle Zyl.-gruppe 2</v>
      </c>
      <c r="R1069" s="2" t="str">
        <f>VLOOKUP(A1069,'06A906018R M383 List'!$A$6:$D$1294,3,FALSE)</f>
        <v>$073AA</v>
      </c>
      <c r="T1069" s="2" t="str">
        <f>VLOOKUP(A1069,'06A906018CG M383 List'!$A$6:$D$1395,2,FALSE)</f>
        <v>20x1</v>
      </c>
      <c r="U1069" s="2" t="str">
        <f>VLOOKUP(A1069,'06A906018CG M383 List'!$A$6:$D$1395,4,FALSE)</f>
        <v>Maximaler Referenzpegel für Klopferkennungsschwelle Zyl.-gruppe 2</v>
      </c>
      <c r="V1069" s="2" t="str">
        <f>VLOOKUP(A1069,'06A906018CG M383 List'!$A$6:$D$1395,3,FALSE)</f>
        <v>$07414</v>
      </c>
    </row>
    <row r="1070" spans="1:22">
      <c r="A1070" s="2" t="s">
        <v>6334</v>
      </c>
      <c r="B1070" s="2" t="str">
        <f>VLOOKUP(A1070,'4B0907557B M382 List'!$A$5:$E$1799,5,FALSE)</f>
        <v>tL - Emerging knock control</v>
      </c>
      <c r="D1070" s="2" t="str">
        <f>VLOOKUP(A1070,'4B0907557B M382 List'!$A$5:$B$1799,2,FALSE)</f>
        <v>10x1</v>
      </c>
      <c r="E1070" s="2" t="str">
        <f>VLOOKUP(A1070,'4B0907557B M382 List'!$A$5:$D$1799,4,FALSE)</f>
        <v>tL - Schwelle Klopfregelung</v>
      </c>
      <c r="F1070" s="2" t="str">
        <f>VLOOKUP(A1070,'4B0907557B M382 List'!$A$5:$D$1799,3,FALSE)</f>
        <v>$09952</v>
      </c>
      <c r="H1070" s="2" t="e">
        <f>VLOOKUP(A1070,'4B0907557P M592 List'!$A$5:$D$1316,2,FALSE)</f>
        <v>#N/A</v>
      </c>
      <c r="I1070" s="2" t="e">
        <f>VLOOKUP(A1070,'4B0907557P M592 List'!$A$5:$D$1316,4,FALSE)</f>
        <v>#N/A</v>
      </c>
      <c r="J1070" s="2" t="e">
        <f>VLOOKUP(A1070,'4B0907557P M592 List'!$A$5:$D$1316,3,FALSE)</f>
        <v>#N/A</v>
      </c>
      <c r="L1070" s="2" t="e">
        <f>VLOOKUP(A1070,'4B0907557P M592 List'!$A$5:$D$1316,2,FALSE)</f>
        <v>#N/A</v>
      </c>
      <c r="M1070" s="2" t="e">
        <f>VLOOKUP(A1070,'4B0907557P M592 List'!$A$5:$D$1316,4,FALSE)</f>
        <v>#N/A</v>
      </c>
      <c r="N1070" s="2" t="e">
        <f>VLOOKUP(A1070,'4B0907557P M592 List'!$A$5:$D$1316,3,FALSE)</f>
        <v>#N/A</v>
      </c>
      <c r="P1070" s="2" t="str">
        <f>VLOOKUP(A1070,'06A906018R M383 List'!$A$6:$D$1294,2,FALSE)</f>
        <v>10x1</v>
      </c>
      <c r="Q1070" s="2" t="str">
        <f>VLOOKUP(A1070,'06A906018R M383 List'!$A$6:$D$1294,4,FALSE)</f>
        <v>tL - Schwelle Klopfregelung</v>
      </c>
      <c r="R1070" s="2" t="str">
        <f>VLOOKUP(A1070,'06A906018R M383 List'!$A$6:$D$1294,3,FALSE)</f>
        <v>$08E43</v>
      </c>
      <c r="T1070" s="2" t="str">
        <f>VLOOKUP(A1070,'06A906018CG M383 List'!$A$6:$D$1395,2,FALSE)</f>
        <v>10x1</v>
      </c>
      <c r="U1070" s="2" t="str">
        <f>VLOOKUP(A1070,'06A906018CG M383 List'!$A$6:$D$1395,4,FALSE)</f>
        <v>tL - Schwelle Klopfregelung</v>
      </c>
      <c r="V1070" s="2" t="str">
        <f>VLOOKUP(A1070,'06A906018CG M383 List'!$A$6:$D$1395,3,FALSE)</f>
        <v>$08EAD</v>
      </c>
    </row>
    <row r="1071" spans="1:22">
      <c r="A1071" s="2" t="s">
        <v>4332</v>
      </c>
      <c r="B1071" s="2" t="str">
        <f>VLOOKUP(A1071,'4B0907557B M382 List'!$A$5:$E$1799,5,FALSE)</f>
        <v>Mapping cylinder for maximum reference level limiting knock control</v>
      </c>
      <c r="D1071" s="2" t="str">
        <f>VLOOKUP(A1071,'4B0907557B M382 List'!$A$5:$B$1799,2,FALSE)</f>
        <v>1x1</v>
      </c>
      <c r="E1071" s="2" t="str">
        <f>VLOOKUP(A1071,'4B0907557B M382 List'!$A$5:$D$1799,4,FALSE)</f>
        <v>Zylinderzuordnung für maximale Referenzpegelbegrenzung Klopfregelung</v>
      </c>
      <c r="F1071" s="2" t="str">
        <f>VLOOKUP(A1071,'4B0907557B M382 List'!$A$5:$D$1799,3,FALSE)</f>
        <v>$07568</v>
      </c>
      <c r="H1071" s="2" t="str">
        <f>VLOOKUP(A1071,'4B0907557P M592 List'!$A$5:$D$1316,2,FALSE)</f>
        <v>1x1</v>
      </c>
      <c r="I1071" s="2" t="str">
        <f>VLOOKUP(A1071,'4B0907557P M592 List'!$A$5:$D$1316,4,FALSE)</f>
        <v>Zylinderzuordnung für maximale Referenzpegelbegrenzung Klopfregelung</v>
      </c>
      <c r="J1071" s="2" t="str">
        <f>VLOOKUP(A1071,'4B0907557P M592 List'!$A$5:$D$1316,3,FALSE)</f>
        <v>$070FE</v>
      </c>
      <c r="L1071" s="2" t="str">
        <f>VLOOKUP(A1071,'4B0907557P M592 List'!$A$5:$D$1316,2,FALSE)</f>
        <v>1x1</v>
      </c>
      <c r="M1071" s="2" t="str">
        <f>VLOOKUP(A1071,'4B0907557P M592 List'!$A$5:$D$1316,4,FALSE)</f>
        <v>Zylinderzuordnung für maximale Referenzpegelbegrenzung Klopfregelung</v>
      </c>
      <c r="N1071" s="2" t="str">
        <f>VLOOKUP(A1071,'4B0907557P M592 List'!$A$5:$D$1316,3,FALSE)</f>
        <v>$070FE</v>
      </c>
      <c r="P1071" s="2" t="str">
        <f>VLOOKUP(A1071,'06A906018R M383 List'!$A$6:$D$1294,2,FALSE)</f>
        <v>1x1</v>
      </c>
      <c r="Q1071" s="2" t="str">
        <f>VLOOKUP(A1071,'06A906018R M383 List'!$A$6:$D$1294,4,FALSE)</f>
        <v>Zylinderzuordnung für maximale Referenzpegelbegrenzung Klopfregelung</v>
      </c>
      <c r="R1071" s="2" t="str">
        <f>VLOOKUP(A1071,'06A906018R M383 List'!$A$6:$D$1294,3,FALSE)</f>
        <v>$06A7E</v>
      </c>
      <c r="T1071" s="2" t="str">
        <f>VLOOKUP(A1071,'06A906018CG M383 List'!$A$6:$D$1395,2,FALSE)</f>
        <v>1x1</v>
      </c>
      <c r="U1071" s="2" t="str">
        <f>VLOOKUP(A1071,'06A906018CG M383 List'!$A$6:$D$1395,4,FALSE)</f>
        <v>Zylinderzuordnung für maximale Referenzpegelbegrenzung Klopfregelung</v>
      </c>
      <c r="V1071" s="2" t="str">
        <f>VLOOKUP(A1071,'06A906018CG M383 List'!$A$6:$D$1395,3,FALSE)</f>
        <v>$06A9C</v>
      </c>
    </row>
    <row r="1072" spans="1:22">
      <c r="P1072" s="2"/>
      <c r="Q1072" s="2"/>
      <c r="R1072" s="2"/>
    </row>
    <row r="1073" spans="1:22">
      <c r="A1073" s="2" t="s">
        <v>4367</v>
      </c>
      <c r="B1073" s="15" t="s">
        <v>9970</v>
      </c>
      <c r="P1073" s="2"/>
      <c r="Q1073" s="2"/>
      <c r="R1073" s="2"/>
    </row>
    <row r="1074" spans="1:22">
      <c r="A1074" s="2" t="s">
        <v>9221</v>
      </c>
      <c r="B1074" s="2" t="str">
        <f>VLOOKUP(A1074,'4B0907557B M382 List'!$A$5:$E$1799,5,FALSE)</f>
        <v>Configurationsbyte for compressor shutdown at DTES</v>
      </c>
      <c r="D1074" s="2" t="str">
        <f>VLOOKUP(A1074,'4B0907557B M382 List'!$A$5:$B$1799,2,FALSE)</f>
        <v>1x1</v>
      </c>
      <c r="E1074" s="2" t="str">
        <f>VLOOKUP(A1074,'4B0907557B M382 List'!$A$5:$D$1799,4,FALSE)</f>
        <v>Configurationsbyte für Kompressorabschaltung bei DTES</v>
      </c>
      <c r="F1074" s="2" t="str">
        <f>VLOOKUP(A1074,'4B0907557B M382 List'!$A$5:$D$1799,3,FALSE)</f>
        <v>$0756E</v>
      </c>
      <c r="H1074" s="2" t="str">
        <f>VLOOKUP(A1074,'4B0907557P M592 List'!$A$5:$D$1316,2,FALSE)</f>
        <v>1x1</v>
      </c>
      <c r="I1074" s="2" t="str">
        <f>VLOOKUP(A1074,'4B0907557P M592 List'!$A$5:$D$1316,4,FALSE)</f>
        <v>Configurationsbyte für Kompressorabschaltung bei DTES</v>
      </c>
      <c r="J1074" s="2" t="str">
        <f>VLOOKUP(A1074,'4B0907557P M592 List'!$A$5:$D$1316,3,FALSE)</f>
        <v>$07104</v>
      </c>
      <c r="L1074" s="2" t="str">
        <f>VLOOKUP(A1074,'4B0907557P M592 List'!$A$5:$D$1316,2,FALSE)</f>
        <v>1x1</v>
      </c>
      <c r="M1074" s="2" t="str">
        <f>VLOOKUP(A1074,'4B0907557P M592 List'!$A$5:$D$1316,4,FALSE)</f>
        <v>Configurationsbyte für Kompressorabschaltung bei DTES</v>
      </c>
      <c r="N1074" s="2" t="str">
        <f>VLOOKUP(A1074,'4B0907557P M592 List'!$A$5:$D$1316,3,FALSE)</f>
        <v>$07104</v>
      </c>
      <c r="P1074" s="2" t="str">
        <f>VLOOKUP(A1074,'06A906018R M383 List'!$A$6:$D$1294,2,FALSE)</f>
        <v>1x1</v>
      </c>
      <c r="Q1074" s="2" t="str">
        <f>VLOOKUP(A1074,'06A906018R M383 List'!$A$6:$D$1294,4,FALSE)</f>
        <v>Configurationsbyte für Kompressorabschaltung bei DTES</v>
      </c>
      <c r="R1074" s="2" t="str">
        <f>VLOOKUP(A1074,'06A906018R M383 List'!$A$6:$D$1294,3,FALSE)</f>
        <v>$06A84</v>
      </c>
      <c r="T1074" s="2" t="str">
        <f>VLOOKUP(A1074,'06A906018CG M383 List'!$A$6:$D$1395,2,FALSE)</f>
        <v>1x1</v>
      </c>
      <c r="U1074" s="2" t="str">
        <f>VLOOKUP(A1074,'06A906018CG M383 List'!$A$6:$D$1395,4,FALSE)</f>
        <v>Configurationsbyte für Kompressorabschaltung bei DTES</v>
      </c>
      <c r="V1074" s="2" t="str">
        <f>VLOOKUP(A1074,'06A906018CG M383 List'!$A$6:$D$1395,3,FALSE)</f>
        <v>$06AA2</v>
      </c>
    </row>
    <row r="1075" spans="1:22">
      <c r="A1075" s="2" t="s">
        <v>9223</v>
      </c>
      <c r="B1075" s="2" t="str">
        <f>VLOOKUP(A1075,'4B0907557B M382 List'!$A$5:$E$1799,5,FALSE)</f>
        <v>Configurationsbyte for compressor shutdown at DTES</v>
      </c>
      <c r="D1075" s="2" t="str">
        <f>VLOOKUP(A1075,'4B0907557B M382 List'!$A$5:$B$1799,2,FALSE)</f>
        <v>1x1</v>
      </c>
      <c r="E1075" s="2" t="str">
        <f>VLOOKUP(A1075,'4B0907557B M382 List'!$A$5:$D$1799,4,FALSE)</f>
        <v>Configurationsbyte für Kompressorabschaltung bei DTES</v>
      </c>
      <c r="F1075" s="2" t="str">
        <f>VLOOKUP(A1075,'4B0907557B M382 List'!$A$5:$D$1799,3,FALSE)</f>
        <v>$0758C</v>
      </c>
      <c r="H1075" s="2" t="str">
        <f>VLOOKUP(A1075,'4B0907557P M592 List'!$A$5:$D$1316,2,FALSE)</f>
        <v>1x1</v>
      </c>
      <c r="I1075" s="2" t="str">
        <f>VLOOKUP(A1075,'4B0907557P M592 List'!$A$5:$D$1316,4,FALSE)</f>
        <v>Configurationsbyte für Kompressorabschaltung bei DTES</v>
      </c>
      <c r="J1075" s="2" t="str">
        <f>VLOOKUP(A1075,'4B0907557P M592 List'!$A$5:$D$1316,3,FALSE)</f>
        <v>$07122</v>
      </c>
      <c r="L1075" s="2" t="str">
        <f>VLOOKUP(A1075,'4B0907557P M592 List'!$A$5:$D$1316,2,FALSE)</f>
        <v>1x1</v>
      </c>
      <c r="M1075" s="2" t="str">
        <f>VLOOKUP(A1075,'4B0907557P M592 List'!$A$5:$D$1316,4,FALSE)</f>
        <v>Configurationsbyte für Kompressorabschaltung bei DTES</v>
      </c>
      <c r="N1075" s="2" t="str">
        <f>VLOOKUP(A1075,'4B0907557P M592 List'!$A$5:$D$1316,3,FALSE)</f>
        <v>$07122</v>
      </c>
      <c r="P1075" s="2" t="str">
        <f>VLOOKUP(A1075,'06A906018R M383 List'!$A$6:$D$1294,2,FALSE)</f>
        <v>1x1</v>
      </c>
      <c r="Q1075" s="2" t="str">
        <f>VLOOKUP(A1075,'06A906018R M383 List'!$A$6:$D$1294,4,FALSE)</f>
        <v>Configurationsbyte für Kompressorabschaltung bei DTES</v>
      </c>
      <c r="R1075" s="2" t="str">
        <f>VLOOKUP(A1075,'06A906018R M383 List'!$A$6:$D$1294,3,FALSE)</f>
        <v>$06AA2</v>
      </c>
      <c r="T1075" s="2" t="str">
        <f>VLOOKUP(A1075,'06A906018CG M383 List'!$A$6:$D$1395,2,FALSE)</f>
        <v>1x1</v>
      </c>
      <c r="U1075" s="2" t="str">
        <f>VLOOKUP(A1075,'06A906018CG M383 List'!$A$6:$D$1395,4,FALSE)</f>
        <v>Configurationsbyte für Kompressorabschaltung bei DTES</v>
      </c>
      <c r="V1075" s="2" t="str">
        <f>VLOOKUP(A1075,'06A906018CG M383 List'!$A$6:$D$1395,3,FALSE)</f>
        <v>$06AC0</v>
      </c>
    </row>
    <row r="1076" spans="1:22">
      <c r="A1076" s="2" t="s">
        <v>9404</v>
      </c>
      <c r="B1076" s="2" t="str">
        <f>VLOOKUP(A1076,'4B0907557B M382 List'!$A$5:$E$1799,5,FALSE)</f>
        <v>delta angle of the throttle valve for compressor shutdown</v>
      </c>
      <c r="D1076" s="2" t="str">
        <f>VLOOKUP(A1076,'4B0907557B M382 List'!$A$5:$B$1799,2,FALSE)</f>
        <v>1x1</v>
      </c>
      <c r="E1076" s="2" t="str">
        <f>VLOOKUP(A1076,'4B0907557B M382 List'!$A$5:$D$1799,4,FALSE)</f>
        <v>delta Winkel Drosselklappe für Kompressorabschaltung</v>
      </c>
      <c r="F1076" s="2" t="str">
        <f>VLOOKUP(A1076,'4B0907557B M382 List'!$A$5:$D$1799,3,FALSE)</f>
        <v>$0756F</v>
      </c>
      <c r="H1076" s="2" t="str">
        <f>VLOOKUP(A1076,'4B0907557P M592 List'!$A$5:$D$1316,2,FALSE)</f>
        <v>1x1</v>
      </c>
      <c r="I1076" s="2" t="str">
        <f>VLOOKUP(A1076,'4B0907557P M592 List'!$A$5:$D$1316,4,FALSE)</f>
        <v>delta Winkel Drosselklappe für Kompressorabschaltung</v>
      </c>
      <c r="J1076" s="2" t="str">
        <f>VLOOKUP(A1076,'4B0907557P M592 List'!$A$5:$D$1316,3,FALSE)</f>
        <v>$07105</v>
      </c>
      <c r="L1076" s="2" t="str">
        <f>VLOOKUP(A1076,'4B0907557P M592 List'!$A$5:$D$1316,2,FALSE)</f>
        <v>1x1</v>
      </c>
      <c r="M1076" s="2" t="str">
        <f>VLOOKUP(A1076,'4B0907557P M592 List'!$A$5:$D$1316,4,FALSE)</f>
        <v>delta Winkel Drosselklappe für Kompressorabschaltung</v>
      </c>
      <c r="N1076" s="2" t="str">
        <f>VLOOKUP(A1076,'4B0907557P M592 List'!$A$5:$D$1316,3,FALSE)</f>
        <v>$07105</v>
      </c>
      <c r="P1076" s="2" t="str">
        <f>VLOOKUP(A1076,'06A906018R M383 List'!$A$6:$D$1294,2,FALSE)</f>
        <v>1x1</v>
      </c>
      <c r="Q1076" s="2" t="str">
        <f>VLOOKUP(A1076,'06A906018R M383 List'!$A$6:$D$1294,4,FALSE)</f>
        <v>delta Winkel Drosselklappe für Kompressorabschaltung</v>
      </c>
      <c r="R1076" s="2" t="str">
        <f>VLOOKUP(A1076,'06A906018R M383 List'!$A$6:$D$1294,3,FALSE)</f>
        <v>$06A85</v>
      </c>
      <c r="T1076" s="2" t="str">
        <f>VLOOKUP(A1076,'06A906018CG M383 List'!$A$6:$D$1395,2,FALSE)</f>
        <v>1x1</v>
      </c>
      <c r="U1076" s="2" t="str">
        <f>VLOOKUP(A1076,'06A906018CG M383 List'!$A$6:$D$1395,4,FALSE)</f>
        <v>delta Winkel Drosselklappe für Kompressorabschaltung</v>
      </c>
      <c r="V1076" s="2" t="str">
        <f>VLOOKUP(A1076,'06A906018CG M383 List'!$A$6:$D$1395,3,FALSE)</f>
        <v>$06AA3</v>
      </c>
    </row>
    <row r="1077" spans="1:22">
      <c r="A1077" s="2" t="s">
        <v>9406</v>
      </c>
      <c r="B1077" s="2" t="str">
        <f>VLOOKUP(A1077,'4B0907557B M382 List'!$A$5:$E$1799,5,FALSE)</f>
        <v>delta angle of the throttle valve for compressor shutdown</v>
      </c>
      <c r="D1077" s="2" t="str">
        <f>VLOOKUP(A1077,'4B0907557B M382 List'!$A$5:$B$1799,2,FALSE)</f>
        <v>1x1</v>
      </c>
      <c r="E1077" s="2" t="str">
        <f>VLOOKUP(A1077,'4B0907557B M382 List'!$A$5:$D$1799,4,FALSE)</f>
        <v>delta Winkel Drosselklappe für Kompressorabschaltung</v>
      </c>
      <c r="F1077" s="2" t="str">
        <f>VLOOKUP(A1077,'4B0907557B M382 List'!$A$5:$D$1799,3,FALSE)</f>
        <v>$0758D</v>
      </c>
      <c r="H1077" s="2" t="str">
        <f>VLOOKUP(A1077,'4B0907557P M592 List'!$A$5:$D$1316,2,FALSE)</f>
        <v>1x1</v>
      </c>
      <c r="I1077" s="2" t="str">
        <f>VLOOKUP(A1077,'4B0907557P M592 List'!$A$5:$D$1316,4,FALSE)</f>
        <v>delta Winkel Drosselklappe für Kompressorabschaltung</v>
      </c>
      <c r="J1077" s="2" t="str">
        <f>VLOOKUP(A1077,'4B0907557P M592 List'!$A$5:$D$1316,3,FALSE)</f>
        <v>$07123</v>
      </c>
      <c r="L1077" s="2" t="str">
        <f>VLOOKUP(A1077,'4B0907557P M592 List'!$A$5:$D$1316,2,FALSE)</f>
        <v>1x1</v>
      </c>
      <c r="M1077" s="2" t="str">
        <f>VLOOKUP(A1077,'4B0907557P M592 List'!$A$5:$D$1316,4,FALSE)</f>
        <v>delta Winkel Drosselklappe für Kompressorabschaltung</v>
      </c>
      <c r="N1077" s="2" t="str">
        <f>VLOOKUP(A1077,'4B0907557P M592 List'!$A$5:$D$1316,3,FALSE)</f>
        <v>$07123</v>
      </c>
      <c r="P1077" s="2" t="str">
        <f>VLOOKUP(A1077,'06A906018R M383 List'!$A$6:$D$1294,2,FALSE)</f>
        <v>1x1</v>
      </c>
      <c r="Q1077" s="2" t="str">
        <f>VLOOKUP(A1077,'06A906018R M383 List'!$A$6:$D$1294,4,FALSE)</f>
        <v>delta Winkel Drosselklappe für Kompressorabschaltung</v>
      </c>
      <c r="R1077" s="2" t="str">
        <f>VLOOKUP(A1077,'06A906018R M383 List'!$A$6:$D$1294,3,FALSE)</f>
        <v>$06AA3</v>
      </c>
      <c r="T1077" s="2" t="str">
        <f>VLOOKUP(A1077,'06A906018CG M383 List'!$A$6:$D$1395,2,FALSE)</f>
        <v>1x1</v>
      </c>
      <c r="U1077" s="2" t="str">
        <f>VLOOKUP(A1077,'06A906018CG M383 List'!$A$6:$D$1395,4,FALSE)</f>
        <v>delta Winkel Drosselklappe für Kompressorabschaltung</v>
      </c>
      <c r="V1077" s="2" t="str">
        <f>VLOOKUP(A1077,'06A906018CG M383 List'!$A$6:$D$1395,3,FALSE)</f>
        <v>$06AC1</v>
      </c>
    </row>
    <row r="1078" spans="1:22">
      <c r="A1078" s="2" t="s">
        <v>9574</v>
      </c>
      <c r="B1078" s="2" t="str">
        <f>VLOOKUP(A1078,'4B0907557B M382 List'!$A$5:$E$1799,5,FALSE)</f>
        <v>Height threshold for triggering the compressor overload shutdown</v>
      </c>
      <c r="D1078" s="2" t="str">
        <f>VLOOKUP(A1078,'4B0907557B M382 List'!$A$5:$B$1799,2,FALSE)</f>
        <v>1x1</v>
      </c>
      <c r="E1078" s="2" t="str">
        <f>VLOOKUP(A1078,'4B0907557B M382 List'!$A$5:$D$1799,4,FALSE)</f>
        <v>Höhenschwelle zur Auslösung der Kompressorlastabschaltung</v>
      </c>
      <c r="F1078" s="2" t="str">
        <f>VLOOKUP(A1078,'4B0907557B M382 List'!$A$5:$D$1799,3,FALSE)</f>
        <v>$07582</v>
      </c>
      <c r="H1078" s="2" t="str">
        <f>VLOOKUP(A1078,'4B0907557P M592 List'!$A$5:$D$1316,2,FALSE)</f>
        <v>1x1</v>
      </c>
      <c r="I1078" s="2" t="str">
        <f>VLOOKUP(A1078,'4B0907557P M592 List'!$A$5:$D$1316,4,FALSE)</f>
        <v>Höhenschwelle zur Auslösung der Kompressorlastabschaltung</v>
      </c>
      <c r="J1078" s="2" t="str">
        <f>VLOOKUP(A1078,'4B0907557P M592 List'!$A$5:$D$1316,3,FALSE)</f>
        <v>$07118</v>
      </c>
      <c r="L1078" s="2" t="str">
        <f>VLOOKUP(A1078,'4B0907557P M592 List'!$A$5:$D$1316,2,FALSE)</f>
        <v>1x1</v>
      </c>
      <c r="M1078" s="2" t="str">
        <f>VLOOKUP(A1078,'4B0907557P M592 List'!$A$5:$D$1316,4,FALSE)</f>
        <v>Höhenschwelle zur Auslösung der Kompressorlastabschaltung</v>
      </c>
      <c r="N1078" s="2" t="str">
        <f>VLOOKUP(A1078,'4B0907557P M592 List'!$A$5:$D$1316,3,FALSE)</f>
        <v>$07118</v>
      </c>
      <c r="P1078" s="2" t="str">
        <f>VLOOKUP(A1078,'06A906018R M383 List'!$A$6:$D$1294,2,FALSE)</f>
        <v>1x1</v>
      </c>
      <c r="Q1078" s="2" t="str">
        <f>VLOOKUP(A1078,'06A906018R M383 List'!$A$6:$D$1294,4,FALSE)</f>
        <v>Höhenschwelle zur Auslösung der Kompressorlastabschaltung</v>
      </c>
      <c r="R1078" s="2" t="str">
        <f>VLOOKUP(A1078,'06A906018R M383 List'!$A$6:$D$1294,3,FALSE)</f>
        <v>$06A98</v>
      </c>
      <c r="T1078" s="2" t="str">
        <f>VLOOKUP(A1078,'06A906018CG M383 List'!$A$6:$D$1395,2,FALSE)</f>
        <v>1x1</v>
      </c>
      <c r="U1078" s="2" t="str">
        <f>VLOOKUP(A1078,'06A906018CG M383 List'!$A$6:$D$1395,4,FALSE)</f>
        <v>Höhenschwelle zur Auslösung der Kompressorlastabschaltung</v>
      </c>
      <c r="V1078" s="2" t="str">
        <f>VLOOKUP(A1078,'06A906018CG M383 List'!$A$6:$D$1395,3,FALSE)</f>
        <v>$06AB6</v>
      </c>
    </row>
    <row r="1079" spans="1:22">
      <c r="A1079" s="2" t="s">
        <v>9576</v>
      </c>
      <c r="B1079" s="2" t="str">
        <f>VLOOKUP(A1079,'4B0907557B M382 List'!$A$5:$E$1799,5,FALSE)</f>
        <v>Height threshold for triggering the compressor overload shutdown</v>
      </c>
      <c r="D1079" s="2" t="str">
        <f>VLOOKUP(A1079,'4B0907557B M382 List'!$A$5:$B$1799,2,FALSE)</f>
        <v>1x1</v>
      </c>
      <c r="E1079" s="2" t="str">
        <f>VLOOKUP(A1079,'4B0907557B M382 List'!$A$5:$D$1799,4,FALSE)</f>
        <v>Höhenschwelle zur Auslösung der Kompressorlastabschaltung</v>
      </c>
      <c r="F1079" s="2" t="str">
        <f>VLOOKUP(A1079,'4B0907557B M382 List'!$A$5:$D$1799,3,FALSE)</f>
        <v>$075A0</v>
      </c>
      <c r="H1079" s="2" t="str">
        <f>VLOOKUP(A1079,'4B0907557P M592 List'!$A$5:$D$1316,2,FALSE)</f>
        <v>1x1</v>
      </c>
      <c r="I1079" s="2" t="str">
        <f>VLOOKUP(A1079,'4B0907557P M592 List'!$A$5:$D$1316,4,FALSE)</f>
        <v>Höhenschwelle zur Auslösung der Kompressorlastabschaltung</v>
      </c>
      <c r="J1079" s="2" t="str">
        <f>VLOOKUP(A1079,'4B0907557P M592 List'!$A$5:$D$1316,3,FALSE)</f>
        <v>$07136</v>
      </c>
      <c r="L1079" s="2" t="str">
        <f>VLOOKUP(A1079,'4B0907557P M592 List'!$A$5:$D$1316,2,FALSE)</f>
        <v>1x1</v>
      </c>
      <c r="M1079" s="2" t="str">
        <f>VLOOKUP(A1079,'4B0907557P M592 List'!$A$5:$D$1316,4,FALSE)</f>
        <v>Höhenschwelle zur Auslösung der Kompressorlastabschaltung</v>
      </c>
      <c r="N1079" s="2" t="str">
        <f>VLOOKUP(A1079,'4B0907557P M592 List'!$A$5:$D$1316,3,FALSE)</f>
        <v>$07136</v>
      </c>
      <c r="P1079" s="2" t="str">
        <f>VLOOKUP(A1079,'06A906018R M383 List'!$A$6:$D$1294,2,FALSE)</f>
        <v>1x1</v>
      </c>
      <c r="Q1079" s="2" t="str">
        <f>VLOOKUP(A1079,'06A906018R M383 List'!$A$6:$D$1294,4,FALSE)</f>
        <v>Höhenschwelle zur Auslösung der Kompressorlastabschaltung</v>
      </c>
      <c r="R1079" s="2" t="str">
        <f>VLOOKUP(A1079,'06A906018R M383 List'!$A$6:$D$1294,3,FALSE)</f>
        <v>$06AB6</v>
      </c>
      <c r="T1079" s="2" t="str">
        <f>VLOOKUP(A1079,'06A906018CG M383 List'!$A$6:$D$1395,2,FALSE)</f>
        <v>1x1</v>
      </c>
      <c r="U1079" s="2" t="str">
        <f>VLOOKUP(A1079,'06A906018CG M383 List'!$A$6:$D$1395,4,FALSE)</f>
        <v>Höhenschwelle zur Auslösung der Kompressorlastabschaltung</v>
      </c>
      <c r="V1079" s="2" t="str">
        <f>VLOOKUP(A1079,'06A906018CG M383 List'!$A$6:$D$1395,3,FALSE)</f>
        <v>$06AD4</v>
      </c>
    </row>
    <row r="1080" spans="1:22">
      <c r="A1080" s="2" t="s">
        <v>8404</v>
      </c>
      <c r="B1080" s="2" t="str">
        <f>VLOOKUP(A1080,'4B0907557B M382 List'!$A$5:$E$1799,5,FALSE)</f>
        <v>Speed ​​threshold for compressor control</v>
      </c>
      <c r="D1080" s="2" t="str">
        <f>VLOOKUP(A1080,'4B0907557B M382 List'!$A$5:$B$1799,2,FALSE)</f>
        <v>1x1</v>
      </c>
      <c r="E1080" s="2" t="str">
        <f>VLOOKUP(A1080,'4B0907557B M382 List'!$A$5:$D$1799,4,FALSE)</f>
        <v>Drehzahlschwelle für Kompressorsteuerung</v>
      </c>
      <c r="F1080" s="2" t="str">
        <f>VLOOKUP(A1080,'4B0907557B M382 List'!$A$5:$D$1799,3,FALSE)</f>
        <v>$07570</v>
      </c>
      <c r="H1080" s="2" t="str">
        <f>VLOOKUP(A1080,'4B0907557P M592 List'!$A$5:$D$1316,2,FALSE)</f>
        <v>1x1</v>
      </c>
      <c r="I1080" s="2" t="str">
        <f>VLOOKUP(A1080,'4B0907557P M592 List'!$A$5:$D$1316,4,FALSE)</f>
        <v>Drehzahlschwelle für Kompressorsteuerung</v>
      </c>
      <c r="J1080" s="2" t="str">
        <f>VLOOKUP(A1080,'4B0907557P M592 List'!$A$5:$D$1316,3,FALSE)</f>
        <v>$07106</v>
      </c>
      <c r="L1080" s="2" t="str">
        <f>VLOOKUP(A1080,'4B0907557P M592 List'!$A$5:$D$1316,2,FALSE)</f>
        <v>1x1</v>
      </c>
      <c r="M1080" s="2" t="str">
        <f>VLOOKUP(A1080,'4B0907557P M592 List'!$A$5:$D$1316,4,FALSE)</f>
        <v>Drehzahlschwelle für Kompressorsteuerung</v>
      </c>
      <c r="N1080" s="2" t="str">
        <f>VLOOKUP(A1080,'4B0907557P M592 List'!$A$5:$D$1316,3,FALSE)</f>
        <v>$07106</v>
      </c>
      <c r="P1080" s="2" t="str">
        <f>VLOOKUP(A1080,'06A906018R M383 List'!$A$6:$D$1294,2,FALSE)</f>
        <v>1x1</v>
      </c>
      <c r="Q1080" s="2" t="str">
        <f>VLOOKUP(A1080,'06A906018R M383 List'!$A$6:$D$1294,4,FALSE)</f>
        <v>Drehzahlschwelle für Kompressorsteuerung</v>
      </c>
      <c r="R1080" s="2" t="str">
        <f>VLOOKUP(A1080,'06A906018R M383 List'!$A$6:$D$1294,3,FALSE)</f>
        <v>$06A86</v>
      </c>
      <c r="T1080" s="2" t="str">
        <f>VLOOKUP(A1080,'06A906018CG M383 List'!$A$6:$D$1395,2,FALSE)</f>
        <v>1x1</v>
      </c>
      <c r="U1080" s="2" t="str">
        <f>VLOOKUP(A1080,'06A906018CG M383 List'!$A$6:$D$1395,4,FALSE)</f>
        <v>Drehzahlschwelle für Kompressorsteuerung</v>
      </c>
      <c r="V1080" s="2" t="str">
        <f>VLOOKUP(A1080,'06A906018CG M383 List'!$A$6:$D$1395,3,FALSE)</f>
        <v>$06AA4</v>
      </c>
    </row>
    <row r="1081" spans="1:22">
      <c r="A1081" s="2" t="s">
        <v>8406</v>
      </c>
      <c r="B1081" s="2" t="str">
        <f>VLOOKUP(A1081,'4B0907557B M382 List'!$A$5:$E$1799,5,FALSE)</f>
        <v>Speed ​​threshold for compressor control</v>
      </c>
      <c r="D1081" s="2" t="str">
        <f>VLOOKUP(A1081,'4B0907557B M382 List'!$A$5:$B$1799,2,FALSE)</f>
        <v>1x1</v>
      </c>
      <c r="E1081" s="2" t="str">
        <f>VLOOKUP(A1081,'4B0907557B M382 List'!$A$5:$D$1799,4,FALSE)</f>
        <v>Drehzahlschwelle für Kompressorsteuerung</v>
      </c>
      <c r="F1081" s="2" t="str">
        <f>VLOOKUP(A1081,'4B0907557B M382 List'!$A$5:$D$1799,3,FALSE)</f>
        <v>$0758E</v>
      </c>
      <c r="H1081" s="2" t="str">
        <f>VLOOKUP(A1081,'4B0907557P M592 List'!$A$5:$D$1316,2,FALSE)</f>
        <v>1x1</v>
      </c>
      <c r="I1081" s="2" t="str">
        <f>VLOOKUP(A1081,'4B0907557P M592 List'!$A$5:$D$1316,4,FALSE)</f>
        <v>Drehzahlschwelle für Kompressorsteuerung</v>
      </c>
      <c r="J1081" s="2" t="str">
        <f>VLOOKUP(A1081,'4B0907557P M592 List'!$A$5:$D$1316,3,FALSE)</f>
        <v>$07124</v>
      </c>
      <c r="L1081" s="2" t="str">
        <f>VLOOKUP(A1081,'4B0907557P M592 List'!$A$5:$D$1316,2,FALSE)</f>
        <v>1x1</v>
      </c>
      <c r="M1081" s="2" t="str">
        <f>VLOOKUP(A1081,'4B0907557P M592 List'!$A$5:$D$1316,4,FALSE)</f>
        <v>Drehzahlschwelle für Kompressorsteuerung</v>
      </c>
      <c r="N1081" s="2" t="str">
        <f>VLOOKUP(A1081,'4B0907557P M592 List'!$A$5:$D$1316,3,FALSE)</f>
        <v>$07124</v>
      </c>
      <c r="P1081" s="2" t="str">
        <f>VLOOKUP(A1081,'06A906018R M383 List'!$A$6:$D$1294,2,FALSE)</f>
        <v>1x1</v>
      </c>
      <c r="Q1081" s="2" t="str">
        <f>VLOOKUP(A1081,'06A906018R M383 List'!$A$6:$D$1294,4,FALSE)</f>
        <v>Drehzahlschwelle für Kompressorsteuerung</v>
      </c>
      <c r="R1081" s="2" t="str">
        <f>VLOOKUP(A1081,'06A906018R M383 List'!$A$6:$D$1294,3,FALSE)</f>
        <v>$06AA4</v>
      </c>
      <c r="T1081" s="2" t="str">
        <f>VLOOKUP(A1081,'06A906018CG M383 List'!$A$6:$D$1395,2,FALSE)</f>
        <v>1x1</v>
      </c>
      <c r="U1081" s="2" t="str">
        <f>VLOOKUP(A1081,'06A906018CG M383 List'!$A$6:$D$1395,4,FALSE)</f>
        <v>Drehzahlschwelle für Kompressorsteuerung</v>
      </c>
      <c r="V1081" s="2" t="str">
        <f>VLOOKUP(A1081,'06A906018CG M383 List'!$A$6:$D$1395,3,FALSE)</f>
        <v>$06AC2</v>
      </c>
    </row>
    <row r="1082" spans="1:22">
      <c r="A1082" s="2" t="s">
        <v>6260</v>
      </c>
      <c r="B1082" s="2" t="str">
        <f>VLOOKUP(A1082,'4B0907557B M382 List'!$A$5:$E$1799,5,FALSE)</f>
        <v>Off time for the compressor during acceleration</v>
      </c>
      <c r="D1082" s="2" t="str">
        <f>VLOOKUP(A1082,'4B0907557B M382 List'!$A$5:$B$1799,2,FALSE)</f>
        <v>1x1</v>
      </c>
      <c r="E1082" s="2" t="str">
        <f>VLOOKUP(A1082,'4B0907557B M382 List'!$A$5:$D$1799,4,FALSE)</f>
        <v>Abschaltzeit für Kompressor bei Beschleunigung</v>
      </c>
      <c r="F1082" s="2" t="str">
        <f>VLOOKUP(A1082,'4B0907557B M382 List'!$A$5:$D$1799,3,FALSE)</f>
        <v>$07572</v>
      </c>
      <c r="H1082" s="2" t="str">
        <f>VLOOKUP(A1082,'4B0907557P M592 List'!$A$5:$D$1316,2,FALSE)</f>
        <v>1x1</v>
      </c>
      <c r="I1082" s="2" t="str">
        <f>VLOOKUP(A1082,'4B0907557P M592 List'!$A$5:$D$1316,4,FALSE)</f>
        <v>Abschaltzeit für Kompressor bei Beschleunigung</v>
      </c>
      <c r="J1082" s="2" t="str">
        <f>VLOOKUP(A1082,'4B0907557P M592 List'!$A$5:$D$1316,3,FALSE)</f>
        <v>$07108</v>
      </c>
      <c r="L1082" s="2" t="str">
        <f>VLOOKUP(A1082,'4B0907557P M592 List'!$A$5:$D$1316,2,FALSE)</f>
        <v>1x1</v>
      </c>
      <c r="M1082" s="2" t="str">
        <f>VLOOKUP(A1082,'4B0907557P M592 List'!$A$5:$D$1316,4,FALSE)</f>
        <v>Abschaltzeit für Kompressor bei Beschleunigung</v>
      </c>
      <c r="N1082" s="2" t="str">
        <f>VLOOKUP(A1082,'4B0907557P M592 List'!$A$5:$D$1316,3,FALSE)</f>
        <v>$07108</v>
      </c>
      <c r="P1082" s="2" t="str">
        <f>VLOOKUP(A1082,'06A906018R M383 List'!$A$6:$D$1294,2,FALSE)</f>
        <v>1x1</v>
      </c>
      <c r="Q1082" s="2" t="str">
        <f>VLOOKUP(A1082,'06A906018R M383 List'!$A$6:$D$1294,4,FALSE)</f>
        <v>Abschaltzeit für Kompressor bei Beschleunigung</v>
      </c>
      <c r="R1082" s="2" t="str">
        <f>VLOOKUP(A1082,'06A906018R M383 List'!$A$6:$D$1294,3,FALSE)</f>
        <v>$06A88</v>
      </c>
      <c r="T1082" s="2" t="str">
        <f>VLOOKUP(A1082,'06A906018CG M383 List'!$A$6:$D$1395,2,FALSE)</f>
        <v>1x1</v>
      </c>
      <c r="U1082" s="2" t="str">
        <f>VLOOKUP(A1082,'06A906018CG M383 List'!$A$6:$D$1395,4,FALSE)</f>
        <v>Abschaltzeit für Kompressor bei Beschleunigung</v>
      </c>
      <c r="V1082" s="2" t="str">
        <f>VLOOKUP(A1082,'06A906018CG M383 List'!$A$6:$D$1395,3,FALSE)</f>
        <v>$06AA6</v>
      </c>
    </row>
    <row r="1083" spans="1:22">
      <c r="A1083" s="2" t="s">
        <v>6262</v>
      </c>
      <c r="B1083" s="2" t="str">
        <f>VLOOKUP(A1083,'4B0907557B M382 List'!$A$5:$E$1799,5,FALSE)</f>
        <v>Off time for the compressor during acceleration</v>
      </c>
      <c r="D1083" s="2" t="str">
        <f>VLOOKUP(A1083,'4B0907557B M382 List'!$A$5:$B$1799,2,FALSE)</f>
        <v>1x1</v>
      </c>
      <c r="E1083" s="2" t="str">
        <f>VLOOKUP(A1083,'4B0907557B M382 List'!$A$5:$D$1799,4,FALSE)</f>
        <v>Abschaltzeit für Kompressor bei Beschleunigung</v>
      </c>
      <c r="F1083" s="2" t="str">
        <f>VLOOKUP(A1083,'4B0907557B M382 List'!$A$5:$D$1799,3,FALSE)</f>
        <v>$07590</v>
      </c>
      <c r="H1083" s="2" t="str">
        <f>VLOOKUP(A1083,'4B0907557P M592 List'!$A$5:$D$1316,2,FALSE)</f>
        <v>1x1</v>
      </c>
      <c r="I1083" s="2" t="str">
        <f>VLOOKUP(A1083,'4B0907557P M592 List'!$A$5:$D$1316,4,FALSE)</f>
        <v>Abschaltzeit für Kompressor bei Beschleunigung</v>
      </c>
      <c r="J1083" s="2" t="str">
        <f>VLOOKUP(A1083,'4B0907557P M592 List'!$A$5:$D$1316,3,FALSE)</f>
        <v>$07126</v>
      </c>
      <c r="L1083" s="2" t="str">
        <f>VLOOKUP(A1083,'4B0907557P M592 List'!$A$5:$D$1316,2,FALSE)</f>
        <v>1x1</v>
      </c>
      <c r="M1083" s="2" t="str">
        <f>VLOOKUP(A1083,'4B0907557P M592 List'!$A$5:$D$1316,4,FALSE)</f>
        <v>Abschaltzeit für Kompressor bei Beschleunigung</v>
      </c>
      <c r="N1083" s="2" t="str">
        <f>VLOOKUP(A1083,'4B0907557P M592 List'!$A$5:$D$1316,3,FALSE)</f>
        <v>$07126</v>
      </c>
      <c r="P1083" s="2" t="str">
        <f>VLOOKUP(A1083,'06A906018R M383 List'!$A$6:$D$1294,2,FALSE)</f>
        <v>1x1</v>
      </c>
      <c r="Q1083" s="2" t="str">
        <f>VLOOKUP(A1083,'06A906018R M383 List'!$A$6:$D$1294,4,FALSE)</f>
        <v>Abschaltzeit für Kompressor bei Beschleunigung</v>
      </c>
      <c r="R1083" s="2" t="str">
        <f>VLOOKUP(A1083,'06A906018R M383 List'!$A$6:$D$1294,3,FALSE)</f>
        <v>$06AA6</v>
      </c>
      <c r="T1083" s="2" t="str">
        <f>VLOOKUP(A1083,'06A906018CG M383 List'!$A$6:$D$1395,2,FALSE)</f>
        <v>1x1</v>
      </c>
      <c r="U1083" s="2" t="str">
        <f>VLOOKUP(A1083,'06A906018CG M383 List'!$A$6:$D$1395,4,FALSE)</f>
        <v>Abschaltzeit für Kompressor bei Beschleunigung</v>
      </c>
      <c r="V1083" s="2" t="str">
        <f>VLOOKUP(A1083,'06A906018CG M383 List'!$A$6:$D$1395,3,FALSE)</f>
        <v>$06AC4</v>
      </c>
    </row>
    <row r="1084" spans="1:22">
      <c r="A1084" s="2" t="s">
        <v>6265</v>
      </c>
      <c r="B1084" s="2" t="str">
        <f>VLOOKUP(A1084,'4B0907557B M382 List'!$A$5:$E$1799,5,FALSE)</f>
        <v>Off time for the compressor needs for adaptation</v>
      </c>
      <c r="D1084" s="2" t="str">
        <f>VLOOKUP(A1084,'4B0907557B M382 List'!$A$5:$B$1799,2,FALSE)</f>
        <v>1x1</v>
      </c>
      <c r="E1084" s="2" t="str">
        <f>VLOOKUP(A1084,'4B0907557B M382 List'!$A$5:$D$1799,4,FALSE)</f>
        <v>Abschaltzeit für Kompressor für Bedarfsadaption</v>
      </c>
      <c r="F1084" s="2" t="str">
        <f>VLOOKUP(A1084,'4B0907557B M382 List'!$A$5:$D$1799,3,FALSE)</f>
        <v>$07574</v>
      </c>
      <c r="H1084" s="2" t="str">
        <f>VLOOKUP(A1084,'4B0907557P M592 List'!$A$5:$D$1316,2,FALSE)</f>
        <v>1x1</v>
      </c>
      <c r="I1084" s="2" t="str">
        <f>VLOOKUP(A1084,'4B0907557P M592 List'!$A$5:$D$1316,4,FALSE)</f>
        <v>Abschaltzeit für Kompressor für Bedarfsadaption</v>
      </c>
      <c r="J1084" s="2" t="str">
        <f>VLOOKUP(A1084,'4B0907557P M592 List'!$A$5:$D$1316,3,FALSE)</f>
        <v>$0710A</v>
      </c>
      <c r="L1084" s="2" t="str">
        <f>VLOOKUP(A1084,'4B0907557P M592 List'!$A$5:$D$1316,2,FALSE)</f>
        <v>1x1</v>
      </c>
      <c r="M1084" s="2" t="str">
        <f>VLOOKUP(A1084,'4B0907557P M592 List'!$A$5:$D$1316,4,FALSE)</f>
        <v>Abschaltzeit für Kompressor für Bedarfsadaption</v>
      </c>
      <c r="N1084" s="2" t="str">
        <f>VLOOKUP(A1084,'4B0907557P M592 List'!$A$5:$D$1316,3,FALSE)</f>
        <v>$0710A</v>
      </c>
      <c r="P1084" s="2" t="str">
        <f>VLOOKUP(A1084,'06A906018R M383 List'!$A$6:$D$1294,2,FALSE)</f>
        <v>1x1</v>
      </c>
      <c r="Q1084" s="2" t="str">
        <f>VLOOKUP(A1084,'06A906018R M383 List'!$A$6:$D$1294,4,FALSE)</f>
        <v>Abschaltzeit für Kompressor für Bedarfsadaption</v>
      </c>
      <c r="R1084" s="2" t="str">
        <f>VLOOKUP(A1084,'06A906018R M383 List'!$A$6:$D$1294,3,FALSE)</f>
        <v>$06A8A</v>
      </c>
      <c r="T1084" s="2" t="str">
        <f>VLOOKUP(A1084,'06A906018CG M383 List'!$A$6:$D$1395,2,FALSE)</f>
        <v>1x1</v>
      </c>
      <c r="U1084" s="2" t="str">
        <f>VLOOKUP(A1084,'06A906018CG M383 List'!$A$6:$D$1395,4,FALSE)</f>
        <v>Abschaltzeit für Kompressor für Bedarfsadaption</v>
      </c>
      <c r="V1084" s="2" t="str">
        <f>VLOOKUP(A1084,'06A906018CG M383 List'!$A$6:$D$1395,3,FALSE)</f>
        <v>$06AA8</v>
      </c>
    </row>
    <row r="1085" spans="1:22">
      <c r="A1085" s="2" t="s">
        <v>6267</v>
      </c>
      <c r="B1085" s="2" t="str">
        <f>VLOOKUP(A1085,'4B0907557B M382 List'!$A$5:$E$1799,5,FALSE)</f>
        <v>Off time for the compressor needs for adaptation</v>
      </c>
      <c r="D1085" s="2" t="str">
        <f>VLOOKUP(A1085,'4B0907557B M382 List'!$A$5:$B$1799,2,FALSE)</f>
        <v>1x1</v>
      </c>
      <c r="E1085" s="2" t="str">
        <f>VLOOKUP(A1085,'4B0907557B M382 List'!$A$5:$D$1799,4,FALSE)</f>
        <v>Abschaltzeit für Kompressor für Bedarfsadaption</v>
      </c>
      <c r="F1085" s="2" t="str">
        <f>VLOOKUP(A1085,'4B0907557B M382 List'!$A$5:$D$1799,3,FALSE)</f>
        <v>$07592</v>
      </c>
      <c r="H1085" s="2" t="str">
        <f>VLOOKUP(A1085,'4B0907557P M592 List'!$A$5:$D$1316,2,FALSE)</f>
        <v>1x1</v>
      </c>
      <c r="I1085" s="2" t="str">
        <f>VLOOKUP(A1085,'4B0907557P M592 List'!$A$5:$D$1316,4,FALSE)</f>
        <v>Abschaltzeit für Kompressor für Bedarfsadaption</v>
      </c>
      <c r="J1085" s="2" t="str">
        <f>VLOOKUP(A1085,'4B0907557P M592 List'!$A$5:$D$1316,3,FALSE)</f>
        <v>$07128</v>
      </c>
      <c r="L1085" s="2" t="str">
        <f>VLOOKUP(A1085,'4B0907557P M592 List'!$A$5:$D$1316,2,FALSE)</f>
        <v>1x1</v>
      </c>
      <c r="M1085" s="2" t="str">
        <f>VLOOKUP(A1085,'4B0907557P M592 List'!$A$5:$D$1316,4,FALSE)</f>
        <v>Abschaltzeit für Kompressor für Bedarfsadaption</v>
      </c>
      <c r="N1085" s="2" t="str">
        <f>VLOOKUP(A1085,'4B0907557P M592 List'!$A$5:$D$1316,3,FALSE)</f>
        <v>$07128</v>
      </c>
      <c r="P1085" s="2" t="str">
        <f>VLOOKUP(A1085,'06A906018R M383 List'!$A$6:$D$1294,2,FALSE)</f>
        <v>1x1</v>
      </c>
      <c r="Q1085" s="2" t="str">
        <f>VLOOKUP(A1085,'06A906018R M383 List'!$A$6:$D$1294,4,FALSE)</f>
        <v>Abschaltzeit für Kompressor für Bedarfsadaption</v>
      </c>
      <c r="R1085" s="2" t="str">
        <f>VLOOKUP(A1085,'06A906018R M383 List'!$A$6:$D$1294,3,FALSE)</f>
        <v>$06AA8</v>
      </c>
      <c r="T1085" s="2" t="str">
        <f>VLOOKUP(A1085,'06A906018CG M383 List'!$A$6:$D$1395,2,FALSE)</f>
        <v>1x1</v>
      </c>
      <c r="U1085" s="2" t="str">
        <f>VLOOKUP(A1085,'06A906018CG M383 List'!$A$6:$D$1395,4,FALSE)</f>
        <v>Abschaltzeit für Kompressor für Bedarfsadaption</v>
      </c>
      <c r="V1085" s="2" t="str">
        <f>VLOOKUP(A1085,'06A906018CG M383 List'!$A$6:$D$1395,3,FALSE)</f>
        <v>$06AC6</v>
      </c>
    </row>
    <row r="1086" spans="1:22">
      <c r="A1086" s="2" t="s">
        <v>6270</v>
      </c>
      <c r="B1086" s="2" t="str">
        <f>VLOOKUP(A1086,'4B0907557B M382 List'!$A$5:$E$1799,5,FALSE)</f>
        <v>Time delay for compressor switch-off in the amount at idle</v>
      </c>
      <c r="D1086" s="2" t="str">
        <f>VLOOKUP(A1086,'4B0907557B M382 List'!$A$5:$B$1799,2,FALSE)</f>
        <v>1x1</v>
      </c>
      <c r="E1086" s="2" t="str">
        <f>VLOOKUP(A1086,'4B0907557B M382 List'!$A$5:$D$1799,4,FALSE)</f>
        <v>Verzögerungszeit für Kompressorabschaltung in der Höhe im Leerlauf</v>
      </c>
      <c r="F1086" s="2" t="str">
        <f>VLOOKUP(A1086,'4B0907557B M382 List'!$A$5:$D$1799,3,FALSE)</f>
        <v>$07586</v>
      </c>
      <c r="H1086" s="2" t="str">
        <f>VLOOKUP(A1086,'4B0907557P M592 List'!$A$5:$D$1316,2,FALSE)</f>
        <v>1x1</v>
      </c>
      <c r="I1086" s="2" t="str">
        <f>VLOOKUP(A1086,'4B0907557P M592 List'!$A$5:$D$1316,4,FALSE)</f>
        <v>Verzögerungszeit für Kompressorabschaltung in der Höhe im Leerlauf</v>
      </c>
      <c r="J1086" s="2" t="str">
        <f>VLOOKUP(A1086,'4B0907557P M592 List'!$A$5:$D$1316,3,FALSE)</f>
        <v>$0711C</v>
      </c>
      <c r="L1086" s="2" t="str">
        <f>VLOOKUP(A1086,'4B0907557P M592 List'!$A$5:$D$1316,2,FALSE)</f>
        <v>1x1</v>
      </c>
      <c r="M1086" s="2" t="str">
        <f>VLOOKUP(A1086,'4B0907557P M592 List'!$A$5:$D$1316,4,FALSE)</f>
        <v>Verzögerungszeit für Kompressorabschaltung in der Höhe im Leerlauf</v>
      </c>
      <c r="N1086" s="2" t="str">
        <f>VLOOKUP(A1086,'4B0907557P M592 List'!$A$5:$D$1316,3,FALSE)</f>
        <v>$0711C</v>
      </c>
      <c r="P1086" s="2" t="str">
        <f>VLOOKUP(A1086,'06A906018R M383 List'!$A$6:$D$1294,2,FALSE)</f>
        <v>1x1</v>
      </c>
      <c r="Q1086" s="2" t="str">
        <f>VLOOKUP(A1086,'06A906018R M383 List'!$A$6:$D$1294,4,FALSE)</f>
        <v>Verzögerungszeit für Kompressorabschaltung in der Höhe im Leerlauf</v>
      </c>
      <c r="R1086" s="2" t="str">
        <f>VLOOKUP(A1086,'06A906018R M383 List'!$A$6:$D$1294,3,FALSE)</f>
        <v>$06A9C</v>
      </c>
      <c r="T1086" s="2" t="str">
        <f>VLOOKUP(A1086,'06A906018CG M383 List'!$A$6:$D$1395,2,FALSE)</f>
        <v>1x1</v>
      </c>
      <c r="U1086" s="2" t="str">
        <f>VLOOKUP(A1086,'06A906018CG M383 List'!$A$6:$D$1395,4,FALSE)</f>
        <v>Verzögerungszeit für Kompressorabschaltung in der Höhe im Leerlauf</v>
      </c>
      <c r="V1086" s="2" t="str">
        <f>VLOOKUP(A1086,'06A906018CG M383 List'!$A$6:$D$1395,3,FALSE)</f>
        <v>$06ABA</v>
      </c>
    </row>
    <row r="1087" spans="1:22">
      <c r="A1087" s="2" t="s">
        <v>6272</v>
      </c>
      <c r="B1087" s="2" t="str">
        <f>VLOOKUP(A1087,'4B0907557B M382 List'!$A$5:$E$1799,5,FALSE)</f>
        <v>Time delay for compressor switch-off in the amount at idle</v>
      </c>
      <c r="D1087" s="2" t="str">
        <f>VLOOKUP(A1087,'4B0907557B M382 List'!$A$5:$B$1799,2,FALSE)</f>
        <v>1x1</v>
      </c>
      <c r="E1087" s="2" t="str">
        <f>VLOOKUP(A1087,'4B0907557B M382 List'!$A$5:$D$1799,4,FALSE)</f>
        <v>Verzögerungszeit für Kompressorabschaltung in der Höhe im Leerlauf</v>
      </c>
      <c r="F1087" s="2" t="str">
        <f>VLOOKUP(A1087,'4B0907557B M382 List'!$A$5:$D$1799,3,FALSE)</f>
        <v>$075A4</v>
      </c>
      <c r="H1087" s="2" t="str">
        <f>VLOOKUP(A1087,'4B0907557P M592 List'!$A$5:$D$1316,2,FALSE)</f>
        <v>1x1</v>
      </c>
      <c r="I1087" s="2" t="str">
        <f>VLOOKUP(A1087,'4B0907557P M592 List'!$A$5:$D$1316,4,FALSE)</f>
        <v>Verzögerungszeit für Kompressorabschaltung in der Höhe im Leerlauf</v>
      </c>
      <c r="J1087" s="2" t="str">
        <f>VLOOKUP(A1087,'4B0907557P M592 List'!$A$5:$D$1316,3,FALSE)</f>
        <v>$0713A</v>
      </c>
      <c r="L1087" s="2" t="str">
        <f>VLOOKUP(A1087,'4B0907557P M592 List'!$A$5:$D$1316,2,FALSE)</f>
        <v>1x1</v>
      </c>
      <c r="M1087" s="2" t="str">
        <f>VLOOKUP(A1087,'4B0907557P M592 List'!$A$5:$D$1316,4,FALSE)</f>
        <v>Verzögerungszeit für Kompressorabschaltung in der Höhe im Leerlauf</v>
      </c>
      <c r="N1087" s="2" t="str">
        <f>VLOOKUP(A1087,'4B0907557P M592 List'!$A$5:$D$1316,3,FALSE)</f>
        <v>$0713A</v>
      </c>
      <c r="P1087" s="2" t="str">
        <f>VLOOKUP(A1087,'06A906018R M383 List'!$A$6:$D$1294,2,FALSE)</f>
        <v>1x1</v>
      </c>
      <c r="Q1087" s="2" t="str">
        <f>VLOOKUP(A1087,'06A906018R M383 List'!$A$6:$D$1294,4,FALSE)</f>
        <v>Verzögerungszeit für Kompressorabschaltung in der Höhe im Leerlauf</v>
      </c>
      <c r="R1087" s="2" t="str">
        <f>VLOOKUP(A1087,'06A906018R M383 List'!$A$6:$D$1294,3,FALSE)</f>
        <v>$06ABA</v>
      </c>
      <c r="T1087" s="2" t="str">
        <f>VLOOKUP(A1087,'06A906018CG M383 List'!$A$6:$D$1395,2,FALSE)</f>
        <v>1x1</v>
      </c>
      <c r="U1087" s="2" t="str">
        <f>VLOOKUP(A1087,'06A906018CG M383 List'!$A$6:$D$1395,4,FALSE)</f>
        <v>Verzögerungszeit für Kompressorabschaltung in der Höhe im Leerlauf</v>
      </c>
      <c r="V1087" s="2" t="str">
        <f>VLOOKUP(A1087,'06A906018CG M383 List'!$A$6:$D$1395,3,FALSE)</f>
        <v>$06AD8</v>
      </c>
    </row>
    <row r="1088" spans="1:22">
      <c r="A1088" s="2" t="s">
        <v>6275</v>
      </c>
      <c r="B1088" s="2" t="str">
        <f>VLOOKUP(A1088,'4B0907557B M382 List'!$A$5:$E$1799,5,FALSE)</f>
        <v>Time delay for compressor switch-off in the amount in partial load</v>
      </c>
      <c r="D1088" s="2" t="str">
        <f>VLOOKUP(A1088,'4B0907557B M382 List'!$A$5:$B$1799,2,FALSE)</f>
        <v>1x1</v>
      </c>
      <c r="E1088" s="2" t="str">
        <f>VLOOKUP(A1088,'4B0907557B M382 List'!$A$5:$D$1799,4,FALSE)</f>
        <v>Verzögerungszeit für Kompressorabschaltung in der Höhe in Teillast</v>
      </c>
      <c r="F1088" s="2" t="str">
        <f>VLOOKUP(A1088,'4B0907557B M382 List'!$A$5:$D$1799,3,FALSE)</f>
        <v>$07588</v>
      </c>
      <c r="H1088" s="2" t="str">
        <f>VLOOKUP(A1088,'4B0907557P M592 List'!$A$5:$D$1316,2,FALSE)</f>
        <v>1x1</v>
      </c>
      <c r="I1088" s="2" t="str">
        <f>VLOOKUP(A1088,'4B0907557P M592 List'!$A$5:$D$1316,4,FALSE)</f>
        <v>Verzögerungszeit für Kompressorabschaltung in der Höhe in Teillast</v>
      </c>
      <c r="J1088" s="2" t="str">
        <f>VLOOKUP(A1088,'4B0907557P M592 List'!$A$5:$D$1316,3,FALSE)</f>
        <v>$0711E</v>
      </c>
      <c r="L1088" s="2" t="str">
        <f>VLOOKUP(A1088,'4B0907557P M592 List'!$A$5:$D$1316,2,FALSE)</f>
        <v>1x1</v>
      </c>
      <c r="M1088" s="2" t="str">
        <f>VLOOKUP(A1088,'4B0907557P M592 List'!$A$5:$D$1316,4,FALSE)</f>
        <v>Verzögerungszeit für Kompressorabschaltung in der Höhe in Teillast</v>
      </c>
      <c r="N1088" s="2" t="str">
        <f>VLOOKUP(A1088,'4B0907557P M592 List'!$A$5:$D$1316,3,FALSE)</f>
        <v>$0711E</v>
      </c>
      <c r="P1088" s="2" t="str">
        <f>VLOOKUP(A1088,'06A906018R M383 List'!$A$6:$D$1294,2,FALSE)</f>
        <v>1x1</v>
      </c>
      <c r="Q1088" s="2" t="str">
        <f>VLOOKUP(A1088,'06A906018R M383 List'!$A$6:$D$1294,4,FALSE)</f>
        <v>Verzögerungszeit für Kompressorabschaltung in der Höhe in Teillast</v>
      </c>
      <c r="R1088" s="2" t="str">
        <f>VLOOKUP(A1088,'06A906018R M383 List'!$A$6:$D$1294,3,FALSE)</f>
        <v>$06A9E</v>
      </c>
      <c r="T1088" s="2" t="str">
        <f>VLOOKUP(A1088,'06A906018CG M383 List'!$A$6:$D$1395,2,FALSE)</f>
        <v>1x1</v>
      </c>
      <c r="U1088" s="2" t="str">
        <f>VLOOKUP(A1088,'06A906018CG M383 List'!$A$6:$D$1395,4,FALSE)</f>
        <v>Verzögerungszeit für Kompressorabschaltung in der Höhe in Teillast</v>
      </c>
      <c r="V1088" s="2" t="str">
        <f>VLOOKUP(A1088,'06A906018CG M383 List'!$A$6:$D$1395,3,FALSE)</f>
        <v>$06ABC</v>
      </c>
    </row>
    <row r="1089" spans="1:22">
      <c r="A1089" s="2" t="s">
        <v>6277</v>
      </c>
      <c r="B1089" s="2" t="str">
        <f>VLOOKUP(A1089,'4B0907557B M382 List'!$A$5:$E$1799,5,FALSE)</f>
        <v>Time delay for compressor switch-off in the amount in partial load</v>
      </c>
      <c r="D1089" s="2" t="str">
        <f>VLOOKUP(A1089,'4B0907557B M382 List'!$A$5:$B$1799,2,FALSE)</f>
        <v>1x1</v>
      </c>
      <c r="E1089" s="2" t="str">
        <f>VLOOKUP(A1089,'4B0907557B M382 List'!$A$5:$D$1799,4,FALSE)</f>
        <v>Verzögerungszeit für Kompressorabschaltung in der Höhe in Teillast</v>
      </c>
      <c r="F1089" s="2" t="str">
        <f>VLOOKUP(A1089,'4B0907557B M382 List'!$A$5:$D$1799,3,FALSE)</f>
        <v>$075A6</v>
      </c>
      <c r="H1089" s="2" t="str">
        <f>VLOOKUP(A1089,'4B0907557P M592 List'!$A$5:$D$1316,2,FALSE)</f>
        <v>1x1</v>
      </c>
      <c r="I1089" s="2" t="str">
        <f>VLOOKUP(A1089,'4B0907557P M592 List'!$A$5:$D$1316,4,FALSE)</f>
        <v>Verzögerungszeit für Kompressorabschaltung in der Höhe in Teillast</v>
      </c>
      <c r="J1089" s="2" t="str">
        <f>VLOOKUP(A1089,'4B0907557P M592 List'!$A$5:$D$1316,3,FALSE)</f>
        <v>$0713C</v>
      </c>
      <c r="L1089" s="2" t="str">
        <f>VLOOKUP(A1089,'4B0907557P M592 List'!$A$5:$D$1316,2,FALSE)</f>
        <v>1x1</v>
      </c>
      <c r="M1089" s="2" t="str">
        <f>VLOOKUP(A1089,'4B0907557P M592 List'!$A$5:$D$1316,4,FALSE)</f>
        <v>Verzögerungszeit für Kompressorabschaltung in der Höhe in Teillast</v>
      </c>
      <c r="N1089" s="2" t="str">
        <f>VLOOKUP(A1089,'4B0907557P M592 List'!$A$5:$D$1316,3,FALSE)</f>
        <v>$0713C</v>
      </c>
      <c r="P1089" s="2" t="str">
        <f>VLOOKUP(A1089,'06A906018R M383 List'!$A$6:$D$1294,2,FALSE)</f>
        <v>1x1</v>
      </c>
      <c r="Q1089" s="2" t="str">
        <f>VLOOKUP(A1089,'06A906018R M383 List'!$A$6:$D$1294,4,FALSE)</f>
        <v>Verzögerungszeit für Kompressorabschaltung in der Höhe in Teillast</v>
      </c>
      <c r="R1089" s="2" t="str">
        <f>VLOOKUP(A1089,'06A906018R M383 List'!$A$6:$D$1294,3,FALSE)</f>
        <v>$06ABC</v>
      </c>
      <c r="T1089" s="2" t="str">
        <f>VLOOKUP(A1089,'06A906018CG M383 List'!$A$6:$D$1395,2,FALSE)</f>
        <v>1x1</v>
      </c>
      <c r="U1089" s="2" t="str">
        <f>VLOOKUP(A1089,'06A906018CG M383 List'!$A$6:$D$1395,4,FALSE)</f>
        <v>Verzögerungszeit für Kompressorabschaltung in der Höhe in Teillast</v>
      </c>
      <c r="V1089" s="2" t="str">
        <f>VLOOKUP(A1089,'06A906018CG M383 List'!$A$6:$D$1395,3,FALSE)</f>
        <v>$06ADA</v>
      </c>
    </row>
    <row r="1090" spans="1:22">
      <c r="A1090" s="2" t="s">
        <v>6280</v>
      </c>
      <c r="B1090" s="2" t="str">
        <f>VLOOKUP(A1090,'4B0907557B M382 List'!$A$5:$E$1799,5,FALSE)</f>
        <v>minimum time for compressor from</v>
      </c>
      <c r="D1090" s="2" t="str">
        <f>VLOOKUP(A1090,'4B0907557B M382 List'!$A$5:$B$1799,2,FALSE)</f>
        <v>1x1</v>
      </c>
      <c r="E1090" s="2" t="str">
        <f>VLOOKUP(A1090,'4B0907557B M382 List'!$A$5:$D$1799,4,FALSE)</f>
        <v>minimale Zeit für Kompressor aus</v>
      </c>
      <c r="F1090" s="2" t="str">
        <f>VLOOKUP(A1090,'4B0907557B M382 List'!$A$5:$D$1799,3,FALSE)</f>
        <v>$07576</v>
      </c>
      <c r="H1090" s="2" t="str">
        <f>VLOOKUP(A1090,'4B0907557P M592 List'!$A$5:$D$1316,2,FALSE)</f>
        <v>1x1</v>
      </c>
      <c r="I1090" s="2" t="str">
        <f>VLOOKUP(A1090,'4B0907557P M592 List'!$A$5:$D$1316,4,FALSE)</f>
        <v>minimale Zeit für Kompressor aus</v>
      </c>
      <c r="J1090" s="2" t="str">
        <f>VLOOKUP(A1090,'4B0907557P M592 List'!$A$5:$D$1316,3,FALSE)</f>
        <v>$0710C</v>
      </c>
      <c r="L1090" s="2" t="str">
        <f>VLOOKUP(A1090,'4B0907557P M592 List'!$A$5:$D$1316,2,FALSE)</f>
        <v>1x1</v>
      </c>
      <c r="M1090" s="2" t="str">
        <f>VLOOKUP(A1090,'4B0907557P M592 List'!$A$5:$D$1316,4,FALSE)</f>
        <v>minimale Zeit für Kompressor aus</v>
      </c>
      <c r="N1090" s="2" t="str">
        <f>VLOOKUP(A1090,'4B0907557P M592 List'!$A$5:$D$1316,3,FALSE)</f>
        <v>$0710C</v>
      </c>
      <c r="P1090" s="2" t="str">
        <f>VLOOKUP(A1090,'06A906018R M383 List'!$A$6:$D$1294,2,FALSE)</f>
        <v>1x1</v>
      </c>
      <c r="Q1090" s="2" t="str">
        <f>VLOOKUP(A1090,'06A906018R M383 List'!$A$6:$D$1294,4,FALSE)</f>
        <v>minimale Zeit für Kompressor aus</v>
      </c>
      <c r="R1090" s="2" t="str">
        <f>VLOOKUP(A1090,'06A906018R M383 List'!$A$6:$D$1294,3,FALSE)</f>
        <v>$06A8C</v>
      </c>
      <c r="T1090" s="2" t="str">
        <f>VLOOKUP(A1090,'06A906018CG M383 List'!$A$6:$D$1395,2,FALSE)</f>
        <v>1x1</v>
      </c>
      <c r="U1090" s="2" t="str">
        <f>VLOOKUP(A1090,'06A906018CG M383 List'!$A$6:$D$1395,4,FALSE)</f>
        <v>minimale Zeit für Kompressor aus</v>
      </c>
      <c r="V1090" s="2" t="str">
        <f>VLOOKUP(A1090,'06A906018CG M383 List'!$A$6:$D$1395,3,FALSE)</f>
        <v>$06AAA</v>
      </c>
    </row>
    <row r="1091" spans="1:22">
      <c r="A1091" s="2" t="s">
        <v>6282</v>
      </c>
      <c r="B1091" s="2" t="str">
        <f>VLOOKUP(A1091,'4B0907557B M382 List'!$A$5:$E$1799,5,FALSE)</f>
        <v>minimum time for compressor from</v>
      </c>
      <c r="D1091" s="2" t="str">
        <f>VLOOKUP(A1091,'4B0907557B M382 List'!$A$5:$B$1799,2,FALSE)</f>
        <v>1x1</v>
      </c>
      <c r="E1091" s="2" t="str">
        <f>VLOOKUP(A1091,'4B0907557B M382 List'!$A$5:$D$1799,4,FALSE)</f>
        <v>minimale Zeit für Kompressor aus</v>
      </c>
      <c r="F1091" s="2" t="str">
        <f>VLOOKUP(A1091,'4B0907557B M382 List'!$A$5:$D$1799,3,FALSE)</f>
        <v>$07594</v>
      </c>
      <c r="H1091" s="2" t="str">
        <f>VLOOKUP(A1091,'4B0907557P M592 List'!$A$5:$D$1316,2,FALSE)</f>
        <v>1x1</v>
      </c>
      <c r="I1091" s="2" t="str">
        <f>VLOOKUP(A1091,'4B0907557P M592 List'!$A$5:$D$1316,4,FALSE)</f>
        <v>minimale Zeit für Kompressor aus</v>
      </c>
      <c r="J1091" s="2" t="str">
        <f>VLOOKUP(A1091,'4B0907557P M592 List'!$A$5:$D$1316,3,FALSE)</f>
        <v>$0712A</v>
      </c>
      <c r="L1091" s="2" t="str">
        <f>VLOOKUP(A1091,'4B0907557P M592 List'!$A$5:$D$1316,2,FALSE)</f>
        <v>1x1</v>
      </c>
      <c r="M1091" s="2" t="str">
        <f>VLOOKUP(A1091,'4B0907557P M592 List'!$A$5:$D$1316,4,FALSE)</f>
        <v>minimale Zeit für Kompressor aus</v>
      </c>
      <c r="N1091" s="2" t="str">
        <f>VLOOKUP(A1091,'4B0907557P M592 List'!$A$5:$D$1316,3,FALSE)</f>
        <v>$0712A</v>
      </c>
      <c r="P1091" s="2" t="str">
        <f>VLOOKUP(A1091,'06A906018R M383 List'!$A$6:$D$1294,2,FALSE)</f>
        <v>1x1</v>
      </c>
      <c r="Q1091" s="2" t="str">
        <f>VLOOKUP(A1091,'06A906018R M383 List'!$A$6:$D$1294,4,FALSE)</f>
        <v>minimale Zeit für Kompressor aus</v>
      </c>
      <c r="R1091" s="2" t="str">
        <f>VLOOKUP(A1091,'06A906018R M383 List'!$A$6:$D$1294,3,FALSE)</f>
        <v>$06AAA</v>
      </c>
      <c r="T1091" s="2" t="str">
        <f>VLOOKUP(A1091,'06A906018CG M383 List'!$A$6:$D$1395,2,FALSE)</f>
        <v>1x1</v>
      </c>
      <c r="U1091" s="2" t="str">
        <f>VLOOKUP(A1091,'06A906018CG M383 List'!$A$6:$D$1395,4,FALSE)</f>
        <v>minimale Zeit für Kompressor aus</v>
      </c>
      <c r="V1091" s="2" t="str">
        <f>VLOOKUP(A1091,'06A906018CG M383 List'!$A$6:$D$1395,3,FALSE)</f>
        <v>$06AC8</v>
      </c>
    </row>
    <row r="1092" spans="1:22">
      <c r="A1092" s="2" t="s">
        <v>6285</v>
      </c>
      <c r="B1092" s="2" t="str">
        <f>VLOOKUP(A1092,'4B0907557B M382 List'!$A$5:$E$1799,5,FALSE)</f>
        <v>maximum time for the compressor from</v>
      </c>
      <c r="D1092" s="2" t="str">
        <f>VLOOKUP(A1092,'4B0907557B M382 List'!$A$5:$B$1799,2,FALSE)</f>
        <v>1x1</v>
      </c>
      <c r="E1092" s="2" t="str">
        <f>VLOOKUP(A1092,'4B0907557B M382 List'!$A$5:$D$1799,4,FALSE)</f>
        <v>maximale Zeit für Kompressor aus</v>
      </c>
      <c r="F1092" s="2" t="str">
        <f>VLOOKUP(A1092,'4B0907557B M382 List'!$A$5:$D$1799,3,FALSE)</f>
        <v>$07578</v>
      </c>
      <c r="H1092" s="2" t="str">
        <f>VLOOKUP(A1092,'4B0907557P M592 List'!$A$5:$D$1316,2,FALSE)</f>
        <v>1x1</v>
      </c>
      <c r="I1092" s="2" t="str">
        <f>VLOOKUP(A1092,'4B0907557P M592 List'!$A$5:$D$1316,4,FALSE)</f>
        <v>maximale Zeit für Kompressor aus</v>
      </c>
      <c r="J1092" s="2" t="str">
        <f>VLOOKUP(A1092,'4B0907557P M592 List'!$A$5:$D$1316,3,FALSE)</f>
        <v>$0710E</v>
      </c>
      <c r="L1092" s="2" t="str">
        <f>VLOOKUP(A1092,'4B0907557P M592 List'!$A$5:$D$1316,2,FALSE)</f>
        <v>1x1</v>
      </c>
      <c r="M1092" s="2" t="str">
        <f>VLOOKUP(A1092,'4B0907557P M592 List'!$A$5:$D$1316,4,FALSE)</f>
        <v>maximale Zeit für Kompressor aus</v>
      </c>
      <c r="N1092" s="2" t="str">
        <f>VLOOKUP(A1092,'4B0907557P M592 List'!$A$5:$D$1316,3,FALSE)</f>
        <v>$0710E</v>
      </c>
      <c r="P1092" s="2" t="str">
        <f>VLOOKUP(A1092,'06A906018R M383 List'!$A$6:$D$1294,2,FALSE)</f>
        <v>1x1</v>
      </c>
      <c r="Q1092" s="2" t="str">
        <f>VLOOKUP(A1092,'06A906018R M383 List'!$A$6:$D$1294,4,FALSE)</f>
        <v>maximale Zeit für Kompressor aus</v>
      </c>
      <c r="R1092" s="2" t="str">
        <f>VLOOKUP(A1092,'06A906018R M383 List'!$A$6:$D$1294,3,FALSE)</f>
        <v>$06A8E</v>
      </c>
      <c r="T1092" s="2" t="str">
        <f>VLOOKUP(A1092,'06A906018CG M383 List'!$A$6:$D$1395,2,FALSE)</f>
        <v>1x1</v>
      </c>
      <c r="U1092" s="2" t="str">
        <f>VLOOKUP(A1092,'06A906018CG M383 List'!$A$6:$D$1395,4,FALSE)</f>
        <v>maximale Zeit für Kompressor aus</v>
      </c>
      <c r="V1092" s="2" t="str">
        <f>VLOOKUP(A1092,'06A906018CG M383 List'!$A$6:$D$1395,3,FALSE)</f>
        <v>$06AAC</v>
      </c>
    </row>
    <row r="1093" spans="1:22">
      <c r="A1093" s="2" t="s">
        <v>6287</v>
      </c>
      <c r="B1093" s="2" t="str">
        <f>VLOOKUP(A1093,'4B0907557B M382 List'!$A$5:$E$1799,5,FALSE)</f>
        <v>maximum time for the compressor from</v>
      </c>
      <c r="D1093" s="2" t="str">
        <f>VLOOKUP(A1093,'4B0907557B M382 List'!$A$5:$B$1799,2,FALSE)</f>
        <v>1x1</v>
      </c>
      <c r="E1093" s="2" t="str">
        <f>VLOOKUP(A1093,'4B0907557B M382 List'!$A$5:$D$1799,4,FALSE)</f>
        <v>maximale Zeit für Kompressor aus</v>
      </c>
      <c r="F1093" s="2" t="str">
        <f>VLOOKUP(A1093,'4B0907557B M382 List'!$A$5:$D$1799,3,FALSE)</f>
        <v>$07596</v>
      </c>
      <c r="H1093" s="2" t="str">
        <f>VLOOKUP(A1093,'4B0907557P M592 List'!$A$5:$D$1316,2,FALSE)</f>
        <v>1x1</v>
      </c>
      <c r="I1093" s="2" t="str">
        <f>VLOOKUP(A1093,'4B0907557P M592 List'!$A$5:$D$1316,4,FALSE)</f>
        <v>maximale Zeit für Kompressor aus</v>
      </c>
      <c r="J1093" s="2" t="str">
        <f>VLOOKUP(A1093,'4B0907557P M592 List'!$A$5:$D$1316,3,FALSE)</f>
        <v>$0712C</v>
      </c>
      <c r="L1093" s="2" t="str">
        <f>VLOOKUP(A1093,'4B0907557P M592 List'!$A$5:$D$1316,2,FALSE)</f>
        <v>1x1</v>
      </c>
      <c r="M1093" s="2" t="str">
        <f>VLOOKUP(A1093,'4B0907557P M592 List'!$A$5:$D$1316,4,FALSE)</f>
        <v>maximale Zeit für Kompressor aus</v>
      </c>
      <c r="N1093" s="2" t="str">
        <f>VLOOKUP(A1093,'4B0907557P M592 List'!$A$5:$D$1316,3,FALSE)</f>
        <v>$0712C</v>
      </c>
      <c r="P1093" s="2" t="str">
        <f>VLOOKUP(A1093,'06A906018R M383 List'!$A$6:$D$1294,2,FALSE)</f>
        <v>1x1</v>
      </c>
      <c r="Q1093" s="2" t="str">
        <f>VLOOKUP(A1093,'06A906018R M383 List'!$A$6:$D$1294,4,FALSE)</f>
        <v>maximale Zeit für Kompressor aus</v>
      </c>
      <c r="R1093" s="2" t="str">
        <f>VLOOKUP(A1093,'06A906018R M383 List'!$A$6:$D$1294,3,FALSE)</f>
        <v>$06AAC</v>
      </c>
      <c r="T1093" s="2" t="str">
        <f>VLOOKUP(A1093,'06A906018CG M383 List'!$A$6:$D$1395,2,FALSE)</f>
        <v>1x1</v>
      </c>
      <c r="U1093" s="2" t="str">
        <f>VLOOKUP(A1093,'06A906018CG M383 List'!$A$6:$D$1395,4,FALSE)</f>
        <v>maximale Zeit für Kompressor aus</v>
      </c>
      <c r="V1093" s="2" t="str">
        <f>VLOOKUP(A1093,'06A906018CG M383 List'!$A$6:$D$1395,3,FALSE)</f>
        <v>$06ACA</v>
      </c>
    </row>
    <row r="1094" spans="1:22">
      <c r="A1094" s="2" t="s">
        <v>6290</v>
      </c>
      <c r="B1094" s="2" t="str">
        <f>VLOOKUP(A1094,'4B0907557B M382 List'!$A$5:$E$1799,5,FALSE)</f>
        <v>Compressor lockout time in afterstart</v>
      </c>
      <c r="D1094" s="2" t="str">
        <f>VLOOKUP(A1094,'4B0907557B M382 List'!$A$5:$B$1799,2,FALSE)</f>
        <v>1x1</v>
      </c>
      <c r="E1094" s="2" t="str">
        <f>VLOOKUP(A1094,'4B0907557B M382 List'!$A$5:$D$1799,4,FALSE)</f>
        <v>Kompressorsperrzeit im Nachstart</v>
      </c>
      <c r="F1094" s="2" t="str">
        <f>VLOOKUP(A1094,'4B0907557B M382 List'!$A$5:$D$1799,3,FALSE)</f>
        <v>$0757A</v>
      </c>
      <c r="H1094" s="2" t="str">
        <f>VLOOKUP(A1094,'4B0907557P M592 List'!$A$5:$D$1316,2,FALSE)</f>
        <v>1x1</v>
      </c>
      <c r="I1094" s="2" t="str">
        <f>VLOOKUP(A1094,'4B0907557P M592 List'!$A$5:$D$1316,4,FALSE)</f>
        <v>Kompressorsperrzeit im Nachstart</v>
      </c>
      <c r="J1094" s="2" t="str">
        <f>VLOOKUP(A1094,'4B0907557P M592 List'!$A$5:$D$1316,3,FALSE)</f>
        <v>$07110</v>
      </c>
      <c r="L1094" s="2" t="str">
        <f>VLOOKUP(A1094,'4B0907557P M592 List'!$A$5:$D$1316,2,FALSE)</f>
        <v>1x1</v>
      </c>
      <c r="M1094" s="2" t="str">
        <f>VLOOKUP(A1094,'4B0907557P M592 List'!$A$5:$D$1316,4,FALSE)</f>
        <v>Kompressorsperrzeit im Nachstart</v>
      </c>
      <c r="N1094" s="2" t="str">
        <f>VLOOKUP(A1094,'4B0907557P M592 List'!$A$5:$D$1316,3,FALSE)</f>
        <v>$07110</v>
      </c>
      <c r="P1094" s="2" t="str">
        <f>VLOOKUP(A1094,'06A906018R M383 List'!$A$6:$D$1294,2,FALSE)</f>
        <v>1x1</v>
      </c>
      <c r="Q1094" s="2" t="str">
        <f>VLOOKUP(A1094,'06A906018R M383 List'!$A$6:$D$1294,4,FALSE)</f>
        <v>Kompressorsperrzeit im Nachstart</v>
      </c>
      <c r="R1094" s="2" t="str">
        <f>VLOOKUP(A1094,'06A906018R M383 List'!$A$6:$D$1294,3,FALSE)</f>
        <v>$06A90</v>
      </c>
      <c r="T1094" s="2" t="str">
        <f>VLOOKUP(A1094,'06A906018CG M383 List'!$A$6:$D$1395,2,FALSE)</f>
        <v>1x1</v>
      </c>
      <c r="U1094" s="2" t="str">
        <f>VLOOKUP(A1094,'06A906018CG M383 List'!$A$6:$D$1395,4,FALSE)</f>
        <v>Kompressorsperrzeit im Nachstart</v>
      </c>
      <c r="V1094" s="2" t="str">
        <f>VLOOKUP(A1094,'06A906018CG M383 List'!$A$6:$D$1395,3,FALSE)</f>
        <v>$06AAE</v>
      </c>
    </row>
    <row r="1095" spans="1:22">
      <c r="A1095" s="2" t="s">
        <v>6292</v>
      </c>
      <c r="B1095" s="2" t="str">
        <f>VLOOKUP(A1095,'4B0907557B M382 List'!$A$5:$E$1799,5,FALSE)</f>
        <v>Compressor lockout time in afterstart</v>
      </c>
      <c r="D1095" s="2" t="str">
        <f>VLOOKUP(A1095,'4B0907557B M382 List'!$A$5:$B$1799,2,FALSE)</f>
        <v>1x1</v>
      </c>
      <c r="E1095" s="2" t="str">
        <f>VLOOKUP(A1095,'4B0907557B M382 List'!$A$5:$D$1799,4,FALSE)</f>
        <v>Kompressorsperrzeit im Nachstart</v>
      </c>
      <c r="F1095" s="2" t="str">
        <f>VLOOKUP(A1095,'4B0907557B M382 List'!$A$5:$D$1799,3,FALSE)</f>
        <v>$07598</v>
      </c>
      <c r="H1095" s="2" t="str">
        <f>VLOOKUP(A1095,'4B0907557P M592 List'!$A$5:$D$1316,2,FALSE)</f>
        <v>1x1</v>
      </c>
      <c r="I1095" s="2" t="str">
        <f>VLOOKUP(A1095,'4B0907557P M592 List'!$A$5:$D$1316,4,FALSE)</f>
        <v>Kompressorsperrzeit im Nachstart</v>
      </c>
      <c r="J1095" s="2" t="str">
        <f>VLOOKUP(A1095,'4B0907557P M592 List'!$A$5:$D$1316,3,FALSE)</f>
        <v>$0712E</v>
      </c>
      <c r="L1095" s="2" t="str">
        <f>VLOOKUP(A1095,'4B0907557P M592 List'!$A$5:$D$1316,2,FALSE)</f>
        <v>1x1</v>
      </c>
      <c r="M1095" s="2" t="str">
        <f>VLOOKUP(A1095,'4B0907557P M592 List'!$A$5:$D$1316,4,FALSE)</f>
        <v>Kompressorsperrzeit im Nachstart</v>
      </c>
      <c r="N1095" s="2" t="str">
        <f>VLOOKUP(A1095,'4B0907557P M592 List'!$A$5:$D$1316,3,FALSE)</f>
        <v>$0712E</v>
      </c>
      <c r="P1095" s="2" t="str">
        <f>VLOOKUP(A1095,'06A906018R M383 List'!$A$6:$D$1294,2,FALSE)</f>
        <v>1x1</v>
      </c>
      <c r="Q1095" s="2" t="str">
        <f>VLOOKUP(A1095,'06A906018R M383 List'!$A$6:$D$1294,4,FALSE)</f>
        <v>Kompressorsperrzeit im Nachstart</v>
      </c>
      <c r="R1095" s="2" t="str">
        <f>VLOOKUP(A1095,'06A906018R M383 List'!$A$6:$D$1294,3,FALSE)</f>
        <v>$06AAE</v>
      </c>
      <c r="T1095" s="2" t="str">
        <f>VLOOKUP(A1095,'06A906018CG M383 List'!$A$6:$D$1395,2,FALSE)</f>
        <v>1x1</v>
      </c>
      <c r="U1095" s="2" t="str">
        <f>VLOOKUP(A1095,'06A906018CG M383 List'!$A$6:$D$1395,4,FALSE)</f>
        <v>Kompressorsperrzeit im Nachstart</v>
      </c>
      <c r="V1095" s="2" t="str">
        <f>VLOOKUP(A1095,'06A906018CG M383 List'!$A$6:$D$1395,3,FALSE)</f>
        <v>$06ACC</v>
      </c>
    </row>
    <row r="1096" spans="1:22">
      <c r="A1096" s="2" t="s">
        <v>6529</v>
      </c>
      <c r="B1096" s="2" t="str">
        <f>VLOOKUP(A1096,'4B0907557B M382 List'!$A$5:$E$1799,5,FALSE)</f>
        <v>Engine start temperature threshold for compressor shutdown to demand adaptation</v>
      </c>
      <c r="D1096" s="2" t="str">
        <f>VLOOKUP(A1096,'4B0907557B M382 List'!$A$5:$B$1799,2,FALSE)</f>
        <v>1x1</v>
      </c>
      <c r="E1096" s="2" t="str">
        <f>VLOOKUP(A1096,'4B0907557B M382 List'!$A$5:$D$1799,4,FALSE)</f>
        <v>Motorstarttemperatur-Schwelle für Kompressorabschaltung zur Bedarfsadaption</v>
      </c>
      <c r="F1096" s="2" t="str">
        <f>VLOOKUP(A1096,'4B0907557B M382 List'!$A$5:$D$1799,3,FALSE)</f>
        <v>$0757C</v>
      </c>
      <c r="H1096" s="2" t="str">
        <f>VLOOKUP(A1096,'4B0907557P M592 List'!$A$5:$D$1316,2,FALSE)</f>
        <v>1x1</v>
      </c>
      <c r="I1096" s="2" t="str">
        <f>VLOOKUP(A1096,'4B0907557P M592 List'!$A$5:$D$1316,4,FALSE)</f>
        <v>Motorstarttemperatur-Schwelle für Kompressorabschaltung zur Bedarfsadaption</v>
      </c>
      <c r="J1096" s="2" t="str">
        <f>VLOOKUP(A1096,'4B0907557P M592 List'!$A$5:$D$1316,3,FALSE)</f>
        <v>$07112</v>
      </c>
      <c r="L1096" s="2" t="str">
        <f>VLOOKUP(A1096,'4B0907557P M592 List'!$A$5:$D$1316,2,FALSE)</f>
        <v>1x1</v>
      </c>
      <c r="M1096" s="2" t="str">
        <f>VLOOKUP(A1096,'4B0907557P M592 List'!$A$5:$D$1316,4,FALSE)</f>
        <v>Motorstarttemperatur-Schwelle für Kompressorabschaltung zur Bedarfsadaption</v>
      </c>
      <c r="N1096" s="2" t="str">
        <f>VLOOKUP(A1096,'4B0907557P M592 List'!$A$5:$D$1316,3,FALSE)</f>
        <v>$07112</v>
      </c>
      <c r="P1096" s="2" t="str">
        <f>VLOOKUP(A1096,'06A906018R M383 List'!$A$6:$D$1294,2,FALSE)</f>
        <v>1x1</v>
      </c>
      <c r="Q1096" s="2" t="str">
        <f>VLOOKUP(A1096,'06A906018R M383 List'!$A$6:$D$1294,4,FALSE)</f>
        <v>Motorstarttemperatur-Schwelle für Kompressorabschaltung zur Bedarfsadaption</v>
      </c>
      <c r="R1096" s="2" t="str">
        <f>VLOOKUP(A1096,'06A906018R M383 List'!$A$6:$D$1294,3,FALSE)</f>
        <v>$06A92</v>
      </c>
      <c r="T1096" s="2" t="str">
        <f>VLOOKUP(A1096,'06A906018CG M383 List'!$A$6:$D$1395,2,FALSE)</f>
        <v>1x1</v>
      </c>
      <c r="U1096" s="2" t="str">
        <f>VLOOKUP(A1096,'06A906018CG M383 List'!$A$6:$D$1395,4,FALSE)</f>
        <v>Motorstarttemperatur-Schwelle für Kompressorabschaltung zur Bedarfsadaption</v>
      </c>
      <c r="V1096" s="2" t="str">
        <f>VLOOKUP(A1096,'06A906018CG M383 List'!$A$6:$D$1395,3,FALSE)</f>
        <v>$06AB0</v>
      </c>
    </row>
    <row r="1097" spans="1:22">
      <c r="A1097" s="2" t="s">
        <v>6531</v>
      </c>
      <c r="B1097" s="2" t="str">
        <f>VLOOKUP(A1097,'4B0907557B M382 List'!$A$5:$E$1799,5,FALSE)</f>
        <v>Engine start temperature threshold for compressor shutdown to demand adaptation</v>
      </c>
      <c r="D1097" s="2" t="str">
        <f>VLOOKUP(A1097,'4B0907557B M382 List'!$A$5:$B$1799,2,FALSE)</f>
        <v>1x1</v>
      </c>
      <c r="E1097" s="2" t="str">
        <f>VLOOKUP(A1097,'4B0907557B M382 List'!$A$5:$D$1799,4,FALSE)</f>
        <v>Motorstarttemperatur-Schwelle für Kompressorabschaltung zur Bedarfsadaption</v>
      </c>
      <c r="F1097" s="2" t="str">
        <f>VLOOKUP(A1097,'4B0907557B M382 List'!$A$5:$D$1799,3,FALSE)</f>
        <v>$0759A</v>
      </c>
      <c r="H1097" s="2" t="str">
        <f>VLOOKUP(A1097,'4B0907557P M592 List'!$A$5:$D$1316,2,FALSE)</f>
        <v>1x1</v>
      </c>
      <c r="I1097" s="2" t="str">
        <f>VLOOKUP(A1097,'4B0907557P M592 List'!$A$5:$D$1316,4,FALSE)</f>
        <v>Motorstarttemperatur-Schwelle für Kompressorabschaltung zur Bedarfsadaption</v>
      </c>
      <c r="J1097" s="2" t="str">
        <f>VLOOKUP(A1097,'4B0907557P M592 List'!$A$5:$D$1316,3,FALSE)</f>
        <v>$07130</v>
      </c>
      <c r="L1097" s="2" t="str">
        <f>VLOOKUP(A1097,'4B0907557P M592 List'!$A$5:$D$1316,2,FALSE)</f>
        <v>1x1</v>
      </c>
      <c r="M1097" s="2" t="str">
        <f>VLOOKUP(A1097,'4B0907557P M592 List'!$A$5:$D$1316,4,FALSE)</f>
        <v>Motorstarttemperatur-Schwelle für Kompressorabschaltung zur Bedarfsadaption</v>
      </c>
      <c r="N1097" s="2" t="str">
        <f>VLOOKUP(A1097,'4B0907557P M592 List'!$A$5:$D$1316,3,FALSE)</f>
        <v>$07130</v>
      </c>
      <c r="P1097" s="2" t="str">
        <f>VLOOKUP(A1097,'06A906018R M383 List'!$A$6:$D$1294,2,FALSE)</f>
        <v>1x1</v>
      </c>
      <c r="Q1097" s="2" t="str">
        <f>VLOOKUP(A1097,'06A906018R M383 List'!$A$6:$D$1294,4,FALSE)</f>
        <v>Motorstarttemperatur-Schwelle für Kompressorabschaltung zur Bedarfsadaption</v>
      </c>
      <c r="R1097" s="2" t="str">
        <f>VLOOKUP(A1097,'06A906018R M383 List'!$A$6:$D$1294,3,FALSE)</f>
        <v>$06AB0</v>
      </c>
      <c r="T1097" s="2" t="str">
        <f>VLOOKUP(A1097,'06A906018CG M383 List'!$A$6:$D$1395,2,FALSE)</f>
        <v>1x1</v>
      </c>
      <c r="U1097" s="2" t="str">
        <f>VLOOKUP(A1097,'06A906018CG M383 List'!$A$6:$D$1395,4,FALSE)</f>
        <v>Motorstarttemperatur-Schwelle für Kompressorabschaltung zur Bedarfsadaption</v>
      </c>
      <c r="V1097" s="2" t="str">
        <f>VLOOKUP(A1097,'06A906018CG M383 List'!$A$6:$D$1395,3,FALSE)</f>
        <v>$06ACE</v>
      </c>
    </row>
    <row r="1098" spans="1:22">
      <c r="A1098" s="2" t="s">
        <v>6937</v>
      </c>
      <c r="B1098" s="2" t="str">
        <f>VLOOKUP(A1098,'4B0907557B M382 List'!$A$5:$E$1799,5,FALSE)</f>
        <v>Delay time for compressor ON</v>
      </c>
      <c r="D1098" s="2" t="str">
        <f>VLOOKUP(A1098,'4B0907557B M382 List'!$A$5:$B$1799,2,FALSE)</f>
        <v>1x1</v>
      </c>
      <c r="E1098" s="2" t="str">
        <f>VLOOKUP(A1098,'4B0907557B M382 List'!$A$5:$D$1799,4,FALSE)</f>
        <v>Verzögerungszeit für Kompressor EIN</v>
      </c>
      <c r="F1098" s="2" t="str">
        <f>VLOOKUP(A1098,'4B0907557B M382 List'!$A$5:$D$1799,3,FALSE)</f>
        <v>$0757D</v>
      </c>
      <c r="H1098" s="2" t="str">
        <f>VLOOKUP(A1098,'4B0907557P M592 List'!$A$5:$D$1316,2,FALSE)</f>
        <v>1x1</v>
      </c>
      <c r="I1098" s="2" t="str">
        <f>VLOOKUP(A1098,'4B0907557P M592 List'!$A$5:$D$1316,4,FALSE)</f>
        <v>Verzögerungszeit für Kompressor EIN</v>
      </c>
      <c r="J1098" s="2" t="str">
        <f>VLOOKUP(A1098,'4B0907557P M592 List'!$A$5:$D$1316,3,FALSE)</f>
        <v>$07113</v>
      </c>
      <c r="L1098" s="2" t="str">
        <f>VLOOKUP(A1098,'4B0907557P M592 List'!$A$5:$D$1316,2,FALSE)</f>
        <v>1x1</v>
      </c>
      <c r="M1098" s="2" t="str">
        <f>VLOOKUP(A1098,'4B0907557P M592 List'!$A$5:$D$1316,4,FALSE)</f>
        <v>Verzögerungszeit für Kompressor EIN</v>
      </c>
      <c r="N1098" s="2" t="str">
        <f>VLOOKUP(A1098,'4B0907557P M592 List'!$A$5:$D$1316,3,FALSE)</f>
        <v>$07113</v>
      </c>
      <c r="P1098" s="2" t="str">
        <f>VLOOKUP(A1098,'06A906018R M383 List'!$A$6:$D$1294,2,FALSE)</f>
        <v>1x1</v>
      </c>
      <c r="Q1098" s="2" t="str">
        <f>VLOOKUP(A1098,'06A906018R M383 List'!$A$6:$D$1294,4,FALSE)</f>
        <v>Verzögerungszeit für Kompressor EIN</v>
      </c>
      <c r="R1098" s="2" t="str">
        <f>VLOOKUP(A1098,'06A906018R M383 List'!$A$6:$D$1294,3,FALSE)</f>
        <v>$06A93</v>
      </c>
      <c r="T1098" s="2" t="str">
        <f>VLOOKUP(A1098,'06A906018CG M383 List'!$A$6:$D$1395,2,FALSE)</f>
        <v>1x1</v>
      </c>
      <c r="U1098" s="2" t="str">
        <f>VLOOKUP(A1098,'06A906018CG M383 List'!$A$6:$D$1395,4,FALSE)</f>
        <v>Verzögerungszeit für Kompressor EIN</v>
      </c>
      <c r="V1098" s="2" t="str">
        <f>VLOOKUP(A1098,'06A906018CG M383 List'!$A$6:$D$1395,3,FALSE)</f>
        <v>$06AB1</v>
      </c>
    </row>
    <row r="1099" spans="1:22">
      <c r="A1099" s="2" t="s">
        <v>6939</v>
      </c>
      <c r="B1099" s="2" t="str">
        <f>VLOOKUP(A1099,'4B0907557B M382 List'!$A$5:$E$1799,5,FALSE)</f>
        <v>Delay time for compressor ON</v>
      </c>
      <c r="D1099" s="2" t="str">
        <f>VLOOKUP(A1099,'4B0907557B M382 List'!$A$5:$B$1799,2,FALSE)</f>
        <v>1x1</v>
      </c>
      <c r="E1099" s="2" t="str">
        <f>VLOOKUP(A1099,'4B0907557B M382 List'!$A$5:$D$1799,4,FALSE)</f>
        <v>Verzögerungszeit für Kompressor EIN</v>
      </c>
      <c r="F1099" s="2" t="str">
        <f>VLOOKUP(A1099,'4B0907557B M382 List'!$A$5:$D$1799,3,FALSE)</f>
        <v>$0759B</v>
      </c>
      <c r="H1099" s="2" t="str">
        <f>VLOOKUP(A1099,'4B0907557P M592 List'!$A$5:$D$1316,2,FALSE)</f>
        <v>1x1</v>
      </c>
      <c r="I1099" s="2" t="str">
        <f>VLOOKUP(A1099,'4B0907557P M592 List'!$A$5:$D$1316,4,FALSE)</f>
        <v>Verzögerungszeit für Kompressor EIN</v>
      </c>
      <c r="J1099" s="2" t="str">
        <f>VLOOKUP(A1099,'4B0907557P M592 List'!$A$5:$D$1316,3,FALSE)</f>
        <v>$07131</v>
      </c>
      <c r="L1099" s="2" t="str">
        <f>VLOOKUP(A1099,'4B0907557P M592 List'!$A$5:$D$1316,2,FALSE)</f>
        <v>1x1</v>
      </c>
      <c r="M1099" s="2" t="str">
        <f>VLOOKUP(A1099,'4B0907557P M592 List'!$A$5:$D$1316,4,FALSE)</f>
        <v>Verzögerungszeit für Kompressor EIN</v>
      </c>
      <c r="N1099" s="2" t="str">
        <f>VLOOKUP(A1099,'4B0907557P M592 List'!$A$5:$D$1316,3,FALSE)</f>
        <v>$07131</v>
      </c>
      <c r="P1099" s="2" t="str">
        <f>VLOOKUP(A1099,'06A906018R M383 List'!$A$6:$D$1294,2,FALSE)</f>
        <v>1x1</v>
      </c>
      <c r="Q1099" s="2" t="str">
        <f>VLOOKUP(A1099,'06A906018R M383 List'!$A$6:$D$1294,4,FALSE)</f>
        <v>Verzögerungszeit für Kompressor EIN</v>
      </c>
      <c r="R1099" s="2" t="str">
        <f>VLOOKUP(A1099,'06A906018R M383 List'!$A$6:$D$1294,3,FALSE)</f>
        <v>$06AB1</v>
      </c>
      <c r="T1099" s="2" t="str">
        <f>VLOOKUP(A1099,'06A906018CG M383 List'!$A$6:$D$1395,2,FALSE)</f>
        <v>1x1</v>
      </c>
      <c r="U1099" s="2" t="str">
        <f>VLOOKUP(A1099,'06A906018CG M383 List'!$A$6:$D$1395,4,FALSE)</f>
        <v>Verzögerungszeit für Kompressor EIN</v>
      </c>
      <c r="V1099" s="2" t="str">
        <f>VLOOKUP(A1099,'06A906018CG M383 List'!$A$6:$D$1395,3,FALSE)</f>
        <v>$06ACF</v>
      </c>
    </row>
    <row r="1100" spans="1:22">
      <c r="A1100" s="2" t="s">
        <v>7024</v>
      </c>
      <c r="B1100" s="2" t="str">
        <f>VLOOKUP(A1100,'4B0907557B M382 List'!$A$5:$E$1799,5,FALSE)</f>
        <v>Delay for B_dtes</v>
      </c>
      <c r="D1100" s="2" t="str">
        <f>VLOOKUP(A1100,'4B0907557B M382 List'!$A$5:$B$1799,2,FALSE)</f>
        <v>1x1</v>
      </c>
      <c r="E1100" s="2" t="str">
        <f>VLOOKUP(A1100,'4B0907557B M382 List'!$A$5:$D$1799,4,FALSE)</f>
        <v>Ausschaltverzögerung für B_dtes</v>
      </c>
      <c r="F1100" s="2" t="str">
        <f>VLOOKUP(A1100,'4B0907557B M382 List'!$A$5:$D$1799,3,FALSE)</f>
        <v>$0757E</v>
      </c>
      <c r="H1100" s="2" t="str">
        <f>VLOOKUP(A1100,'4B0907557P M592 List'!$A$5:$D$1316,2,FALSE)</f>
        <v>1x1</v>
      </c>
      <c r="I1100" s="2" t="str">
        <f>VLOOKUP(A1100,'4B0907557P M592 List'!$A$5:$D$1316,4,FALSE)</f>
        <v>Ausschaltverzögerung für B_dtes</v>
      </c>
      <c r="J1100" s="2" t="str">
        <f>VLOOKUP(A1100,'4B0907557P M592 List'!$A$5:$D$1316,3,FALSE)</f>
        <v>$07114</v>
      </c>
      <c r="L1100" s="2" t="str">
        <f>VLOOKUP(A1100,'4B0907557P M592 List'!$A$5:$D$1316,2,FALSE)</f>
        <v>1x1</v>
      </c>
      <c r="M1100" s="2" t="str">
        <f>VLOOKUP(A1100,'4B0907557P M592 List'!$A$5:$D$1316,4,FALSE)</f>
        <v>Ausschaltverzögerung für B_dtes</v>
      </c>
      <c r="N1100" s="2" t="str">
        <f>VLOOKUP(A1100,'4B0907557P M592 List'!$A$5:$D$1316,3,FALSE)</f>
        <v>$07114</v>
      </c>
      <c r="P1100" s="2" t="str">
        <f>VLOOKUP(A1100,'06A906018R M383 List'!$A$6:$D$1294,2,FALSE)</f>
        <v>1x1</v>
      </c>
      <c r="Q1100" s="2" t="str">
        <f>VLOOKUP(A1100,'06A906018R M383 List'!$A$6:$D$1294,4,FALSE)</f>
        <v>Ausschaltverzögerung für B_dtes</v>
      </c>
      <c r="R1100" s="2" t="str">
        <f>VLOOKUP(A1100,'06A906018R M383 List'!$A$6:$D$1294,3,FALSE)</f>
        <v>$06A94</v>
      </c>
      <c r="T1100" s="2" t="str">
        <f>VLOOKUP(A1100,'06A906018CG M383 List'!$A$6:$D$1395,2,FALSE)</f>
        <v>1x1</v>
      </c>
      <c r="U1100" s="2" t="str">
        <f>VLOOKUP(A1100,'06A906018CG M383 List'!$A$6:$D$1395,4,FALSE)</f>
        <v>Ausschaltverzögerung für B_dtes</v>
      </c>
      <c r="V1100" s="2" t="str">
        <f>VLOOKUP(A1100,'06A906018CG M383 List'!$A$6:$D$1395,3,FALSE)</f>
        <v>$06AB2</v>
      </c>
    </row>
    <row r="1101" spans="1:22">
      <c r="A1101" s="2" t="s">
        <v>7026</v>
      </c>
      <c r="B1101" s="2" t="str">
        <f>VLOOKUP(A1101,'4B0907557B M382 List'!$A$5:$E$1799,5,FALSE)</f>
        <v>Delay for B_dtes</v>
      </c>
      <c r="D1101" s="2" t="str">
        <f>VLOOKUP(A1101,'4B0907557B M382 List'!$A$5:$B$1799,2,FALSE)</f>
        <v>1x1</v>
      </c>
      <c r="E1101" s="2" t="str">
        <f>VLOOKUP(A1101,'4B0907557B M382 List'!$A$5:$D$1799,4,FALSE)</f>
        <v>Ausschaltverzögerung für B_dtes</v>
      </c>
      <c r="F1101" s="2" t="str">
        <f>VLOOKUP(A1101,'4B0907557B M382 List'!$A$5:$D$1799,3,FALSE)</f>
        <v>$0759C</v>
      </c>
      <c r="H1101" s="2" t="str">
        <f>VLOOKUP(A1101,'4B0907557P M592 List'!$A$5:$D$1316,2,FALSE)</f>
        <v>1x1</v>
      </c>
      <c r="I1101" s="2" t="str">
        <f>VLOOKUP(A1101,'4B0907557P M592 List'!$A$5:$D$1316,4,FALSE)</f>
        <v>Ausschaltverzögerung für B_dtes</v>
      </c>
      <c r="J1101" s="2" t="str">
        <f>VLOOKUP(A1101,'4B0907557P M592 List'!$A$5:$D$1316,3,FALSE)</f>
        <v>$07132</v>
      </c>
      <c r="L1101" s="2" t="str">
        <f>VLOOKUP(A1101,'4B0907557P M592 List'!$A$5:$D$1316,2,FALSE)</f>
        <v>1x1</v>
      </c>
      <c r="M1101" s="2" t="str">
        <f>VLOOKUP(A1101,'4B0907557P M592 List'!$A$5:$D$1316,4,FALSE)</f>
        <v>Ausschaltverzögerung für B_dtes</v>
      </c>
      <c r="N1101" s="2" t="str">
        <f>VLOOKUP(A1101,'4B0907557P M592 List'!$A$5:$D$1316,3,FALSE)</f>
        <v>$07132</v>
      </c>
      <c r="P1101" s="2" t="str">
        <f>VLOOKUP(A1101,'06A906018R M383 List'!$A$6:$D$1294,2,FALSE)</f>
        <v>1x1</v>
      </c>
      <c r="Q1101" s="2" t="str">
        <f>VLOOKUP(A1101,'06A906018R M383 List'!$A$6:$D$1294,4,FALSE)</f>
        <v>Ausschaltverzögerung für B_dtes</v>
      </c>
      <c r="R1101" s="2" t="str">
        <f>VLOOKUP(A1101,'06A906018R M383 List'!$A$6:$D$1294,3,FALSE)</f>
        <v>$06AB2</v>
      </c>
      <c r="T1101" s="2" t="str">
        <f>VLOOKUP(A1101,'06A906018CG M383 List'!$A$6:$D$1395,2,FALSE)</f>
        <v>1x1</v>
      </c>
      <c r="U1101" s="2" t="str">
        <f>VLOOKUP(A1101,'06A906018CG M383 List'!$A$6:$D$1395,4,FALSE)</f>
        <v>Ausschaltverzögerung für B_dtes</v>
      </c>
      <c r="V1101" s="2" t="str">
        <f>VLOOKUP(A1101,'06A906018CG M383 List'!$A$6:$D$1395,3,FALSE)</f>
        <v>$06AD0</v>
      </c>
    </row>
    <row r="1102" spans="1:22">
      <c r="A1102" s="2" t="s">
        <v>3981</v>
      </c>
      <c r="B1102" s="2" t="str">
        <f>VLOOKUP(A1102,'4B0907557B M382 List'!$A$5:$E$1799,5,FALSE)</f>
        <v>Speed ​​threshold for compressor and noise reduction for BA</v>
      </c>
      <c r="D1102" s="2" t="str">
        <f>VLOOKUP(A1102,'4B0907557B M382 List'!$A$5:$B$1799,2,FALSE)</f>
        <v>1x1</v>
      </c>
      <c r="E1102" s="2" t="str">
        <f>VLOOKUP(A1102,'4B0907557B M382 List'!$A$5:$D$1799,4,FALSE)</f>
        <v>Geschwindigkeitsschwelle für Kompressorunterdrückung bei BA</v>
      </c>
      <c r="F1102" s="2" t="str">
        <f>VLOOKUP(A1102,'4B0907557B M382 List'!$A$5:$D$1799,3,FALSE)</f>
        <v>$0757F</v>
      </c>
      <c r="H1102" s="2" t="str">
        <f>VLOOKUP(A1102,'4B0907557P M592 List'!$A$5:$D$1316,2,FALSE)</f>
        <v>1x1</v>
      </c>
      <c r="I1102" s="2" t="str">
        <f>VLOOKUP(A1102,'4B0907557P M592 List'!$A$5:$D$1316,4,FALSE)</f>
        <v>Geschwindigkeitsschwelle für Kompressorunterdrückung bei BA</v>
      </c>
      <c r="J1102" s="2" t="str">
        <f>VLOOKUP(A1102,'4B0907557P M592 List'!$A$5:$D$1316,3,FALSE)</f>
        <v>$07115</v>
      </c>
      <c r="L1102" s="2" t="str">
        <f>VLOOKUP(A1102,'4B0907557P M592 List'!$A$5:$D$1316,2,FALSE)</f>
        <v>1x1</v>
      </c>
      <c r="M1102" s="2" t="str">
        <f>VLOOKUP(A1102,'4B0907557P M592 List'!$A$5:$D$1316,4,FALSE)</f>
        <v>Geschwindigkeitsschwelle für Kompressorunterdrückung bei BA</v>
      </c>
      <c r="N1102" s="2" t="str">
        <f>VLOOKUP(A1102,'4B0907557P M592 List'!$A$5:$D$1316,3,FALSE)</f>
        <v>$07115</v>
      </c>
      <c r="P1102" s="2" t="str">
        <f>VLOOKUP(A1102,'06A906018R M383 List'!$A$6:$D$1294,2,FALSE)</f>
        <v>1x1</v>
      </c>
      <c r="Q1102" s="2" t="str">
        <f>VLOOKUP(A1102,'06A906018R M383 List'!$A$6:$D$1294,4,FALSE)</f>
        <v>Geschwindigkeitsschwelle für Kompressorunterdrückung bei BA</v>
      </c>
      <c r="R1102" s="2" t="str">
        <f>VLOOKUP(A1102,'06A906018R M383 List'!$A$6:$D$1294,3,FALSE)</f>
        <v>$06A95</v>
      </c>
      <c r="T1102" s="2" t="str">
        <f>VLOOKUP(A1102,'06A906018CG M383 List'!$A$6:$D$1395,2,FALSE)</f>
        <v>1x1</v>
      </c>
      <c r="U1102" s="2" t="str">
        <f>VLOOKUP(A1102,'06A906018CG M383 List'!$A$6:$D$1395,4,FALSE)</f>
        <v>Geschwindigkeitsschwelle für Kompressorunterdrückung bei BA</v>
      </c>
      <c r="V1102" s="2" t="str">
        <f>VLOOKUP(A1102,'06A906018CG M383 List'!$A$6:$D$1395,3,FALSE)</f>
        <v>$06AB3</v>
      </c>
    </row>
    <row r="1103" spans="1:22">
      <c r="A1103" s="2" t="s">
        <v>3983</v>
      </c>
      <c r="B1103" s="2" t="str">
        <f>VLOOKUP(A1103,'4B0907557B M382 List'!$A$5:$E$1799,5,FALSE)</f>
        <v>Speed ​​threshold for compressor and noise reduction for BA</v>
      </c>
      <c r="D1103" s="2" t="str">
        <f>VLOOKUP(A1103,'4B0907557B M382 List'!$A$5:$B$1799,2,FALSE)</f>
        <v>1x1</v>
      </c>
      <c r="E1103" s="2" t="str">
        <f>VLOOKUP(A1103,'4B0907557B M382 List'!$A$5:$D$1799,4,FALSE)</f>
        <v>Geschwindigkeitsschwelle für Kompressorunterdrückung bei BA</v>
      </c>
      <c r="F1103" s="2" t="str">
        <f>VLOOKUP(A1103,'4B0907557B M382 List'!$A$5:$D$1799,3,FALSE)</f>
        <v>$0759D</v>
      </c>
      <c r="H1103" s="2" t="str">
        <f>VLOOKUP(A1103,'4B0907557P M592 List'!$A$5:$D$1316,2,FALSE)</f>
        <v>1x1</v>
      </c>
      <c r="I1103" s="2" t="str">
        <f>VLOOKUP(A1103,'4B0907557P M592 List'!$A$5:$D$1316,4,FALSE)</f>
        <v>Geschwindigkeitsschwelle für Kompressorunterdrückung bei BA</v>
      </c>
      <c r="J1103" s="2" t="str">
        <f>VLOOKUP(A1103,'4B0907557P M592 List'!$A$5:$D$1316,3,FALSE)</f>
        <v>$07133</v>
      </c>
      <c r="L1103" s="2" t="str">
        <f>VLOOKUP(A1103,'4B0907557P M592 List'!$A$5:$D$1316,2,FALSE)</f>
        <v>1x1</v>
      </c>
      <c r="M1103" s="2" t="str">
        <f>VLOOKUP(A1103,'4B0907557P M592 List'!$A$5:$D$1316,4,FALSE)</f>
        <v>Geschwindigkeitsschwelle für Kompressorunterdrückung bei BA</v>
      </c>
      <c r="N1103" s="2" t="str">
        <f>VLOOKUP(A1103,'4B0907557P M592 List'!$A$5:$D$1316,3,FALSE)</f>
        <v>$07133</v>
      </c>
      <c r="P1103" s="2" t="str">
        <f>VLOOKUP(A1103,'06A906018R M383 List'!$A$6:$D$1294,2,FALSE)</f>
        <v>1x1</v>
      </c>
      <c r="Q1103" s="2" t="str">
        <f>VLOOKUP(A1103,'06A906018R M383 List'!$A$6:$D$1294,4,FALSE)</f>
        <v>Geschwindigkeitsschwelle für Kompressorunterdrückung bei BA</v>
      </c>
      <c r="R1103" s="2" t="str">
        <f>VLOOKUP(A1103,'06A906018R M383 List'!$A$6:$D$1294,3,FALSE)</f>
        <v>$06AB3</v>
      </c>
      <c r="T1103" s="2" t="str">
        <f>VLOOKUP(A1103,'06A906018CG M383 List'!$A$6:$D$1395,2,FALSE)</f>
        <v>1x1</v>
      </c>
      <c r="U1103" s="2" t="str">
        <f>VLOOKUP(A1103,'06A906018CG M383 List'!$A$6:$D$1395,4,FALSE)</f>
        <v>Geschwindigkeitsschwelle für Kompressorunterdrückung bei BA</v>
      </c>
      <c r="V1103" s="2" t="str">
        <f>VLOOKUP(A1103,'06A906018CG M383 List'!$A$6:$D$1395,3,FALSE)</f>
        <v>$06AD1</v>
      </c>
    </row>
    <row r="1104" spans="1:22">
      <c r="A1104" s="2" t="s">
        <v>4005</v>
      </c>
      <c r="B1104" s="2" t="str">
        <f>VLOOKUP(A1104,'4B0907557B M382 List'!$A$5:$E$1799,5,FALSE)</f>
        <v>Speed ​​ratio speed for compressor shutdown</v>
      </c>
      <c r="D1104" s="2" t="str">
        <f>VLOOKUP(A1104,'4B0907557B M382 List'!$A$5:$B$1799,2,FALSE)</f>
        <v>1x1</v>
      </c>
      <c r="E1104" s="2" t="str">
        <f>VLOOKUP(A1104,'4B0907557B M382 List'!$A$5:$D$1799,4,FALSE)</f>
        <v>Verhältnis Geschwindigkeit Drehzahl für Kompressorabschaltung</v>
      </c>
      <c r="F1104" s="2" t="str">
        <f>VLOOKUP(A1104,'4B0907557B M382 List'!$A$5:$D$1799,3,FALSE)</f>
        <v>$07580</v>
      </c>
      <c r="H1104" s="2" t="str">
        <f>VLOOKUP(A1104,'4B0907557P M592 List'!$A$5:$D$1316,2,FALSE)</f>
        <v>1x1</v>
      </c>
      <c r="I1104" s="2" t="str">
        <f>VLOOKUP(A1104,'4B0907557P M592 List'!$A$5:$D$1316,4,FALSE)</f>
        <v>Verhältnis Geschwindigkeit Drehzahl für Kompressorabschaltung</v>
      </c>
      <c r="J1104" s="2" t="str">
        <f>VLOOKUP(A1104,'4B0907557P M592 List'!$A$5:$D$1316,3,FALSE)</f>
        <v>$07116</v>
      </c>
      <c r="L1104" s="2" t="str">
        <f>VLOOKUP(A1104,'4B0907557P M592 List'!$A$5:$D$1316,2,FALSE)</f>
        <v>1x1</v>
      </c>
      <c r="M1104" s="2" t="str">
        <f>VLOOKUP(A1104,'4B0907557P M592 List'!$A$5:$D$1316,4,FALSE)</f>
        <v>Verhältnis Geschwindigkeit Drehzahl für Kompressorabschaltung</v>
      </c>
      <c r="N1104" s="2" t="str">
        <f>VLOOKUP(A1104,'4B0907557P M592 List'!$A$5:$D$1316,3,FALSE)</f>
        <v>$07116</v>
      </c>
      <c r="P1104" s="2" t="str">
        <f>VLOOKUP(A1104,'06A906018R M383 List'!$A$6:$D$1294,2,FALSE)</f>
        <v>1x1</v>
      </c>
      <c r="Q1104" s="2" t="str">
        <f>VLOOKUP(A1104,'06A906018R M383 List'!$A$6:$D$1294,4,FALSE)</f>
        <v>Verhältnis Geschwindigkeit Drehzahl für Kompressorabschaltung</v>
      </c>
      <c r="R1104" s="2" t="str">
        <f>VLOOKUP(A1104,'06A906018R M383 List'!$A$6:$D$1294,3,FALSE)</f>
        <v>$06A96</v>
      </c>
      <c r="T1104" s="2" t="str">
        <f>VLOOKUP(A1104,'06A906018CG M383 List'!$A$6:$D$1395,2,FALSE)</f>
        <v>1x1</v>
      </c>
      <c r="U1104" s="2" t="str">
        <f>VLOOKUP(A1104,'06A906018CG M383 List'!$A$6:$D$1395,4,FALSE)</f>
        <v>Verhältnis Geschwindigkeit Drehzahl für Kompressorabschaltung</v>
      </c>
      <c r="V1104" s="2" t="str">
        <f>VLOOKUP(A1104,'06A906018CG M383 List'!$A$6:$D$1395,3,FALSE)</f>
        <v>$06AB4</v>
      </c>
    </row>
    <row r="1105" spans="1:22">
      <c r="A1105" s="2" t="s">
        <v>4007</v>
      </c>
      <c r="B1105" s="2" t="str">
        <f>VLOOKUP(A1105,'4B0907557B M382 List'!$A$5:$E$1799,5,FALSE)</f>
        <v>Speed ​​ratio speed for compressor shutdown</v>
      </c>
      <c r="D1105" s="2" t="str">
        <f>VLOOKUP(A1105,'4B0907557B M382 List'!$A$5:$B$1799,2,FALSE)</f>
        <v>1x1</v>
      </c>
      <c r="E1105" s="2" t="str">
        <f>VLOOKUP(A1105,'4B0907557B M382 List'!$A$5:$D$1799,4,FALSE)</f>
        <v>Verhältnis Geschwindigkeit Drehzahl für Kompressorabschaltung</v>
      </c>
      <c r="F1105" s="2" t="str">
        <f>VLOOKUP(A1105,'4B0907557B M382 List'!$A$5:$D$1799,3,FALSE)</f>
        <v>$0759E</v>
      </c>
      <c r="H1105" s="2" t="str">
        <f>VLOOKUP(A1105,'4B0907557P M592 List'!$A$5:$D$1316,2,FALSE)</f>
        <v>1x1</v>
      </c>
      <c r="I1105" s="2" t="str">
        <f>VLOOKUP(A1105,'4B0907557P M592 List'!$A$5:$D$1316,4,FALSE)</f>
        <v>Verhältnis Geschwindigkeit Drehzahl für Kompressorabschaltung</v>
      </c>
      <c r="J1105" s="2" t="str">
        <f>VLOOKUP(A1105,'4B0907557P M592 List'!$A$5:$D$1316,3,FALSE)</f>
        <v>$07134</v>
      </c>
      <c r="L1105" s="2" t="str">
        <f>VLOOKUP(A1105,'4B0907557P M592 List'!$A$5:$D$1316,2,FALSE)</f>
        <v>1x1</v>
      </c>
      <c r="M1105" s="2" t="str">
        <f>VLOOKUP(A1105,'4B0907557P M592 List'!$A$5:$D$1316,4,FALSE)</f>
        <v>Verhältnis Geschwindigkeit Drehzahl für Kompressorabschaltung</v>
      </c>
      <c r="N1105" s="2" t="str">
        <f>VLOOKUP(A1105,'4B0907557P M592 List'!$A$5:$D$1316,3,FALSE)</f>
        <v>$07134</v>
      </c>
      <c r="P1105" s="2" t="str">
        <f>VLOOKUP(A1105,'06A906018R M383 List'!$A$6:$D$1294,2,FALSE)</f>
        <v>1x1</v>
      </c>
      <c r="Q1105" s="2" t="str">
        <f>VLOOKUP(A1105,'06A906018R M383 List'!$A$6:$D$1294,4,FALSE)</f>
        <v>Verhältnis Geschwindigkeit Drehzahl für Kompressorabschaltung</v>
      </c>
      <c r="R1105" s="2" t="str">
        <f>VLOOKUP(A1105,'06A906018R M383 List'!$A$6:$D$1294,3,FALSE)</f>
        <v>$06AB4</v>
      </c>
      <c r="T1105" s="2" t="str">
        <f>VLOOKUP(A1105,'06A906018CG M383 List'!$A$6:$D$1395,2,FALSE)</f>
        <v>1x1</v>
      </c>
      <c r="U1105" s="2" t="str">
        <f>VLOOKUP(A1105,'06A906018CG M383 List'!$A$6:$D$1395,4,FALSE)</f>
        <v>Verhältnis Geschwindigkeit Drehzahl für Kompressorabschaltung</v>
      </c>
      <c r="V1105" s="2" t="str">
        <f>VLOOKUP(A1105,'06A906018CG M383 List'!$A$6:$D$1395,3,FALSE)</f>
        <v>$06AD2</v>
      </c>
    </row>
    <row r="1106" spans="1:22">
      <c r="A1106" s="2" t="s">
        <v>4022</v>
      </c>
      <c r="B1106" s="2" t="str">
        <f>VLOOKUP(A1106,'4B0907557B M382 List'!$A$5:$E$1799,5,FALSE)</f>
        <v>Throttle angle for compressor shutdown</v>
      </c>
      <c r="D1106" s="2" t="str">
        <f>VLOOKUP(A1106,'4B0907557B M382 List'!$A$5:$B$1799,2,FALSE)</f>
        <v>1x1</v>
      </c>
      <c r="E1106" s="2" t="str">
        <f>VLOOKUP(A1106,'4B0907557B M382 List'!$A$5:$D$1799,4,FALSE)</f>
        <v>Winkel Drosselklappe für Kompressorabschaltung</v>
      </c>
      <c r="F1106" s="2" t="str">
        <f>VLOOKUP(A1106,'4B0907557B M382 List'!$A$5:$D$1799,3,FALSE)</f>
        <v>$07581</v>
      </c>
      <c r="H1106" s="2" t="str">
        <f>VLOOKUP(A1106,'4B0907557P M592 List'!$A$5:$D$1316,2,FALSE)</f>
        <v>1x1</v>
      </c>
      <c r="I1106" s="2" t="str">
        <f>VLOOKUP(A1106,'4B0907557P M592 List'!$A$5:$D$1316,4,FALSE)</f>
        <v>Winkel Drosselklappe für Kompressorabschaltung</v>
      </c>
      <c r="J1106" s="2" t="str">
        <f>VLOOKUP(A1106,'4B0907557P M592 List'!$A$5:$D$1316,3,FALSE)</f>
        <v>$07117</v>
      </c>
      <c r="L1106" s="2" t="str">
        <f>VLOOKUP(A1106,'4B0907557P M592 List'!$A$5:$D$1316,2,FALSE)</f>
        <v>1x1</v>
      </c>
      <c r="M1106" s="2" t="str">
        <f>VLOOKUP(A1106,'4B0907557P M592 List'!$A$5:$D$1316,4,FALSE)</f>
        <v>Winkel Drosselklappe für Kompressorabschaltung</v>
      </c>
      <c r="N1106" s="2" t="str">
        <f>VLOOKUP(A1106,'4B0907557P M592 List'!$A$5:$D$1316,3,FALSE)</f>
        <v>$07117</v>
      </c>
      <c r="P1106" s="2" t="str">
        <f>VLOOKUP(A1106,'06A906018R M383 List'!$A$6:$D$1294,2,FALSE)</f>
        <v>1x1</v>
      </c>
      <c r="Q1106" s="2" t="str">
        <f>VLOOKUP(A1106,'06A906018R M383 List'!$A$6:$D$1294,4,FALSE)</f>
        <v>Winkel Drosselklappe für Kompressorabschaltung</v>
      </c>
      <c r="R1106" s="2" t="str">
        <f>VLOOKUP(A1106,'06A906018R M383 List'!$A$6:$D$1294,3,FALSE)</f>
        <v>$06A97</v>
      </c>
      <c r="T1106" s="2" t="str">
        <f>VLOOKUP(A1106,'06A906018CG M383 List'!$A$6:$D$1395,2,FALSE)</f>
        <v>1x1</v>
      </c>
      <c r="U1106" s="2" t="str">
        <f>VLOOKUP(A1106,'06A906018CG M383 List'!$A$6:$D$1395,4,FALSE)</f>
        <v>Winkel Drosselklappe für Kompressorabschaltung</v>
      </c>
      <c r="V1106" s="2" t="str">
        <f>VLOOKUP(A1106,'06A906018CG M383 List'!$A$6:$D$1395,3,FALSE)</f>
        <v>$06AB5</v>
      </c>
    </row>
    <row r="1107" spans="1:22">
      <c r="A1107" s="2" t="s">
        <v>4024</v>
      </c>
      <c r="B1107" s="2" t="str">
        <f>VLOOKUP(A1107,'4B0907557B M382 List'!$A$5:$E$1799,5,FALSE)</f>
        <v>Throttle angle for compressor shutdown</v>
      </c>
      <c r="D1107" s="2" t="str">
        <f>VLOOKUP(A1107,'4B0907557B M382 List'!$A$5:$B$1799,2,FALSE)</f>
        <v>1x1</v>
      </c>
      <c r="E1107" s="2" t="str">
        <f>VLOOKUP(A1107,'4B0907557B M382 List'!$A$5:$D$1799,4,FALSE)</f>
        <v>Winkel Drosselklappe für Kompressorabschaltung</v>
      </c>
      <c r="F1107" s="2" t="str">
        <f>VLOOKUP(A1107,'4B0907557B M382 List'!$A$5:$D$1799,3,FALSE)</f>
        <v>$0759F</v>
      </c>
      <c r="H1107" s="2" t="str">
        <f>VLOOKUP(A1107,'4B0907557P M592 List'!$A$5:$D$1316,2,FALSE)</f>
        <v>1x1</v>
      </c>
      <c r="I1107" s="2" t="str">
        <f>VLOOKUP(A1107,'4B0907557P M592 List'!$A$5:$D$1316,4,FALSE)</f>
        <v>Winkel Drosselklappe für Kompressorabschaltung</v>
      </c>
      <c r="J1107" s="2" t="str">
        <f>VLOOKUP(A1107,'4B0907557P M592 List'!$A$5:$D$1316,3,FALSE)</f>
        <v>$07135</v>
      </c>
      <c r="L1107" s="2" t="str">
        <f>VLOOKUP(A1107,'4B0907557P M592 List'!$A$5:$D$1316,2,FALSE)</f>
        <v>1x1</v>
      </c>
      <c r="M1107" s="2" t="str">
        <f>VLOOKUP(A1107,'4B0907557P M592 List'!$A$5:$D$1316,4,FALSE)</f>
        <v>Winkel Drosselklappe für Kompressorabschaltung</v>
      </c>
      <c r="N1107" s="2" t="str">
        <f>VLOOKUP(A1107,'4B0907557P M592 List'!$A$5:$D$1316,3,FALSE)</f>
        <v>$07135</v>
      </c>
      <c r="P1107" s="2" t="str">
        <f>VLOOKUP(A1107,'06A906018R M383 List'!$A$6:$D$1294,2,FALSE)</f>
        <v>1x1</v>
      </c>
      <c r="Q1107" s="2" t="str">
        <f>VLOOKUP(A1107,'06A906018R M383 List'!$A$6:$D$1294,4,FALSE)</f>
        <v>Winkel Drosselklappe für Kompressorabschaltung</v>
      </c>
      <c r="R1107" s="2" t="str">
        <f>VLOOKUP(A1107,'06A906018R M383 List'!$A$6:$D$1294,3,FALSE)</f>
        <v>$06AB5</v>
      </c>
      <c r="T1107" s="2" t="str">
        <f>VLOOKUP(A1107,'06A906018CG M383 List'!$A$6:$D$1395,2,FALSE)</f>
        <v>1x1</v>
      </c>
      <c r="U1107" s="2" t="str">
        <f>VLOOKUP(A1107,'06A906018CG M383 List'!$A$6:$D$1395,4,FALSE)</f>
        <v>Winkel Drosselklappe für Kompressorabschaltung</v>
      </c>
      <c r="V1107" s="2" t="str">
        <f>VLOOKUP(A1107,'06A906018CG M383 List'!$A$6:$D$1395,3,FALSE)</f>
        <v>$06AD3</v>
      </c>
    </row>
    <row r="1108" spans="1:22">
      <c r="A1108" s="2" t="s">
        <v>4026</v>
      </c>
      <c r="B1108" s="2" t="str">
        <f>VLOOKUP(A1108,'4B0907557B M382 List'!$A$5:$E$1799,5,FALSE)</f>
        <v>Throttle angle for compressor shutdown</v>
      </c>
      <c r="D1108" s="2" t="str">
        <f>VLOOKUP(A1108,'4B0907557B M382 List'!$A$5:$B$1799,2,FALSE)</f>
        <v>1x1</v>
      </c>
      <c r="E1108" s="2" t="str">
        <f>VLOOKUP(A1108,'4B0907557B M382 List'!$A$5:$D$1799,4,FALSE)</f>
        <v>Winkel Drosselklappe für Kompressorabschaltung</v>
      </c>
      <c r="F1108" s="2" t="str">
        <f>VLOOKUP(A1108,'4B0907557B M382 List'!$A$5:$D$1799,3,FALSE)</f>
        <v>$07584</v>
      </c>
      <c r="H1108" s="2" t="str">
        <f>VLOOKUP(A1108,'4B0907557P M592 List'!$A$5:$D$1316,2,FALSE)</f>
        <v>1x1</v>
      </c>
      <c r="I1108" s="2" t="str">
        <f>VLOOKUP(A1108,'4B0907557P M592 List'!$A$5:$D$1316,4,FALSE)</f>
        <v>Winkel Drosselklappe für Kompressorabschaltung</v>
      </c>
      <c r="J1108" s="2" t="str">
        <f>VLOOKUP(A1108,'4B0907557P M592 List'!$A$5:$D$1316,3,FALSE)</f>
        <v>$0711A</v>
      </c>
      <c r="L1108" s="2" t="str">
        <f>VLOOKUP(A1108,'4B0907557P M592 List'!$A$5:$D$1316,2,FALSE)</f>
        <v>1x1</v>
      </c>
      <c r="M1108" s="2" t="str">
        <f>VLOOKUP(A1108,'4B0907557P M592 List'!$A$5:$D$1316,4,FALSE)</f>
        <v>Winkel Drosselklappe für Kompressorabschaltung</v>
      </c>
      <c r="N1108" s="2" t="str">
        <f>VLOOKUP(A1108,'4B0907557P M592 List'!$A$5:$D$1316,3,FALSE)</f>
        <v>$0711A</v>
      </c>
      <c r="P1108" s="2" t="str">
        <f>VLOOKUP(A1108,'06A906018R M383 List'!$A$6:$D$1294,2,FALSE)</f>
        <v>1x1</v>
      </c>
      <c r="Q1108" s="2" t="str">
        <f>VLOOKUP(A1108,'06A906018R M383 List'!$A$6:$D$1294,4,FALSE)</f>
        <v>Winkel Drosselklappe für Kompressorabschaltung</v>
      </c>
      <c r="R1108" s="2" t="str">
        <f>VLOOKUP(A1108,'06A906018R M383 List'!$A$6:$D$1294,3,FALSE)</f>
        <v>$06A9A</v>
      </c>
      <c r="T1108" s="2" t="str">
        <f>VLOOKUP(A1108,'06A906018CG M383 List'!$A$6:$D$1395,2,FALSE)</f>
        <v>1x1</v>
      </c>
      <c r="U1108" s="2" t="str">
        <f>VLOOKUP(A1108,'06A906018CG M383 List'!$A$6:$D$1395,4,FALSE)</f>
        <v>Winkel Drosselklappe für Kompressorabschaltung</v>
      </c>
      <c r="V1108" s="2" t="str">
        <f>VLOOKUP(A1108,'06A906018CG M383 List'!$A$6:$D$1395,3,FALSE)</f>
        <v>$06AB8</v>
      </c>
    </row>
    <row r="1109" spans="1:22">
      <c r="A1109" s="2" t="s">
        <v>4028</v>
      </c>
      <c r="B1109" s="2" t="str">
        <f>VLOOKUP(A1109,'4B0907557B M382 List'!$A$5:$E$1799,5,FALSE)</f>
        <v>Throttle angle for compressor shutdown</v>
      </c>
      <c r="D1109" s="2" t="str">
        <f>VLOOKUP(A1109,'4B0907557B M382 List'!$A$5:$B$1799,2,FALSE)</f>
        <v>1x1</v>
      </c>
      <c r="E1109" s="2" t="str">
        <f>VLOOKUP(A1109,'4B0907557B M382 List'!$A$5:$D$1799,4,FALSE)</f>
        <v>Winkel Drosselklappe für Kompressorabschaltung</v>
      </c>
      <c r="F1109" s="2" t="str">
        <f>VLOOKUP(A1109,'4B0907557B M382 List'!$A$5:$D$1799,3,FALSE)</f>
        <v>$075A2</v>
      </c>
      <c r="H1109" s="2" t="str">
        <f>VLOOKUP(A1109,'4B0907557P M592 List'!$A$5:$D$1316,2,FALSE)</f>
        <v>1x1</v>
      </c>
      <c r="I1109" s="2" t="str">
        <f>VLOOKUP(A1109,'4B0907557P M592 List'!$A$5:$D$1316,4,FALSE)</f>
        <v>Winkel Drosselklappe für Kompressorabschaltung</v>
      </c>
      <c r="J1109" s="2" t="str">
        <f>VLOOKUP(A1109,'4B0907557P M592 List'!$A$5:$D$1316,3,FALSE)</f>
        <v>$07138</v>
      </c>
      <c r="L1109" s="2" t="str">
        <f>VLOOKUP(A1109,'4B0907557P M592 List'!$A$5:$D$1316,2,FALSE)</f>
        <v>1x1</v>
      </c>
      <c r="M1109" s="2" t="str">
        <f>VLOOKUP(A1109,'4B0907557P M592 List'!$A$5:$D$1316,4,FALSE)</f>
        <v>Winkel Drosselklappe für Kompressorabschaltung</v>
      </c>
      <c r="N1109" s="2" t="str">
        <f>VLOOKUP(A1109,'4B0907557P M592 List'!$A$5:$D$1316,3,FALSE)</f>
        <v>$07138</v>
      </c>
      <c r="P1109" s="2" t="str">
        <f>VLOOKUP(A1109,'06A906018R M383 List'!$A$6:$D$1294,2,FALSE)</f>
        <v>1x1</v>
      </c>
      <c r="Q1109" s="2" t="str">
        <f>VLOOKUP(A1109,'06A906018R M383 List'!$A$6:$D$1294,4,FALSE)</f>
        <v>Winkel Drosselklappe für Kompressorabschaltung</v>
      </c>
      <c r="R1109" s="2" t="str">
        <f>VLOOKUP(A1109,'06A906018R M383 List'!$A$6:$D$1294,3,FALSE)</f>
        <v>$06AB8</v>
      </c>
      <c r="T1109" s="2" t="str">
        <f>VLOOKUP(A1109,'06A906018CG M383 List'!$A$6:$D$1395,2,FALSE)</f>
        <v>1x1</v>
      </c>
      <c r="U1109" s="2" t="str">
        <f>VLOOKUP(A1109,'06A906018CG M383 List'!$A$6:$D$1395,4,FALSE)</f>
        <v>Winkel Drosselklappe für Kompressorabschaltung</v>
      </c>
      <c r="V1109" s="2" t="str">
        <f>VLOOKUP(A1109,'06A906018CG M383 List'!$A$6:$D$1395,3,FALSE)</f>
        <v>$06AD6</v>
      </c>
    </row>
    <row r="1110" spans="1:22">
      <c r="P1110" s="2"/>
      <c r="Q1110" s="2"/>
      <c r="R1110" s="2"/>
    </row>
    <row r="1111" spans="1:22">
      <c r="A1111" s="2" t="s">
        <v>4368</v>
      </c>
      <c r="B1111" s="15" t="s">
        <v>9971</v>
      </c>
      <c r="P1111" s="2"/>
      <c r="Q1111" s="2"/>
      <c r="R1111" s="2"/>
    </row>
    <row r="1112" spans="1:22">
      <c r="A1112" s="2" t="s">
        <v>8969</v>
      </c>
      <c r="B1112" s="2" t="str">
        <f>VLOOKUP(A1112,'4B0907557B M382 List'!$A$5:$E$1799,5,FALSE)</f>
        <v>Zündwinkeländerungsbereich 2: Number of increments after early</v>
      </c>
      <c r="D1112" s="2" t="str">
        <f>VLOOKUP(A1112,'4B0907557B M382 List'!$A$5:$B$1799,2,FALSE)</f>
        <v>1x1</v>
      </c>
      <c r="E1112" s="2" t="str">
        <f>VLOOKUP(A1112,'4B0907557B M382 List'!$A$5:$D$1799,4,FALSE)</f>
        <v>Zündwinkeländerungsbereich 2: Anzahl Inkremente nach früh</v>
      </c>
      <c r="F1112" s="2" t="str">
        <f>VLOOKUP(A1112,'4B0907557B M382 List'!$A$5:$D$1799,3,FALSE)</f>
        <v>$077EF</v>
      </c>
      <c r="H1112" s="2" t="str">
        <f>VLOOKUP(A1112,'4B0907557P M592 List'!$A$5:$D$1316,2,FALSE)</f>
        <v>1x1</v>
      </c>
      <c r="I1112" s="2" t="str">
        <f>VLOOKUP(A1112,'4B0907557P M592 List'!$A$5:$D$1316,4,FALSE)</f>
        <v>Zündwinkeländerungsbereich 2: Anzahl Inkremente nach früh</v>
      </c>
      <c r="J1112" s="2" t="str">
        <f>VLOOKUP(A1112,'4B0907557P M592 List'!$A$5:$D$1316,3,FALSE)</f>
        <v>$07385</v>
      </c>
      <c r="L1112" s="2" t="str">
        <f>VLOOKUP(A1112,'4B0907557P M592 List'!$A$5:$D$1316,2,FALSE)</f>
        <v>1x1</v>
      </c>
      <c r="M1112" s="2" t="str">
        <f>VLOOKUP(A1112,'4B0907557P M592 List'!$A$5:$D$1316,4,FALSE)</f>
        <v>Zündwinkeländerungsbereich 2: Anzahl Inkremente nach früh</v>
      </c>
      <c r="N1112" s="2" t="str">
        <f>VLOOKUP(A1112,'4B0907557P M592 List'!$A$5:$D$1316,3,FALSE)</f>
        <v>$07385</v>
      </c>
      <c r="P1112" s="2" t="str">
        <f>VLOOKUP(A1112,'06A906018R M383 List'!$A$6:$D$1294,2,FALSE)</f>
        <v>1x1</v>
      </c>
      <c r="Q1112" s="2" t="str">
        <f>VLOOKUP(A1112,'06A906018R M383 List'!$A$6:$D$1294,4,FALSE)</f>
        <v>Zündwinkeländerungsbereich 2: Anzahl Inkremente nach früh</v>
      </c>
      <c r="R1112" s="2" t="str">
        <f>VLOOKUP(A1112,'06A906018R M383 List'!$A$6:$D$1294,3,FALSE)</f>
        <v>$06D07</v>
      </c>
      <c r="T1112" s="2" t="str">
        <f>VLOOKUP(A1112,'06A906018CG M383 List'!$A$6:$D$1395,2,FALSE)</f>
        <v>1x1</v>
      </c>
      <c r="U1112" s="2" t="str">
        <f>VLOOKUP(A1112,'06A906018CG M383 List'!$A$6:$D$1395,4,FALSE)</f>
        <v>Zündwinkeländerungsbereich 2: Anzahl Inkremente nach früh</v>
      </c>
      <c r="V1112" s="2" t="str">
        <f>VLOOKUP(A1112,'06A906018CG M383 List'!$A$6:$D$1395,3,FALSE)</f>
        <v>$06D2D</v>
      </c>
    </row>
    <row r="1113" spans="1:22">
      <c r="A1113" s="2" t="s">
        <v>9440</v>
      </c>
      <c r="B1113" s="2" t="str">
        <f>VLOOKUP(A1113,'4B0907557B M382 List'!$A$5:$E$1799,5,FALSE)</f>
        <v>Maximum value of the add. dynamic lead</v>
      </c>
      <c r="D1113" s="2" t="str">
        <f>VLOOKUP(A1113,'4B0907557B M382 List'!$A$5:$B$1799,2,FALSE)</f>
        <v>1x1</v>
      </c>
      <c r="E1113" s="2" t="str">
        <f>VLOOKUP(A1113,'4B0907557B M382 List'!$A$5:$D$1799,4,FALSE)</f>
        <v>Max. Wert des add. Dynamikvorhalts</v>
      </c>
      <c r="F1113" s="2" t="str">
        <f>VLOOKUP(A1113,'4B0907557B M382 List'!$A$5:$D$1799,3,FALSE)</f>
        <v>$075AA</v>
      </c>
      <c r="H1113" s="2" t="str">
        <f>VLOOKUP(A1113,'4B0907557P M592 List'!$A$5:$D$1316,2,FALSE)</f>
        <v>1x1</v>
      </c>
      <c r="I1113" s="2" t="str">
        <f>VLOOKUP(A1113,'4B0907557P M592 List'!$A$5:$D$1316,4,FALSE)</f>
        <v>Max. Wert des add. Dynamikvorhalts</v>
      </c>
      <c r="J1113" s="2" t="str">
        <f>VLOOKUP(A1113,'4B0907557P M592 List'!$A$5:$D$1316,3,FALSE)</f>
        <v>$07140</v>
      </c>
      <c r="L1113" s="2" t="str">
        <f>VLOOKUP(A1113,'4B0907557P M592 List'!$A$5:$D$1316,2,FALSE)</f>
        <v>1x1</v>
      </c>
      <c r="M1113" s="2" t="str">
        <f>VLOOKUP(A1113,'4B0907557P M592 List'!$A$5:$D$1316,4,FALSE)</f>
        <v>Max. Wert des add. Dynamikvorhalts</v>
      </c>
      <c r="N1113" s="2" t="str">
        <f>VLOOKUP(A1113,'4B0907557P M592 List'!$A$5:$D$1316,3,FALSE)</f>
        <v>$07140</v>
      </c>
      <c r="P1113" s="2" t="str">
        <f>VLOOKUP(A1113,'06A906018R M383 List'!$A$6:$D$1294,2,FALSE)</f>
        <v>1x1</v>
      </c>
      <c r="Q1113" s="2" t="str">
        <f>VLOOKUP(A1113,'06A906018R M383 List'!$A$6:$D$1294,4,FALSE)</f>
        <v>Max. Wert des add. Dynamikvorhalts</v>
      </c>
      <c r="R1113" s="2" t="str">
        <f>VLOOKUP(A1113,'06A906018R M383 List'!$A$6:$D$1294,3,FALSE)</f>
        <v>$06AC0</v>
      </c>
      <c r="T1113" s="2" t="str">
        <f>VLOOKUP(A1113,'06A906018CG M383 List'!$A$6:$D$1395,2,FALSE)</f>
        <v>1x1</v>
      </c>
      <c r="U1113" s="2" t="str">
        <f>VLOOKUP(A1113,'06A906018CG M383 List'!$A$6:$D$1395,4,FALSE)</f>
        <v>Max. Wert des add. Dynamikvorhalts</v>
      </c>
      <c r="V1113" s="2" t="str">
        <f>VLOOKUP(A1113,'06A906018CG M383 List'!$A$6:$D$1395,3,FALSE)</f>
        <v>$06ADE</v>
      </c>
    </row>
    <row r="1114" spans="1:22">
      <c r="A1114" s="2" t="s">
        <v>9443</v>
      </c>
      <c r="B1114" s="2" t="str">
        <f>VLOOKUP(A1114,'4B0907557B M382 List'!$A$5:$E$1799,5,FALSE)</f>
        <v>Add. Retard per Zyk . by learning . Dyn</v>
      </c>
      <c r="D1114" s="2" t="str">
        <f>VLOOKUP(A1114,'4B0907557B M382 List'!$A$5:$B$1799,2,FALSE)</f>
        <v>1x1</v>
      </c>
      <c r="E1114" s="2" t="str">
        <f>VLOOKUP(A1114,'4B0907557B M382 List'!$A$5:$D$1799,4,FALSE)</f>
        <v>Add. Spätverstellung pro Zyk. durch lern. Dyn.</v>
      </c>
      <c r="F1114" s="2" t="str">
        <f>VLOOKUP(A1114,'4B0907557B M382 List'!$A$5:$D$1799,3,FALSE)</f>
        <v>$075A9</v>
      </c>
      <c r="H1114" s="2" t="str">
        <f>VLOOKUP(A1114,'4B0907557P M592 List'!$A$5:$D$1316,2,FALSE)</f>
        <v>1x1</v>
      </c>
      <c r="I1114" s="2" t="str">
        <f>VLOOKUP(A1114,'4B0907557P M592 List'!$A$5:$D$1316,4,FALSE)</f>
        <v>Add. Spätverstellung pro Zyk. durch lern. Dyn.</v>
      </c>
      <c r="J1114" s="2" t="str">
        <f>VLOOKUP(A1114,'4B0907557P M592 List'!$A$5:$D$1316,3,FALSE)</f>
        <v>$0713F</v>
      </c>
      <c r="L1114" s="2" t="str">
        <f>VLOOKUP(A1114,'4B0907557P M592 List'!$A$5:$D$1316,2,FALSE)</f>
        <v>1x1</v>
      </c>
      <c r="M1114" s="2" t="str">
        <f>VLOOKUP(A1114,'4B0907557P M592 List'!$A$5:$D$1316,4,FALSE)</f>
        <v>Add. Spätverstellung pro Zyk. durch lern. Dyn.</v>
      </c>
      <c r="N1114" s="2" t="str">
        <f>VLOOKUP(A1114,'4B0907557P M592 List'!$A$5:$D$1316,3,FALSE)</f>
        <v>$0713F</v>
      </c>
      <c r="P1114" s="2" t="str">
        <f>VLOOKUP(A1114,'06A906018R M383 List'!$A$6:$D$1294,2,FALSE)</f>
        <v>1x1</v>
      </c>
      <c r="Q1114" s="2" t="str">
        <f>VLOOKUP(A1114,'06A906018R M383 List'!$A$6:$D$1294,4,FALSE)</f>
        <v>Add. Spätverstellung pro Zyk. durch lern. Dyn.</v>
      </c>
      <c r="R1114" s="2" t="str">
        <f>VLOOKUP(A1114,'06A906018R M383 List'!$A$6:$D$1294,3,FALSE)</f>
        <v>$06ABF</v>
      </c>
      <c r="T1114" s="2" t="str">
        <f>VLOOKUP(A1114,'06A906018CG M383 List'!$A$6:$D$1395,2,FALSE)</f>
        <v>1x1</v>
      </c>
      <c r="U1114" s="2" t="str">
        <f>VLOOKUP(A1114,'06A906018CG M383 List'!$A$6:$D$1395,4,FALSE)</f>
        <v>Add. Spätverstellung pro Zyk. durch lern. Dyn.</v>
      </c>
      <c r="V1114" s="2" t="str">
        <f>VLOOKUP(A1114,'06A906018CG M383 List'!$A$6:$D$1395,3,FALSE)</f>
        <v>$06ADD</v>
      </c>
    </row>
    <row r="1115" spans="1:22">
      <c r="A1115" s="2" t="s">
        <v>9446</v>
      </c>
      <c r="B1115" s="2" t="str">
        <f>VLOOKUP(A1115,'4B0907557B M382 List'!$A$5:$E$1799,5,FALSE)</f>
        <v>Dead motor load dynamics</v>
      </c>
      <c r="D1115" s="2" t="str">
        <f>VLOOKUP(A1115,'4B0907557B M382 List'!$A$5:$B$1799,2,FALSE)</f>
        <v>10x1</v>
      </c>
      <c r="E1115" s="2" t="str">
        <f>VLOOKUP(A1115,'4B0907557B M382 List'!$A$5:$D$1799,4,FALSE)</f>
        <v>Totzeit Motorlastdynamik</v>
      </c>
      <c r="F1115" s="2" t="str">
        <f>VLOOKUP(A1115,'4B0907557B M382 List'!$A$5:$D$1799,3,FALSE)</f>
        <v>$09914</v>
      </c>
      <c r="H1115" s="2" t="e">
        <f>VLOOKUP(A1115,'4B0907557P M592 List'!$A$5:$D$1316,2,FALSE)</f>
        <v>#N/A</v>
      </c>
      <c r="I1115" s="2" t="e">
        <f>VLOOKUP(A1115,'4B0907557P M592 List'!$A$5:$D$1316,4,FALSE)</f>
        <v>#N/A</v>
      </c>
      <c r="J1115" s="2" t="e">
        <f>VLOOKUP(A1115,'4B0907557P M592 List'!$A$5:$D$1316,3,FALSE)</f>
        <v>#N/A</v>
      </c>
      <c r="L1115" s="2" t="e">
        <f>VLOOKUP(A1115,'4B0907557P M592 List'!$A$5:$D$1316,2,FALSE)</f>
        <v>#N/A</v>
      </c>
      <c r="M1115" s="2" t="e">
        <f>VLOOKUP(A1115,'4B0907557P M592 List'!$A$5:$D$1316,4,FALSE)</f>
        <v>#N/A</v>
      </c>
      <c r="N1115" s="2" t="e">
        <f>VLOOKUP(A1115,'4B0907557P M592 List'!$A$5:$D$1316,3,FALSE)</f>
        <v>#N/A</v>
      </c>
      <c r="P1115" s="2" t="str">
        <f>VLOOKUP(A1115,'06A906018R M383 List'!$A$6:$D$1294,2,FALSE)</f>
        <v>10x1</v>
      </c>
      <c r="Q1115" s="2" t="str">
        <f>VLOOKUP(A1115,'06A906018R M383 List'!$A$6:$D$1294,4,FALSE)</f>
        <v>Totzeit Motorlastdynamik</v>
      </c>
      <c r="R1115" s="2" t="str">
        <f>VLOOKUP(A1115,'06A906018R M383 List'!$A$6:$D$1294,3,FALSE)</f>
        <v>$08E05</v>
      </c>
      <c r="T1115" s="2" t="str">
        <f>VLOOKUP(A1115,'06A906018CG M383 List'!$A$6:$D$1395,2,FALSE)</f>
        <v>10x1</v>
      </c>
      <c r="U1115" s="2" t="str">
        <f>VLOOKUP(A1115,'06A906018CG M383 List'!$A$6:$D$1395,4,FALSE)</f>
        <v>Totzeit Motorlastdynamik</v>
      </c>
      <c r="V1115" s="2" t="str">
        <f>VLOOKUP(A1115,'06A906018CG M383 List'!$A$6:$D$1395,3,FALSE)</f>
        <v>$08E6F</v>
      </c>
    </row>
    <row r="1116" spans="1:22">
      <c r="A1116" s="2" t="s">
        <v>9449</v>
      </c>
      <c r="B1116" s="2" t="str">
        <f>VLOOKUP(A1116,'4B0907557B M382 List'!$A$5:$E$1799,5,FALSE)</f>
        <v>Dead engine speed dynamics</v>
      </c>
      <c r="D1116" s="2" t="str">
        <f>VLOOKUP(A1116,'4B0907557B M382 List'!$A$5:$B$1799,2,FALSE)</f>
        <v>10x1</v>
      </c>
      <c r="E1116" s="2" t="str">
        <f>VLOOKUP(A1116,'4B0907557B M382 List'!$A$5:$D$1799,4,FALSE)</f>
        <v>Totzeit Motordrehzahldynamik</v>
      </c>
      <c r="F1116" s="2" t="str">
        <f>VLOOKUP(A1116,'4B0907557B M382 List'!$A$5:$D$1799,3,FALSE)</f>
        <v>$0991E</v>
      </c>
      <c r="H1116" s="2" t="e">
        <f>VLOOKUP(A1116,'4B0907557P M592 List'!$A$5:$D$1316,2,FALSE)</f>
        <v>#N/A</v>
      </c>
      <c r="I1116" s="2" t="e">
        <f>VLOOKUP(A1116,'4B0907557P M592 List'!$A$5:$D$1316,4,FALSE)</f>
        <v>#N/A</v>
      </c>
      <c r="J1116" s="2" t="e">
        <f>VLOOKUP(A1116,'4B0907557P M592 List'!$A$5:$D$1316,3,FALSE)</f>
        <v>#N/A</v>
      </c>
      <c r="L1116" s="2" t="e">
        <f>VLOOKUP(A1116,'4B0907557P M592 List'!$A$5:$D$1316,2,FALSE)</f>
        <v>#N/A</v>
      </c>
      <c r="M1116" s="2" t="e">
        <f>VLOOKUP(A1116,'4B0907557P M592 List'!$A$5:$D$1316,4,FALSE)</f>
        <v>#N/A</v>
      </c>
      <c r="N1116" s="2" t="e">
        <f>VLOOKUP(A1116,'4B0907557P M592 List'!$A$5:$D$1316,3,FALSE)</f>
        <v>#N/A</v>
      </c>
      <c r="P1116" s="2" t="str">
        <f>VLOOKUP(A1116,'06A906018R M383 List'!$A$6:$D$1294,2,FALSE)</f>
        <v>10x1</v>
      </c>
      <c r="Q1116" s="2" t="str">
        <f>VLOOKUP(A1116,'06A906018R M383 List'!$A$6:$D$1294,4,FALSE)</f>
        <v>Totzeit Motordrehzahldynamik</v>
      </c>
      <c r="R1116" s="2" t="str">
        <f>VLOOKUP(A1116,'06A906018R M383 List'!$A$6:$D$1294,3,FALSE)</f>
        <v>$08E0F</v>
      </c>
      <c r="T1116" s="2" t="str">
        <f>VLOOKUP(A1116,'06A906018CG M383 List'!$A$6:$D$1395,2,FALSE)</f>
        <v>10x1</v>
      </c>
      <c r="U1116" s="2" t="str">
        <f>VLOOKUP(A1116,'06A906018CG M383 List'!$A$6:$D$1395,4,FALSE)</f>
        <v>Totzeit Motordrehzahldynamik</v>
      </c>
      <c r="V1116" s="2" t="str">
        <f>VLOOKUP(A1116,'06A906018CG M383 List'!$A$6:$D$1395,3,FALSE)</f>
        <v>$08E79</v>
      </c>
    </row>
    <row r="1117" spans="1:22">
      <c r="A1117" s="2" t="s">
        <v>9452</v>
      </c>
      <c r="B1117" s="2" t="str">
        <f>VLOOKUP(A1117,'4B0907557B M382 List'!$A$5:$E$1799,5,FALSE)</f>
        <v>n - slope for DYNDRC</v>
      </c>
      <c r="D1117" s="2" t="str">
        <f>VLOOKUP(A1117,'4B0907557B M382 List'!$A$5:$B$1799,2,FALSE)</f>
        <v>10x1</v>
      </c>
      <c r="E1117" s="2" t="str">
        <f>VLOOKUP(A1117,'4B0907557B M382 List'!$A$5:$D$1799,4,FALSE)</f>
        <v>n - Steilheit für DYNDRC</v>
      </c>
      <c r="F1117" s="2" t="str">
        <f>VLOOKUP(A1117,'4B0907557B M382 List'!$A$5:$D$1799,3,FALSE)</f>
        <v>$0990A</v>
      </c>
      <c r="H1117" s="2" t="e">
        <f>VLOOKUP(A1117,'4B0907557P M592 List'!$A$5:$D$1316,2,FALSE)</f>
        <v>#N/A</v>
      </c>
      <c r="I1117" s="2" t="e">
        <f>VLOOKUP(A1117,'4B0907557P M592 List'!$A$5:$D$1316,4,FALSE)</f>
        <v>#N/A</v>
      </c>
      <c r="J1117" s="2" t="e">
        <f>VLOOKUP(A1117,'4B0907557P M592 List'!$A$5:$D$1316,3,FALSE)</f>
        <v>#N/A</v>
      </c>
      <c r="L1117" s="2" t="e">
        <f>VLOOKUP(A1117,'4B0907557P M592 List'!$A$5:$D$1316,2,FALSE)</f>
        <v>#N/A</v>
      </c>
      <c r="M1117" s="2" t="e">
        <f>VLOOKUP(A1117,'4B0907557P M592 List'!$A$5:$D$1316,4,FALSE)</f>
        <v>#N/A</v>
      </c>
      <c r="N1117" s="2" t="e">
        <f>VLOOKUP(A1117,'4B0907557P M592 List'!$A$5:$D$1316,3,FALSE)</f>
        <v>#N/A</v>
      </c>
      <c r="P1117" s="2" t="str">
        <f>VLOOKUP(A1117,'06A906018R M383 List'!$A$6:$D$1294,2,FALSE)</f>
        <v>10x1</v>
      </c>
      <c r="Q1117" s="2" t="str">
        <f>VLOOKUP(A1117,'06A906018R M383 List'!$A$6:$D$1294,4,FALSE)</f>
        <v>n - Steilheit für DYNDRC</v>
      </c>
      <c r="R1117" s="2" t="str">
        <f>VLOOKUP(A1117,'06A906018R M383 List'!$A$6:$D$1294,3,FALSE)</f>
        <v>$08DFB</v>
      </c>
      <c r="T1117" s="2" t="str">
        <f>VLOOKUP(A1117,'06A906018CG M383 List'!$A$6:$D$1395,2,FALSE)</f>
        <v>10x1</v>
      </c>
      <c r="U1117" s="2" t="str">
        <f>VLOOKUP(A1117,'06A906018CG M383 List'!$A$6:$D$1395,4,FALSE)</f>
        <v>n - Steilheit für DYNDRC</v>
      </c>
      <c r="V1117" s="2" t="str">
        <f>VLOOKUP(A1117,'06A906018CG M383 List'!$A$6:$D$1395,3,FALSE)</f>
        <v>$08E65</v>
      </c>
    </row>
    <row r="1118" spans="1:22">
      <c r="A1118" s="2" t="s">
        <v>9458</v>
      </c>
      <c r="B1118" s="2" t="str">
        <f>VLOOKUP(A1118,'4B0907557B M382 List'!$A$5:$E$1799,5,FALSE)</f>
        <v>Dynamic derivative detection threshold</v>
      </c>
      <c r="D1118" s="2" t="str">
        <f>VLOOKUP(A1118,'4B0907557B M382 List'!$A$5:$B$1799,2,FALSE)</f>
        <v>10x1</v>
      </c>
      <c r="E1118" s="2" t="str">
        <f>VLOOKUP(A1118,'4B0907557B M382 List'!$A$5:$D$1799,4,FALSE)</f>
        <v>Dynamikvorhalt Erkennungsschwelle</v>
      </c>
      <c r="F1118" s="2" t="str">
        <f>VLOOKUP(A1118,'4B0907557B M382 List'!$A$5:$D$1799,3,FALSE)</f>
        <v>$09928</v>
      </c>
      <c r="H1118" s="2" t="e">
        <f>VLOOKUP(A1118,'4B0907557P M592 List'!$A$5:$D$1316,2,FALSE)</f>
        <v>#N/A</v>
      </c>
      <c r="I1118" s="2" t="e">
        <f>VLOOKUP(A1118,'4B0907557P M592 List'!$A$5:$D$1316,4,FALSE)</f>
        <v>#N/A</v>
      </c>
      <c r="J1118" s="2" t="e">
        <f>VLOOKUP(A1118,'4B0907557P M592 List'!$A$5:$D$1316,3,FALSE)</f>
        <v>#N/A</v>
      </c>
      <c r="L1118" s="2" t="e">
        <f>VLOOKUP(A1118,'4B0907557P M592 List'!$A$5:$D$1316,2,FALSE)</f>
        <v>#N/A</v>
      </c>
      <c r="M1118" s="2" t="e">
        <f>VLOOKUP(A1118,'4B0907557P M592 List'!$A$5:$D$1316,4,FALSE)</f>
        <v>#N/A</v>
      </c>
      <c r="N1118" s="2" t="e">
        <f>VLOOKUP(A1118,'4B0907557P M592 List'!$A$5:$D$1316,3,FALSE)</f>
        <v>#N/A</v>
      </c>
      <c r="P1118" s="2" t="str">
        <f>VLOOKUP(A1118,'06A906018R M383 List'!$A$6:$D$1294,2,FALSE)</f>
        <v>10x1</v>
      </c>
      <c r="Q1118" s="2" t="str">
        <f>VLOOKUP(A1118,'06A906018R M383 List'!$A$6:$D$1294,4,FALSE)</f>
        <v>Dynamikvorhalt Erkennungsschwelle</v>
      </c>
      <c r="R1118" s="2" t="str">
        <f>VLOOKUP(A1118,'06A906018R M383 List'!$A$6:$D$1294,3,FALSE)</f>
        <v>$08E19</v>
      </c>
      <c r="T1118" s="2" t="str">
        <f>VLOOKUP(A1118,'06A906018CG M383 List'!$A$6:$D$1395,2,FALSE)</f>
        <v>10x1</v>
      </c>
      <c r="U1118" s="2" t="str">
        <f>VLOOKUP(A1118,'06A906018CG M383 List'!$A$6:$D$1395,4,FALSE)</f>
        <v>Dynamikvorhalt Erkennungsschwelle</v>
      </c>
      <c r="V1118" s="2" t="str">
        <f>VLOOKUP(A1118,'06A906018CG M383 List'!$A$6:$D$1395,3,FALSE)</f>
        <v>$08E83</v>
      </c>
    </row>
    <row r="1119" spans="1:22">
      <c r="A1119" s="2" t="s">
        <v>9464</v>
      </c>
      <c r="B1119" s="2" t="str">
        <f>VLOOKUP(A1119,'4B0907557B M382 List'!$A$5:$E$1799,5,FALSE)</f>
        <v>Starting value of the add. dynamic lead</v>
      </c>
      <c r="D1119" s="2" t="str">
        <f>VLOOKUP(A1119,'4B0907557B M382 List'!$A$5:$B$1799,2,FALSE)</f>
        <v>1x1</v>
      </c>
      <c r="E1119" s="2" t="str">
        <f>VLOOKUP(A1119,'4B0907557B M382 List'!$A$5:$D$1799,4,FALSE)</f>
        <v>Startwert des add. Dynamikvorhalts</v>
      </c>
      <c r="F1119" s="2" t="str">
        <f>VLOOKUP(A1119,'4B0907557B M382 List'!$A$5:$D$1799,3,FALSE)</f>
        <v>$075AB</v>
      </c>
      <c r="H1119" s="2" t="str">
        <f>VLOOKUP(A1119,'4B0907557P M592 List'!$A$5:$D$1316,2,FALSE)</f>
        <v>1x1</v>
      </c>
      <c r="I1119" s="2" t="str">
        <f>VLOOKUP(A1119,'4B0907557P M592 List'!$A$5:$D$1316,4,FALSE)</f>
        <v>Startwert des add. Dynamikvorhalts</v>
      </c>
      <c r="J1119" s="2" t="str">
        <f>VLOOKUP(A1119,'4B0907557P M592 List'!$A$5:$D$1316,3,FALSE)</f>
        <v>$07141</v>
      </c>
      <c r="L1119" s="2" t="str">
        <f>VLOOKUP(A1119,'4B0907557P M592 List'!$A$5:$D$1316,2,FALSE)</f>
        <v>1x1</v>
      </c>
      <c r="M1119" s="2" t="str">
        <f>VLOOKUP(A1119,'4B0907557P M592 List'!$A$5:$D$1316,4,FALSE)</f>
        <v>Startwert des add. Dynamikvorhalts</v>
      </c>
      <c r="N1119" s="2" t="str">
        <f>VLOOKUP(A1119,'4B0907557P M592 List'!$A$5:$D$1316,3,FALSE)</f>
        <v>$07141</v>
      </c>
      <c r="P1119" s="2" t="str">
        <f>VLOOKUP(A1119,'06A906018R M383 List'!$A$6:$D$1294,2,FALSE)</f>
        <v>1x1</v>
      </c>
      <c r="Q1119" s="2" t="str">
        <f>VLOOKUP(A1119,'06A906018R M383 List'!$A$6:$D$1294,4,FALSE)</f>
        <v>Startwert des add. Dynamikvorhalts</v>
      </c>
      <c r="R1119" s="2" t="str">
        <f>VLOOKUP(A1119,'06A906018R M383 List'!$A$6:$D$1294,3,FALSE)</f>
        <v>$06AC1</v>
      </c>
      <c r="T1119" s="2" t="str">
        <f>VLOOKUP(A1119,'06A906018CG M383 List'!$A$6:$D$1395,2,FALSE)</f>
        <v>1x1</v>
      </c>
      <c r="U1119" s="2" t="str">
        <f>VLOOKUP(A1119,'06A906018CG M383 List'!$A$6:$D$1395,4,FALSE)</f>
        <v>Startwert des add. Dynamikvorhalts</v>
      </c>
      <c r="V1119" s="2" t="str">
        <f>VLOOKUP(A1119,'06A906018CG M383 List'!$A$6:$D$1395,3,FALSE)</f>
        <v>$06ADF</v>
      </c>
    </row>
    <row r="1120" spans="1:22">
      <c r="A1120" s="2" t="s">
        <v>9467</v>
      </c>
      <c r="B1120" s="2" t="str">
        <f>VLOOKUP(A1120,'4B0907557B M382 List'!$A$5:$E$1799,5,FALSE)</f>
        <v>reduced step width -KR at load dynamics</v>
      </c>
      <c r="D1120" s="2" t="str">
        <f>VLOOKUP(A1120,'4B0907557B M382 List'!$A$5:$B$1799,2,FALSE)</f>
        <v>10x1</v>
      </c>
      <c r="E1120" s="2" t="str">
        <f>VLOOKUP(A1120,'4B0907557B M382 List'!$A$5:$D$1799,4,FALSE)</f>
        <v>verkürzte Stufenbreite-KR bei Lastdynamik</v>
      </c>
      <c r="F1120" s="2" t="str">
        <f>VLOOKUP(A1120,'4B0907557B M382 List'!$A$5:$D$1799,3,FALSE)</f>
        <v>$09970</v>
      </c>
      <c r="H1120" s="2" t="e">
        <f>VLOOKUP(A1120,'4B0907557P M592 List'!$A$5:$D$1316,2,FALSE)</f>
        <v>#N/A</v>
      </c>
      <c r="I1120" s="2" t="e">
        <f>VLOOKUP(A1120,'4B0907557P M592 List'!$A$5:$D$1316,4,FALSE)</f>
        <v>#N/A</v>
      </c>
      <c r="J1120" s="2" t="e">
        <f>VLOOKUP(A1120,'4B0907557P M592 List'!$A$5:$D$1316,3,FALSE)</f>
        <v>#N/A</v>
      </c>
      <c r="L1120" s="2" t="e">
        <f>VLOOKUP(A1120,'4B0907557P M592 List'!$A$5:$D$1316,2,FALSE)</f>
        <v>#N/A</v>
      </c>
      <c r="M1120" s="2" t="e">
        <f>VLOOKUP(A1120,'4B0907557P M592 List'!$A$5:$D$1316,4,FALSE)</f>
        <v>#N/A</v>
      </c>
      <c r="N1120" s="2" t="e">
        <f>VLOOKUP(A1120,'4B0907557P M592 List'!$A$5:$D$1316,3,FALSE)</f>
        <v>#N/A</v>
      </c>
      <c r="P1120" s="2" t="str">
        <f>VLOOKUP(A1120,'06A906018R M383 List'!$A$6:$D$1294,2,FALSE)</f>
        <v>10x1</v>
      </c>
      <c r="Q1120" s="2" t="str">
        <f>VLOOKUP(A1120,'06A906018R M383 List'!$A$6:$D$1294,4,FALSE)</f>
        <v>verkürzte Stufenbreite-KR bei Lastdynamik</v>
      </c>
      <c r="R1120" s="2" t="str">
        <f>VLOOKUP(A1120,'06A906018R M383 List'!$A$6:$D$1294,3,FALSE)</f>
        <v>$08E61</v>
      </c>
      <c r="T1120" s="2" t="str">
        <f>VLOOKUP(A1120,'06A906018CG M383 List'!$A$6:$D$1395,2,FALSE)</f>
        <v>10x1</v>
      </c>
      <c r="U1120" s="2" t="str">
        <f>VLOOKUP(A1120,'06A906018CG M383 List'!$A$6:$D$1395,4,FALSE)</f>
        <v>verkürzte Stufenbreite-KR bei Lastdynamik</v>
      </c>
      <c r="V1120" s="2" t="str">
        <f>VLOOKUP(A1120,'06A906018CG M383 List'!$A$6:$D$1395,3,FALSE)</f>
        <v>$08ECB</v>
      </c>
    </row>
    <row r="1121" spans="1:22">
      <c r="A1121" s="2" t="s">
        <v>9485</v>
      </c>
      <c r="B1121" s="2" t="str">
        <f>VLOOKUP(A1121,'4B0907557B M382 List'!$A$5:$E$1799,5,FALSE)</f>
        <v>Zündwinkeländerungsbereich 2: Number of ignitions at Frühverst .</v>
      </c>
      <c r="D1121" s="2" t="str">
        <f>VLOOKUP(A1121,'4B0907557B M382 List'!$A$5:$B$1799,2,FALSE)</f>
        <v>1x1</v>
      </c>
      <c r="E1121" s="2" t="str">
        <f>VLOOKUP(A1121,'4B0907557B M382 List'!$A$5:$D$1799,4,FALSE)</f>
        <v>Zündwinkeländerungsbereich 2: Anzahl Zündungen bei Frühverst.</v>
      </c>
      <c r="F1121" s="2" t="str">
        <f>VLOOKUP(A1121,'4B0907557B M382 List'!$A$5:$D$1799,3,FALSE)</f>
        <v>$077EE</v>
      </c>
      <c r="H1121" s="2" t="str">
        <f>VLOOKUP(A1121,'4B0907557P M592 List'!$A$5:$D$1316,2,FALSE)</f>
        <v>1x1</v>
      </c>
      <c r="I1121" s="2" t="str">
        <f>VLOOKUP(A1121,'4B0907557P M592 List'!$A$5:$D$1316,4,FALSE)</f>
        <v>Zündwinkeländerungsbereich 2: Anzahl Zündungen bei Frühverst.</v>
      </c>
      <c r="J1121" s="2" t="str">
        <f>VLOOKUP(A1121,'4B0907557P M592 List'!$A$5:$D$1316,3,FALSE)</f>
        <v>$07384</v>
      </c>
      <c r="L1121" s="2" t="str">
        <f>VLOOKUP(A1121,'4B0907557P M592 List'!$A$5:$D$1316,2,FALSE)</f>
        <v>1x1</v>
      </c>
      <c r="M1121" s="2" t="str">
        <f>VLOOKUP(A1121,'4B0907557P M592 List'!$A$5:$D$1316,4,FALSE)</f>
        <v>Zündwinkeländerungsbereich 2: Anzahl Zündungen bei Frühverst.</v>
      </c>
      <c r="N1121" s="2" t="str">
        <f>VLOOKUP(A1121,'4B0907557P M592 List'!$A$5:$D$1316,3,FALSE)</f>
        <v>$07384</v>
      </c>
      <c r="P1121" s="2" t="str">
        <f>VLOOKUP(A1121,'06A906018R M383 List'!$A$6:$D$1294,2,FALSE)</f>
        <v>1x1</v>
      </c>
      <c r="Q1121" s="2" t="str">
        <f>VLOOKUP(A1121,'06A906018R M383 List'!$A$6:$D$1294,4,FALSE)</f>
        <v>Zündwinkeländerungsbereich 2: Anzahl Zündungen bei Frühverst.</v>
      </c>
      <c r="R1121" s="2" t="str">
        <f>VLOOKUP(A1121,'06A906018R M383 List'!$A$6:$D$1294,3,FALSE)</f>
        <v>$06D06</v>
      </c>
      <c r="T1121" s="2" t="str">
        <f>VLOOKUP(A1121,'06A906018CG M383 List'!$A$6:$D$1395,2,FALSE)</f>
        <v>1x1</v>
      </c>
      <c r="U1121" s="2" t="str">
        <f>VLOOKUP(A1121,'06A906018CG M383 List'!$A$6:$D$1395,4,FALSE)</f>
        <v>Zündwinkeländerungsbereich 2: Anzahl Zündungen bei Frühverst.</v>
      </c>
      <c r="V1121" s="2" t="str">
        <f>VLOOKUP(A1121,'06A906018CG M383 List'!$A$6:$D$1395,3,FALSE)</f>
        <v>$06D2C</v>
      </c>
    </row>
    <row r="1122" spans="1:22">
      <c r="A1122" s="2" t="s">
        <v>7436</v>
      </c>
      <c r="B1122" s="2" t="str">
        <f>VLOOKUP(A1122,'4B0907557B M382 List'!$A$5:$E$1799,5,FALSE)</f>
        <v>K - Factor - Increase in the load dynamics</v>
      </c>
      <c r="D1122" s="2" t="str">
        <f>VLOOKUP(A1122,'4B0907557B M382 List'!$A$5:$B$1799,2,FALSE)</f>
        <v>1x1</v>
      </c>
      <c r="E1122" s="2" t="str">
        <f>VLOOKUP(A1122,'4B0907557B M382 List'!$A$5:$D$1799,4,FALSE)</f>
        <v>K - Faktor - Erhöhung bei Lastdynamik</v>
      </c>
      <c r="F1122" s="2" t="str">
        <f>VLOOKUP(A1122,'4B0907557B M382 List'!$A$5:$D$1799,3,FALSE)</f>
        <v>$07563</v>
      </c>
      <c r="H1122" s="2" t="str">
        <f>VLOOKUP(A1122,'4B0907557P M592 List'!$A$5:$D$1316,2,FALSE)</f>
        <v>1x1</v>
      </c>
      <c r="I1122" s="2" t="str">
        <f>VLOOKUP(A1122,'4B0907557P M592 List'!$A$5:$D$1316,4,FALSE)</f>
        <v>K - Faktor - Erhöhung bei Lastdynamik</v>
      </c>
      <c r="J1122" s="2" t="str">
        <f>VLOOKUP(A1122,'4B0907557P M592 List'!$A$5:$D$1316,3,FALSE)</f>
        <v>$070F9</v>
      </c>
      <c r="L1122" s="2" t="str">
        <f>VLOOKUP(A1122,'4B0907557P M592 List'!$A$5:$D$1316,2,FALSE)</f>
        <v>1x1</v>
      </c>
      <c r="M1122" s="2" t="str">
        <f>VLOOKUP(A1122,'4B0907557P M592 List'!$A$5:$D$1316,4,FALSE)</f>
        <v>K - Faktor - Erhöhung bei Lastdynamik</v>
      </c>
      <c r="N1122" s="2" t="str">
        <f>VLOOKUP(A1122,'4B0907557P M592 List'!$A$5:$D$1316,3,FALSE)</f>
        <v>$070F9</v>
      </c>
      <c r="P1122" s="2" t="str">
        <f>VLOOKUP(A1122,'06A906018R M383 List'!$A$6:$D$1294,2,FALSE)</f>
        <v>1x1</v>
      </c>
      <c r="Q1122" s="2" t="str">
        <f>VLOOKUP(A1122,'06A906018R M383 List'!$A$6:$D$1294,4,FALSE)</f>
        <v>K - Faktor - Erhöhung bei Lastdynamik</v>
      </c>
      <c r="R1122" s="2" t="str">
        <f>VLOOKUP(A1122,'06A906018R M383 List'!$A$6:$D$1294,3,FALSE)</f>
        <v>$06A79</v>
      </c>
      <c r="T1122" s="2" t="str">
        <f>VLOOKUP(A1122,'06A906018CG M383 List'!$A$6:$D$1395,2,FALSE)</f>
        <v>1x1</v>
      </c>
      <c r="U1122" s="2" t="str">
        <f>VLOOKUP(A1122,'06A906018CG M383 List'!$A$6:$D$1395,4,FALSE)</f>
        <v>K - Faktor - Erhöhung bei Lastdynamik</v>
      </c>
      <c r="V1122" s="2" t="str">
        <f>VLOOKUP(A1122,'06A906018CG M383 List'!$A$6:$D$1395,3,FALSE)</f>
        <v>$06A97</v>
      </c>
    </row>
    <row r="1123" spans="1:22">
      <c r="A1123" s="2" t="s">
        <v>7439</v>
      </c>
      <c r="B1123" s="2" t="str">
        <f>VLOOKUP(A1123,'4B0907557B M382 List'!$A$5:$E$1799,5,FALSE)</f>
        <v>K - Factor - Increase in the speed dynamics</v>
      </c>
      <c r="D1123" s="2" t="str">
        <f>VLOOKUP(A1123,'4B0907557B M382 List'!$A$5:$B$1799,2,FALSE)</f>
        <v>1x1</v>
      </c>
      <c r="E1123" s="2" t="str">
        <f>VLOOKUP(A1123,'4B0907557B M382 List'!$A$5:$D$1799,4,FALSE)</f>
        <v>K - Faktor - Erhöhung bei Drehzahldynamik</v>
      </c>
      <c r="F1123" s="2" t="str">
        <f>VLOOKUP(A1123,'4B0907557B M382 List'!$A$5:$D$1799,3,FALSE)</f>
        <v>$07562</v>
      </c>
      <c r="H1123" s="2" t="str">
        <f>VLOOKUP(A1123,'4B0907557P M592 List'!$A$5:$D$1316,2,FALSE)</f>
        <v>1x1</v>
      </c>
      <c r="I1123" s="2" t="str">
        <f>VLOOKUP(A1123,'4B0907557P M592 List'!$A$5:$D$1316,4,FALSE)</f>
        <v>K - Faktor - Erhöhung bei Drehzahldynamik</v>
      </c>
      <c r="J1123" s="2" t="str">
        <f>VLOOKUP(A1123,'4B0907557P M592 List'!$A$5:$D$1316,3,FALSE)</f>
        <v>$070F8</v>
      </c>
      <c r="L1123" s="2" t="str">
        <f>VLOOKUP(A1123,'4B0907557P M592 List'!$A$5:$D$1316,2,FALSE)</f>
        <v>1x1</v>
      </c>
      <c r="M1123" s="2" t="str">
        <f>VLOOKUP(A1123,'4B0907557P M592 List'!$A$5:$D$1316,4,FALSE)</f>
        <v>K - Faktor - Erhöhung bei Drehzahldynamik</v>
      </c>
      <c r="N1123" s="2" t="str">
        <f>VLOOKUP(A1123,'4B0907557P M592 List'!$A$5:$D$1316,3,FALSE)</f>
        <v>$070F8</v>
      </c>
      <c r="P1123" s="2" t="str">
        <f>VLOOKUP(A1123,'06A906018R M383 List'!$A$6:$D$1294,2,FALSE)</f>
        <v>1x1</v>
      </c>
      <c r="Q1123" s="2" t="str">
        <f>VLOOKUP(A1123,'06A906018R M383 List'!$A$6:$D$1294,4,FALSE)</f>
        <v>K - Faktor - Erhöhung bei Drehzahldynamik</v>
      </c>
      <c r="R1123" s="2" t="str">
        <f>VLOOKUP(A1123,'06A906018R M383 List'!$A$6:$D$1294,3,FALSE)</f>
        <v>$06A78</v>
      </c>
      <c r="T1123" s="2" t="str">
        <f>VLOOKUP(A1123,'06A906018CG M383 List'!$A$6:$D$1395,2,FALSE)</f>
        <v>1x1</v>
      </c>
      <c r="U1123" s="2" t="str">
        <f>VLOOKUP(A1123,'06A906018CG M383 List'!$A$6:$D$1395,4,FALSE)</f>
        <v>K - Faktor - Erhöhung bei Drehzahldynamik</v>
      </c>
      <c r="V1123" s="2" t="str">
        <f>VLOOKUP(A1123,'06A906018CG M383 List'!$A$6:$D$1395,3,FALSE)</f>
        <v>$06A96</v>
      </c>
    </row>
    <row r="1124" spans="1:22">
      <c r="A1124" s="2" t="s">
        <v>7929</v>
      </c>
      <c r="B1124" s="2" t="str">
        <f>VLOOKUP(A1124,'4B0907557B M382 List'!$A$5:$E$1799,5,FALSE)</f>
        <v>Low-pass behavior normal</v>
      </c>
      <c r="D1124" s="2" t="str">
        <f>VLOOKUP(A1124,'4B0907557B M382 List'!$A$5:$B$1799,2,FALSE)</f>
        <v>1x1</v>
      </c>
      <c r="E1124" s="2" t="str">
        <f>VLOOKUP(A1124,'4B0907557B M382 List'!$A$5:$D$1799,4,FALSE)</f>
        <v>Tiefpassverhalten normal</v>
      </c>
      <c r="F1124" s="2" t="str">
        <f>VLOOKUP(A1124,'4B0907557B M382 List'!$A$5:$D$1799,3,FALSE)</f>
        <v>$07565</v>
      </c>
      <c r="H1124" s="2" t="str">
        <f>VLOOKUP(A1124,'4B0907557P M592 List'!$A$5:$D$1316,2,FALSE)</f>
        <v>1x1</v>
      </c>
      <c r="I1124" s="2" t="str">
        <f>VLOOKUP(A1124,'4B0907557P M592 List'!$A$5:$D$1316,4,FALSE)</f>
        <v>Tiefpassverhalten normal</v>
      </c>
      <c r="J1124" s="2" t="str">
        <f>VLOOKUP(A1124,'4B0907557P M592 List'!$A$5:$D$1316,3,FALSE)</f>
        <v>$070FB</v>
      </c>
      <c r="L1124" s="2" t="str">
        <f>VLOOKUP(A1124,'4B0907557P M592 List'!$A$5:$D$1316,2,FALSE)</f>
        <v>1x1</v>
      </c>
      <c r="M1124" s="2" t="str">
        <f>VLOOKUP(A1124,'4B0907557P M592 List'!$A$5:$D$1316,4,FALSE)</f>
        <v>Tiefpassverhalten normal</v>
      </c>
      <c r="N1124" s="2" t="str">
        <f>VLOOKUP(A1124,'4B0907557P M592 List'!$A$5:$D$1316,3,FALSE)</f>
        <v>$070FB</v>
      </c>
      <c r="P1124" s="2" t="str">
        <f>VLOOKUP(A1124,'06A906018R M383 List'!$A$6:$D$1294,2,FALSE)</f>
        <v>1x1</v>
      </c>
      <c r="Q1124" s="2" t="str">
        <f>VLOOKUP(A1124,'06A906018R M383 List'!$A$6:$D$1294,4,FALSE)</f>
        <v>Tiefpassverhalten normal</v>
      </c>
      <c r="R1124" s="2" t="str">
        <f>VLOOKUP(A1124,'06A906018R M383 List'!$A$6:$D$1294,3,FALSE)</f>
        <v>$06A7B</v>
      </c>
      <c r="T1124" s="2" t="str">
        <f>VLOOKUP(A1124,'06A906018CG M383 List'!$A$6:$D$1395,2,FALSE)</f>
        <v>1x1</v>
      </c>
      <c r="U1124" s="2" t="str">
        <f>VLOOKUP(A1124,'06A906018CG M383 List'!$A$6:$D$1395,4,FALSE)</f>
        <v>Tiefpassverhalten normal</v>
      </c>
      <c r="V1124" s="2" t="str">
        <f>VLOOKUP(A1124,'06A906018CG M383 List'!$A$6:$D$1395,3,FALSE)</f>
        <v>$06A99</v>
      </c>
    </row>
    <row r="1125" spans="1:22">
      <c r="A1125" s="2" t="s">
        <v>7932</v>
      </c>
      <c r="B1125" s="2" t="str">
        <f>VLOOKUP(A1125,'4B0907557B M382 List'!$A$5:$E$1799,5,FALSE)</f>
        <v>Low-pass behavior at speed dynamics</v>
      </c>
      <c r="D1125" s="2" t="str">
        <f>VLOOKUP(A1125,'4B0907557B M382 List'!$A$5:$B$1799,2,FALSE)</f>
        <v>1x1</v>
      </c>
      <c r="E1125" s="2" t="str">
        <f>VLOOKUP(A1125,'4B0907557B M382 List'!$A$5:$D$1799,4,FALSE)</f>
        <v>Tiefpassverhalten bei Drehzahldynamik</v>
      </c>
      <c r="F1125" s="2" t="str">
        <f>VLOOKUP(A1125,'4B0907557B M382 List'!$A$5:$D$1799,3,FALSE)</f>
        <v>$07566</v>
      </c>
      <c r="H1125" s="2" t="str">
        <f>VLOOKUP(A1125,'4B0907557P M592 List'!$A$5:$D$1316,2,FALSE)</f>
        <v>1x1</v>
      </c>
      <c r="I1125" s="2" t="str">
        <f>VLOOKUP(A1125,'4B0907557P M592 List'!$A$5:$D$1316,4,FALSE)</f>
        <v>Tiefpassverhalten bei Drehzahldynamik</v>
      </c>
      <c r="J1125" s="2" t="str">
        <f>VLOOKUP(A1125,'4B0907557P M592 List'!$A$5:$D$1316,3,FALSE)</f>
        <v>$070FC</v>
      </c>
      <c r="L1125" s="2" t="str">
        <f>VLOOKUP(A1125,'4B0907557P M592 List'!$A$5:$D$1316,2,FALSE)</f>
        <v>1x1</v>
      </c>
      <c r="M1125" s="2" t="str">
        <f>VLOOKUP(A1125,'4B0907557P M592 List'!$A$5:$D$1316,4,FALSE)</f>
        <v>Tiefpassverhalten bei Drehzahldynamik</v>
      </c>
      <c r="N1125" s="2" t="str">
        <f>VLOOKUP(A1125,'4B0907557P M592 List'!$A$5:$D$1316,3,FALSE)</f>
        <v>$070FC</v>
      </c>
      <c r="P1125" s="2" t="str">
        <f>VLOOKUP(A1125,'06A906018R M383 List'!$A$6:$D$1294,2,FALSE)</f>
        <v>1x1</v>
      </c>
      <c r="Q1125" s="2" t="str">
        <f>VLOOKUP(A1125,'06A906018R M383 List'!$A$6:$D$1294,4,FALSE)</f>
        <v>Tiefpassverhalten bei Drehzahldynamik</v>
      </c>
      <c r="R1125" s="2" t="str">
        <f>VLOOKUP(A1125,'06A906018R M383 List'!$A$6:$D$1294,3,FALSE)</f>
        <v>$06A7C</v>
      </c>
      <c r="T1125" s="2" t="e">
        <f>VLOOKUP(A1125,'06A906018CG M383 List'!$A$6:$D$1395,2,FALSE)</f>
        <v>#N/A</v>
      </c>
      <c r="U1125" s="2" t="e">
        <f>VLOOKUP(A1125,'06A906018CG M383 List'!$A$6:$D$1395,4,FALSE)</f>
        <v>#N/A</v>
      </c>
      <c r="V1125" s="2" t="e">
        <f>VLOOKUP(A1125,'06A906018CG M383 List'!$A$6:$D$1395,3,FALSE)</f>
        <v>#N/A</v>
      </c>
    </row>
    <row r="1126" spans="1:22">
      <c r="A1126" s="2" t="s">
        <v>7935</v>
      </c>
      <c r="B1126" s="2" t="str">
        <f>VLOOKUP(A1126,'4B0907557B M382 List'!$A$5:$E$1799,5,FALSE)</f>
        <v>Low-pass behavior with load dynamics</v>
      </c>
      <c r="D1126" s="2" t="str">
        <f>VLOOKUP(A1126,'4B0907557B M382 List'!$A$5:$B$1799,2,FALSE)</f>
        <v>1x1</v>
      </c>
      <c r="E1126" s="2" t="str">
        <f>VLOOKUP(A1126,'4B0907557B M382 List'!$A$5:$D$1799,4,FALSE)</f>
        <v>Tiefpassverhalten bei Lastdynamik</v>
      </c>
      <c r="F1126" s="2" t="str">
        <f>VLOOKUP(A1126,'4B0907557B M382 List'!$A$5:$D$1799,3,FALSE)</f>
        <v>$07567</v>
      </c>
      <c r="H1126" s="2" t="str">
        <f>VLOOKUP(A1126,'4B0907557P M592 List'!$A$5:$D$1316,2,FALSE)</f>
        <v>1x1</v>
      </c>
      <c r="I1126" s="2" t="str">
        <f>VLOOKUP(A1126,'4B0907557P M592 List'!$A$5:$D$1316,4,FALSE)</f>
        <v>Tiefpassverhalten bei Lastdynamik</v>
      </c>
      <c r="J1126" s="2" t="str">
        <f>VLOOKUP(A1126,'4B0907557P M592 List'!$A$5:$D$1316,3,FALSE)</f>
        <v>$070FD</v>
      </c>
      <c r="L1126" s="2" t="str">
        <f>VLOOKUP(A1126,'4B0907557P M592 List'!$A$5:$D$1316,2,FALSE)</f>
        <v>1x1</v>
      </c>
      <c r="M1126" s="2" t="str">
        <f>VLOOKUP(A1126,'4B0907557P M592 List'!$A$5:$D$1316,4,FALSE)</f>
        <v>Tiefpassverhalten bei Lastdynamik</v>
      </c>
      <c r="N1126" s="2" t="str">
        <f>VLOOKUP(A1126,'4B0907557P M592 List'!$A$5:$D$1316,3,FALSE)</f>
        <v>$070FD</v>
      </c>
      <c r="P1126" s="2" t="str">
        <f>VLOOKUP(A1126,'06A906018R M383 List'!$A$6:$D$1294,2,FALSE)</f>
        <v>1x1</v>
      </c>
      <c r="Q1126" s="2" t="str">
        <f>VLOOKUP(A1126,'06A906018R M383 List'!$A$6:$D$1294,4,FALSE)</f>
        <v>Tiefpassverhalten bei Lastdynamik</v>
      </c>
      <c r="R1126" s="2" t="str">
        <f>VLOOKUP(A1126,'06A906018R M383 List'!$A$6:$D$1294,3,FALSE)</f>
        <v>$06A7D</v>
      </c>
      <c r="T1126" s="2" t="e">
        <f>VLOOKUP(A1126,'06A906018CG M383 List'!$A$6:$D$1395,2,FALSE)</f>
        <v>#N/A</v>
      </c>
      <c r="U1126" s="2" t="e">
        <f>VLOOKUP(A1126,'06A906018CG M383 List'!$A$6:$D$1395,4,FALSE)</f>
        <v>#N/A</v>
      </c>
      <c r="V1126" s="2" t="e">
        <f>VLOOKUP(A1126,'06A906018CG M383 List'!$A$6:$D$1395,3,FALSE)</f>
        <v>#N/A</v>
      </c>
    </row>
    <row r="1127" spans="1:22">
      <c r="A1127" s="2" t="s">
        <v>7950</v>
      </c>
      <c r="B1127" s="2" t="str">
        <f>VLOOKUP(A1127,'4B0907557B M382 List'!$A$5:$E$1799,5,FALSE)</f>
        <v>Num. Ignition . / Cyl. , Or time indication of Frühverst . to Frühverst . ( Step width -KR )</v>
      </c>
      <c r="D1127" s="2" t="str">
        <f>VLOOKUP(A1127,'4B0907557B M382 List'!$A$5:$B$1799,2,FALSE)</f>
        <v>10x1</v>
      </c>
      <c r="E1127" s="2" t="str">
        <f>VLOOKUP(A1127,'4B0907557B M382 List'!$A$5:$D$1799,4,FALSE)</f>
        <v>Anz. Zünd./Zyl., bzw. Zeitangabe von Frühverst. zu Frühverst. (Stufenbreite-KR)</v>
      </c>
      <c r="F1127" s="2" t="str">
        <f>VLOOKUP(A1127,'4B0907557B M382 List'!$A$5:$D$1799,3,FALSE)</f>
        <v>$0995C</v>
      </c>
      <c r="H1127" s="2" t="e">
        <f>VLOOKUP(A1127,'4B0907557P M592 List'!$A$5:$D$1316,2,FALSE)</f>
        <v>#N/A</v>
      </c>
      <c r="I1127" s="2" t="e">
        <f>VLOOKUP(A1127,'4B0907557P M592 List'!$A$5:$D$1316,4,FALSE)</f>
        <v>#N/A</v>
      </c>
      <c r="J1127" s="2" t="e">
        <f>VLOOKUP(A1127,'4B0907557P M592 List'!$A$5:$D$1316,3,FALSE)</f>
        <v>#N/A</v>
      </c>
      <c r="L1127" s="2" t="e">
        <f>VLOOKUP(A1127,'4B0907557P M592 List'!$A$5:$D$1316,2,FALSE)</f>
        <v>#N/A</v>
      </c>
      <c r="M1127" s="2" t="e">
        <f>VLOOKUP(A1127,'4B0907557P M592 List'!$A$5:$D$1316,4,FALSE)</f>
        <v>#N/A</v>
      </c>
      <c r="N1127" s="2" t="e">
        <f>VLOOKUP(A1127,'4B0907557P M592 List'!$A$5:$D$1316,3,FALSE)</f>
        <v>#N/A</v>
      </c>
      <c r="P1127" s="2" t="str">
        <f>VLOOKUP(A1127,'06A906018R M383 List'!$A$6:$D$1294,2,FALSE)</f>
        <v>10x1</v>
      </c>
      <c r="Q1127" s="2" t="str">
        <f>VLOOKUP(A1127,'06A906018R M383 List'!$A$6:$D$1294,4,FALSE)</f>
        <v>Anz. Zünd./Zyl., bzw. Zeitangabe von Frühverst. zu Frühverst. (Stufenbreite-KR)</v>
      </c>
      <c r="R1127" s="2" t="str">
        <f>VLOOKUP(A1127,'06A906018R M383 List'!$A$6:$D$1294,3,FALSE)</f>
        <v>$08E4D</v>
      </c>
      <c r="T1127" s="2" t="str">
        <f>VLOOKUP(A1127,'06A906018CG M383 List'!$A$6:$D$1395,2,FALSE)</f>
        <v>10x1</v>
      </c>
      <c r="U1127" s="2" t="str">
        <f>VLOOKUP(A1127,'06A906018CG M383 List'!$A$6:$D$1395,4,FALSE)</f>
        <v>Anz. Zünd./Zyl., bzw. Zeitangabe von Frühverst. zu Frühverst. (Stufenbreite-KR)</v>
      </c>
      <c r="V1127" s="2" t="str">
        <f>VLOOKUP(A1127,'06A906018CG M383 List'!$A$6:$D$1395,3,FALSE)</f>
        <v>$08EB7</v>
      </c>
    </row>
    <row r="1128" spans="1:22">
      <c r="A1128" s="2" t="s">
        <v>7953</v>
      </c>
      <c r="B1128" s="2" t="str">
        <f>VLOOKUP(A1128,'4B0907557B M382 List'!$A$5:$E$1799,5,FALSE)</f>
        <v>Number of ignitions / cyl. , Or time for fast advance of the KR</v>
      </c>
      <c r="D1128" s="2" t="str">
        <f>VLOOKUP(A1128,'4B0907557B M382 List'!$A$5:$B$1799,2,FALSE)</f>
        <v>10x1</v>
      </c>
      <c r="E1128" s="2" t="str">
        <f>VLOOKUP(A1128,'4B0907557B M382 List'!$A$5:$D$1799,4,FALSE)</f>
        <v>Anzahl Zündungen/Zyl., oder Zeitangabe für schnelle Frühverstellung der KR</v>
      </c>
      <c r="F1128" s="2" t="str">
        <f>VLOOKUP(A1128,'4B0907557B M382 List'!$A$5:$D$1799,3,FALSE)</f>
        <v>$09966</v>
      </c>
      <c r="H1128" s="2" t="e">
        <f>VLOOKUP(A1128,'4B0907557P M592 List'!$A$5:$D$1316,2,FALSE)</f>
        <v>#N/A</v>
      </c>
      <c r="I1128" s="2" t="e">
        <f>VLOOKUP(A1128,'4B0907557P M592 List'!$A$5:$D$1316,4,FALSE)</f>
        <v>#N/A</v>
      </c>
      <c r="J1128" s="2" t="e">
        <f>VLOOKUP(A1128,'4B0907557P M592 List'!$A$5:$D$1316,3,FALSE)</f>
        <v>#N/A</v>
      </c>
      <c r="L1128" s="2" t="e">
        <f>VLOOKUP(A1128,'4B0907557P M592 List'!$A$5:$D$1316,2,FALSE)</f>
        <v>#N/A</v>
      </c>
      <c r="M1128" s="2" t="e">
        <f>VLOOKUP(A1128,'4B0907557P M592 List'!$A$5:$D$1316,4,FALSE)</f>
        <v>#N/A</v>
      </c>
      <c r="N1128" s="2" t="e">
        <f>VLOOKUP(A1128,'4B0907557P M592 List'!$A$5:$D$1316,3,FALSE)</f>
        <v>#N/A</v>
      </c>
      <c r="P1128" s="2" t="str">
        <f>VLOOKUP(A1128,'06A906018R M383 List'!$A$6:$D$1294,2,FALSE)</f>
        <v>10x1</v>
      </c>
      <c r="Q1128" s="2" t="str">
        <f>VLOOKUP(A1128,'06A906018R M383 List'!$A$6:$D$1294,4,FALSE)</f>
        <v>Anzahl Zündungen/Zyl., oder Zeitangabe für schnelle Frühverstellung der KR</v>
      </c>
      <c r="R1128" s="2" t="str">
        <f>VLOOKUP(A1128,'06A906018R M383 List'!$A$6:$D$1294,3,FALSE)</f>
        <v>$08E57</v>
      </c>
      <c r="T1128" s="2" t="str">
        <f>VLOOKUP(A1128,'06A906018CG M383 List'!$A$6:$D$1395,2,FALSE)</f>
        <v>10x1</v>
      </c>
      <c r="U1128" s="2" t="str">
        <f>VLOOKUP(A1128,'06A906018CG M383 List'!$A$6:$D$1395,4,FALSE)</f>
        <v>Anzahl Zündungen/Zyl., oder Zeitangabe für schnelle Frühverstellung der KR</v>
      </c>
      <c r="V1128" s="2" t="str">
        <f>VLOOKUP(A1128,'06A906018CG M383 List'!$A$6:$D$1395,3,FALSE)</f>
        <v>$08EC1</v>
      </c>
    </row>
    <row r="1129" spans="1:22">
      <c r="A1129" s="2" t="s">
        <v>8409</v>
      </c>
      <c r="B1129" s="2" t="str">
        <f>VLOOKUP(A1129,'4B0907557B M382 List'!$A$5:$E$1799,5,FALSE)</f>
        <v>Speed ​​threshold for knock control release</v>
      </c>
      <c r="D1129" s="2" t="str">
        <f>VLOOKUP(A1129,'4B0907557B M382 List'!$A$5:$B$1799,2,FALSE)</f>
        <v>1x1</v>
      </c>
      <c r="E1129" s="2" t="str">
        <f>VLOOKUP(A1129,'4B0907557B M382 List'!$A$5:$D$1799,4,FALSE)</f>
        <v>Drehzahlschwelle für Klopfregelfreigabe</v>
      </c>
      <c r="F1129" s="2" t="str">
        <f>VLOOKUP(A1129,'4B0907557B M382 List'!$A$5:$D$1799,3,FALSE)</f>
        <v>$075B3</v>
      </c>
      <c r="H1129" s="2" t="str">
        <f>VLOOKUP(A1129,'4B0907557P M592 List'!$A$5:$D$1316,2,FALSE)</f>
        <v>1x1</v>
      </c>
      <c r="I1129" s="2" t="str">
        <f>VLOOKUP(A1129,'4B0907557P M592 List'!$A$5:$D$1316,4,FALSE)</f>
        <v>Drehzahlschwelle für Klopfregelfreigabe</v>
      </c>
      <c r="J1129" s="2" t="str">
        <f>VLOOKUP(A1129,'4B0907557P M592 List'!$A$5:$D$1316,3,FALSE)</f>
        <v>$07149</v>
      </c>
      <c r="L1129" s="2" t="str">
        <f>VLOOKUP(A1129,'4B0907557P M592 List'!$A$5:$D$1316,2,FALSE)</f>
        <v>1x1</v>
      </c>
      <c r="M1129" s="2" t="str">
        <f>VLOOKUP(A1129,'4B0907557P M592 List'!$A$5:$D$1316,4,FALSE)</f>
        <v>Drehzahlschwelle für Klopfregelfreigabe</v>
      </c>
      <c r="N1129" s="2" t="str">
        <f>VLOOKUP(A1129,'4B0907557P M592 List'!$A$5:$D$1316,3,FALSE)</f>
        <v>$07149</v>
      </c>
      <c r="P1129" s="2" t="e">
        <f>VLOOKUP(A1129,'06A906018R M383 List'!$A$6:$D$1294,2,FALSE)</f>
        <v>#N/A</v>
      </c>
      <c r="Q1129" s="2" t="e">
        <f>VLOOKUP(A1129,'06A906018R M383 List'!$A$6:$D$1294,4,FALSE)</f>
        <v>#N/A</v>
      </c>
      <c r="R1129" s="2" t="e">
        <f>VLOOKUP(A1129,'06A906018R M383 List'!$A$6:$D$1294,3,FALSE)</f>
        <v>#N/A</v>
      </c>
      <c r="T1129" s="2" t="e">
        <f>VLOOKUP(A1129,'06A906018CG M383 List'!$A$6:$D$1395,2,FALSE)</f>
        <v>#N/A</v>
      </c>
      <c r="U1129" s="2" t="e">
        <f>VLOOKUP(A1129,'06A906018CG M383 List'!$A$6:$D$1395,4,FALSE)</f>
        <v>#N/A</v>
      </c>
      <c r="V1129" s="2" t="e">
        <f>VLOOKUP(A1129,'06A906018CG M383 List'!$A$6:$D$1395,3,FALSE)</f>
        <v>#N/A</v>
      </c>
    </row>
    <row r="1130" spans="1:22">
      <c r="A1130" s="2" t="s">
        <v>5742</v>
      </c>
      <c r="B1130" s="2" t="str">
        <f>VLOOKUP(A1130,'4B0907557B M382 List'!$A$5:$E$1799,5,FALSE)</f>
        <v>Percentage frequency of ZW output by the KR during dynamic adaptation</v>
      </c>
      <c r="D1130" s="2" t="str">
        <f>VLOOKUP(A1130,'4B0907557B M382 List'!$A$5:$B$1799,2,FALSE)</f>
        <v>1x1</v>
      </c>
      <c r="E1130" s="2" t="str">
        <f>VLOOKUP(A1130,'4B0907557B M382 List'!$A$5:$D$1799,4,FALSE)</f>
        <v>Prozentuale Häufigkeit der ZW-Ausgabe durch die KR während Dynamikadaption</v>
      </c>
      <c r="F1130" s="2" t="str">
        <f>VLOOKUP(A1130,'4B0907557B M382 List'!$A$5:$D$1799,3,FALSE)</f>
        <v>$075AC</v>
      </c>
      <c r="H1130" s="2" t="str">
        <f>VLOOKUP(A1130,'4B0907557P M592 List'!$A$5:$D$1316,2,FALSE)</f>
        <v>1x1</v>
      </c>
      <c r="I1130" s="2" t="str">
        <f>VLOOKUP(A1130,'4B0907557P M592 List'!$A$5:$D$1316,4,FALSE)</f>
        <v>Prozentuale Häufigkeit der ZW-Ausgabe durch die KR während Dynamikadaption</v>
      </c>
      <c r="J1130" s="2" t="str">
        <f>VLOOKUP(A1130,'4B0907557P M592 List'!$A$5:$D$1316,3,FALSE)</f>
        <v>$07142</v>
      </c>
      <c r="L1130" s="2" t="str">
        <f>VLOOKUP(A1130,'4B0907557P M592 List'!$A$5:$D$1316,2,FALSE)</f>
        <v>1x1</v>
      </c>
      <c r="M1130" s="2" t="str">
        <f>VLOOKUP(A1130,'4B0907557P M592 List'!$A$5:$D$1316,4,FALSE)</f>
        <v>Prozentuale Häufigkeit der ZW-Ausgabe durch die KR während Dynamikadaption</v>
      </c>
      <c r="N1130" s="2" t="str">
        <f>VLOOKUP(A1130,'4B0907557P M592 List'!$A$5:$D$1316,3,FALSE)</f>
        <v>$07142</v>
      </c>
      <c r="P1130" s="2" t="str">
        <f>VLOOKUP(A1130,'06A906018R M383 List'!$A$6:$D$1294,2,FALSE)</f>
        <v>1x1</v>
      </c>
      <c r="Q1130" s="2" t="str">
        <f>VLOOKUP(A1130,'06A906018R M383 List'!$A$6:$D$1294,4,FALSE)</f>
        <v>Prozentuale Häufigkeit der ZW-Ausgabe durch die KR während Dynamikadaption</v>
      </c>
      <c r="R1130" s="2" t="str">
        <f>VLOOKUP(A1130,'06A906018R M383 List'!$A$6:$D$1294,3,FALSE)</f>
        <v>$06AC2</v>
      </c>
      <c r="T1130" s="2" t="str">
        <f>VLOOKUP(A1130,'06A906018CG M383 List'!$A$6:$D$1395,2,FALSE)</f>
        <v>1x1</v>
      </c>
      <c r="U1130" s="2" t="str">
        <f>VLOOKUP(A1130,'06A906018CG M383 List'!$A$6:$D$1395,4,FALSE)</f>
        <v>Prozentuale Häufigkeit der ZW-Ausgabe durch die KR während Dynamikadaption</v>
      </c>
      <c r="V1130" s="2" t="str">
        <f>VLOOKUP(A1130,'06A906018CG M383 List'!$A$6:$D$1395,3,FALSE)</f>
        <v>$06AE0</v>
      </c>
    </row>
    <row r="1131" spans="1:22">
      <c r="A1131" s="2" t="s">
        <v>6451</v>
      </c>
      <c r="B1131" s="2" t="str">
        <f>VLOOKUP(A1131,'4B0907557B M382 List'!$A$5:$E$1799,5,FALSE)</f>
        <v>TMOT - threshold for load dynamic adaptation active</v>
      </c>
      <c r="D1131" s="2" t="str">
        <f>VLOOKUP(A1131,'4B0907557B M382 List'!$A$5:$B$1799,2,FALSE)</f>
        <v>1x1</v>
      </c>
      <c r="E1131" s="2" t="str">
        <f>VLOOKUP(A1131,'4B0907557B M382 List'!$A$5:$D$1799,4,FALSE)</f>
        <v>TMOT - Schwelle für Lastdynamikadaption aktiv</v>
      </c>
      <c r="F1131" s="2" t="str">
        <f>VLOOKUP(A1131,'4B0907557B M382 List'!$A$5:$D$1799,3,FALSE)</f>
        <v>$075A8</v>
      </c>
      <c r="H1131" s="2" t="str">
        <f>VLOOKUP(A1131,'4B0907557P M592 List'!$A$5:$D$1316,2,FALSE)</f>
        <v>1x1</v>
      </c>
      <c r="I1131" s="2" t="str">
        <f>VLOOKUP(A1131,'4B0907557P M592 List'!$A$5:$D$1316,4,FALSE)</f>
        <v>TMOT - Schwelle für Lastdynamikadaption aktiv</v>
      </c>
      <c r="J1131" s="2" t="str">
        <f>VLOOKUP(A1131,'4B0907557P M592 List'!$A$5:$D$1316,3,FALSE)</f>
        <v>$0713E</v>
      </c>
      <c r="L1131" s="2" t="str">
        <f>VLOOKUP(A1131,'4B0907557P M592 List'!$A$5:$D$1316,2,FALSE)</f>
        <v>1x1</v>
      </c>
      <c r="M1131" s="2" t="str">
        <f>VLOOKUP(A1131,'4B0907557P M592 List'!$A$5:$D$1316,4,FALSE)</f>
        <v>TMOT - Schwelle für Lastdynamikadaption aktiv</v>
      </c>
      <c r="N1131" s="2" t="str">
        <f>VLOOKUP(A1131,'4B0907557P M592 List'!$A$5:$D$1316,3,FALSE)</f>
        <v>$0713E</v>
      </c>
      <c r="P1131" s="2" t="str">
        <f>VLOOKUP(A1131,'06A906018R M383 List'!$A$6:$D$1294,2,FALSE)</f>
        <v>1x1</v>
      </c>
      <c r="Q1131" s="2" t="str">
        <f>VLOOKUP(A1131,'06A906018R M383 List'!$A$6:$D$1294,4,FALSE)</f>
        <v>TMOT - Schwelle für Lastdynamikadaption aktiv</v>
      </c>
      <c r="R1131" s="2" t="str">
        <f>VLOOKUP(A1131,'06A906018R M383 List'!$A$6:$D$1294,3,FALSE)</f>
        <v>$06ABE</v>
      </c>
      <c r="T1131" s="2" t="str">
        <f>VLOOKUP(A1131,'06A906018CG M383 List'!$A$6:$D$1395,2,FALSE)</f>
        <v>1x1</v>
      </c>
      <c r="U1131" s="2" t="str">
        <f>VLOOKUP(A1131,'06A906018CG M383 List'!$A$6:$D$1395,4,FALSE)</f>
        <v>TMOT - Schwelle für Lastdynamikadaption aktiv</v>
      </c>
      <c r="V1131" s="2" t="str">
        <f>VLOOKUP(A1131,'06A906018CG M383 List'!$A$6:$D$1395,3,FALSE)</f>
        <v>$06ADC</v>
      </c>
    </row>
    <row r="1132" spans="1:22">
      <c r="A1132" s="2" t="s">
        <v>6466</v>
      </c>
      <c r="B1132" s="2" t="str">
        <f>VLOOKUP(A1132,'4B0907557B M382 List'!$A$5:$E$1799,5,FALSE)</f>
        <v>Motor temperature threshold for knock control is active</v>
      </c>
      <c r="D1132" s="2" t="str">
        <f>VLOOKUP(A1132,'4B0907557B M382 List'!$A$5:$B$1799,2,FALSE)</f>
        <v>1x1</v>
      </c>
      <c r="E1132" s="2" t="str">
        <f>VLOOKUP(A1132,'4B0907557B M382 List'!$A$5:$D$1799,4,FALSE)</f>
        <v>Motortemperaturschwelle für Klopfregelung aktiv</v>
      </c>
      <c r="F1132" s="2" t="str">
        <f>VLOOKUP(A1132,'4B0907557B M382 List'!$A$5:$D$1799,3,FALSE)</f>
        <v>$075B1</v>
      </c>
      <c r="H1132" s="2" t="str">
        <f>VLOOKUP(A1132,'4B0907557P M592 List'!$A$5:$D$1316,2,FALSE)</f>
        <v>1x1</v>
      </c>
      <c r="I1132" s="2" t="str">
        <f>VLOOKUP(A1132,'4B0907557P M592 List'!$A$5:$D$1316,4,FALSE)</f>
        <v>Motortemperaturschwelle für Klopfregelung aktiv</v>
      </c>
      <c r="J1132" s="2" t="str">
        <f>VLOOKUP(A1132,'4B0907557P M592 List'!$A$5:$D$1316,3,FALSE)</f>
        <v>$07147</v>
      </c>
      <c r="L1132" s="2" t="str">
        <f>VLOOKUP(A1132,'4B0907557P M592 List'!$A$5:$D$1316,2,FALSE)</f>
        <v>1x1</v>
      </c>
      <c r="M1132" s="2" t="str">
        <f>VLOOKUP(A1132,'4B0907557P M592 List'!$A$5:$D$1316,4,FALSE)</f>
        <v>Motortemperaturschwelle für Klopfregelung aktiv</v>
      </c>
      <c r="N1132" s="2" t="str">
        <f>VLOOKUP(A1132,'4B0907557P M592 List'!$A$5:$D$1316,3,FALSE)</f>
        <v>$07147</v>
      </c>
      <c r="P1132" s="2" t="str">
        <f>VLOOKUP(A1132,'06A906018R M383 List'!$A$6:$D$1294,2,FALSE)</f>
        <v>1x1</v>
      </c>
      <c r="Q1132" s="2" t="str">
        <f>VLOOKUP(A1132,'06A906018R M383 List'!$A$6:$D$1294,4,FALSE)</f>
        <v>Motortemperaturschwelle für Klopfregelung aktiv</v>
      </c>
      <c r="R1132" s="2" t="str">
        <f>VLOOKUP(A1132,'06A906018R M383 List'!$A$6:$D$1294,3,FALSE)</f>
        <v>$06AC7</v>
      </c>
      <c r="T1132" s="2" t="str">
        <f>VLOOKUP(A1132,'06A906018CG M383 List'!$A$6:$D$1395,2,FALSE)</f>
        <v>1x1</v>
      </c>
      <c r="U1132" s="2" t="str">
        <f>VLOOKUP(A1132,'06A906018CG M383 List'!$A$6:$D$1395,4,FALSE)</f>
        <v>Motortemperaturschwelle für Klopfregelung aktiv</v>
      </c>
      <c r="V1132" s="2" t="str">
        <f>VLOOKUP(A1132,'06A906018CG M383 List'!$A$6:$D$1395,3,FALSE)</f>
        <v>$06AE5</v>
      </c>
    </row>
    <row r="1133" spans="1:22">
      <c r="P1133" s="2"/>
      <c r="Q1133" s="2"/>
      <c r="R1133" s="2"/>
    </row>
    <row r="1134" spans="1:22">
      <c r="A1134" s="2" t="s">
        <v>4369</v>
      </c>
      <c r="B1134" s="15" t="s">
        <v>9972</v>
      </c>
      <c r="P1134" s="2"/>
      <c r="Q1134" s="2"/>
      <c r="R1134" s="2"/>
    </row>
    <row r="1135" spans="1:22">
      <c r="A1135" s="2" t="s">
        <v>9419</v>
      </c>
      <c r="B1135" s="2" t="str">
        <f>VLOOKUP(A1135,'4B0907557B M382 List'!$A$5:$E$1799,5,FALSE)</f>
        <v>delta angle KR distance to the mean retardation</v>
      </c>
      <c r="D1135" s="2" t="str">
        <f>VLOOKUP(A1135,'4B0907557B M382 List'!$A$5:$B$1799,2,FALSE)</f>
        <v>10x1</v>
      </c>
      <c r="E1135" s="2" t="str">
        <f>VLOOKUP(A1135,'4B0907557B M382 List'!$A$5:$D$1799,4,FALSE)</f>
        <v>delta Winkel KR Abstand zur gemittelten Spätverstellung</v>
      </c>
      <c r="F1135" s="2" t="str">
        <f>VLOOKUP(A1135,'4B0907557B M382 List'!$A$5:$D$1799,3,FALSE)</f>
        <v>$09998</v>
      </c>
      <c r="H1135" s="2" t="e">
        <f>VLOOKUP(A1135,'4B0907557P M592 List'!$A$5:$D$1316,2,FALSE)</f>
        <v>#N/A</v>
      </c>
      <c r="I1135" s="2" t="e">
        <f>VLOOKUP(A1135,'4B0907557P M592 List'!$A$5:$D$1316,4,FALSE)</f>
        <v>#N/A</v>
      </c>
      <c r="J1135" s="2" t="e">
        <f>VLOOKUP(A1135,'4B0907557P M592 List'!$A$5:$D$1316,3,FALSE)</f>
        <v>#N/A</v>
      </c>
      <c r="L1135" s="2" t="e">
        <f>VLOOKUP(A1135,'4B0907557P M592 List'!$A$5:$D$1316,2,FALSE)</f>
        <v>#N/A</v>
      </c>
      <c r="M1135" s="2" t="e">
        <f>VLOOKUP(A1135,'4B0907557P M592 List'!$A$5:$D$1316,4,FALSE)</f>
        <v>#N/A</v>
      </c>
      <c r="N1135" s="2" t="e">
        <f>VLOOKUP(A1135,'4B0907557P M592 List'!$A$5:$D$1316,3,FALSE)</f>
        <v>#N/A</v>
      </c>
      <c r="P1135" s="2" t="str">
        <f>VLOOKUP(A1135,'06A906018R M383 List'!$A$6:$D$1294,2,FALSE)</f>
        <v>10x1</v>
      </c>
      <c r="Q1135" s="2" t="str">
        <f>VLOOKUP(A1135,'06A906018R M383 List'!$A$6:$D$1294,4,FALSE)</f>
        <v>delta Winkel KR Abstand zur gemittelten Spätverstellung</v>
      </c>
      <c r="R1135" s="2" t="str">
        <f>VLOOKUP(A1135,'06A906018R M383 List'!$A$6:$D$1294,3,FALSE)</f>
        <v>$08E89</v>
      </c>
      <c r="T1135" s="2" t="str">
        <f>VLOOKUP(A1135,'06A906018CG M383 List'!$A$6:$D$1395,2,FALSE)</f>
        <v>10x1</v>
      </c>
      <c r="U1135" s="2" t="str">
        <f>VLOOKUP(A1135,'06A906018CG M383 List'!$A$6:$D$1395,4,FALSE)</f>
        <v>delta Winkel KR Abstand zur gemittelten Spätverstellung</v>
      </c>
      <c r="V1135" s="2" t="str">
        <f>VLOOKUP(A1135,'06A906018CG M383 List'!$A$6:$D$1395,3,FALSE)</f>
        <v>$08EF3</v>
      </c>
    </row>
    <row r="1136" spans="1:22">
      <c r="A1136" s="2" t="s">
        <v>9455</v>
      </c>
      <c r="B1136" s="2" t="str">
        <f>VLOOKUP(A1136,'4B0907557B M382 List'!$A$5:$E$1799,5,FALSE)</f>
        <v>n - Diff. - Threshold for n - Dynamics</v>
      </c>
      <c r="D1136" s="2" t="str">
        <f>VLOOKUP(A1136,'4B0907557B M382 List'!$A$5:$B$1799,2,FALSE)</f>
        <v>10x1</v>
      </c>
      <c r="E1136" s="2" t="str">
        <f>VLOOKUP(A1136,'4B0907557B M382 List'!$A$5:$D$1799,4,FALSE)</f>
        <v>n - Diff. - Schwelle für n - Dynamik</v>
      </c>
      <c r="F1136" s="2" t="str">
        <f>VLOOKUP(A1136,'4B0907557B M382 List'!$A$5:$D$1799,3,FALSE)</f>
        <v>$099A2</v>
      </c>
      <c r="H1136" s="2" t="e">
        <f>VLOOKUP(A1136,'4B0907557P M592 List'!$A$5:$D$1316,2,FALSE)</f>
        <v>#N/A</v>
      </c>
      <c r="I1136" s="2" t="e">
        <f>VLOOKUP(A1136,'4B0907557P M592 List'!$A$5:$D$1316,4,FALSE)</f>
        <v>#N/A</v>
      </c>
      <c r="J1136" s="2" t="e">
        <f>VLOOKUP(A1136,'4B0907557P M592 List'!$A$5:$D$1316,3,FALSE)</f>
        <v>#N/A</v>
      </c>
      <c r="L1136" s="2" t="e">
        <f>VLOOKUP(A1136,'4B0907557P M592 List'!$A$5:$D$1316,2,FALSE)</f>
        <v>#N/A</v>
      </c>
      <c r="M1136" s="2" t="e">
        <f>VLOOKUP(A1136,'4B0907557P M592 List'!$A$5:$D$1316,4,FALSE)</f>
        <v>#N/A</v>
      </c>
      <c r="N1136" s="2" t="e">
        <f>VLOOKUP(A1136,'4B0907557P M592 List'!$A$5:$D$1316,3,FALSE)</f>
        <v>#N/A</v>
      </c>
      <c r="P1136" s="2" t="e">
        <f>VLOOKUP(A1136,'06A906018R M383 List'!$A$6:$D$1294,2,FALSE)</f>
        <v>#N/A</v>
      </c>
      <c r="Q1136" s="2" t="e">
        <f>VLOOKUP(A1136,'06A906018R M383 List'!$A$6:$D$1294,4,FALSE)</f>
        <v>#N/A</v>
      </c>
      <c r="R1136" s="2" t="e">
        <f>VLOOKUP(A1136,'06A906018R M383 List'!$A$6:$D$1294,3,FALSE)</f>
        <v>#N/A</v>
      </c>
      <c r="T1136" s="2" t="str">
        <f>VLOOKUP(A1136,'06A906018CG M383 List'!$A$6:$D$1395,2,FALSE)</f>
        <v>10x1</v>
      </c>
      <c r="U1136" s="2" t="str">
        <f>VLOOKUP(A1136,'06A906018CG M383 List'!$A$6:$D$1395,4,FALSE)</f>
        <v>n - Diff. - Schwelle für n - Dynamik</v>
      </c>
      <c r="V1136" s="2" t="str">
        <f>VLOOKUP(A1136,'06A906018CG M383 List'!$A$6:$D$1395,3,FALSE)</f>
        <v>$08EFD</v>
      </c>
    </row>
    <row r="1137" spans="1:22">
      <c r="A1137" s="2" t="s">
        <v>9461</v>
      </c>
      <c r="B1137" s="2" t="str">
        <f>VLOOKUP(A1137,'4B0907557B M382 List'!$A$5:$E$1799,5,FALSE)</f>
        <v>Dynamic detection threshold for knock control adaptation</v>
      </c>
      <c r="D1137" s="2" t="str">
        <f>VLOOKUP(A1137,'4B0907557B M382 List'!$A$5:$B$1799,2,FALSE)</f>
        <v>10x1</v>
      </c>
      <c r="E1137" s="2" t="str">
        <f>VLOOKUP(A1137,'4B0907557B M382 List'!$A$5:$D$1799,4,FALSE)</f>
        <v>Dynamik Erkennungsschwelle für Klopfregeladaption</v>
      </c>
      <c r="F1137" s="2" t="str">
        <f>VLOOKUP(A1137,'4B0907557B M382 List'!$A$5:$D$1799,3,FALSE)</f>
        <v>$099AC</v>
      </c>
      <c r="H1137" s="2" t="e">
        <f>VLOOKUP(A1137,'4B0907557P M592 List'!$A$5:$D$1316,2,FALSE)</f>
        <v>#N/A</v>
      </c>
      <c r="I1137" s="2" t="e">
        <f>VLOOKUP(A1137,'4B0907557P M592 List'!$A$5:$D$1316,4,FALSE)</f>
        <v>#N/A</v>
      </c>
      <c r="J1137" s="2" t="e">
        <f>VLOOKUP(A1137,'4B0907557P M592 List'!$A$5:$D$1316,3,FALSE)</f>
        <v>#N/A</v>
      </c>
      <c r="L1137" s="2" t="e">
        <f>VLOOKUP(A1137,'4B0907557P M592 List'!$A$5:$D$1316,2,FALSE)</f>
        <v>#N/A</v>
      </c>
      <c r="M1137" s="2" t="e">
        <f>VLOOKUP(A1137,'4B0907557P M592 List'!$A$5:$D$1316,4,FALSE)</f>
        <v>#N/A</v>
      </c>
      <c r="N1137" s="2" t="e">
        <f>VLOOKUP(A1137,'4B0907557P M592 List'!$A$5:$D$1316,3,FALSE)</f>
        <v>#N/A</v>
      </c>
      <c r="P1137" s="2" t="str">
        <f>VLOOKUP(A1137,'06A906018R M383 List'!$A$6:$D$1294,2,FALSE)</f>
        <v>10x1</v>
      </c>
      <c r="Q1137" s="2" t="str">
        <f>VLOOKUP(A1137,'06A906018R M383 List'!$A$6:$D$1294,4,FALSE)</f>
        <v>Dynamik Erkennungsschwelle für Klopfregeladaption</v>
      </c>
      <c r="R1137" s="2" t="str">
        <f>VLOOKUP(A1137,'06A906018R M383 List'!$A$6:$D$1294,3,FALSE)</f>
        <v>$08E9D</v>
      </c>
      <c r="T1137" s="2" t="str">
        <f>VLOOKUP(A1137,'06A906018CG M383 List'!$A$6:$D$1395,2,FALSE)</f>
        <v>10x1</v>
      </c>
      <c r="U1137" s="2" t="str">
        <f>VLOOKUP(A1137,'06A906018CG M383 List'!$A$6:$D$1395,4,FALSE)</f>
        <v>Dynamik Erkennungsschwelle für Klopfregeladaption</v>
      </c>
      <c r="V1137" s="2" t="str">
        <f>VLOOKUP(A1137,'06A906018CG M383 List'!$A$6:$D$1395,3,FALSE)</f>
        <v>$08F07</v>
      </c>
    </row>
    <row r="1138" spans="1:22">
      <c r="A1138" s="2" t="s">
        <v>7902</v>
      </c>
      <c r="B1138" s="2" t="str">
        <f>VLOOKUP(A1138,'4B0907557B M382 List'!$A$5:$E$1799,5,FALSE)</f>
        <v>Knock control adaptation Lasthysterese</v>
      </c>
      <c r="D1138" s="2" t="str">
        <f>VLOOKUP(A1138,'4B0907557B M382 List'!$A$5:$B$1799,2,FALSE)</f>
        <v>1x1</v>
      </c>
      <c r="E1138" s="2" t="str">
        <f>VLOOKUP(A1138,'4B0907557B M382 List'!$A$5:$D$1799,4,FALSE)</f>
        <v>Klopfregeladaption Lasthysterese</v>
      </c>
      <c r="F1138" s="2" t="str">
        <f>VLOOKUP(A1138,'4B0907557B M382 List'!$A$5:$D$1799,3,FALSE)</f>
        <v>$075B0</v>
      </c>
      <c r="H1138" s="2" t="str">
        <f>VLOOKUP(A1138,'4B0907557P M592 List'!$A$5:$D$1316,2,FALSE)</f>
        <v>1x1</v>
      </c>
      <c r="I1138" s="2" t="str">
        <f>VLOOKUP(A1138,'4B0907557P M592 List'!$A$5:$D$1316,4,FALSE)</f>
        <v>Klopfregeladaption Lasthysterese</v>
      </c>
      <c r="J1138" s="2" t="str">
        <f>VLOOKUP(A1138,'4B0907557P M592 List'!$A$5:$D$1316,3,FALSE)</f>
        <v>$07146</v>
      </c>
      <c r="L1138" s="2" t="str">
        <f>VLOOKUP(A1138,'4B0907557P M592 List'!$A$5:$D$1316,2,FALSE)</f>
        <v>1x1</v>
      </c>
      <c r="M1138" s="2" t="str">
        <f>VLOOKUP(A1138,'4B0907557P M592 List'!$A$5:$D$1316,4,FALSE)</f>
        <v>Klopfregeladaption Lasthysterese</v>
      </c>
      <c r="N1138" s="2" t="str">
        <f>VLOOKUP(A1138,'4B0907557P M592 List'!$A$5:$D$1316,3,FALSE)</f>
        <v>$07146</v>
      </c>
      <c r="P1138" s="2" t="str">
        <f>VLOOKUP(A1138,'06A906018R M383 List'!$A$6:$D$1294,2,FALSE)</f>
        <v>1x1</v>
      </c>
      <c r="Q1138" s="2" t="str">
        <f>VLOOKUP(A1138,'06A906018R M383 List'!$A$6:$D$1294,4,FALSE)</f>
        <v>Klopfregeladaption Lasthysterese</v>
      </c>
      <c r="R1138" s="2" t="str">
        <f>VLOOKUP(A1138,'06A906018R M383 List'!$A$6:$D$1294,3,FALSE)</f>
        <v>$06AC6</v>
      </c>
      <c r="T1138" s="2" t="str">
        <f>VLOOKUP(A1138,'06A906018CG M383 List'!$A$6:$D$1395,2,FALSE)</f>
        <v>1x1</v>
      </c>
      <c r="U1138" s="2" t="str">
        <f>VLOOKUP(A1138,'06A906018CG M383 List'!$A$6:$D$1395,4,FALSE)</f>
        <v>Klopfregeladaption Lasthysterese</v>
      </c>
      <c r="V1138" s="2" t="str">
        <f>VLOOKUP(A1138,'06A906018CG M383 List'!$A$6:$D$1395,3,FALSE)</f>
        <v>$06AE4</v>
      </c>
    </row>
    <row r="1139" spans="1:22">
      <c r="A1139" s="2" t="s">
        <v>7905</v>
      </c>
      <c r="B1139" s="2" t="str">
        <f>VLOOKUP(A1139,'4B0907557B M382 List'!$A$5:$E$1799,5,FALSE)</f>
        <v>Knock control adaptation load range 1</v>
      </c>
      <c r="D1139" s="2" t="str">
        <f>VLOOKUP(A1139,'4B0907557B M382 List'!$A$5:$B$1799,2,FALSE)</f>
        <v>5x1</v>
      </c>
      <c r="E1139" s="2" t="str">
        <f>VLOOKUP(A1139,'4B0907557B M382 List'!$A$5:$D$1799,4,FALSE)</f>
        <v>Klopfregeladaption Lastbereich 1</v>
      </c>
      <c r="F1139" s="2" t="str">
        <f>VLOOKUP(A1139,'4B0907557B M382 List'!$A$5:$D$1799,3,FALSE)</f>
        <v>$09939</v>
      </c>
      <c r="H1139" s="2" t="e">
        <f>VLOOKUP(A1139,'4B0907557P M592 List'!$A$5:$D$1316,2,FALSE)</f>
        <v>#N/A</v>
      </c>
      <c r="I1139" s="2" t="e">
        <f>VLOOKUP(A1139,'4B0907557P M592 List'!$A$5:$D$1316,4,FALSE)</f>
        <v>#N/A</v>
      </c>
      <c r="J1139" s="2" t="e">
        <f>VLOOKUP(A1139,'4B0907557P M592 List'!$A$5:$D$1316,3,FALSE)</f>
        <v>#N/A</v>
      </c>
      <c r="L1139" s="2" t="e">
        <f>VLOOKUP(A1139,'4B0907557P M592 List'!$A$5:$D$1316,2,FALSE)</f>
        <v>#N/A</v>
      </c>
      <c r="M1139" s="2" t="e">
        <f>VLOOKUP(A1139,'4B0907557P M592 List'!$A$5:$D$1316,4,FALSE)</f>
        <v>#N/A</v>
      </c>
      <c r="N1139" s="2" t="e">
        <f>VLOOKUP(A1139,'4B0907557P M592 List'!$A$5:$D$1316,3,FALSE)</f>
        <v>#N/A</v>
      </c>
      <c r="P1139" s="2" t="str">
        <f>VLOOKUP(A1139,'06A906018R M383 List'!$A$6:$D$1294,2,FALSE)</f>
        <v>5x1</v>
      </c>
      <c r="Q1139" s="2" t="str">
        <f>VLOOKUP(A1139,'06A906018R M383 List'!$A$6:$D$1294,4,FALSE)</f>
        <v>Klopfregeladaption Lastbereich 1</v>
      </c>
      <c r="R1139" s="2" t="str">
        <f>VLOOKUP(A1139,'06A906018R M383 List'!$A$6:$D$1294,3,FALSE)</f>
        <v>$08E2A</v>
      </c>
      <c r="T1139" s="2" t="e">
        <f>VLOOKUP(A1139,'06A906018CG M383 List'!$A$6:$D$1395,2,FALSE)</f>
        <v>#N/A</v>
      </c>
      <c r="U1139" s="2" t="e">
        <f>VLOOKUP(A1139,'06A906018CG M383 List'!$A$6:$D$1395,4,FALSE)</f>
        <v>#N/A</v>
      </c>
      <c r="V1139" s="2" t="e">
        <f>VLOOKUP(A1139,'06A906018CG M383 List'!$A$6:$D$1395,3,FALSE)</f>
        <v>#N/A</v>
      </c>
    </row>
    <row r="1140" spans="1:22">
      <c r="A1140" s="2" t="s">
        <v>7908</v>
      </c>
      <c r="B1140" s="2" t="str">
        <f>VLOOKUP(A1140,'4B0907557B M382 List'!$A$5:$E$1799,5,FALSE)</f>
        <v>Knock control adaptation load range 2</v>
      </c>
      <c r="D1140" s="2" t="str">
        <f>VLOOKUP(A1140,'4B0907557B M382 List'!$A$5:$B$1799,2,FALSE)</f>
        <v>5x1</v>
      </c>
      <c r="E1140" s="2" t="str">
        <f>VLOOKUP(A1140,'4B0907557B M382 List'!$A$5:$D$1799,4,FALSE)</f>
        <v>Klopfregeladaption Lastbereich 2</v>
      </c>
      <c r="F1140" s="2" t="str">
        <f>VLOOKUP(A1140,'4B0907557B M382 List'!$A$5:$D$1799,3,FALSE)</f>
        <v>$0993E</v>
      </c>
      <c r="H1140" s="2" t="e">
        <f>VLOOKUP(A1140,'4B0907557P M592 List'!$A$5:$D$1316,2,FALSE)</f>
        <v>#N/A</v>
      </c>
      <c r="I1140" s="2" t="e">
        <f>VLOOKUP(A1140,'4B0907557P M592 List'!$A$5:$D$1316,4,FALSE)</f>
        <v>#N/A</v>
      </c>
      <c r="J1140" s="2" t="e">
        <f>VLOOKUP(A1140,'4B0907557P M592 List'!$A$5:$D$1316,3,FALSE)</f>
        <v>#N/A</v>
      </c>
      <c r="L1140" s="2" t="e">
        <f>VLOOKUP(A1140,'4B0907557P M592 List'!$A$5:$D$1316,2,FALSE)</f>
        <v>#N/A</v>
      </c>
      <c r="M1140" s="2" t="e">
        <f>VLOOKUP(A1140,'4B0907557P M592 List'!$A$5:$D$1316,4,FALSE)</f>
        <v>#N/A</v>
      </c>
      <c r="N1140" s="2" t="e">
        <f>VLOOKUP(A1140,'4B0907557P M592 List'!$A$5:$D$1316,3,FALSE)</f>
        <v>#N/A</v>
      </c>
      <c r="P1140" s="2" t="str">
        <f>VLOOKUP(A1140,'06A906018R M383 List'!$A$6:$D$1294,2,FALSE)</f>
        <v>5x1</v>
      </c>
      <c r="Q1140" s="2" t="str">
        <f>VLOOKUP(A1140,'06A906018R M383 List'!$A$6:$D$1294,4,FALSE)</f>
        <v>Klopfregeladaption Lastbereich 2</v>
      </c>
      <c r="R1140" s="2" t="str">
        <f>VLOOKUP(A1140,'06A906018R M383 List'!$A$6:$D$1294,3,FALSE)</f>
        <v>$08E2F</v>
      </c>
      <c r="T1140" s="2" t="e">
        <f>VLOOKUP(A1140,'06A906018CG M383 List'!$A$6:$D$1395,2,FALSE)</f>
        <v>#N/A</v>
      </c>
      <c r="U1140" s="2" t="e">
        <f>VLOOKUP(A1140,'06A906018CG M383 List'!$A$6:$D$1395,4,FALSE)</f>
        <v>#N/A</v>
      </c>
      <c r="V1140" s="2" t="e">
        <f>VLOOKUP(A1140,'06A906018CG M383 List'!$A$6:$D$1395,3,FALSE)</f>
        <v>#N/A</v>
      </c>
    </row>
    <row r="1141" spans="1:22">
      <c r="A1141" s="2" t="s">
        <v>7911</v>
      </c>
      <c r="B1141" s="2" t="str">
        <f>VLOOKUP(A1141,'4B0907557B M382 List'!$A$5:$E$1799,5,FALSE)</f>
        <v>Knock control adaptation load range 3</v>
      </c>
      <c r="D1141" s="2" t="str">
        <f>VLOOKUP(A1141,'4B0907557B M382 List'!$A$5:$B$1799,2,FALSE)</f>
        <v>5x1</v>
      </c>
      <c r="E1141" s="2" t="str">
        <f>VLOOKUP(A1141,'4B0907557B M382 List'!$A$5:$D$1799,4,FALSE)</f>
        <v>Klopfregeladaption Lastbereich 3</v>
      </c>
      <c r="F1141" s="2" t="str">
        <f>VLOOKUP(A1141,'4B0907557B M382 List'!$A$5:$D$1799,3,FALSE)</f>
        <v>$09943</v>
      </c>
      <c r="H1141" s="2" t="e">
        <f>VLOOKUP(A1141,'4B0907557P M592 List'!$A$5:$D$1316,2,FALSE)</f>
        <v>#N/A</v>
      </c>
      <c r="I1141" s="2" t="e">
        <f>VLOOKUP(A1141,'4B0907557P M592 List'!$A$5:$D$1316,4,FALSE)</f>
        <v>#N/A</v>
      </c>
      <c r="J1141" s="2" t="e">
        <f>VLOOKUP(A1141,'4B0907557P M592 List'!$A$5:$D$1316,3,FALSE)</f>
        <v>#N/A</v>
      </c>
      <c r="L1141" s="2" t="e">
        <f>VLOOKUP(A1141,'4B0907557P M592 List'!$A$5:$D$1316,2,FALSE)</f>
        <v>#N/A</v>
      </c>
      <c r="M1141" s="2" t="e">
        <f>VLOOKUP(A1141,'4B0907557P M592 List'!$A$5:$D$1316,4,FALSE)</f>
        <v>#N/A</v>
      </c>
      <c r="N1141" s="2" t="e">
        <f>VLOOKUP(A1141,'4B0907557P M592 List'!$A$5:$D$1316,3,FALSE)</f>
        <v>#N/A</v>
      </c>
      <c r="P1141" s="2" t="str">
        <f>VLOOKUP(A1141,'06A906018R M383 List'!$A$6:$D$1294,2,FALSE)</f>
        <v>5x1</v>
      </c>
      <c r="Q1141" s="2" t="str">
        <f>VLOOKUP(A1141,'06A906018R M383 List'!$A$6:$D$1294,4,FALSE)</f>
        <v>Klopfregeladaption Lastbereich 3</v>
      </c>
      <c r="R1141" s="2" t="str">
        <f>VLOOKUP(A1141,'06A906018R M383 List'!$A$6:$D$1294,3,FALSE)</f>
        <v>$08E34</v>
      </c>
      <c r="T1141" s="2" t="e">
        <f>VLOOKUP(A1141,'06A906018CG M383 List'!$A$6:$D$1395,2,FALSE)</f>
        <v>#N/A</v>
      </c>
      <c r="U1141" s="2" t="e">
        <f>VLOOKUP(A1141,'06A906018CG M383 List'!$A$6:$D$1395,4,FALSE)</f>
        <v>#N/A</v>
      </c>
      <c r="V1141" s="2" t="e">
        <f>VLOOKUP(A1141,'06A906018CG M383 List'!$A$6:$D$1395,3,FALSE)</f>
        <v>#N/A</v>
      </c>
    </row>
    <row r="1142" spans="1:22">
      <c r="A1142" s="2" t="s">
        <v>7914</v>
      </c>
      <c r="B1142" s="2" t="str">
        <f>VLOOKUP(A1142,'4B0907557B M382 List'!$A$5:$E$1799,5,FALSE)</f>
        <v>Knock control adaptation Drehzahlhysterese</v>
      </c>
      <c r="D1142" s="2" t="str">
        <f>VLOOKUP(A1142,'4B0907557B M382 List'!$A$5:$B$1799,2,FALSE)</f>
        <v>1x1</v>
      </c>
      <c r="E1142" s="2" t="str">
        <f>VLOOKUP(A1142,'4B0907557B M382 List'!$A$5:$D$1799,4,FALSE)</f>
        <v>Klopfregeladaption Drehzahlhysterese</v>
      </c>
      <c r="F1142" s="2" t="str">
        <f>VLOOKUP(A1142,'4B0907557B M382 List'!$A$5:$D$1799,3,FALSE)</f>
        <v>$075AF</v>
      </c>
      <c r="H1142" s="2" t="str">
        <f>VLOOKUP(A1142,'4B0907557P M592 List'!$A$5:$D$1316,2,FALSE)</f>
        <v>1x1</v>
      </c>
      <c r="I1142" s="2" t="str">
        <f>VLOOKUP(A1142,'4B0907557P M592 List'!$A$5:$D$1316,4,FALSE)</f>
        <v>Klopfregeladaption Drehzahlhysterese</v>
      </c>
      <c r="J1142" s="2" t="str">
        <f>VLOOKUP(A1142,'4B0907557P M592 List'!$A$5:$D$1316,3,FALSE)</f>
        <v>$07145</v>
      </c>
      <c r="L1142" s="2" t="str">
        <f>VLOOKUP(A1142,'4B0907557P M592 List'!$A$5:$D$1316,2,FALSE)</f>
        <v>1x1</v>
      </c>
      <c r="M1142" s="2" t="str">
        <f>VLOOKUP(A1142,'4B0907557P M592 List'!$A$5:$D$1316,4,FALSE)</f>
        <v>Klopfregeladaption Drehzahlhysterese</v>
      </c>
      <c r="N1142" s="2" t="str">
        <f>VLOOKUP(A1142,'4B0907557P M592 List'!$A$5:$D$1316,3,FALSE)</f>
        <v>$07145</v>
      </c>
      <c r="P1142" s="2" t="str">
        <f>VLOOKUP(A1142,'06A906018R M383 List'!$A$6:$D$1294,2,FALSE)</f>
        <v>1x1</v>
      </c>
      <c r="Q1142" s="2" t="str">
        <f>VLOOKUP(A1142,'06A906018R M383 List'!$A$6:$D$1294,4,FALSE)</f>
        <v>Klopfregeladaption Drehzahlhysterese</v>
      </c>
      <c r="R1142" s="2" t="str">
        <f>VLOOKUP(A1142,'06A906018R M383 List'!$A$6:$D$1294,3,FALSE)</f>
        <v>$06AC5</v>
      </c>
      <c r="T1142" s="2" t="str">
        <f>VLOOKUP(A1142,'06A906018CG M383 List'!$A$6:$D$1395,2,FALSE)</f>
        <v>1x1</v>
      </c>
      <c r="U1142" s="2" t="str">
        <f>VLOOKUP(A1142,'06A906018CG M383 List'!$A$6:$D$1395,4,FALSE)</f>
        <v>Klopfregeladaption Drehzahlhysterese</v>
      </c>
      <c r="V1142" s="2" t="str">
        <f>VLOOKUP(A1142,'06A906018CG M383 List'!$A$6:$D$1395,3,FALSE)</f>
        <v>$06AE3</v>
      </c>
    </row>
    <row r="1143" spans="1:22">
      <c r="A1143" s="2" t="s">
        <v>7917</v>
      </c>
      <c r="B1143" s="2" t="str">
        <f>VLOOKUP(A1143,'4B0907557B M382 List'!$A$5:$E$1799,5,FALSE)</f>
        <v>Knock control differential current ZW to adaptation characteristic diagram</v>
      </c>
      <c r="D1143" s="2" t="str">
        <f>VLOOKUP(A1143,'4B0907557B M382 List'!$A$5:$B$1799,2,FALSE)</f>
        <v>1x1</v>
      </c>
      <c r="E1143" s="2" t="str">
        <f>VLOOKUP(A1143,'4B0907557B M382 List'!$A$5:$D$1799,4,FALSE)</f>
        <v>Klopfregelung Differenz aktueller ZW zu Adaptionskennfeld</v>
      </c>
      <c r="F1143" s="2" t="str">
        <f>VLOOKUP(A1143,'4B0907557B M382 List'!$A$5:$D$1799,3,FALSE)</f>
        <v>$075AD</v>
      </c>
      <c r="H1143" s="2" t="str">
        <f>VLOOKUP(A1143,'4B0907557P M592 List'!$A$5:$D$1316,2,FALSE)</f>
        <v>1x1</v>
      </c>
      <c r="I1143" s="2" t="str">
        <f>VLOOKUP(A1143,'4B0907557P M592 List'!$A$5:$D$1316,4,FALSE)</f>
        <v>Klopfregelung Differenz aktueller ZW zu Adaptionskennfeld</v>
      </c>
      <c r="J1143" s="2" t="str">
        <f>VLOOKUP(A1143,'4B0907557P M592 List'!$A$5:$D$1316,3,FALSE)</f>
        <v>$07143</v>
      </c>
      <c r="L1143" s="2" t="str">
        <f>VLOOKUP(A1143,'4B0907557P M592 List'!$A$5:$D$1316,2,FALSE)</f>
        <v>1x1</v>
      </c>
      <c r="M1143" s="2" t="str">
        <f>VLOOKUP(A1143,'4B0907557P M592 List'!$A$5:$D$1316,4,FALSE)</f>
        <v>Klopfregelung Differenz aktueller ZW zu Adaptionskennfeld</v>
      </c>
      <c r="N1143" s="2" t="str">
        <f>VLOOKUP(A1143,'4B0907557P M592 List'!$A$5:$D$1316,3,FALSE)</f>
        <v>$07143</v>
      </c>
      <c r="P1143" s="2" t="str">
        <f>VLOOKUP(A1143,'06A906018R M383 List'!$A$6:$D$1294,2,FALSE)</f>
        <v>1x1</v>
      </c>
      <c r="Q1143" s="2" t="str">
        <f>VLOOKUP(A1143,'06A906018R M383 List'!$A$6:$D$1294,4,FALSE)</f>
        <v>Klopfregelung Differenz aktueller ZW zu Adaptionskennfeld</v>
      </c>
      <c r="R1143" s="2" t="str">
        <f>VLOOKUP(A1143,'06A906018R M383 List'!$A$6:$D$1294,3,FALSE)</f>
        <v>$06AC3</v>
      </c>
      <c r="T1143" s="2" t="str">
        <f>VLOOKUP(A1143,'06A906018CG M383 List'!$A$6:$D$1395,2,FALSE)</f>
        <v>1x1</v>
      </c>
      <c r="U1143" s="2" t="str">
        <f>VLOOKUP(A1143,'06A906018CG M383 List'!$A$6:$D$1395,4,FALSE)</f>
        <v>Klopfregelung Differenz aktueller ZW zu Adaptionskennfeld</v>
      </c>
      <c r="V1143" s="2" t="str">
        <f>VLOOKUP(A1143,'06A906018CG M383 List'!$A$6:$D$1395,3,FALSE)</f>
        <v>$06AE1</v>
      </c>
    </row>
    <row r="1144" spans="1:22">
      <c r="A1144" s="2" t="s">
        <v>7926</v>
      </c>
      <c r="B1144" s="2" t="str">
        <f>VLOOKUP(A1144,'4B0907557B M382 List'!$A$5:$E$1799,5,FALSE)</f>
        <v>Retard per knock event</v>
      </c>
      <c r="D1144" s="2" t="str">
        <f>VLOOKUP(A1144,'4B0907557B M382 List'!$A$5:$B$1799,2,FALSE)</f>
        <v>10x1</v>
      </c>
      <c r="E1144" s="2" t="str">
        <f>VLOOKUP(A1144,'4B0907557B M382 List'!$A$5:$D$1799,4,FALSE)</f>
        <v>Spätverstellung pro Klopfereignis</v>
      </c>
      <c r="F1144" s="2" t="str">
        <f>VLOOKUP(A1144,'4B0907557B M382 List'!$A$5:$D$1799,3,FALSE)</f>
        <v>$0997A</v>
      </c>
      <c r="H1144" s="2" t="e">
        <f>VLOOKUP(A1144,'4B0907557P M592 List'!$A$5:$D$1316,2,FALSE)</f>
        <v>#N/A</v>
      </c>
      <c r="I1144" s="2" t="e">
        <f>VLOOKUP(A1144,'4B0907557P M592 List'!$A$5:$D$1316,4,FALSE)</f>
        <v>#N/A</v>
      </c>
      <c r="J1144" s="2" t="e">
        <f>VLOOKUP(A1144,'4B0907557P M592 List'!$A$5:$D$1316,3,FALSE)</f>
        <v>#N/A</v>
      </c>
      <c r="L1144" s="2" t="e">
        <f>VLOOKUP(A1144,'4B0907557P M592 List'!$A$5:$D$1316,2,FALSE)</f>
        <v>#N/A</v>
      </c>
      <c r="M1144" s="2" t="e">
        <f>VLOOKUP(A1144,'4B0907557P M592 List'!$A$5:$D$1316,4,FALSE)</f>
        <v>#N/A</v>
      </c>
      <c r="N1144" s="2" t="e">
        <f>VLOOKUP(A1144,'4B0907557P M592 List'!$A$5:$D$1316,3,FALSE)</f>
        <v>#N/A</v>
      </c>
      <c r="P1144" s="2" t="str">
        <f>VLOOKUP(A1144,'06A906018R M383 List'!$A$6:$D$1294,2,FALSE)</f>
        <v>10x1</v>
      </c>
      <c r="Q1144" s="2" t="str">
        <f>VLOOKUP(A1144,'06A906018R M383 List'!$A$6:$D$1294,4,FALSE)</f>
        <v>Spätverstellung pro Klopfereignis</v>
      </c>
      <c r="R1144" s="2" t="str">
        <f>VLOOKUP(A1144,'06A906018R M383 List'!$A$6:$D$1294,3,FALSE)</f>
        <v>$08E6B</v>
      </c>
      <c r="T1144" s="2" t="str">
        <f>VLOOKUP(A1144,'06A906018CG M383 List'!$A$6:$D$1395,2,FALSE)</f>
        <v>10x1</v>
      </c>
      <c r="U1144" s="2" t="str">
        <f>VLOOKUP(A1144,'06A906018CG M383 List'!$A$6:$D$1395,4,FALSE)</f>
        <v>Spätverstellung pro Klopfereignis</v>
      </c>
      <c r="V1144" s="2" t="str">
        <f>VLOOKUP(A1144,'06A906018CG M383 List'!$A$6:$D$1395,3,FALSE)</f>
        <v>$08ED5</v>
      </c>
    </row>
    <row r="1145" spans="1:22">
      <c r="A1145" s="2" t="s">
        <v>7941</v>
      </c>
      <c r="B1145" s="2" t="str">
        <f>VLOOKUP(A1145,'4B0907557B M382 List'!$A$5:$E$1799,5,FALSE)</f>
        <v>maximum retardation</v>
      </c>
      <c r="D1145" s="2" t="str">
        <f>VLOOKUP(A1145,'4B0907557B M382 List'!$A$5:$B$1799,2,FALSE)</f>
        <v>10x1</v>
      </c>
      <c r="E1145" s="2" t="str">
        <f>VLOOKUP(A1145,'4B0907557B M382 List'!$A$5:$D$1799,4,FALSE)</f>
        <v>maximale Spätverstellung</v>
      </c>
      <c r="F1145" s="2" t="str">
        <f>VLOOKUP(A1145,'4B0907557B M382 List'!$A$5:$D$1799,3,FALSE)</f>
        <v>$0998E</v>
      </c>
      <c r="H1145" s="2" t="e">
        <f>VLOOKUP(A1145,'4B0907557P M592 List'!$A$5:$D$1316,2,FALSE)</f>
        <v>#N/A</v>
      </c>
      <c r="I1145" s="2" t="e">
        <f>VLOOKUP(A1145,'4B0907557P M592 List'!$A$5:$D$1316,4,FALSE)</f>
        <v>#N/A</v>
      </c>
      <c r="J1145" s="2" t="e">
        <f>VLOOKUP(A1145,'4B0907557P M592 List'!$A$5:$D$1316,3,FALSE)</f>
        <v>#N/A</v>
      </c>
      <c r="L1145" s="2" t="e">
        <f>VLOOKUP(A1145,'4B0907557P M592 List'!$A$5:$D$1316,2,FALSE)</f>
        <v>#N/A</v>
      </c>
      <c r="M1145" s="2" t="e">
        <f>VLOOKUP(A1145,'4B0907557P M592 List'!$A$5:$D$1316,4,FALSE)</f>
        <v>#N/A</v>
      </c>
      <c r="N1145" s="2" t="e">
        <f>VLOOKUP(A1145,'4B0907557P M592 List'!$A$5:$D$1316,3,FALSE)</f>
        <v>#N/A</v>
      </c>
      <c r="P1145" s="2" t="str">
        <f>VLOOKUP(A1145,'06A906018R M383 List'!$A$6:$D$1294,2,FALSE)</f>
        <v>10x1</v>
      </c>
      <c r="Q1145" s="2" t="str">
        <f>VLOOKUP(A1145,'06A906018R M383 List'!$A$6:$D$1294,4,FALSE)</f>
        <v>maximale Spätverstellung</v>
      </c>
      <c r="R1145" s="2" t="str">
        <f>VLOOKUP(A1145,'06A906018R M383 List'!$A$6:$D$1294,3,FALSE)</f>
        <v>$08E7F</v>
      </c>
      <c r="T1145" s="2" t="str">
        <f>VLOOKUP(A1145,'06A906018CG M383 List'!$A$6:$D$1395,2,FALSE)</f>
        <v>10x1</v>
      </c>
      <c r="U1145" s="2" t="str">
        <f>VLOOKUP(A1145,'06A906018CG M383 List'!$A$6:$D$1395,4,FALSE)</f>
        <v>maximale Spätverstellung</v>
      </c>
      <c r="V1145" s="2" t="str">
        <f>VLOOKUP(A1145,'06A906018CG M383 List'!$A$6:$D$1395,3,FALSE)</f>
        <v>$08EE9</v>
      </c>
    </row>
    <row r="1146" spans="1:22">
      <c r="A1146" s="2" t="s">
        <v>7950</v>
      </c>
      <c r="B1146" s="2" t="str">
        <f>VLOOKUP(A1146,'4B0907557B M382 List'!$A$5:$E$1799,5,FALSE)</f>
        <v>Num. Ignition . / Cyl. , Or time indication of Frühverst . to Frühverst . ( Step width -KR )</v>
      </c>
      <c r="D1146" s="2" t="str">
        <f>VLOOKUP(A1146,'4B0907557B M382 List'!$A$5:$B$1799,2,FALSE)</f>
        <v>10x1</v>
      </c>
      <c r="E1146" s="2" t="str">
        <f>VLOOKUP(A1146,'4B0907557B M382 List'!$A$5:$D$1799,4,FALSE)</f>
        <v>Anz. Zünd./Zyl., bzw. Zeitangabe von Frühverst. zu Frühverst. (Stufenbreite-KR)</v>
      </c>
      <c r="F1146" s="2" t="str">
        <f>VLOOKUP(A1146,'4B0907557B M382 List'!$A$5:$D$1799,3,FALSE)</f>
        <v>$0995C</v>
      </c>
      <c r="H1146" s="2" t="e">
        <f>VLOOKUP(A1146,'4B0907557P M592 List'!$A$5:$D$1316,2,FALSE)</f>
        <v>#N/A</v>
      </c>
      <c r="I1146" s="2" t="e">
        <f>VLOOKUP(A1146,'4B0907557P M592 List'!$A$5:$D$1316,4,FALSE)</f>
        <v>#N/A</v>
      </c>
      <c r="J1146" s="2" t="e">
        <f>VLOOKUP(A1146,'4B0907557P M592 List'!$A$5:$D$1316,3,FALSE)</f>
        <v>#N/A</v>
      </c>
      <c r="L1146" s="2" t="e">
        <f>VLOOKUP(A1146,'4B0907557P M592 List'!$A$5:$D$1316,2,FALSE)</f>
        <v>#N/A</v>
      </c>
      <c r="M1146" s="2" t="e">
        <f>VLOOKUP(A1146,'4B0907557P M592 List'!$A$5:$D$1316,4,FALSE)</f>
        <v>#N/A</v>
      </c>
      <c r="N1146" s="2" t="e">
        <f>VLOOKUP(A1146,'4B0907557P M592 List'!$A$5:$D$1316,3,FALSE)</f>
        <v>#N/A</v>
      </c>
      <c r="P1146" s="2" t="str">
        <f>VLOOKUP(A1146,'06A906018R M383 List'!$A$6:$D$1294,2,FALSE)</f>
        <v>10x1</v>
      </c>
      <c r="Q1146" s="2" t="str">
        <f>VLOOKUP(A1146,'06A906018R M383 List'!$A$6:$D$1294,4,FALSE)</f>
        <v>Anz. Zünd./Zyl., bzw. Zeitangabe von Frühverst. zu Frühverst. (Stufenbreite-KR)</v>
      </c>
      <c r="R1146" s="2" t="str">
        <f>VLOOKUP(A1146,'06A906018R M383 List'!$A$6:$D$1294,3,FALSE)</f>
        <v>$08E4D</v>
      </c>
      <c r="T1146" s="2" t="str">
        <f>VLOOKUP(A1146,'06A906018CG M383 List'!$A$6:$D$1395,2,FALSE)</f>
        <v>10x1</v>
      </c>
      <c r="U1146" s="2" t="str">
        <f>VLOOKUP(A1146,'06A906018CG M383 List'!$A$6:$D$1395,4,FALSE)</f>
        <v>Anz. Zünd./Zyl., bzw. Zeitangabe von Frühverst. zu Frühverst. (Stufenbreite-KR)</v>
      </c>
      <c r="V1146" s="2" t="str">
        <f>VLOOKUP(A1146,'06A906018CG M383 List'!$A$6:$D$1395,3,FALSE)</f>
        <v>$08EB7</v>
      </c>
    </row>
    <row r="1147" spans="1:22">
      <c r="A1147" s="2" t="s">
        <v>7953</v>
      </c>
      <c r="B1147" s="2" t="str">
        <f>VLOOKUP(A1147,'4B0907557B M382 List'!$A$5:$E$1799,5,FALSE)</f>
        <v>Number of ignitions / cyl. , Or time for fast advance of the KR</v>
      </c>
      <c r="D1147" s="2" t="str">
        <f>VLOOKUP(A1147,'4B0907557B M382 List'!$A$5:$B$1799,2,FALSE)</f>
        <v>10x1</v>
      </c>
      <c r="E1147" s="2" t="str">
        <f>VLOOKUP(A1147,'4B0907557B M382 List'!$A$5:$D$1799,4,FALSE)</f>
        <v>Anzahl Zündungen/Zyl., oder Zeitangabe für schnelle Frühverstellung der KR</v>
      </c>
      <c r="F1147" s="2" t="str">
        <f>VLOOKUP(A1147,'4B0907557B M382 List'!$A$5:$D$1799,3,FALSE)</f>
        <v>$09966</v>
      </c>
      <c r="H1147" s="2" t="e">
        <f>VLOOKUP(A1147,'4B0907557P M592 List'!$A$5:$D$1316,2,FALSE)</f>
        <v>#N/A</v>
      </c>
      <c r="I1147" s="2" t="e">
        <f>VLOOKUP(A1147,'4B0907557P M592 List'!$A$5:$D$1316,4,FALSE)</f>
        <v>#N/A</v>
      </c>
      <c r="J1147" s="2" t="e">
        <f>VLOOKUP(A1147,'4B0907557P M592 List'!$A$5:$D$1316,3,FALSE)</f>
        <v>#N/A</v>
      </c>
      <c r="L1147" s="2" t="e">
        <f>VLOOKUP(A1147,'4B0907557P M592 List'!$A$5:$D$1316,2,FALSE)</f>
        <v>#N/A</v>
      </c>
      <c r="M1147" s="2" t="e">
        <f>VLOOKUP(A1147,'4B0907557P M592 List'!$A$5:$D$1316,4,FALSE)</f>
        <v>#N/A</v>
      </c>
      <c r="N1147" s="2" t="e">
        <f>VLOOKUP(A1147,'4B0907557P M592 List'!$A$5:$D$1316,3,FALSE)</f>
        <v>#N/A</v>
      </c>
      <c r="P1147" s="2" t="str">
        <f>VLOOKUP(A1147,'06A906018R M383 List'!$A$6:$D$1294,2,FALSE)</f>
        <v>10x1</v>
      </c>
      <c r="Q1147" s="2" t="str">
        <f>VLOOKUP(A1147,'06A906018R M383 List'!$A$6:$D$1294,4,FALSE)</f>
        <v>Anzahl Zündungen/Zyl., oder Zeitangabe für schnelle Frühverstellung der KR</v>
      </c>
      <c r="R1147" s="2" t="str">
        <f>VLOOKUP(A1147,'06A906018R M383 List'!$A$6:$D$1294,3,FALSE)</f>
        <v>$08E57</v>
      </c>
      <c r="T1147" s="2" t="str">
        <f>VLOOKUP(A1147,'06A906018CG M383 List'!$A$6:$D$1395,2,FALSE)</f>
        <v>10x1</v>
      </c>
      <c r="U1147" s="2" t="str">
        <f>VLOOKUP(A1147,'06A906018CG M383 List'!$A$6:$D$1395,4,FALSE)</f>
        <v>Anzahl Zündungen/Zyl., oder Zeitangabe für schnelle Frühverstellung der KR</v>
      </c>
      <c r="V1147" s="2" t="str">
        <f>VLOOKUP(A1147,'06A906018CG M383 List'!$A$6:$D$1395,3,FALSE)</f>
        <v>$08EC1</v>
      </c>
    </row>
    <row r="1148" spans="1:22">
      <c r="A1148" s="2" t="s">
        <v>8409</v>
      </c>
      <c r="B1148" s="2" t="str">
        <f>VLOOKUP(A1148,'4B0907557B M382 List'!$A$5:$E$1799,5,FALSE)</f>
        <v>Speed ​​threshold for knock control release</v>
      </c>
      <c r="D1148" s="2" t="str">
        <f>VLOOKUP(A1148,'4B0907557B M382 List'!$A$5:$B$1799,2,FALSE)</f>
        <v>1x1</v>
      </c>
      <c r="E1148" s="2" t="str">
        <f>VLOOKUP(A1148,'4B0907557B M382 List'!$A$5:$D$1799,4,FALSE)</f>
        <v>Drehzahlschwelle für Klopfregelfreigabe</v>
      </c>
      <c r="F1148" s="2" t="str">
        <f>VLOOKUP(A1148,'4B0907557B M382 List'!$A$5:$D$1799,3,FALSE)</f>
        <v>$075B3</v>
      </c>
      <c r="H1148" s="2" t="str">
        <f>VLOOKUP(A1148,'4B0907557P M592 List'!$A$5:$D$1316,2,FALSE)</f>
        <v>1x1</v>
      </c>
      <c r="I1148" s="2" t="str">
        <f>VLOOKUP(A1148,'4B0907557P M592 List'!$A$5:$D$1316,4,FALSE)</f>
        <v>Drehzahlschwelle für Klopfregelfreigabe</v>
      </c>
      <c r="J1148" s="2" t="str">
        <f>VLOOKUP(A1148,'4B0907557P M592 List'!$A$5:$D$1316,3,FALSE)</f>
        <v>$07149</v>
      </c>
      <c r="L1148" s="2" t="str">
        <f>VLOOKUP(A1148,'4B0907557P M592 List'!$A$5:$D$1316,2,FALSE)</f>
        <v>1x1</v>
      </c>
      <c r="M1148" s="2" t="str">
        <f>VLOOKUP(A1148,'4B0907557P M592 List'!$A$5:$D$1316,4,FALSE)</f>
        <v>Drehzahlschwelle für Klopfregelfreigabe</v>
      </c>
      <c r="N1148" s="2" t="str">
        <f>VLOOKUP(A1148,'4B0907557P M592 List'!$A$5:$D$1316,3,FALSE)</f>
        <v>$07149</v>
      </c>
      <c r="P1148" s="2" t="e">
        <f>VLOOKUP(A1148,'06A906018R M383 List'!$A$6:$D$1294,2,FALSE)</f>
        <v>#N/A</v>
      </c>
      <c r="Q1148" s="2" t="e">
        <f>VLOOKUP(A1148,'06A906018R M383 List'!$A$6:$D$1294,4,FALSE)</f>
        <v>#N/A</v>
      </c>
      <c r="R1148" s="2" t="e">
        <f>VLOOKUP(A1148,'06A906018R M383 List'!$A$6:$D$1294,3,FALSE)</f>
        <v>#N/A</v>
      </c>
      <c r="T1148" s="2" t="e">
        <f>VLOOKUP(A1148,'06A906018CG M383 List'!$A$6:$D$1395,2,FALSE)</f>
        <v>#N/A</v>
      </c>
      <c r="U1148" s="2" t="e">
        <f>VLOOKUP(A1148,'06A906018CG M383 List'!$A$6:$D$1395,4,FALSE)</f>
        <v>#N/A</v>
      </c>
      <c r="V1148" s="2" t="e">
        <f>VLOOKUP(A1148,'06A906018CG M383 List'!$A$6:$D$1395,3,FALSE)</f>
        <v>#N/A</v>
      </c>
    </row>
    <row r="1149" spans="1:22">
      <c r="A1149" s="2" t="s">
        <v>5894</v>
      </c>
      <c r="B1149" s="2" t="str">
        <f>VLOOKUP(A1149,'4B0907557B M382 List'!$A$5:$E$1799,5,FALSE)</f>
        <v>Speed ​​values ​​for KR- adaptation characteristic diagram</v>
      </c>
      <c r="D1149" s="2" t="str">
        <f>VLOOKUP(A1149,'4B0907557B M382 List'!$A$5:$B$1799,2,FALSE)</f>
        <v>5x1</v>
      </c>
      <c r="E1149" s="2" t="str">
        <f>VLOOKUP(A1149,'4B0907557B M382 List'!$A$5:$D$1799,4,FALSE)</f>
        <v>Drehzahlstützstellen für KR-Adaptionskennfeld</v>
      </c>
      <c r="F1149" s="2" t="str">
        <f>VLOOKUP(A1149,'4B0907557B M382 List'!$A$5:$D$1799,3,FALSE)</f>
        <v>$09934</v>
      </c>
      <c r="H1149" s="2" t="e">
        <f>VLOOKUP(A1149,'4B0907557P M592 List'!$A$5:$D$1316,2,FALSE)</f>
        <v>#N/A</v>
      </c>
      <c r="I1149" s="2" t="e">
        <f>VLOOKUP(A1149,'4B0907557P M592 List'!$A$5:$D$1316,4,FALSE)</f>
        <v>#N/A</v>
      </c>
      <c r="J1149" s="2" t="e">
        <f>VLOOKUP(A1149,'4B0907557P M592 List'!$A$5:$D$1316,3,FALSE)</f>
        <v>#N/A</v>
      </c>
      <c r="L1149" s="2" t="e">
        <f>VLOOKUP(A1149,'4B0907557P M592 List'!$A$5:$D$1316,2,FALSE)</f>
        <v>#N/A</v>
      </c>
      <c r="M1149" s="2" t="e">
        <f>VLOOKUP(A1149,'4B0907557P M592 List'!$A$5:$D$1316,4,FALSE)</f>
        <v>#N/A</v>
      </c>
      <c r="N1149" s="2" t="e">
        <f>VLOOKUP(A1149,'4B0907557P M592 List'!$A$5:$D$1316,3,FALSE)</f>
        <v>#N/A</v>
      </c>
      <c r="P1149" s="2" t="e">
        <f>VLOOKUP(A1149,'06A906018R M383 List'!$A$6:$D$1294,2,FALSE)</f>
        <v>#N/A</v>
      </c>
      <c r="Q1149" s="2" t="e">
        <f>VLOOKUP(A1149,'06A906018R M383 List'!$A$6:$D$1294,4,FALSE)</f>
        <v>#N/A</v>
      </c>
      <c r="R1149" s="2" t="e">
        <f>VLOOKUP(A1149,'06A906018R M383 List'!$A$6:$D$1294,3,FALSE)</f>
        <v>#N/A</v>
      </c>
      <c r="T1149" s="2" t="e">
        <f>VLOOKUP(A1149,'06A906018CG M383 List'!$A$6:$D$1395,2,FALSE)</f>
        <v>#N/A</v>
      </c>
      <c r="U1149" s="2" t="e">
        <f>VLOOKUP(A1149,'06A906018CG M383 List'!$A$6:$D$1395,4,FALSE)</f>
        <v>#N/A</v>
      </c>
      <c r="V1149" s="2" t="e">
        <f>VLOOKUP(A1149,'06A906018CG M383 List'!$A$6:$D$1395,3,FALSE)</f>
        <v>#N/A</v>
      </c>
    </row>
    <row r="1150" spans="1:22">
      <c r="A1150" s="2" t="s">
        <v>6334</v>
      </c>
      <c r="B1150" s="2" t="str">
        <f>VLOOKUP(A1150,'4B0907557B M382 List'!$A$5:$E$1799,5,FALSE)</f>
        <v>tL - Emerging knock control</v>
      </c>
      <c r="D1150" s="2" t="str">
        <f>VLOOKUP(A1150,'4B0907557B M382 List'!$A$5:$B$1799,2,FALSE)</f>
        <v>10x1</v>
      </c>
      <c r="E1150" s="2" t="str">
        <f>VLOOKUP(A1150,'4B0907557B M382 List'!$A$5:$D$1799,4,FALSE)</f>
        <v>tL - Schwelle Klopfregelung</v>
      </c>
      <c r="F1150" s="2" t="str">
        <f>VLOOKUP(A1150,'4B0907557B M382 List'!$A$5:$D$1799,3,FALSE)</f>
        <v>$09952</v>
      </c>
      <c r="H1150" s="2" t="e">
        <f>VLOOKUP(A1150,'4B0907557P M592 List'!$A$5:$D$1316,2,FALSE)</f>
        <v>#N/A</v>
      </c>
      <c r="I1150" s="2" t="e">
        <f>VLOOKUP(A1150,'4B0907557P M592 List'!$A$5:$D$1316,4,FALSE)</f>
        <v>#N/A</v>
      </c>
      <c r="J1150" s="2" t="e">
        <f>VLOOKUP(A1150,'4B0907557P M592 List'!$A$5:$D$1316,3,FALSE)</f>
        <v>#N/A</v>
      </c>
      <c r="L1150" s="2" t="e">
        <f>VLOOKUP(A1150,'4B0907557P M592 List'!$A$5:$D$1316,2,FALSE)</f>
        <v>#N/A</v>
      </c>
      <c r="M1150" s="2" t="e">
        <f>VLOOKUP(A1150,'4B0907557P M592 List'!$A$5:$D$1316,4,FALSE)</f>
        <v>#N/A</v>
      </c>
      <c r="N1150" s="2" t="e">
        <f>VLOOKUP(A1150,'4B0907557P M592 List'!$A$5:$D$1316,3,FALSE)</f>
        <v>#N/A</v>
      </c>
      <c r="P1150" s="2" t="str">
        <f>VLOOKUP(A1150,'06A906018R M383 List'!$A$6:$D$1294,2,FALSE)</f>
        <v>10x1</v>
      </c>
      <c r="Q1150" s="2" t="str">
        <f>VLOOKUP(A1150,'06A906018R M383 List'!$A$6:$D$1294,4,FALSE)</f>
        <v>tL - Schwelle Klopfregelung</v>
      </c>
      <c r="R1150" s="2" t="str">
        <f>VLOOKUP(A1150,'06A906018R M383 List'!$A$6:$D$1294,3,FALSE)</f>
        <v>$08E43</v>
      </c>
      <c r="T1150" s="2" t="str">
        <f>VLOOKUP(A1150,'06A906018CG M383 List'!$A$6:$D$1395,2,FALSE)</f>
        <v>10x1</v>
      </c>
      <c r="U1150" s="2" t="str">
        <f>VLOOKUP(A1150,'06A906018CG M383 List'!$A$6:$D$1395,4,FALSE)</f>
        <v>tL - Schwelle Klopfregelung</v>
      </c>
      <c r="V1150" s="2" t="str">
        <f>VLOOKUP(A1150,'06A906018CG M383 List'!$A$6:$D$1395,3,FALSE)</f>
        <v>$08EAD</v>
      </c>
    </row>
    <row r="1151" spans="1:22">
      <c r="A1151" s="2" t="s">
        <v>6469</v>
      </c>
      <c r="B1151" s="2" t="str">
        <f>VLOOKUP(A1151,'4B0907557B M382 List'!$A$5:$E$1799,5,FALSE)</f>
        <v>Motor temperature threshold for adaptive knock control</v>
      </c>
      <c r="D1151" s="2" t="str">
        <f>VLOOKUP(A1151,'4B0907557B M382 List'!$A$5:$B$1799,2,FALSE)</f>
        <v>1x1</v>
      </c>
      <c r="E1151" s="2" t="str">
        <f>VLOOKUP(A1151,'4B0907557B M382 List'!$A$5:$D$1799,4,FALSE)</f>
        <v>Motortemperaturschwelle für adaptive Klopfregelung</v>
      </c>
      <c r="F1151" s="2" t="str">
        <f>VLOOKUP(A1151,'4B0907557B M382 List'!$A$5:$D$1799,3,FALSE)</f>
        <v>$075B2</v>
      </c>
      <c r="H1151" s="2" t="str">
        <f>VLOOKUP(A1151,'4B0907557P M592 List'!$A$5:$D$1316,2,FALSE)</f>
        <v>1x1</v>
      </c>
      <c r="I1151" s="2" t="str">
        <f>VLOOKUP(A1151,'4B0907557P M592 List'!$A$5:$D$1316,4,FALSE)</f>
        <v>Motortemperaturschwelle für adaptive Klopfregelung</v>
      </c>
      <c r="J1151" s="2" t="str">
        <f>VLOOKUP(A1151,'4B0907557P M592 List'!$A$5:$D$1316,3,FALSE)</f>
        <v>$07148</v>
      </c>
      <c r="L1151" s="2" t="str">
        <f>VLOOKUP(A1151,'4B0907557P M592 List'!$A$5:$D$1316,2,FALSE)</f>
        <v>1x1</v>
      </c>
      <c r="M1151" s="2" t="str">
        <f>VLOOKUP(A1151,'4B0907557P M592 List'!$A$5:$D$1316,4,FALSE)</f>
        <v>Motortemperaturschwelle für adaptive Klopfregelung</v>
      </c>
      <c r="N1151" s="2" t="str">
        <f>VLOOKUP(A1151,'4B0907557P M592 List'!$A$5:$D$1316,3,FALSE)</f>
        <v>$07148</v>
      </c>
      <c r="P1151" s="2" t="e">
        <f>VLOOKUP(A1151,'06A906018R M383 List'!$A$6:$D$1294,2,FALSE)</f>
        <v>#N/A</v>
      </c>
      <c r="Q1151" s="2" t="e">
        <f>VLOOKUP(A1151,'06A906018R M383 List'!$A$6:$D$1294,4,FALSE)</f>
        <v>#N/A</v>
      </c>
      <c r="R1151" s="2" t="e">
        <f>VLOOKUP(A1151,'06A906018R M383 List'!$A$6:$D$1294,3,FALSE)</f>
        <v>#N/A</v>
      </c>
      <c r="T1151" s="2" t="e">
        <f>VLOOKUP(A1151,'06A906018CG M383 List'!$A$6:$D$1395,2,FALSE)</f>
        <v>#N/A</v>
      </c>
      <c r="U1151" s="2" t="e">
        <f>VLOOKUP(A1151,'06A906018CG M383 List'!$A$6:$D$1395,4,FALSE)</f>
        <v>#N/A</v>
      </c>
      <c r="V1151" s="2" t="e">
        <f>VLOOKUP(A1151,'06A906018CG M383 List'!$A$6:$D$1395,3,FALSE)</f>
        <v>#N/A</v>
      </c>
    </row>
    <row r="1152" spans="1:22">
      <c r="A1152" s="2" t="s">
        <v>4076</v>
      </c>
      <c r="B1152" s="2" t="str">
        <f>VLOOKUP(A1152,'4B0907557B M382 List'!$A$5:$E$1799,5,FALSE)</f>
        <v>Max retard at ASR operation</v>
      </c>
      <c r="D1152" s="2" t="str">
        <f>VLOOKUP(A1152,'4B0907557B M382 List'!$A$5:$B$1799,2,FALSE)</f>
        <v>1x1</v>
      </c>
      <c r="E1152" s="2" t="str">
        <f>VLOOKUP(A1152,'4B0907557B M382 List'!$A$5:$D$1799,4,FALSE)</f>
        <v>Max. Spätverstellung bei ASR-Betrieb</v>
      </c>
      <c r="F1152" s="2" t="str">
        <f>VLOOKUP(A1152,'4B0907557B M382 List'!$A$5:$D$1799,3,FALSE)</f>
        <v>$075AE</v>
      </c>
      <c r="H1152" s="2" t="str">
        <f>VLOOKUP(A1152,'4B0907557P M592 List'!$A$5:$D$1316,2,FALSE)</f>
        <v>1x1</v>
      </c>
      <c r="I1152" s="2" t="str">
        <f>VLOOKUP(A1152,'4B0907557P M592 List'!$A$5:$D$1316,4,FALSE)</f>
        <v>Max. Spätverstellung bei ASR-Betrieb</v>
      </c>
      <c r="J1152" s="2" t="str">
        <f>VLOOKUP(A1152,'4B0907557P M592 List'!$A$5:$D$1316,3,FALSE)</f>
        <v>$07144</v>
      </c>
      <c r="L1152" s="2" t="str">
        <f>VLOOKUP(A1152,'4B0907557P M592 List'!$A$5:$D$1316,2,FALSE)</f>
        <v>1x1</v>
      </c>
      <c r="M1152" s="2" t="str">
        <f>VLOOKUP(A1152,'4B0907557P M592 List'!$A$5:$D$1316,4,FALSE)</f>
        <v>Max. Spätverstellung bei ASR-Betrieb</v>
      </c>
      <c r="N1152" s="2" t="str">
        <f>VLOOKUP(A1152,'4B0907557P M592 List'!$A$5:$D$1316,3,FALSE)</f>
        <v>$07144</v>
      </c>
      <c r="P1152" s="2" t="str">
        <f>VLOOKUP(A1152,'06A906018R M383 List'!$A$6:$D$1294,2,FALSE)</f>
        <v>1x1</v>
      </c>
      <c r="Q1152" s="2" t="str">
        <f>VLOOKUP(A1152,'06A906018R M383 List'!$A$6:$D$1294,4,FALSE)</f>
        <v>Max. Spätverstellung bei ASR-Betrieb</v>
      </c>
      <c r="R1152" s="2" t="str">
        <f>VLOOKUP(A1152,'06A906018R M383 List'!$A$6:$D$1294,3,FALSE)</f>
        <v>$06AC4</v>
      </c>
      <c r="T1152" s="2" t="str">
        <f>VLOOKUP(A1152,'06A906018CG M383 List'!$A$6:$D$1395,2,FALSE)</f>
        <v>1x1</v>
      </c>
      <c r="U1152" s="2" t="str">
        <f>VLOOKUP(A1152,'06A906018CG M383 List'!$A$6:$D$1395,4,FALSE)</f>
        <v>Max. Spätverstellung bei ASR-Betrieb</v>
      </c>
      <c r="V1152" s="2" t="str">
        <f>VLOOKUP(A1152,'06A906018CG M383 List'!$A$6:$D$1395,3,FALSE)</f>
        <v>$06AE2</v>
      </c>
    </row>
    <row r="1153" spans="1:22">
      <c r="P1153" s="2"/>
      <c r="Q1153" s="2"/>
      <c r="R1153" s="2"/>
    </row>
    <row r="1154" spans="1:22">
      <c r="A1154" s="2" t="s">
        <v>4370</v>
      </c>
      <c r="B1154" s="15" t="s">
        <v>9973</v>
      </c>
      <c r="P1154" s="2"/>
      <c r="Q1154" s="2"/>
      <c r="R1154" s="2"/>
    </row>
    <row r="1155" spans="1:22">
      <c r="A1155" s="2" t="s">
        <v>9425</v>
      </c>
      <c r="B1155" s="2" t="str">
        <f>VLOOKUP(A1155,'4B0907557B M382 List'!$A$5:$E$1799,5,FALSE)</f>
        <v>Safety retard</v>
      </c>
      <c r="D1155" s="2" t="str">
        <f>VLOOKUP(A1155,'4B0907557B M382 List'!$A$5:$B$1799,2,FALSE)</f>
        <v>10x1</v>
      </c>
      <c r="E1155" s="2" t="str">
        <f>VLOOKUP(A1155,'4B0907557B M382 List'!$A$5:$D$1799,4,FALSE)</f>
        <v>Sicherheitsspätverstellung</v>
      </c>
      <c r="F1155" s="2" t="str">
        <f>VLOOKUP(A1155,'4B0907557B M382 List'!$A$5:$D$1799,3,FALSE)</f>
        <v>$09984</v>
      </c>
      <c r="H1155" s="2" t="e">
        <f>VLOOKUP(A1155,'4B0907557P M592 List'!$A$5:$D$1316,2,FALSE)</f>
        <v>#N/A</v>
      </c>
      <c r="I1155" s="2" t="e">
        <f>VLOOKUP(A1155,'4B0907557P M592 List'!$A$5:$D$1316,4,FALSE)</f>
        <v>#N/A</v>
      </c>
      <c r="J1155" s="2" t="e">
        <f>VLOOKUP(A1155,'4B0907557P M592 List'!$A$5:$D$1316,3,FALSE)</f>
        <v>#N/A</v>
      </c>
      <c r="L1155" s="2" t="e">
        <f>VLOOKUP(A1155,'4B0907557P M592 List'!$A$5:$D$1316,2,FALSE)</f>
        <v>#N/A</v>
      </c>
      <c r="M1155" s="2" t="e">
        <f>VLOOKUP(A1155,'4B0907557P M592 List'!$A$5:$D$1316,4,FALSE)</f>
        <v>#N/A</v>
      </c>
      <c r="N1155" s="2" t="e">
        <f>VLOOKUP(A1155,'4B0907557P M592 List'!$A$5:$D$1316,3,FALSE)</f>
        <v>#N/A</v>
      </c>
      <c r="P1155" s="2" t="str">
        <f>VLOOKUP(A1155,'06A906018R M383 List'!$A$6:$D$1294,2,FALSE)</f>
        <v>10x1</v>
      </c>
      <c r="Q1155" s="2" t="str">
        <f>VLOOKUP(A1155,'06A906018R M383 List'!$A$6:$D$1294,4,FALSE)</f>
        <v>Sicherheitsspätverstellung</v>
      </c>
      <c r="R1155" s="2" t="str">
        <f>VLOOKUP(A1155,'06A906018R M383 List'!$A$6:$D$1294,3,FALSE)</f>
        <v>$08E75</v>
      </c>
      <c r="T1155" s="2" t="str">
        <f>VLOOKUP(A1155,'06A906018CG M383 List'!$A$6:$D$1395,2,FALSE)</f>
        <v>10x1</v>
      </c>
      <c r="U1155" s="2" t="str">
        <f>VLOOKUP(A1155,'06A906018CG M383 List'!$A$6:$D$1395,4,FALSE)</f>
        <v>Sicherheitsspätverstellung</v>
      </c>
      <c r="V1155" s="2" t="str">
        <f>VLOOKUP(A1155,'06A906018CG M383 List'!$A$6:$D$1395,3,FALSE)</f>
        <v>$08EDF</v>
      </c>
    </row>
    <row r="1156" spans="1:22">
      <c r="A1156" s="2" t="s">
        <v>9440</v>
      </c>
      <c r="B1156" s="2" t="str">
        <f>VLOOKUP(A1156,'4B0907557B M382 List'!$A$5:$E$1799,5,FALSE)</f>
        <v>Maximum value of the add. dynamic lead</v>
      </c>
      <c r="D1156" s="2" t="str">
        <f>VLOOKUP(A1156,'4B0907557B M382 List'!$A$5:$B$1799,2,FALSE)</f>
        <v>1x1</v>
      </c>
      <c r="E1156" s="2" t="str">
        <f>VLOOKUP(A1156,'4B0907557B M382 List'!$A$5:$D$1799,4,FALSE)</f>
        <v>Max. Wert des add. Dynamikvorhalts</v>
      </c>
      <c r="F1156" s="2" t="str">
        <f>VLOOKUP(A1156,'4B0907557B M382 List'!$A$5:$D$1799,3,FALSE)</f>
        <v>$075AA</v>
      </c>
      <c r="H1156" s="2" t="str">
        <f>VLOOKUP(A1156,'4B0907557P M592 List'!$A$5:$D$1316,2,FALSE)</f>
        <v>1x1</v>
      </c>
      <c r="I1156" s="2" t="str">
        <f>VLOOKUP(A1156,'4B0907557P M592 List'!$A$5:$D$1316,4,FALSE)</f>
        <v>Max. Wert des add. Dynamikvorhalts</v>
      </c>
      <c r="J1156" s="2" t="str">
        <f>VLOOKUP(A1156,'4B0907557P M592 List'!$A$5:$D$1316,3,FALSE)</f>
        <v>$07140</v>
      </c>
      <c r="L1156" s="2" t="str">
        <f>VLOOKUP(A1156,'4B0907557P M592 List'!$A$5:$D$1316,2,FALSE)</f>
        <v>1x1</v>
      </c>
      <c r="M1156" s="2" t="str">
        <f>VLOOKUP(A1156,'4B0907557P M592 List'!$A$5:$D$1316,4,FALSE)</f>
        <v>Max. Wert des add. Dynamikvorhalts</v>
      </c>
      <c r="N1156" s="2" t="str">
        <f>VLOOKUP(A1156,'4B0907557P M592 List'!$A$5:$D$1316,3,FALSE)</f>
        <v>$07140</v>
      </c>
      <c r="P1156" s="2" t="str">
        <f>VLOOKUP(A1156,'06A906018R M383 List'!$A$6:$D$1294,2,FALSE)</f>
        <v>1x1</v>
      </c>
      <c r="Q1156" s="2" t="str">
        <f>VLOOKUP(A1156,'06A906018R M383 List'!$A$6:$D$1294,4,FALSE)</f>
        <v>Max. Wert des add. Dynamikvorhalts</v>
      </c>
      <c r="R1156" s="2" t="str">
        <f>VLOOKUP(A1156,'06A906018R M383 List'!$A$6:$D$1294,3,FALSE)</f>
        <v>$06AC0</v>
      </c>
      <c r="T1156" s="2" t="str">
        <f>VLOOKUP(A1156,'06A906018CG M383 List'!$A$6:$D$1395,2,FALSE)</f>
        <v>1x1</v>
      </c>
      <c r="U1156" s="2" t="str">
        <f>VLOOKUP(A1156,'06A906018CG M383 List'!$A$6:$D$1395,4,FALSE)</f>
        <v>Max. Wert des add. Dynamikvorhalts</v>
      </c>
      <c r="V1156" s="2" t="str">
        <f>VLOOKUP(A1156,'06A906018CG M383 List'!$A$6:$D$1395,3,FALSE)</f>
        <v>$06ADE</v>
      </c>
    </row>
    <row r="1157" spans="1:22">
      <c r="A1157" s="2" t="s">
        <v>7941</v>
      </c>
      <c r="B1157" s="2" t="str">
        <f>VLOOKUP(A1157,'4B0907557B M382 List'!$A$5:$E$1799,5,FALSE)</f>
        <v>maximum retardation</v>
      </c>
      <c r="D1157" s="2" t="str">
        <f>VLOOKUP(A1157,'4B0907557B M382 List'!$A$5:$B$1799,2,FALSE)</f>
        <v>10x1</v>
      </c>
      <c r="E1157" s="2" t="str">
        <f>VLOOKUP(A1157,'4B0907557B M382 List'!$A$5:$D$1799,4,FALSE)</f>
        <v>maximale Spätverstellung</v>
      </c>
      <c r="F1157" s="2" t="str">
        <f>VLOOKUP(A1157,'4B0907557B M382 List'!$A$5:$D$1799,3,FALSE)</f>
        <v>$0998E</v>
      </c>
      <c r="H1157" s="2" t="e">
        <f>VLOOKUP(A1157,'4B0907557P M592 List'!$A$5:$D$1316,2,FALSE)</f>
        <v>#N/A</v>
      </c>
      <c r="I1157" s="2" t="e">
        <f>VLOOKUP(A1157,'4B0907557P M592 List'!$A$5:$D$1316,4,FALSE)</f>
        <v>#N/A</v>
      </c>
      <c r="J1157" s="2" t="e">
        <f>VLOOKUP(A1157,'4B0907557P M592 List'!$A$5:$D$1316,3,FALSE)</f>
        <v>#N/A</v>
      </c>
      <c r="L1157" s="2" t="e">
        <f>VLOOKUP(A1157,'4B0907557P M592 List'!$A$5:$D$1316,2,FALSE)</f>
        <v>#N/A</v>
      </c>
      <c r="M1157" s="2" t="e">
        <f>VLOOKUP(A1157,'4B0907557P M592 List'!$A$5:$D$1316,4,FALSE)</f>
        <v>#N/A</v>
      </c>
      <c r="N1157" s="2" t="e">
        <f>VLOOKUP(A1157,'4B0907557P M592 List'!$A$5:$D$1316,3,FALSE)</f>
        <v>#N/A</v>
      </c>
      <c r="P1157" s="2" t="str">
        <f>VLOOKUP(A1157,'06A906018R M383 List'!$A$6:$D$1294,2,FALSE)</f>
        <v>10x1</v>
      </c>
      <c r="Q1157" s="2" t="str">
        <f>VLOOKUP(A1157,'06A906018R M383 List'!$A$6:$D$1294,4,FALSE)</f>
        <v>maximale Spätverstellung</v>
      </c>
      <c r="R1157" s="2" t="str">
        <f>VLOOKUP(A1157,'06A906018R M383 List'!$A$6:$D$1294,3,FALSE)</f>
        <v>$08E7F</v>
      </c>
      <c r="T1157" s="2" t="str">
        <f>VLOOKUP(A1157,'06A906018CG M383 List'!$A$6:$D$1395,2,FALSE)</f>
        <v>10x1</v>
      </c>
      <c r="U1157" s="2" t="str">
        <f>VLOOKUP(A1157,'06A906018CG M383 List'!$A$6:$D$1395,4,FALSE)</f>
        <v>maximale Spätverstellung</v>
      </c>
      <c r="V1157" s="2" t="str">
        <f>VLOOKUP(A1157,'06A906018CG M383 List'!$A$6:$D$1395,3,FALSE)</f>
        <v>$08EE9</v>
      </c>
    </row>
    <row r="1158" spans="1:22">
      <c r="A1158" s="2" t="s">
        <v>8409</v>
      </c>
      <c r="B1158" s="2" t="str">
        <f>VLOOKUP(A1158,'4B0907557B M382 List'!$A$5:$E$1799,5,FALSE)</f>
        <v>Speed ​​threshold for knock control release</v>
      </c>
      <c r="D1158" s="2" t="str">
        <f>VLOOKUP(A1158,'4B0907557B M382 List'!$A$5:$B$1799,2,FALSE)</f>
        <v>1x1</v>
      </c>
      <c r="E1158" s="2" t="str">
        <f>VLOOKUP(A1158,'4B0907557B M382 List'!$A$5:$D$1799,4,FALSE)</f>
        <v>Drehzahlschwelle für Klopfregelfreigabe</v>
      </c>
      <c r="F1158" s="2" t="str">
        <f>VLOOKUP(A1158,'4B0907557B M382 List'!$A$5:$D$1799,3,FALSE)</f>
        <v>$075B3</v>
      </c>
      <c r="H1158" s="2" t="str">
        <f>VLOOKUP(A1158,'4B0907557P M592 List'!$A$5:$D$1316,2,FALSE)</f>
        <v>1x1</v>
      </c>
      <c r="I1158" s="2" t="str">
        <f>VLOOKUP(A1158,'4B0907557P M592 List'!$A$5:$D$1316,4,FALSE)</f>
        <v>Drehzahlschwelle für Klopfregelfreigabe</v>
      </c>
      <c r="J1158" s="2" t="str">
        <f>VLOOKUP(A1158,'4B0907557P M592 List'!$A$5:$D$1316,3,FALSE)</f>
        <v>$07149</v>
      </c>
      <c r="L1158" s="2" t="str">
        <f>VLOOKUP(A1158,'4B0907557P M592 List'!$A$5:$D$1316,2,FALSE)</f>
        <v>1x1</v>
      </c>
      <c r="M1158" s="2" t="str">
        <f>VLOOKUP(A1158,'4B0907557P M592 List'!$A$5:$D$1316,4,FALSE)</f>
        <v>Drehzahlschwelle für Klopfregelfreigabe</v>
      </c>
      <c r="N1158" s="2" t="str">
        <f>VLOOKUP(A1158,'4B0907557P M592 List'!$A$5:$D$1316,3,FALSE)</f>
        <v>$07149</v>
      </c>
      <c r="P1158" s="2" t="e">
        <f>VLOOKUP(A1158,'06A906018R M383 List'!$A$6:$D$1294,2,FALSE)</f>
        <v>#N/A</v>
      </c>
      <c r="Q1158" s="2" t="e">
        <f>VLOOKUP(A1158,'06A906018R M383 List'!$A$6:$D$1294,4,FALSE)</f>
        <v>#N/A</v>
      </c>
      <c r="R1158" s="2" t="e">
        <f>VLOOKUP(A1158,'06A906018R M383 List'!$A$6:$D$1294,3,FALSE)</f>
        <v>#N/A</v>
      </c>
      <c r="T1158" s="2" t="e">
        <f>VLOOKUP(A1158,'06A906018CG M383 List'!$A$6:$D$1395,2,FALSE)</f>
        <v>#N/A</v>
      </c>
      <c r="U1158" s="2" t="e">
        <f>VLOOKUP(A1158,'06A906018CG M383 List'!$A$6:$D$1395,4,FALSE)</f>
        <v>#N/A</v>
      </c>
      <c r="V1158" s="2" t="e">
        <f>VLOOKUP(A1158,'06A906018CG M383 List'!$A$6:$D$1395,3,FALSE)</f>
        <v>#N/A</v>
      </c>
    </row>
    <row r="1159" spans="1:22">
      <c r="A1159" s="2" t="s">
        <v>6334</v>
      </c>
      <c r="B1159" s="2" t="str">
        <f>VLOOKUP(A1159,'4B0907557B M382 List'!$A$5:$E$1799,5,FALSE)</f>
        <v>tL - Emerging knock control</v>
      </c>
      <c r="D1159" s="2" t="str">
        <f>VLOOKUP(A1159,'4B0907557B M382 List'!$A$5:$B$1799,2,FALSE)</f>
        <v>10x1</v>
      </c>
      <c r="E1159" s="2" t="str">
        <f>VLOOKUP(A1159,'4B0907557B M382 List'!$A$5:$D$1799,4,FALSE)</f>
        <v>tL - Schwelle Klopfregelung</v>
      </c>
      <c r="F1159" s="2" t="str">
        <f>VLOOKUP(A1159,'4B0907557B M382 List'!$A$5:$D$1799,3,FALSE)</f>
        <v>$09952</v>
      </c>
      <c r="H1159" s="2" t="e">
        <f>VLOOKUP(A1159,'4B0907557P M592 List'!$A$5:$D$1316,2,FALSE)</f>
        <v>#N/A</v>
      </c>
      <c r="I1159" s="2" t="e">
        <f>VLOOKUP(A1159,'4B0907557P M592 List'!$A$5:$D$1316,4,FALSE)</f>
        <v>#N/A</v>
      </c>
      <c r="J1159" s="2" t="e">
        <f>VLOOKUP(A1159,'4B0907557P M592 List'!$A$5:$D$1316,3,FALSE)</f>
        <v>#N/A</v>
      </c>
      <c r="L1159" s="2" t="e">
        <f>VLOOKUP(A1159,'4B0907557P M592 List'!$A$5:$D$1316,2,FALSE)</f>
        <v>#N/A</v>
      </c>
      <c r="M1159" s="2" t="e">
        <f>VLOOKUP(A1159,'4B0907557P M592 List'!$A$5:$D$1316,4,FALSE)</f>
        <v>#N/A</v>
      </c>
      <c r="N1159" s="2" t="e">
        <f>VLOOKUP(A1159,'4B0907557P M592 List'!$A$5:$D$1316,3,FALSE)</f>
        <v>#N/A</v>
      </c>
      <c r="P1159" s="2" t="str">
        <f>VLOOKUP(A1159,'06A906018R M383 List'!$A$6:$D$1294,2,FALSE)</f>
        <v>10x1</v>
      </c>
      <c r="Q1159" s="2" t="str">
        <f>VLOOKUP(A1159,'06A906018R M383 List'!$A$6:$D$1294,4,FALSE)</f>
        <v>tL - Schwelle Klopfregelung</v>
      </c>
      <c r="R1159" s="2" t="str">
        <f>VLOOKUP(A1159,'06A906018R M383 List'!$A$6:$D$1294,3,FALSE)</f>
        <v>$08E43</v>
      </c>
      <c r="T1159" s="2" t="str">
        <f>VLOOKUP(A1159,'06A906018CG M383 List'!$A$6:$D$1395,2,FALSE)</f>
        <v>10x1</v>
      </c>
      <c r="U1159" s="2" t="str">
        <f>VLOOKUP(A1159,'06A906018CG M383 List'!$A$6:$D$1395,4,FALSE)</f>
        <v>tL - Schwelle Klopfregelung</v>
      </c>
      <c r="V1159" s="2" t="str">
        <f>VLOOKUP(A1159,'06A906018CG M383 List'!$A$6:$D$1395,3,FALSE)</f>
        <v>$08EAD</v>
      </c>
    </row>
    <row r="1160" spans="1:22">
      <c r="A1160" s="2" t="s">
        <v>6466</v>
      </c>
      <c r="B1160" s="2" t="str">
        <f>VLOOKUP(A1160,'4B0907557B M382 List'!$A$5:$E$1799,5,FALSE)</f>
        <v>Motor temperature threshold for knock control is active</v>
      </c>
      <c r="D1160" s="2" t="str">
        <f>VLOOKUP(A1160,'4B0907557B M382 List'!$A$5:$B$1799,2,FALSE)</f>
        <v>1x1</v>
      </c>
      <c r="E1160" s="2" t="str">
        <f>VLOOKUP(A1160,'4B0907557B M382 List'!$A$5:$D$1799,4,FALSE)</f>
        <v>Motortemperaturschwelle für Klopfregelung aktiv</v>
      </c>
      <c r="F1160" s="2" t="str">
        <f>VLOOKUP(A1160,'4B0907557B M382 List'!$A$5:$D$1799,3,FALSE)</f>
        <v>$075B1</v>
      </c>
      <c r="H1160" s="2" t="str">
        <f>VLOOKUP(A1160,'4B0907557P M592 List'!$A$5:$D$1316,2,FALSE)</f>
        <v>1x1</v>
      </c>
      <c r="I1160" s="2" t="str">
        <f>VLOOKUP(A1160,'4B0907557P M592 List'!$A$5:$D$1316,4,FALSE)</f>
        <v>Motortemperaturschwelle für Klopfregelung aktiv</v>
      </c>
      <c r="J1160" s="2" t="str">
        <f>VLOOKUP(A1160,'4B0907557P M592 List'!$A$5:$D$1316,3,FALSE)</f>
        <v>$07147</v>
      </c>
      <c r="L1160" s="2" t="str">
        <f>VLOOKUP(A1160,'4B0907557P M592 List'!$A$5:$D$1316,2,FALSE)</f>
        <v>1x1</v>
      </c>
      <c r="M1160" s="2" t="str">
        <f>VLOOKUP(A1160,'4B0907557P M592 List'!$A$5:$D$1316,4,FALSE)</f>
        <v>Motortemperaturschwelle für Klopfregelung aktiv</v>
      </c>
      <c r="N1160" s="2" t="str">
        <f>VLOOKUP(A1160,'4B0907557P M592 List'!$A$5:$D$1316,3,FALSE)</f>
        <v>$07147</v>
      </c>
      <c r="P1160" s="2" t="str">
        <f>VLOOKUP(A1160,'06A906018R M383 List'!$A$6:$D$1294,2,FALSE)</f>
        <v>1x1</v>
      </c>
      <c r="Q1160" s="2" t="str">
        <f>VLOOKUP(A1160,'06A906018R M383 List'!$A$6:$D$1294,4,FALSE)</f>
        <v>Motortemperaturschwelle für Klopfregelung aktiv</v>
      </c>
      <c r="R1160" s="2" t="str">
        <f>VLOOKUP(A1160,'06A906018R M383 List'!$A$6:$D$1294,3,FALSE)</f>
        <v>$06AC7</v>
      </c>
      <c r="T1160" s="2" t="str">
        <f>VLOOKUP(A1160,'06A906018CG M383 List'!$A$6:$D$1395,2,FALSE)</f>
        <v>1x1</v>
      </c>
      <c r="U1160" s="2" t="str">
        <f>VLOOKUP(A1160,'06A906018CG M383 List'!$A$6:$D$1395,4,FALSE)</f>
        <v>Motortemperaturschwelle für Klopfregelung aktiv</v>
      </c>
      <c r="V1160" s="2" t="str">
        <f>VLOOKUP(A1160,'06A906018CG M383 List'!$A$6:$D$1395,3,FALSE)</f>
        <v>$06AE5</v>
      </c>
    </row>
    <row r="1161" spans="1:22">
      <c r="A1161" s="2" t="s">
        <v>6469</v>
      </c>
      <c r="B1161" s="2" t="str">
        <f>VLOOKUP(A1161,'4B0907557B M382 List'!$A$5:$E$1799,5,FALSE)</f>
        <v>Motor temperature threshold for adaptive knock control</v>
      </c>
      <c r="D1161" s="2" t="str">
        <f>VLOOKUP(A1161,'4B0907557B M382 List'!$A$5:$B$1799,2,FALSE)</f>
        <v>1x1</v>
      </c>
      <c r="E1161" s="2" t="str">
        <f>VLOOKUP(A1161,'4B0907557B M382 List'!$A$5:$D$1799,4,FALSE)</f>
        <v>Motortemperaturschwelle für adaptive Klopfregelung</v>
      </c>
      <c r="F1161" s="2" t="str">
        <f>VLOOKUP(A1161,'4B0907557B M382 List'!$A$5:$D$1799,3,FALSE)</f>
        <v>$075B2</v>
      </c>
      <c r="H1161" s="2" t="str">
        <f>VLOOKUP(A1161,'4B0907557P M592 List'!$A$5:$D$1316,2,FALSE)</f>
        <v>1x1</v>
      </c>
      <c r="I1161" s="2" t="str">
        <f>VLOOKUP(A1161,'4B0907557P M592 List'!$A$5:$D$1316,4,FALSE)</f>
        <v>Motortemperaturschwelle für adaptive Klopfregelung</v>
      </c>
      <c r="J1161" s="2" t="str">
        <f>VLOOKUP(A1161,'4B0907557P M592 List'!$A$5:$D$1316,3,FALSE)</f>
        <v>$07148</v>
      </c>
      <c r="L1161" s="2" t="str">
        <f>VLOOKUP(A1161,'4B0907557P M592 List'!$A$5:$D$1316,2,FALSE)</f>
        <v>1x1</v>
      </c>
      <c r="M1161" s="2" t="str">
        <f>VLOOKUP(A1161,'4B0907557P M592 List'!$A$5:$D$1316,4,FALSE)</f>
        <v>Motortemperaturschwelle für adaptive Klopfregelung</v>
      </c>
      <c r="N1161" s="2" t="str">
        <f>VLOOKUP(A1161,'4B0907557P M592 List'!$A$5:$D$1316,3,FALSE)</f>
        <v>$07148</v>
      </c>
      <c r="P1161" s="2" t="e">
        <f>VLOOKUP(A1161,'06A906018R M383 List'!$A$6:$D$1294,2,FALSE)</f>
        <v>#N/A</v>
      </c>
      <c r="Q1161" s="2" t="e">
        <f>VLOOKUP(A1161,'06A906018R M383 List'!$A$6:$D$1294,4,FALSE)</f>
        <v>#N/A</v>
      </c>
      <c r="R1161" s="2" t="e">
        <f>VLOOKUP(A1161,'06A906018R M383 List'!$A$6:$D$1294,3,FALSE)</f>
        <v>#N/A</v>
      </c>
      <c r="T1161" s="2" t="e">
        <f>VLOOKUP(A1161,'06A906018CG M383 List'!$A$6:$D$1395,2,FALSE)</f>
        <v>#N/A</v>
      </c>
      <c r="U1161" s="2" t="e">
        <f>VLOOKUP(A1161,'06A906018CG M383 List'!$A$6:$D$1395,4,FALSE)</f>
        <v>#N/A</v>
      </c>
      <c r="V1161" s="2" t="e">
        <f>VLOOKUP(A1161,'06A906018CG M383 List'!$A$6:$D$1395,3,FALSE)</f>
        <v>#N/A</v>
      </c>
    </row>
    <row r="1162" spans="1:22">
      <c r="P1162" s="2"/>
      <c r="Q1162" s="2"/>
      <c r="R1162" s="2"/>
    </row>
    <row r="1163" spans="1:22">
      <c r="A1163" s="17" t="s">
        <v>4371</v>
      </c>
      <c r="B1163" s="15" t="s">
        <v>9974</v>
      </c>
      <c r="P1163" s="2"/>
      <c r="Q1163" s="2"/>
      <c r="R1163" s="2"/>
    </row>
    <row r="1164" spans="1:22">
      <c r="A1164" s="17" t="s">
        <v>7956</v>
      </c>
      <c r="B1164" s="18" t="str">
        <f>VLOOKUP(A1164,'4B0907557B M382 List'!$A$5:$E$1799,5,FALSE)</f>
        <v>Constant for consumption display</v>
      </c>
      <c r="C1164" s="17"/>
      <c r="D1164" s="17" t="str">
        <f>VLOOKUP(A1164,'4B0907557B M382 List'!$A$5:$B$1799,2,FALSE)</f>
        <v>1x1</v>
      </c>
      <c r="E1164" s="2" t="str">
        <f>VLOOKUP(A1164,'4B0907557B M382 List'!$A$5:$D$1799,4,FALSE)</f>
        <v>Konstante für Verbrauchsanzeige</v>
      </c>
      <c r="F1164" s="2" t="str">
        <f>VLOOKUP(A1164,'4B0907557B M382 List'!$A$5:$D$1799,3,FALSE)</f>
        <v>$075B4</v>
      </c>
      <c r="H1164" s="2" t="str">
        <f>VLOOKUP(A1164,'4B0907557P M592 List'!$A$5:$D$1316,2,FALSE)</f>
        <v>1x1</v>
      </c>
      <c r="I1164" s="2" t="str">
        <f>VLOOKUP(A1164,'4B0907557P M592 List'!$A$5:$D$1316,4,FALSE)</f>
        <v>Konstante für Verbrauchsanzeige</v>
      </c>
      <c r="J1164" s="2" t="str">
        <f>VLOOKUP(A1164,'4B0907557P M592 List'!$A$5:$D$1316,3,FALSE)</f>
        <v>$0714A</v>
      </c>
      <c r="L1164" s="2" t="str">
        <f>VLOOKUP(A1164,'4B0907557P M592 List'!$A$5:$D$1316,2,FALSE)</f>
        <v>1x1</v>
      </c>
      <c r="M1164" s="2" t="str">
        <f>VLOOKUP(A1164,'4B0907557P M592 List'!$A$5:$D$1316,4,FALSE)</f>
        <v>Konstante für Verbrauchsanzeige</v>
      </c>
      <c r="N1164" s="2" t="str">
        <f>VLOOKUP(A1164,'4B0907557P M592 List'!$A$5:$D$1316,3,FALSE)</f>
        <v>$0714A</v>
      </c>
      <c r="P1164" s="2" t="e">
        <f>VLOOKUP(A1164,'06A906018R M383 List'!$A$6:$D$1294,2,FALSE)</f>
        <v>#N/A</v>
      </c>
      <c r="Q1164" s="2" t="e">
        <f>VLOOKUP(A1164,'06A906018R M383 List'!$A$6:$D$1294,4,FALSE)</f>
        <v>#N/A</v>
      </c>
      <c r="R1164" s="2" t="e">
        <f>VLOOKUP(A1164,'06A906018R M383 List'!$A$6:$D$1294,3,FALSE)</f>
        <v>#N/A</v>
      </c>
      <c r="T1164" s="2" t="str">
        <f>VLOOKUP(A1164,'06A906018CG M383 List'!$A$6:$D$1395,2,FALSE)</f>
        <v>1x1</v>
      </c>
      <c r="U1164" s="2" t="str">
        <f>VLOOKUP(A1164,'06A906018CG M383 List'!$A$6:$D$1395,4,FALSE)</f>
        <v>Konstante für Verbrauchsanzeige</v>
      </c>
      <c r="V1164" s="2" t="str">
        <f>VLOOKUP(A1164,'06A906018CG M383 List'!$A$6:$D$1395,3,FALSE)</f>
        <v>$06AE8</v>
      </c>
    </row>
    <row r="1165" spans="1:22">
      <c r="P1165" s="2"/>
      <c r="Q1165" s="2"/>
      <c r="R1165" s="2"/>
    </row>
    <row r="1166" spans="1:22">
      <c r="A1166" s="12" t="s">
        <v>4372</v>
      </c>
      <c r="B1166" s="15" t="s">
        <v>9975</v>
      </c>
      <c r="P1166" s="2"/>
      <c r="Q1166" s="2"/>
      <c r="R1166" s="2"/>
    </row>
    <row r="1167" spans="1:22">
      <c r="A1167" s="2" t="s">
        <v>9006</v>
      </c>
      <c r="B1167" s="2" t="str">
        <f>VLOOKUP(A1167,'4B0907557B M382 List'!$A$5:$E$1799,5,FALSE)</f>
        <v>D - share wastegate</v>
      </c>
      <c r="D1167" s="2" t="str">
        <f>VLOOKUP(A1167,'4B0907557B M382 List'!$A$5:$B$1799,2,FALSE)</f>
        <v>8x1</v>
      </c>
      <c r="E1167" s="2" t="str">
        <f>VLOOKUP(A1167,'4B0907557B M382 List'!$A$5:$D$1799,4,FALSE)</f>
        <v>D - Anteil Ladedruckregler</v>
      </c>
      <c r="F1167" s="2" t="str">
        <f>VLOOKUP(A1167,'4B0907557B M382 List'!$A$5:$D$1799,3,FALSE)</f>
        <v>$09A51</v>
      </c>
      <c r="H1167" s="2" t="e">
        <f>VLOOKUP(A1167,'4B0907557P M592 List'!$A$5:$D$1316,2,FALSE)</f>
        <v>#N/A</v>
      </c>
      <c r="I1167" s="2" t="e">
        <f>VLOOKUP(A1167,'4B0907557P M592 List'!$A$5:$D$1316,4,FALSE)</f>
        <v>#N/A</v>
      </c>
      <c r="J1167" s="2" t="e">
        <f>VLOOKUP(A1167,'4B0907557P M592 List'!$A$5:$D$1316,3,FALSE)</f>
        <v>#N/A</v>
      </c>
      <c r="L1167" s="2" t="e">
        <f>VLOOKUP(A1167,'4B0907557P M592 List'!$A$5:$D$1316,2,FALSE)</f>
        <v>#N/A</v>
      </c>
      <c r="M1167" s="2" t="e">
        <f>VLOOKUP(A1167,'4B0907557P M592 List'!$A$5:$D$1316,4,FALSE)</f>
        <v>#N/A</v>
      </c>
      <c r="N1167" s="2" t="e">
        <f>VLOOKUP(A1167,'4B0907557P M592 List'!$A$5:$D$1316,3,FALSE)</f>
        <v>#N/A</v>
      </c>
      <c r="P1167" s="2" t="str">
        <f>VLOOKUP(A1167,'06A906018R M383 List'!$A$6:$D$1294,2,FALSE)</f>
        <v>8x1</v>
      </c>
      <c r="Q1167" s="2" t="str">
        <f>VLOOKUP(A1167,'06A906018R M383 List'!$A$6:$D$1294,4,FALSE)</f>
        <v>D - Anteil Ladedruckregler</v>
      </c>
      <c r="R1167" s="2" t="str">
        <f>VLOOKUP(A1167,'06A906018R M383 List'!$A$6:$D$1294,3,FALSE)</f>
        <v>$08F42</v>
      </c>
      <c r="T1167" s="2" t="str">
        <f>VLOOKUP(A1167,'06A906018CG M383 List'!$A$6:$D$1395,2,FALSE)</f>
        <v>8x1</v>
      </c>
      <c r="U1167" s="2" t="str">
        <f>VLOOKUP(A1167,'06A906018CG M383 List'!$A$6:$D$1395,4,FALSE)</f>
        <v>D - Anteil Ladedruckregler</v>
      </c>
      <c r="V1167" s="2" t="str">
        <f>VLOOKUP(A1167,'06A906018CG M383 List'!$A$6:$D$1395,3,FALSE)</f>
        <v>$08FAC</v>
      </c>
    </row>
    <row r="1168" spans="1:22">
      <c r="A1168" s="2" t="s">
        <v>8127</v>
      </c>
      <c r="B1168" s="2" t="str">
        <f>VLOOKUP(A1168,'4B0907557B M382 List'!$A$5:$E$1799,5,FALSE)</f>
        <v>Hysteresis D - proportion (no 5th gear )</v>
      </c>
      <c r="D1168" s="2" t="str">
        <f>VLOOKUP(A1168,'4B0907557B M382 List'!$A$5:$B$1799,2,FALSE)</f>
        <v>8x1</v>
      </c>
      <c r="E1168" s="2" t="str">
        <f>VLOOKUP(A1168,'4B0907557B M382 List'!$A$5:$D$1799,4,FALSE)</f>
        <v>Hysterese D - Anteil (kein 5. Gang)</v>
      </c>
      <c r="F1168" s="2" t="str">
        <f>VLOOKUP(A1168,'4B0907557B M382 List'!$A$5:$D$1799,3,FALSE)</f>
        <v>$09A41</v>
      </c>
      <c r="H1168" s="2" t="e">
        <f>VLOOKUP(A1168,'4B0907557P M592 List'!$A$5:$D$1316,2,FALSE)</f>
        <v>#N/A</v>
      </c>
      <c r="I1168" s="2" t="e">
        <f>VLOOKUP(A1168,'4B0907557P M592 List'!$A$5:$D$1316,4,FALSE)</f>
        <v>#N/A</v>
      </c>
      <c r="J1168" s="2" t="e">
        <f>VLOOKUP(A1168,'4B0907557P M592 List'!$A$5:$D$1316,3,FALSE)</f>
        <v>#N/A</v>
      </c>
      <c r="L1168" s="2" t="e">
        <f>VLOOKUP(A1168,'4B0907557P M592 List'!$A$5:$D$1316,2,FALSE)</f>
        <v>#N/A</v>
      </c>
      <c r="M1168" s="2" t="e">
        <f>VLOOKUP(A1168,'4B0907557P M592 List'!$A$5:$D$1316,4,FALSE)</f>
        <v>#N/A</v>
      </c>
      <c r="N1168" s="2" t="e">
        <f>VLOOKUP(A1168,'4B0907557P M592 List'!$A$5:$D$1316,3,FALSE)</f>
        <v>#N/A</v>
      </c>
      <c r="P1168" s="2" t="str">
        <f>VLOOKUP(A1168,'06A906018R M383 List'!$A$6:$D$1294,2,FALSE)</f>
        <v>8x1</v>
      </c>
      <c r="Q1168" s="2" t="str">
        <f>VLOOKUP(A1168,'06A906018R M383 List'!$A$6:$D$1294,4,FALSE)</f>
        <v>Hysterese D - Anteil (kein 5. Gang)</v>
      </c>
      <c r="R1168" s="2" t="str">
        <f>VLOOKUP(A1168,'06A906018R M383 List'!$A$6:$D$1294,3,FALSE)</f>
        <v>$08F32</v>
      </c>
      <c r="T1168" s="2" t="str">
        <f>VLOOKUP(A1168,'06A906018CG M383 List'!$A$6:$D$1395,2,FALSE)</f>
        <v>8x1</v>
      </c>
      <c r="U1168" s="2" t="str">
        <f>VLOOKUP(A1168,'06A906018CG M383 List'!$A$6:$D$1395,4,FALSE)</f>
        <v>Hysterese D - Anteil (kein 5. Gang)</v>
      </c>
      <c r="V1168" s="2" t="str">
        <f>VLOOKUP(A1168,'06A906018CG M383 List'!$A$6:$D$1395,3,FALSE)</f>
        <v>$08F9C</v>
      </c>
    </row>
    <row r="1169" spans="1:22">
      <c r="A1169" s="2" t="s">
        <v>8130</v>
      </c>
      <c r="B1169" s="2" t="str">
        <f>VLOOKUP(A1169,'4B0907557B M382 List'!$A$5:$E$1799,5,FALSE)</f>
        <v>Hysteresis D - Share ( 5th gear )</v>
      </c>
      <c r="D1169" s="2" t="str">
        <f>VLOOKUP(A1169,'4B0907557B M382 List'!$A$5:$B$1799,2,FALSE)</f>
        <v>8x1</v>
      </c>
      <c r="E1169" s="2" t="str">
        <f>VLOOKUP(A1169,'4B0907557B M382 List'!$A$5:$D$1799,4,FALSE)</f>
        <v>Hysterese D - Anteil (5. Gang)</v>
      </c>
      <c r="F1169" s="2" t="str">
        <f>VLOOKUP(A1169,'4B0907557B M382 List'!$A$5:$D$1799,3,FALSE)</f>
        <v>$09A49</v>
      </c>
      <c r="H1169" s="2" t="e">
        <f>VLOOKUP(A1169,'4B0907557P M592 List'!$A$5:$D$1316,2,FALSE)</f>
        <v>#N/A</v>
      </c>
      <c r="I1169" s="2" t="e">
        <f>VLOOKUP(A1169,'4B0907557P M592 List'!$A$5:$D$1316,4,FALSE)</f>
        <v>#N/A</v>
      </c>
      <c r="J1169" s="2" t="e">
        <f>VLOOKUP(A1169,'4B0907557P M592 List'!$A$5:$D$1316,3,FALSE)</f>
        <v>#N/A</v>
      </c>
      <c r="L1169" s="2" t="e">
        <f>VLOOKUP(A1169,'4B0907557P M592 List'!$A$5:$D$1316,2,FALSE)</f>
        <v>#N/A</v>
      </c>
      <c r="M1169" s="2" t="e">
        <f>VLOOKUP(A1169,'4B0907557P M592 List'!$A$5:$D$1316,4,FALSE)</f>
        <v>#N/A</v>
      </c>
      <c r="N1169" s="2" t="e">
        <f>VLOOKUP(A1169,'4B0907557P M592 List'!$A$5:$D$1316,3,FALSE)</f>
        <v>#N/A</v>
      </c>
      <c r="P1169" s="2" t="str">
        <f>VLOOKUP(A1169,'06A906018R M383 List'!$A$6:$D$1294,2,FALSE)</f>
        <v>8x1</v>
      </c>
      <c r="Q1169" s="2" t="str">
        <f>VLOOKUP(A1169,'06A906018R M383 List'!$A$6:$D$1294,4,FALSE)</f>
        <v>Hysterese D - Anteil (5. Gang)</v>
      </c>
      <c r="R1169" s="2" t="str">
        <f>VLOOKUP(A1169,'06A906018R M383 List'!$A$6:$D$1294,3,FALSE)</f>
        <v>$08F3A</v>
      </c>
      <c r="T1169" s="2" t="str">
        <f>VLOOKUP(A1169,'06A906018CG M383 List'!$A$6:$D$1395,2,FALSE)</f>
        <v>8x1</v>
      </c>
      <c r="U1169" s="2" t="str">
        <f>VLOOKUP(A1169,'06A906018CG M383 List'!$A$6:$D$1395,4,FALSE)</f>
        <v>Hysterese D - Anteil (5. Gang)</v>
      </c>
      <c r="V1169" s="2" t="str">
        <f>VLOOKUP(A1169,'06A906018CG M383 List'!$A$6:$D$1395,3,FALSE)</f>
        <v>$08FA4</v>
      </c>
    </row>
    <row r="1170" spans="1:22">
      <c r="A1170" s="2" t="s">
        <v>8133</v>
      </c>
      <c r="B1170" s="2" t="str">
        <f>VLOOKUP(A1170,'4B0907557B M382 List'!$A$5:$E$1799,5,FALSE)</f>
        <v>Time for recognizing the 5 gangs</v>
      </c>
      <c r="D1170" s="2" t="str">
        <f>VLOOKUP(A1170,'4B0907557B M382 List'!$A$5:$B$1799,2,FALSE)</f>
        <v>1x1</v>
      </c>
      <c r="E1170" s="2" t="str">
        <f>VLOOKUP(A1170,'4B0907557B M382 List'!$A$5:$D$1799,4,FALSE)</f>
        <v>Zeit zur Erkennung des 5. Gangs</v>
      </c>
      <c r="F1170" s="2" t="str">
        <f>VLOOKUP(A1170,'4B0907557B M382 List'!$A$5:$D$1799,3,FALSE)</f>
        <v>$075B7</v>
      </c>
      <c r="H1170" s="2" t="str">
        <f>VLOOKUP(A1170,'4B0907557P M592 List'!$A$5:$D$1316,2,FALSE)</f>
        <v>1x1</v>
      </c>
      <c r="I1170" s="2" t="str">
        <f>VLOOKUP(A1170,'4B0907557P M592 List'!$A$5:$D$1316,4,FALSE)</f>
        <v>Zeit zur Erkennung des 5. Gangs</v>
      </c>
      <c r="J1170" s="2" t="str">
        <f>VLOOKUP(A1170,'4B0907557P M592 List'!$A$5:$D$1316,3,FALSE)</f>
        <v>$0714D</v>
      </c>
      <c r="L1170" s="2" t="str">
        <f>VLOOKUP(A1170,'4B0907557P M592 List'!$A$5:$D$1316,2,FALSE)</f>
        <v>1x1</v>
      </c>
      <c r="M1170" s="2" t="str">
        <f>VLOOKUP(A1170,'4B0907557P M592 List'!$A$5:$D$1316,4,FALSE)</f>
        <v>Zeit zur Erkennung des 5. Gangs</v>
      </c>
      <c r="N1170" s="2" t="str">
        <f>VLOOKUP(A1170,'4B0907557P M592 List'!$A$5:$D$1316,3,FALSE)</f>
        <v>$0714D</v>
      </c>
      <c r="P1170" s="2" t="str">
        <f>VLOOKUP(A1170,'06A906018R M383 List'!$A$6:$D$1294,2,FALSE)</f>
        <v>1x1</v>
      </c>
      <c r="Q1170" s="2" t="str">
        <f>VLOOKUP(A1170,'06A906018R M383 List'!$A$6:$D$1294,4,FALSE)</f>
        <v>Zeit zur Erkennung des 5. Gangs</v>
      </c>
      <c r="R1170" s="2" t="str">
        <f>VLOOKUP(A1170,'06A906018R M383 List'!$A$6:$D$1294,3,FALSE)</f>
        <v>$06ACD</v>
      </c>
      <c r="T1170" s="2" t="str">
        <f>VLOOKUP(A1170,'06A906018CG M383 List'!$A$6:$D$1395,2,FALSE)</f>
        <v>1x1</v>
      </c>
      <c r="U1170" s="2" t="str">
        <f>VLOOKUP(A1170,'06A906018CG M383 List'!$A$6:$D$1395,4,FALSE)</f>
        <v>Zeit zur Erkennung des 5. Gangs</v>
      </c>
      <c r="V1170" s="2" t="str">
        <f>VLOOKUP(A1170,'06A906018CG M383 List'!$A$6:$D$1395,3,FALSE)</f>
        <v>$06AEB</v>
      </c>
    </row>
    <row r="1171" spans="1:22">
      <c r="A1171" s="2" t="s">
        <v>8136</v>
      </c>
      <c r="B1171" s="2" t="str">
        <f>VLOOKUP(A1171,'4B0907557B M382 List'!$A$5:$E$1799,5,FALSE)</f>
        <v>D - share - suppression</v>
      </c>
      <c r="D1171" s="2" t="str">
        <f>VLOOKUP(A1171,'4B0907557B M382 List'!$A$5:$B$1799,2,FALSE)</f>
        <v>1x1</v>
      </c>
      <c r="E1171" s="2" t="str">
        <f>VLOOKUP(A1171,'4B0907557B M382 List'!$A$5:$D$1799,4,FALSE)</f>
        <v>D - Anteil - Unterdrückung</v>
      </c>
      <c r="F1171" s="2" t="str">
        <f>VLOOKUP(A1171,'4B0907557B M382 List'!$A$5:$D$1799,3,FALSE)</f>
        <v>$075B6</v>
      </c>
      <c r="H1171" s="2" t="str">
        <f>VLOOKUP(A1171,'4B0907557P M592 List'!$A$5:$D$1316,2,FALSE)</f>
        <v>1x1</v>
      </c>
      <c r="I1171" s="2" t="str">
        <f>VLOOKUP(A1171,'4B0907557P M592 List'!$A$5:$D$1316,4,FALSE)</f>
        <v>D - Anteil - Unterdrückung</v>
      </c>
      <c r="J1171" s="2" t="str">
        <f>VLOOKUP(A1171,'4B0907557P M592 List'!$A$5:$D$1316,3,FALSE)</f>
        <v>$0714C</v>
      </c>
      <c r="L1171" s="2" t="str">
        <f>VLOOKUP(A1171,'4B0907557P M592 List'!$A$5:$D$1316,2,FALSE)</f>
        <v>1x1</v>
      </c>
      <c r="M1171" s="2" t="str">
        <f>VLOOKUP(A1171,'4B0907557P M592 List'!$A$5:$D$1316,4,FALSE)</f>
        <v>D - Anteil - Unterdrückung</v>
      </c>
      <c r="N1171" s="2" t="str">
        <f>VLOOKUP(A1171,'4B0907557P M592 List'!$A$5:$D$1316,3,FALSE)</f>
        <v>$0714C</v>
      </c>
      <c r="P1171" s="2" t="str">
        <f>VLOOKUP(A1171,'06A906018R M383 List'!$A$6:$D$1294,2,FALSE)</f>
        <v>1x1</v>
      </c>
      <c r="Q1171" s="2" t="str">
        <f>VLOOKUP(A1171,'06A906018R M383 List'!$A$6:$D$1294,4,FALSE)</f>
        <v>D - Anteil - Unterdrückung</v>
      </c>
      <c r="R1171" s="2" t="str">
        <f>VLOOKUP(A1171,'06A906018R M383 List'!$A$6:$D$1294,3,FALSE)</f>
        <v>$06ACC</v>
      </c>
      <c r="T1171" s="2" t="str">
        <f>VLOOKUP(A1171,'06A906018CG M383 List'!$A$6:$D$1395,2,FALSE)</f>
        <v>1x1</v>
      </c>
      <c r="U1171" s="2" t="str">
        <f>VLOOKUP(A1171,'06A906018CG M383 List'!$A$6:$D$1395,4,FALSE)</f>
        <v>D - Anteil - Unterdrückung</v>
      </c>
      <c r="V1171" s="2" t="str">
        <f>VLOOKUP(A1171,'06A906018CG M383 List'!$A$6:$D$1395,3,FALSE)</f>
        <v>$06AEA</v>
      </c>
    </row>
    <row r="1172" spans="1:22">
      <c r="A1172" s="2" t="s">
        <v>4155</v>
      </c>
      <c r="B1172" s="2" t="str">
        <f>VLOOKUP(A1172,'4B0907557B M382 List'!$A$5:$E$1799,5,FALSE)</f>
        <v>Time constant for D - share wastegate</v>
      </c>
      <c r="D1172" s="2" t="str">
        <f>VLOOKUP(A1172,'4B0907557B M382 List'!$A$5:$B$1799,2,FALSE)</f>
        <v>8x1</v>
      </c>
      <c r="E1172" s="2" t="str">
        <f>VLOOKUP(A1172,'4B0907557B M382 List'!$A$5:$D$1799,4,FALSE)</f>
        <v>Zeitkonstante für D - Anteil Ladedruckregler</v>
      </c>
      <c r="F1172" s="2" t="str">
        <f>VLOOKUP(A1172,'4B0907557B M382 List'!$A$5:$D$1799,3,FALSE)</f>
        <v>$09A39</v>
      </c>
      <c r="H1172" s="2" t="e">
        <f>VLOOKUP(A1172,'4B0907557P M592 List'!$A$5:$D$1316,2,FALSE)</f>
        <v>#N/A</v>
      </c>
      <c r="I1172" s="2" t="e">
        <f>VLOOKUP(A1172,'4B0907557P M592 List'!$A$5:$D$1316,4,FALSE)</f>
        <v>#N/A</v>
      </c>
      <c r="J1172" s="2" t="e">
        <f>VLOOKUP(A1172,'4B0907557P M592 List'!$A$5:$D$1316,3,FALSE)</f>
        <v>#N/A</v>
      </c>
      <c r="L1172" s="2" t="e">
        <f>VLOOKUP(A1172,'4B0907557P M592 List'!$A$5:$D$1316,2,FALSE)</f>
        <v>#N/A</v>
      </c>
      <c r="M1172" s="2" t="e">
        <f>VLOOKUP(A1172,'4B0907557P M592 List'!$A$5:$D$1316,4,FALSE)</f>
        <v>#N/A</v>
      </c>
      <c r="N1172" s="2" t="e">
        <f>VLOOKUP(A1172,'4B0907557P M592 List'!$A$5:$D$1316,3,FALSE)</f>
        <v>#N/A</v>
      </c>
      <c r="P1172" s="2" t="str">
        <f>VLOOKUP(A1172,'06A906018R M383 List'!$A$6:$D$1294,2,FALSE)</f>
        <v>8x1</v>
      </c>
      <c r="Q1172" s="2" t="str">
        <f>VLOOKUP(A1172,'06A906018R M383 List'!$A$6:$D$1294,4,FALSE)</f>
        <v>Zeitkonstante für D - Anteil Ladedruckregler</v>
      </c>
      <c r="R1172" s="2" t="str">
        <f>VLOOKUP(A1172,'06A906018R M383 List'!$A$6:$D$1294,3,FALSE)</f>
        <v>$08F2A</v>
      </c>
      <c r="T1172" s="2" t="str">
        <f>VLOOKUP(A1172,'06A906018CG M383 List'!$A$6:$D$1395,2,FALSE)</f>
        <v>8x1</v>
      </c>
      <c r="U1172" s="2" t="str">
        <f>VLOOKUP(A1172,'06A906018CG M383 List'!$A$6:$D$1395,4,FALSE)</f>
        <v>Zeitkonstante für D - Anteil Ladedruckregler</v>
      </c>
      <c r="V1172" s="2" t="str">
        <f>VLOOKUP(A1172,'06A906018CG M383 List'!$A$6:$D$1395,3,FALSE)</f>
        <v>$08F94</v>
      </c>
    </row>
    <row r="1173" spans="1:22">
      <c r="A1173" s="12" t="s">
        <v>4292</v>
      </c>
      <c r="B1173" s="12" t="str">
        <f>VLOOKUP(A1173,'4B0907557B M382 List'!$A$5:$E$1799,5,FALSE)</f>
        <v>Time constant for setpoint boost pressure regulator</v>
      </c>
      <c r="C1173" s="12"/>
      <c r="D1173" s="12" t="str">
        <f>VLOOKUP(A1173,'4B0907557B M382 List'!$A$5:$B$1799,2,FALSE)</f>
        <v>8x1</v>
      </c>
      <c r="E1173" s="2" t="str">
        <f>VLOOKUP(A1173,'4B0907557B M382 List'!$A$5:$D$1799,4,FALSE)</f>
        <v>Zeitkonstante für Sollwert Ladedruckregler</v>
      </c>
      <c r="F1173" s="2" t="str">
        <f>VLOOKUP(A1173,'4B0907557B M382 List'!$A$5:$D$1799,3,FALSE)</f>
        <v>$09E89</v>
      </c>
      <c r="H1173" s="2" t="e">
        <f>VLOOKUP(A1173,'4B0907557P M592 List'!$A$5:$D$1316,2,FALSE)</f>
        <v>#N/A</v>
      </c>
      <c r="I1173" s="2" t="e">
        <f>VLOOKUP(A1173,'4B0907557P M592 List'!$A$5:$D$1316,4,FALSE)</f>
        <v>#N/A</v>
      </c>
      <c r="J1173" s="2" t="e">
        <f>VLOOKUP(A1173,'4B0907557P M592 List'!$A$5:$D$1316,3,FALSE)</f>
        <v>#N/A</v>
      </c>
      <c r="L1173" s="2" t="e">
        <f>VLOOKUP(A1173,'4B0907557P M592 List'!$A$5:$D$1316,2,FALSE)</f>
        <v>#N/A</v>
      </c>
      <c r="M1173" s="2" t="e">
        <f>VLOOKUP(A1173,'4B0907557P M592 List'!$A$5:$D$1316,4,FALSE)</f>
        <v>#N/A</v>
      </c>
      <c r="N1173" s="2" t="e">
        <f>VLOOKUP(A1173,'4B0907557P M592 List'!$A$5:$D$1316,3,FALSE)</f>
        <v>#N/A</v>
      </c>
      <c r="P1173" s="2" t="str">
        <f>VLOOKUP(A1173,'06A906018R M383 List'!$A$6:$D$1294,2,FALSE)</f>
        <v>8x1</v>
      </c>
      <c r="Q1173" s="2" t="str">
        <f>VLOOKUP(A1173,'06A906018R M383 List'!$A$6:$D$1294,4,FALSE)</f>
        <v>Zeitkonstante für Sollwert Ladedruckregler</v>
      </c>
      <c r="R1173" s="2" t="str">
        <f>VLOOKUP(A1173,'06A906018R M383 List'!$A$6:$D$1294,3,FALSE)</f>
        <v>$0937A</v>
      </c>
      <c r="T1173" s="2" t="str">
        <f>VLOOKUP(A1173,'06A906018CG M383 List'!$A$6:$D$1395,2,FALSE)</f>
        <v>8x1</v>
      </c>
      <c r="U1173" s="2" t="str">
        <f>VLOOKUP(A1173,'06A906018CG M383 List'!$A$6:$D$1395,4,FALSE)</f>
        <v>Zeitkonstante für Sollwert Ladedruckregler</v>
      </c>
      <c r="V1173" s="2" t="str">
        <f>VLOOKUP(A1173,'06A906018CG M383 List'!$A$6:$D$1395,3,FALSE)</f>
        <v>$093E4</v>
      </c>
    </row>
    <row r="1174" spans="1:22">
      <c r="P1174" s="2"/>
      <c r="Q1174" s="2"/>
      <c r="R1174" s="2"/>
    </row>
    <row r="1175" spans="1:22">
      <c r="A1175" s="2" t="s">
        <v>4373</v>
      </c>
      <c r="B1175" s="15" t="s">
        <v>9976</v>
      </c>
      <c r="P1175" s="2"/>
      <c r="Q1175" s="2"/>
      <c r="R1175" s="2"/>
    </row>
    <row r="1176" spans="1:22">
      <c r="A1176" s="2" t="s">
        <v>7553</v>
      </c>
      <c r="B1176" s="2" t="str">
        <f>VLOOKUP(A1176,'4B0907557B M382 List'!$A$5:$E$1799,5,FALSE)</f>
        <v>I - share wastegate</v>
      </c>
      <c r="D1176" s="2" t="str">
        <f>VLOOKUP(A1176,'4B0907557B M382 List'!$A$5:$B$1799,2,FALSE)</f>
        <v>4x8</v>
      </c>
      <c r="E1176" s="2" t="str">
        <f>VLOOKUP(A1176,'4B0907557B M382 List'!$A$5:$D$1799,4,FALSE)</f>
        <v>I - Anteil Ladedruckregler</v>
      </c>
      <c r="F1176" s="2" t="str">
        <f>VLOOKUP(A1176,'4B0907557B M382 List'!$A$5:$D$1799,3,FALSE)</f>
        <v>$09A19</v>
      </c>
      <c r="H1176" s="2" t="e">
        <f>VLOOKUP(A1176,'4B0907557P M592 List'!$A$5:$D$1316,2,FALSE)</f>
        <v>#N/A</v>
      </c>
      <c r="I1176" s="2" t="e">
        <f>VLOOKUP(A1176,'4B0907557P M592 List'!$A$5:$D$1316,4,FALSE)</f>
        <v>#N/A</v>
      </c>
      <c r="J1176" s="2" t="e">
        <f>VLOOKUP(A1176,'4B0907557P M592 List'!$A$5:$D$1316,3,FALSE)</f>
        <v>#N/A</v>
      </c>
      <c r="L1176" s="2" t="e">
        <f>VLOOKUP(A1176,'4B0907557P M592 List'!$A$5:$D$1316,2,FALSE)</f>
        <v>#N/A</v>
      </c>
      <c r="M1176" s="2" t="e">
        <f>VLOOKUP(A1176,'4B0907557P M592 List'!$A$5:$D$1316,4,FALSE)</f>
        <v>#N/A</v>
      </c>
      <c r="N1176" s="2" t="e">
        <f>VLOOKUP(A1176,'4B0907557P M592 List'!$A$5:$D$1316,3,FALSE)</f>
        <v>#N/A</v>
      </c>
      <c r="P1176" s="2" t="str">
        <f>VLOOKUP(A1176,'06A906018R M383 List'!$A$6:$D$1294,2,FALSE)</f>
        <v>4x8</v>
      </c>
      <c r="Q1176" s="2" t="str">
        <f>VLOOKUP(A1176,'06A906018R M383 List'!$A$6:$D$1294,4,FALSE)</f>
        <v>I - Anteil Ladedruckregler</v>
      </c>
      <c r="R1176" s="2" t="str">
        <f>VLOOKUP(A1176,'06A906018R M383 List'!$A$6:$D$1294,3,FALSE)</f>
        <v>$08F0A</v>
      </c>
      <c r="T1176" s="2" t="str">
        <f>VLOOKUP(A1176,'06A906018CG M383 List'!$A$6:$D$1395,2,FALSE)</f>
        <v>4x8</v>
      </c>
      <c r="U1176" s="2" t="str">
        <f>VLOOKUP(A1176,'06A906018CG M383 List'!$A$6:$D$1395,4,FALSE)</f>
        <v>I - Anteil Ladedruckregler</v>
      </c>
      <c r="V1176" s="2" t="str">
        <f>VLOOKUP(A1176,'06A906018CG M383 List'!$A$6:$D$1395,3,FALSE)</f>
        <v>$08F74</v>
      </c>
    </row>
    <row r="1177" spans="1:22">
      <c r="A1177" s="2" t="s">
        <v>6948</v>
      </c>
      <c r="B1177" s="2" t="str">
        <f>VLOOKUP(A1177,'4B0907557B M382 List'!$A$5:$E$1799,5,FALSE)</f>
        <v>Lower duty cycle limitation for LDR</v>
      </c>
      <c r="D1177" s="2" t="str">
        <f>VLOOKUP(A1177,'4B0907557B M382 List'!$A$5:$B$1799,2,FALSE)</f>
        <v>1x1</v>
      </c>
      <c r="E1177" s="2" t="str">
        <f>VLOOKUP(A1177,'4B0907557B M382 List'!$A$5:$D$1799,4,FALSE)</f>
        <v>Untere Tastverhältnisbegrenzung für LDR</v>
      </c>
      <c r="F1177" s="2" t="str">
        <f>VLOOKUP(A1177,'4B0907557B M382 List'!$A$5:$D$1799,3,FALSE)</f>
        <v>$075C9</v>
      </c>
      <c r="H1177" s="2" t="str">
        <f>VLOOKUP(A1177,'4B0907557P M592 List'!$A$5:$D$1316,2,FALSE)</f>
        <v>1x1</v>
      </c>
      <c r="I1177" s="2" t="str">
        <f>VLOOKUP(A1177,'4B0907557P M592 List'!$A$5:$D$1316,4,FALSE)</f>
        <v>Untere Tastverhältnisbegrenzung für LDR</v>
      </c>
      <c r="J1177" s="2" t="str">
        <f>VLOOKUP(A1177,'4B0907557P M592 List'!$A$5:$D$1316,3,FALSE)</f>
        <v>$0715F</v>
      </c>
      <c r="L1177" s="2" t="str">
        <f>VLOOKUP(A1177,'4B0907557P M592 List'!$A$5:$D$1316,2,FALSE)</f>
        <v>1x1</v>
      </c>
      <c r="M1177" s="2" t="str">
        <f>VLOOKUP(A1177,'4B0907557P M592 List'!$A$5:$D$1316,4,FALSE)</f>
        <v>Untere Tastverhältnisbegrenzung für LDR</v>
      </c>
      <c r="N1177" s="2" t="str">
        <f>VLOOKUP(A1177,'4B0907557P M592 List'!$A$5:$D$1316,3,FALSE)</f>
        <v>$0715F</v>
      </c>
      <c r="P1177" s="2" t="str">
        <f>VLOOKUP(A1177,'06A906018R M383 List'!$A$6:$D$1294,2,FALSE)</f>
        <v>1x1</v>
      </c>
      <c r="Q1177" s="2" t="str">
        <f>VLOOKUP(A1177,'06A906018R M383 List'!$A$6:$D$1294,4,FALSE)</f>
        <v>Untere Tastverhältnisbegrenzung für LDR</v>
      </c>
      <c r="R1177" s="2" t="str">
        <f>VLOOKUP(A1177,'06A906018R M383 List'!$A$6:$D$1294,3,FALSE)</f>
        <v>$06ADF</v>
      </c>
      <c r="T1177" s="2" t="str">
        <f>VLOOKUP(A1177,'06A906018CG M383 List'!$A$6:$D$1395,2,FALSE)</f>
        <v>1x1</v>
      </c>
      <c r="U1177" s="2" t="str">
        <f>VLOOKUP(A1177,'06A906018CG M383 List'!$A$6:$D$1395,4,FALSE)</f>
        <v>Untere Tastverhältnisbegrenzung für LDR</v>
      </c>
      <c r="V1177" s="2" t="str">
        <f>VLOOKUP(A1177,'06A906018CG M383 List'!$A$6:$D$1395,3,FALSE)</f>
        <v>$06AFD</v>
      </c>
    </row>
    <row r="1178" spans="1:22">
      <c r="A1178" s="2" t="s">
        <v>6951</v>
      </c>
      <c r="B1178" s="2" t="str">
        <f>VLOOKUP(A1178,'4B0907557B M382 List'!$A$5:$E$1799,5,FALSE)</f>
        <v>Upper duty cycle limitation for LDR</v>
      </c>
      <c r="D1178" s="2" t="str">
        <f>VLOOKUP(A1178,'4B0907557B M382 List'!$A$5:$B$1799,2,FALSE)</f>
        <v>1x1</v>
      </c>
      <c r="E1178" s="2" t="str">
        <f>VLOOKUP(A1178,'4B0907557B M382 List'!$A$5:$D$1799,4,FALSE)</f>
        <v>Obere Tastverhältnisbegrenzung für LDR</v>
      </c>
      <c r="F1178" s="2" t="str">
        <f>VLOOKUP(A1178,'4B0907557B M382 List'!$A$5:$D$1799,3,FALSE)</f>
        <v>$075CA</v>
      </c>
      <c r="H1178" s="2" t="str">
        <f>VLOOKUP(A1178,'4B0907557P M592 List'!$A$5:$D$1316,2,FALSE)</f>
        <v>1x1</v>
      </c>
      <c r="I1178" s="2" t="str">
        <f>VLOOKUP(A1178,'4B0907557P M592 List'!$A$5:$D$1316,4,FALSE)</f>
        <v>Obere Tastverhältnisbegrenzung für LDR</v>
      </c>
      <c r="J1178" s="2" t="str">
        <f>VLOOKUP(A1178,'4B0907557P M592 List'!$A$5:$D$1316,3,FALSE)</f>
        <v>$07160</v>
      </c>
      <c r="L1178" s="2" t="str">
        <f>VLOOKUP(A1178,'4B0907557P M592 List'!$A$5:$D$1316,2,FALSE)</f>
        <v>1x1</v>
      </c>
      <c r="M1178" s="2" t="str">
        <f>VLOOKUP(A1178,'4B0907557P M592 List'!$A$5:$D$1316,4,FALSE)</f>
        <v>Obere Tastverhältnisbegrenzung für LDR</v>
      </c>
      <c r="N1178" s="2" t="str">
        <f>VLOOKUP(A1178,'4B0907557P M592 List'!$A$5:$D$1316,3,FALSE)</f>
        <v>$07160</v>
      </c>
      <c r="P1178" s="2" t="str">
        <f>VLOOKUP(A1178,'06A906018R M383 List'!$A$6:$D$1294,2,FALSE)</f>
        <v>1x1</v>
      </c>
      <c r="Q1178" s="2" t="str">
        <f>VLOOKUP(A1178,'06A906018R M383 List'!$A$6:$D$1294,4,FALSE)</f>
        <v>Obere Tastverhältnisbegrenzung für LDR</v>
      </c>
      <c r="R1178" s="2" t="str">
        <f>VLOOKUP(A1178,'06A906018R M383 List'!$A$6:$D$1294,3,FALSE)</f>
        <v>$06AE0</v>
      </c>
      <c r="T1178" s="2" t="str">
        <f>VLOOKUP(A1178,'06A906018CG M383 List'!$A$6:$D$1395,2,FALSE)</f>
        <v>1x1</v>
      </c>
      <c r="U1178" s="2" t="str">
        <f>VLOOKUP(A1178,'06A906018CG M383 List'!$A$6:$D$1395,4,FALSE)</f>
        <v>Obere Tastverhältnisbegrenzung für LDR</v>
      </c>
      <c r="V1178" s="2" t="str">
        <f>VLOOKUP(A1178,'06A906018CG M383 List'!$A$6:$D$1395,3,FALSE)</f>
        <v>$06AFE</v>
      </c>
    </row>
    <row r="1179" spans="1:22">
      <c r="P1179" s="2"/>
      <c r="Q1179" s="2"/>
      <c r="R1179" s="2"/>
    </row>
    <row r="1180" spans="1:22">
      <c r="A1180" s="12" t="s">
        <v>4374</v>
      </c>
      <c r="B1180" s="15" t="s">
        <v>9977</v>
      </c>
      <c r="P1180" s="2"/>
      <c r="Q1180" s="2"/>
      <c r="R1180" s="2"/>
    </row>
    <row r="1181" spans="1:22">
      <c r="A1181" s="2" t="s">
        <v>8993</v>
      </c>
      <c r="B1181" s="2" t="str">
        <f>VLOOKUP(A1181,'4B0907557B M382 List'!$A$5:$E$1799,5,FALSE)</f>
        <v>Throttle threshold for LDR overboost</v>
      </c>
      <c r="D1181" s="2" t="str">
        <f>VLOOKUP(A1181,'4B0907557B M382 List'!$A$5:$B$1799,2,FALSE)</f>
        <v>1x1</v>
      </c>
      <c r="E1181" s="2" t="str">
        <f>VLOOKUP(A1181,'4B0907557B M382 List'!$A$5:$D$1799,4,FALSE)</f>
        <v>Drosselklappenschwelle für LDR-Overboost</v>
      </c>
      <c r="F1181" s="2" t="str">
        <f>VLOOKUP(A1181,'4B0907557B M382 List'!$A$5:$D$1799,3,FALSE)</f>
        <v>$075B8</v>
      </c>
      <c r="H1181" s="2" t="str">
        <f>VLOOKUP(A1181,'4B0907557P M592 List'!$A$5:$D$1316,2,FALSE)</f>
        <v>1x1</v>
      </c>
      <c r="I1181" s="2" t="str">
        <f>VLOOKUP(A1181,'4B0907557P M592 List'!$A$5:$D$1316,4,FALSE)</f>
        <v>Drosselklappenschwelle für LDR-Overboost</v>
      </c>
      <c r="J1181" s="2" t="str">
        <f>VLOOKUP(A1181,'4B0907557P M592 List'!$A$5:$D$1316,3,FALSE)</f>
        <v>$0714E</v>
      </c>
      <c r="L1181" s="2" t="str">
        <f>VLOOKUP(A1181,'4B0907557P M592 List'!$A$5:$D$1316,2,FALSE)</f>
        <v>1x1</v>
      </c>
      <c r="M1181" s="2" t="str">
        <f>VLOOKUP(A1181,'4B0907557P M592 List'!$A$5:$D$1316,4,FALSE)</f>
        <v>Drosselklappenschwelle für LDR-Overboost</v>
      </c>
      <c r="N1181" s="2" t="str">
        <f>VLOOKUP(A1181,'4B0907557P M592 List'!$A$5:$D$1316,3,FALSE)</f>
        <v>$0714E</v>
      </c>
      <c r="P1181" s="2" t="str">
        <f>VLOOKUP(A1181,'06A906018R M383 List'!$A$6:$D$1294,2,FALSE)</f>
        <v>1x1</v>
      </c>
      <c r="Q1181" s="2" t="str">
        <f>VLOOKUP(A1181,'06A906018R M383 List'!$A$6:$D$1294,4,FALSE)</f>
        <v>Drosselklappenschwelle für LDR-Overboost</v>
      </c>
      <c r="R1181" s="2" t="str">
        <f>VLOOKUP(A1181,'06A906018R M383 List'!$A$6:$D$1294,3,FALSE)</f>
        <v>$06ACE</v>
      </c>
      <c r="T1181" s="2" t="str">
        <f>VLOOKUP(A1181,'06A906018CG M383 List'!$A$6:$D$1395,2,FALSE)</f>
        <v>1x1</v>
      </c>
      <c r="U1181" s="2" t="str">
        <f>VLOOKUP(A1181,'06A906018CG M383 List'!$A$6:$D$1395,4,FALSE)</f>
        <v>Drosselklappenschwelle für LDR-Overboost</v>
      </c>
      <c r="V1181" s="2" t="str">
        <f>VLOOKUP(A1181,'06A906018CG M383 List'!$A$6:$D$1395,3,FALSE)</f>
        <v>$06AEC</v>
      </c>
    </row>
    <row r="1182" spans="1:22">
      <c r="A1182" s="2" t="s">
        <v>9525</v>
      </c>
      <c r="B1182" s="2" t="str">
        <f>VLOOKUP(A1182,'4B0907557B M382 List'!$A$5:$E$1799,5,FALSE)</f>
        <v>Deviation threshold for start time counter LDR overboost activ</v>
      </c>
      <c r="D1182" s="2" t="str">
        <f>VLOOKUP(A1182,'4B0907557B M382 List'!$A$5:$B$1799,2,FALSE)</f>
        <v>1x1</v>
      </c>
      <c r="E1182" s="2" t="str">
        <f>VLOOKUP(A1182,'4B0907557B M382 List'!$A$5:$D$1799,4,FALSE)</f>
        <v>Regelabweichungsschwelle für Start Zeitzähler LDR-Overboost activ</v>
      </c>
      <c r="F1182" s="2" t="str">
        <f>VLOOKUP(A1182,'4B0907557B M382 List'!$A$5:$D$1799,3,FALSE)</f>
        <v>$075BC</v>
      </c>
      <c r="H1182" s="2" t="str">
        <f>VLOOKUP(A1182,'4B0907557P M592 List'!$A$5:$D$1316,2,FALSE)</f>
        <v>1x1</v>
      </c>
      <c r="I1182" s="2" t="str">
        <f>VLOOKUP(A1182,'4B0907557P M592 List'!$A$5:$D$1316,4,FALSE)</f>
        <v>Regelabweichungsschwelle für Start Zeitzähler LDR-Overboost activ</v>
      </c>
      <c r="J1182" s="2" t="str">
        <f>VLOOKUP(A1182,'4B0907557P M592 List'!$A$5:$D$1316,3,FALSE)</f>
        <v>$07152</v>
      </c>
      <c r="L1182" s="2" t="str">
        <f>VLOOKUP(A1182,'4B0907557P M592 List'!$A$5:$D$1316,2,FALSE)</f>
        <v>1x1</v>
      </c>
      <c r="M1182" s="2" t="str">
        <f>VLOOKUP(A1182,'4B0907557P M592 List'!$A$5:$D$1316,4,FALSE)</f>
        <v>Regelabweichungsschwelle für Start Zeitzähler LDR-Overboost activ</v>
      </c>
      <c r="N1182" s="2" t="str">
        <f>VLOOKUP(A1182,'4B0907557P M592 List'!$A$5:$D$1316,3,FALSE)</f>
        <v>$07152</v>
      </c>
      <c r="P1182" s="2" t="str">
        <f>VLOOKUP(A1182,'06A906018R M383 List'!$A$6:$D$1294,2,FALSE)</f>
        <v>1x1</v>
      </c>
      <c r="Q1182" s="2" t="str">
        <f>VLOOKUP(A1182,'06A906018R M383 List'!$A$6:$D$1294,4,FALSE)</f>
        <v>Regelabweichungsschwelle für Start Zeitzähler LDR-Overboost activ</v>
      </c>
      <c r="R1182" s="2" t="str">
        <f>VLOOKUP(A1182,'06A906018R M383 List'!$A$6:$D$1294,3,FALSE)</f>
        <v>$06AD2</v>
      </c>
      <c r="T1182" s="2" t="str">
        <f>VLOOKUP(A1182,'06A906018CG M383 List'!$A$6:$D$1395,2,FALSE)</f>
        <v>1x1</v>
      </c>
      <c r="U1182" s="2" t="str">
        <f>VLOOKUP(A1182,'06A906018CG M383 List'!$A$6:$D$1395,4,FALSE)</f>
        <v>Regelabweichungsschwelle für Start Zeitzähler LDR-Overboost activ</v>
      </c>
      <c r="V1182" s="2" t="str">
        <f>VLOOKUP(A1182,'06A906018CG M383 List'!$A$6:$D$1395,3,FALSE)</f>
        <v>$06AF0</v>
      </c>
    </row>
    <row r="1183" spans="1:22">
      <c r="A1183" s="2" t="s">
        <v>7171</v>
      </c>
      <c r="B1183" s="2" t="str">
        <f>VLOOKUP(A1183,'4B0907557B M382 List'!$A$5:$E$1799,5,FALSE)</f>
        <v>Drosselklappengradientenschwelle for LDR overboost</v>
      </c>
      <c r="D1183" s="2" t="str">
        <f>VLOOKUP(A1183,'4B0907557B M382 List'!$A$5:$B$1799,2,FALSE)</f>
        <v>1x1</v>
      </c>
      <c r="E1183" s="2" t="str">
        <f>VLOOKUP(A1183,'4B0907557B M382 List'!$A$5:$D$1799,4,FALSE)</f>
        <v>Drosselklappengradientenschwelle für LDR-Overboost</v>
      </c>
      <c r="F1183" s="2" t="str">
        <f>VLOOKUP(A1183,'4B0907557B M382 List'!$A$5:$D$1799,3,FALSE)</f>
        <v>$075B9</v>
      </c>
      <c r="H1183" s="2" t="str">
        <f>VLOOKUP(A1183,'4B0907557P M592 List'!$A$5:$D$1316,2,FALSE)</f>
        <v>1x1</v>
      </c>
      <c r="I1183" s="2" t="str">
        <f>VLOOKUP(A1183,'4B0907557P M592 List'!$A$5:$D$1316,4,FALSE)</f>
        <v>Drosselklappengradientenschwelle für LDR-Overboost</v>
      </c>
      <c r="J1183" s="2" t="str">
        <f>VLOOKUP(A1183,'4B0907557P M592 List'!$A$5:$D$1316,3,FALSE)</f>
        <v>$0714F</v>
      </c>
      <c r="L1183" s="2" t="str">
        <f>VLOOKUP(A1183,'4B0907557P M592 List'!$A$5:$D$1316,2,FALSE)</f>
        <v>1x1</v>
      </c>
      <c r="M1183" s="2" t="str">
        <f>VLOOKUP(A1183,'4B0907557P M592 List'!$A$5:$D$1316,4,FALSE)</f>
        <v>Drosselklappengradientenschwelle für LDR-Overboost</v>
      </c>
      <c r="N1183" s="2" t="str">
        <f>VLOOKUP(A1183,'4B0907557P M592 List'!$A$5:$D$1316,3,FALSE)</f>
        <v>$0714F</v>
      </c>
      <c r="P1183" s="2" t="str">
        <f>VLOOKUP(A1183,'06A906018R M383 List'!$A$6:$D$1294,2,FALSE)</f>
        <v>1x1</v>
      </c>
      <c r="Q1183" s="2" t="str">
        <f>VLOOKUP(A1183,'06A906018R M383 List'!$A$6:$D$1294,4,FALSE)</f>
        <v>Drosselklappengradientenschwelle für LDR-Overboost</v>
      </c>
      <c r="R1183" s="2" t="str">
        <f>VLOOKUP(A1183,'06A906018R M383 List'!$A$6:$D$1294,3,FALSE)</f>
        <v>$06ACF</v>
      </c>
      <c r="T1183" s="2" t="str">
        <f>VLOOKUP(A1183,'06A906018CG M383 List'!$A$6:$D$1395,2,FALSE)</f>
        <v>1x1</v>
      </c>
      <c r="U1183" s="2" t="str">
        <f>VLOOKUP(A1183,'06A906018CG M383 List'!$A$6:$D$1395,4,FALSE)</f>
        <v>Drosselklappengradientenschwelle für LDR-Overboost</v>
      </c>
      <c r="V1183" s="2" t="str">
        <f>VLOOKUP(A1183,'06A906018CG M383 List'!$A$6:$D$1395,3,FALSE)</f>
        <v>$06AED</v>
      </c>
    </row>
    <row r="1184" spans="1:22">
      <c r="A1184" s="2" t="s">
        <v>7190</v>
      </c>
      <c r="B1184" s="2" t="str">
        <f>VLOOKUP(A1184,'4B0907557B M382 List'!$A$5:$E$1799,5,FALSE)</f>
        <v>Drehzahlgradientenschwelle for LDR overboost</v>
      </c>
      <c r="D1184" s="2" t="str">
        <f>VLOOKUP(A1184,'4B0907557B M382 List'!$A$5:$B$1799,2,FALSE)</f>
        <v>1x1</v>
      </c>
      <c r="E1184" s="2" t="str">
        <f>VLOOKUP(A1184,'4B0907557B M382 List'!$A$5:$D$1799,4,FALSE)</f>
        <v>Drehzahlgradientenschwelle für LDR-Overboost</v>
      </c>
      <c r="F1184" s="2" t="str">
        <f>VLOOKUP(A1184,'4B0907557B M382 List'!$A$5:$D$1799,3,FALSE)</f>
        <v>$075BA</v>
      </c>
      <c r="H1184" s="2" t="str">
        <f>VLOOKUP(A1184,'4B0907557P M592 List'!$A$5:$D$1316,2,FALSE)</f>
        <v>1x1</v>
      </c>
      <c r="I1184" s="2" t="str">
        <f>VLOOKUP(A1184,'4B0907557P M592 List'!$A$5:$D$1316,4,FALSE)</f>
        <v>Drehzahlgradientenschwelle für LDR-Overboost</v>
      </c>
      <c r="J1184" s="2" t="str">
        <f>VLOOKUP(A1184,'4B0907557P M592 List'!$A$5:$D$1316,3,FALSE)</f>
        <v>$07150</v>
      </c>
      <c r="L1184" s="2" t="str">
        <f>VLOOKUP(A1184,'4B0907557P M592 List'!$A$5:$D$1316,2,FALSE)</f>
        <v>1x1</v>
      </c>
      <c r="M1184" s="2" t="str">
        <f>VLOOKUP(A1184,'4B0907557P M592 List'!$A$5:$D$1316,4,FALSE)</f>
        <v>Drehzahlgradientenschwelle für LDR-Overboost</v>
      </c>
      <c r="N1184" s="2" t="str">
        <f>VLOOKUP(A1184,'4B0907557P M592 List'!$A$5:$D$1316,3,FALSE)</f>
        <v>$07150</v>
      </c>
      <c r="P1184" s="2" t="str">
        <f>VLOOKUP(A1184,'06A906018R M383 List'!$A$6:$D$1294,2,FALSE)</f>
        <v>1x1</v>
      </c>
      <c r="Q1184" s="2" t="str">
        <f>VLOOKUP(A1184,'06A906018R M383 List'!$A$6:$D$1294,4,FALSE)</f>
        <v>Drehzahlgradientenschwelle für LDR-Overboost</v>
      </c>
      <c r="R1184" s="2" t="str">
        <f>VLOOKUP(A1184,'06A906018R M383 List'!$A$6:$D$1294,3,FALSE)</f>
        <v>$06AD0</v>
      </c>
      <c r="T1184" s="2" t="str">
        <f>VLOOKUP(A1184,'06A906018CG M383 List'!$A$6:$D$1395,2,FALSE)</f>
        <v>1x1</v>
      </c>
      <c r="U1184" s="2" t="str">
        <f>VLOOKUP(A1184,'06A906018CG M383 List'!$A$6:$D$1395,4,FALSE)</f>
        <v>Drehzahlgradientenschwelle für LDR-Overboost</v>
      </c>
      <c r="V1184" s="2" t="str">
        <f>VLOOKUP(A1184,'06A906018CG M383 List'!$A$6:$D$1395,3,FALSE)</f>
        <v>$06AEE</v>
      </c>
    </row>
    <row r="1185" spans="1:22">
      <c r="A1185" s="12" t="s">
        <v>7560</v>
      </c>
      <c r="B1185" s="16" t="str">
        <f>VLOOKUP(A1185,'4B0907557B M382 List'!$A$5:$E$1799,5,FALSE) &amp; "     - MAP FOR BOOST CONTROL SETPOINT"</f>
        <v>Map LDR setpoint     - MAP FOR BOOST CONTROL SETPOINT</v>
      </c>
      <c r="C1185" s="12"/>
      <c r="D1185" s="12" t="str">
        <f>VLOOKUP(A1185,'4B0907557B M382 List'!$A$5:$B$1799,2,FALSE)</f>
        <v>9x16</v>
      </c>
      <c r="E1185" s="2" t="str">
        <f>VLOOKUP(A1185,'4B0907557B M382 List'!$A$5:$D$1799,4,FALSE)</f>
        <v>Kennfeld LDR-Sollwert</v>
      </c>
      <c r="F1185" s="2" t="str">
        <f>VLOOKUP(A1185,'4B0907557B M382 List'!$A$5:$D$1799,3,FALSE)</f>
        <v>$09A69</v>
      </c>
      <c r="H1185" s="2" t="e">
        <f>VLOOKUP(A1185,'4B0907557P M592 List'!$A$5:$D$1316,2,FALSE)</f>
        <v>#N/A</v>
      </c>
      <c r="I1185" s="2" t="e">
        <f>VLOOKUP(A1185,'4B0907557P M592 List'!$A$5:$D$1316,4,FALSE)</f>
        <v>#N/A</v>
      </c>
      <c r="J1185" s="2" t="e">
        <f>VLOOKUP(A1185,'4B0907557P M592 List'!$A$5:$D$1316,3,FALSE)</f>
        <v>#N/A</v>
      </c>
      <c r="L1185" s="2" t="e">
        <f>VLOOKUP(A1185,'4B0907557P M592 List'!$A$5:$D$1316,2,FALSE)</f>
        <v>#N/A</v>
      </c>
      <c r="M1185" s="2" t="e">
        <f>VLOOKUP(A1185,'4B0907557P M592 List'!$A$5:$D$1316,4,FALSE)</f>
        <v>#N/A</v>
      </c>
      <c r="N1185" s="2" t="e">
        <f>VLOOKUP(A1185,'4B0907557P M592 List'!$A$5:$D$1316,3,FALSE)</f>
        <v>#N/A</v>
      </c>
      <c r="P1185" s="2" t="str">
        <f>VLOOKUP(A1185,'06A906018R M383 List'!$A$6:$D$1294,2,FALSE)</f>
        <v>9x16</v>
      </c>
      <c r="Q1185" s="2" t="str">
        <f>VLOOKUP(A1185,'06A906018R M383 List'!$A$6:$D$1294,4,FALSE)</f>
        <v>Kennfeld LDR-Sollwert</v>
      </c>
      <c r="R1185" s="2" t="str">
        <f>VLOOKUP(A1185,'06A906018R M383 List'!$A$6:$D$1294,3,FALSE)</f>
        <v>$08F5A</v>
      </c>
      <c r="T1185" s="2" t="str">
        <f>VLOOKUP(A1185,'06A906018CG M383 List'!$A$6:$D$1395,2,FALSE)</f>
        <v>9x16</v>
      </c>
      <c r="U1185" s="2" t="str">
        <f>VLOOKUP(A1185,'06A906018CG M383 List'!$A$6:$D$1395,4,FALSE)</f>
        <v>Requested Load Map - Boost</v>
      </c>
      <c r="V1185" s="2" t="str">
        <f>VLOOKUP(A1185,'06A906018CG M383 List'!$A$6:$D$1395,3,FALSE)</f>
        <v>$08FC4</v>
      </c>
    </row>
    <row r="1186" spans="1:22">
      <c r="A1186" s="12" t="s">
        <v>7563</v>
      </c>
      <c r="B1186" s="16" t="str">
        <f>VLOOKUP(A1186,'4B0907557B M382 List'!$A$5:$E$1799,5,FALSE)&amp; "     - MAP FOR BOOST CONTROL SETPOINT"</f>
        <v>Map LDR setpoint     - MAP FOR BOOST CONTROL SETPOINT</v>
      </c>
      <c r="C1186" s="12"/>
      <c r="D1186" s="12" t="str">
        <f>VLOOKUP(A1186,'4B0907557B M382 List'!$A$5:$B$1799,2,FALSE)</f>
        <v>9x16</v>
      </c>
      <c r="E1186" s="2" t="str">
        <f>VLOOKUP(A1186,'4B0907557B M382 List'!$A$5:$D$1799,4,FALSE)</f>
        <v>Kennfeld LDR-Sollwert</v>
      </c>
      <c r="F1186" s="2" t="str">
        <f>VLOOKUP(A1186,'4B0907557B M382 List'!$A$5:$D$1799,3,FALSE)</f>
        <v>$09AF9</v>
      </c>
      <c r="H1186" s="2" t="e">
        <f>VLOOKUP(A1186,'4B0907557P M592 List'!$A$5:$D$1316,2,FALSE)</f>
        <v>#N/A</v>
      </c>
      <c r="I1186" s="2" t="e">
        <f>VLOOKUP(A1186,'4B0907557P M592 List'!$A$5:$D$1316,4,FALSE)</f>
        <v>#N/A</v>
      </c>
      <c r="J1186" s="2" t="e">
        <f>VLOOKUP(A1186,'4B0907557P M592 List'!$A$5:$D$1316,3,FALSE)</f>
        <v>#N/A</v>
      </c>
      <c r="L1186" s="2" t="e">
        <f>VLOOKUP(A1186,'4B0907557P M592 List'!$A$5:$D$1316,2,FALSE)</f>
        <v>#N/A</v>
      </c>
      <c r="M1186" s="2" t="e">
        <f>VLOOKUP(A1186,'4B0907557P M592 List'!$A$5:$D$1316,4,FALSE)</f>
        <v>#N/A</v>
      </c>
      <c r="N1186" s="2" t="e">
        <f>VLOOKUP(A1186,'4B0907557P M592 List'!$A$5:$D$1316,3,FALSE)</f>
        <v>#N/A</v>
      </c>
      <c r="P1186" s="2" t="str">
        <f>VLOOKUP(A1186,'06A906018R M383 List'!$A$6:$D$1294,2,FALSE)</f>
        <v>9x16</v>
      </c>
      <c r="Q1186" s="2" t="str">
        <f>VLOOKUP(A1186,'06A906018R M383 List'!$A$6:$D$1294,4,FALSE)</f>
        <v>Kennfeld LDR-Sollwert</v>
      </c>
      <c r="R1186" s="2" t="str">
        <f>VLOOKUP(A1186,'06A906018R M383 List'!$A$6:$D$1294,3,FALSE)</f>
        <v>$08FEA</v>
      </c>
      <c r="T1186" s="2" t="str">
        <f>VLOOKUP(A1186,'06A906018CG M383 List'!$A$6:$D$1395,2,FALSE)</f>
        <v>9x16</v>
      </c>
      <c r="U1186" s="2" t="str">
        <f>VLOOKUP(A1186,'06A906018CG M383 List'!$A$6:$D$1395,4,FALSE)</f>
        <v>Requested Load Map - Boost</v>
      </c>
      <c r="V1186" s="2" t="str">
        <f>VLOOKUP(A1186,'06A906018CG M383 List'!$A$6:$D$1395,3,FALSE)</f>
        <v>$09054</v>
      </c>
    </row>
    <row r="1187" spans="1:22">
      <c r="A1187" s="12" t="s">
        <v>7573</v>
      </c>
      <c r="B1187" s="16" t="str">
        <f>VLOOKUP(A1187,'4B0907557B M382 List'!$A$5:$E$1799,5,FALSE) &amp; "     - DUTY CYCLE MAP FOR BOOST CONTROL"</f>
        <v>TV - map for LDR     - DUTY CYCLE MAP FOR BOOST CONTROL</v>
      </c>
      <c r="C1187" s="12"/>
      <c r="D1187" s="12" t="str">
        <f>VLOOKUP(A1187,'4B0907557B M382 List'!$A$5:$B$1799,2,FALSE)</f>
        <v>9x16</v>
      </c>
      <c r="E1187" s="2" t="str">
        <f>VLOOKUP(A1187,'4B0907557B M382 List'!$A$5:$D$1799,4,FALSE)</f>
        <v>TV - Kennfeld für LDR</v>
      </c>
      <c r="F1187" s="2" t="str">
        <f>VLOOKUP(A1187,'4B0907557B M382 List'!$A$5:$D$1799,3,FALSE)</f>
        <v>$09BE9</v>
      </c>
      <c r="H1187" s="2" t="e">
        <f>VLOOKUP(A1187,'4B0907557P M592 List'!$A$5:$D$1316,2,FALSE)</f>
        <v>#N/A</v>
      </c>
      <c r="I1187" s="2" t="e">
        <f>VLOOKUP(A1187,'4B0907557P M592 List'!$A$5:$D$1316,4,FALSE)</f>
        <v>#N/A</v>
      </c>
      <c r="J1187" s="2" t="e">
        <f>VLOOKUP(A1187,'4B0907557P M592 List'!$A$5:$D$1316,3,FALSE)</f>
        <v>#N/A</v>
      </c>
      <c r="L1187" s="2" t="e">
        <f>VLOOKUP(A1187,'4B0907557P M592 List'!$A$5:$D$1316,2,FALSE)</f>
        <v>#N/A</v>
      </c>
      <c r="M1187" s="2" t="e">
        <f>VLOOKUP(A1187,'4B0907557P M592 List'!$A$5:$D$1316,4,FALSE)</f>
        <v>#N/A</v>
      </c>
      <c r="N1187" s="2" t="e">
        <f>VLOOKUP(A1187,'4B0907557P M592 List'!$A$5:$D$1316,3,FALSE)</f>
        <v>#N/A</v>
      </c>
      <c r="P1187" s="2" t="str">
        <f>VLOOKUP(A1187,'06A906018R M383 List'!$A$6:$D$1294,2,FALSE)</f>
        <v>9x16</v>
      </c>
      <c r="Q1187" s="2" t="str">
        <f>VLOOKUP(A1187,'06A906018R M383 List'!$A$6:$D$1294,4,FALSE)</f>
        <v>TV - Kennfeld für LDR</v>
      </c>
      <c r="R1187" s="2" t="str">
        <f>VLOOKUP(A1187,'06A906018R M383 List'!$A$6:$D$1294,3,FALSE)</f>
        <v>$090DA</v>
      </c>
      <c r="T1187" s="2" t="str">
        <f>VLOOKUP(A1187,'06A906018CG M383 List'!$A$6:$D$1395,2,FALSE)</f>
        <v>9x16</v>
      </c>
      <c r="U1187" s="2" t="str">
        <f>VLOOKUP(A1187,'06A906018CG M383 List'!$A$6:$D$1395,4,FALSE)</f>
        <v>TV - Kennfeld für LDR</v>
      </c>
      <c r="V1187" s="2" t="str">
        <f>VLOOKUP(A1187,'06A906018CG M383 List'!$A$6:$D$1395,3,FALSE)</f>
        <v>$09144</v>
      </c>
    </row>
    <row r="1188" spans="1:22">
      <c r="A1188" s="12" t="s">
        <v>7575</v>
      </c>
      <c r="B1188" s="16" t="str">
        <f>VLOOKUP(A1188,'4B0907557B M382 List'!$A$5:$E$1799,5,FALSE)&amp; "     - DUTY CYCLE MAP FOR BOOST CONTROL"</f>
        <v>TV - map for LDR     - DUTY CYCLE MAP FOR BOOST CONTROL</v>
      </c>
      <c r="C1188" s="12"/>
      <c r="D1188" s="12" t="str">
        <f>VLOOKUP(A1188,'4B0907557B M382 List'!$A$5:$B$1799,2,FALSE)</f>
        <v>9x16</v>
      </c>
      <c r="E1188" s="2" t="str">
        <f>VLOOKUP(A1188,'4B0907557B M382 List'!$A$5:$D$1799,4,FALSE)</f>
        <v>TV - Kennfeld für LDR</v>
      </c>
      <c r="F1188" s="2" t="str">
        <f>VLOOKUP(A1188,'4B0907557B M382 List'!$A$5:$D$1799,3,FALSE)</f>
        <v>$09C79</v>
      </c>
      <c r="H1188" s="2" t="e">
        <f>VLOOKUP(A1188,'4B0907557P M592 List'!$A$5:$D$1316,2,FALSE)</f>
        <v>#N/A</v>
      </c>
      <c r="I1188" s="2" t="e">
        <f>VLOOKUP(A1188,'4B0907557P M592 List'!$A$5:$D$1316,4,FALSE)</f>
        <v>#N/A</v>
      </c>
      <c r="J1188" s="2" t="e">
        <f>VLOOKUP(A1188,'4B0907557P M592 List'!$A$5:$D$1316,3,FALSE)</f>
        <v>#N/A</v>
      </c>
      <c r="L1188" s="2" t="e">
        <f>VLOOKUP(A1188,'4B0907557P M592 List'!$A$5:$D$1316,2,FALSE)</f>
        <v>#N/A</v>
      </c>
      <c r="M1188" s="2" t="e">
        <f>VLOOKUP(A1188,'4B0907557P M592 List'!$A$5:$D$1316,4,FALSE)</f>
        <v>#N/A</v>
      </c>
      <c r="N1188" s="2" t="e">
        <f>VLOOKUP(A1188,'4B0907557P M592 List'!$A$5:$D$1316,3,FALSE)</f>
        <v>#N/A</v>
      </c>
      <c r="P1188" s="2" t="str">
        <f>VLOOKUP(A1188,'06A906018R M383 List'!$A$6:$D$1294,2,FALSE)</f>
        <v>9x16</v>
      </c>
      <c r="Q1188" s="2" t="str">
        <f>VLOOKUP(A1188,'06A906018R M383 List'!$A$6:$D$1294,4,FALSE)</f>
        <v>TV - Kennfeld für LDR</v>
      </c>
      <c r="R1188" s="2" t="str">
        <f>VLOOKUP(A1188,'06A906018R M383 List'!$A$6:$D$1294,3,FALSE)</f>
        <v>$0916A</v>
      </c>
      <c r="T1188" s="2" t="str">
        <f>VLOOKUP(A1188,'06A906018CG M383 List'!$A$6:$D$1395,2,FALSE)</f>
        <v>9x16</v>
      </c>
      <c r="U1188" s="2" t="str">
        <f>VLOOKUP(A1188,'06A906018CG M383 List'!$A$6:$D$1395,4,FALSE)</f>
        <v>TV - Kennfeld für LDR</v>
      </c>
      <c r="V1188" s="2" t="str">
        <f>VLOOKUP(A1188,'06A906018CG M383 List'!$A$6:$D$1395,3,FALSE)</f>
        <v>$091D4</v>
      </c>
    </row>
    <row r="1189" spans="1:22">
      <c r="A1189" s="2" t="s">
        <v>5918</v>
      </c>
      <c r="B1189" s="2" t="str">
        <f>VLOOKUP(A1189,'4B0907557B M382 List'!$A$5:$E$1799,5,FALSE)</f>
        <v>Dimming down for LDR overboost</v>
      </c>
      <c r="D1189" s="2" t="str">
        <f>VLOOKUP(A1189,'4B0907557B M382 List'!$A$5:$B$1799,2,FALSE)</f>
        <v>8x1</v>
      </c>
      <c r="E1189" s="2" t="str">
        <f>VLOOKUP(A1189,'4B0907557B M382 List'!$A$5:$D$1799,4,FALSE)</f>
        <v>Abregelzeit für LDR-Overboost</v>
      </c>
      <c r="F1189" s="2" t="str">
        <f>VLOOKUP(A1189,'4B0907557B M382 List'!$A$5:$D$1799,3,FALSE)</f>
        <v>$09ED1</v>
      </c>
      <c r="H1189" s="2" t="e">
        <f>VLOOKUP(A1189,'4B0907557P M592 List'!$A$5:$D$1316,2,FALSE)</f>
        <v>#N/A</v>
      </c>
      <c r="I1189" s="2" t="e">
        <f>VLOOKUP(A1189,'4B0907557P M592 List'!$A$5:$D$1316,4,FALSE)</f>
        <v>#N/A</v>
      </c>
      <c r="J1189" s="2" t="e">
        <f>VLOOKUP(A1189,'4B0907557P M592 List'!$A$5:$D$1316,3,FALSE)</f>
        <v>#N/A</v>
      </c>
      <c r="L1189" s="2" t="e">
        <f>VLOOKUP(A1189,'4B0907557P M592 List'!$A$5:$D$1316,2,FALSE)</f>
        <v>#N/A</v>
      </c>
      <c r="M1189" s="2" t="e">
        <f>VLOOKUP(A1189,'4B0907557P M592 List'!$A$5:$D$1316,4,FALSE)</f>
        <v>#N/A</v>
      </c>
      <c r="N1189" s="2" t="e">
        <f>VLOOKUP(A1189,'4B0907557P M592 List'!$A$5:$D$1316,3,FALSE)</f>
        <v>#N/A</v>
      </c>
      <c r="P1189" s="2" t="str">
        <f>VLOOKUP(A1189,'06A906018R M383 List'!$A$6:$D$1294,2,FALSE)</f>
        <v>8x1</v>
      </c>
      <c r="Q1189" s="2" t="str">
        <f>VLOOKUP(A1189,'06A906018R M383 List'!$A$6:$D$1294,4,FALSE)</f>
        <v>Abregelzeit für LDR-Overboost</v>
      </c>
      <c r="R1189" s="2" t="str">
        <f>VLOOKUP(A1189,'06A906018R M383 List'!$A$6:$D$1294,3,FALSE)</f>
        <v>$093C2</v>
      </c>
      <c r="T1189" s="2" t="str">
        <f>VLOOKUP(A1189,'06A906018CG M383 List'!$A$6:$D$1395,2,FALSE)</f>
        <v>8x1</v>
      </c>
      <c r="U1189" s="2" t="str">
        <f>VLOOKUP(A1189,'06A906018CG M383 List'!$A$6:$D$1395,4,FALSE)</f>
        <v>Abregelzeit für LDR-Overboost</v>
      </c>
      <c r="V1189" s="2" t="str">
        <f>VLOOKUP(A1189,'06A906018CG M383 List'!$A$6:$D$1395,3,FALSE)</f>
        <v>$0942C</v>
      </c>
    </row>
    <row r="1190" spans="1:22">
      <c r="A1190" s="2" t="s">
        <v>6307</v>
      </c>
      <c r="B1190" s="2" t="str">
        <f>VLOOKUP(A1190,'4B0907557B M382 List'!$A$5:$E$1799,5,FALSE)</f>
        <v>Time for LDR overboost active</v>
      </c>
      <c r="D1190" s="2" t="str">
        <f>VLOOKUP(A1190,'4B0907557B M382 List'!$A$5:$B$1799,2,FALSE)</f>
        <v>8x1</v>
      </c>
      <c r="E1190" s="2" t="str">
        <f>VLOOKUP(A1190,'4B0907557B M382 List'!$A$5:$D$1799,4,FALSE)</f>
        <v>Zeit für LDR-Overboost aktiv</v>
      </c>
      <c r="F1190" s="2" t="str">
        <f>VLOOKUP(A1190,'4B0907557B M382 List'!$A$5:$D$1799,3,FALSE)</f>
        <v>$09EC9</v>
      </c>
      <c r="H1190" s="2" t="e">
        <f>VLOOKUP(A1190,'4B0907557P M592 List'!$A$5:$D$1316,2,FALSE)</f>
        <v>#N/A</v>
      </c>
      <c r="I1190" s="2" t="e">
        <f>VLOOKUP(A1190,'4B0907557P M592 List'!$A$5:$D$1316,4,FALSE)</f>
        <v>#N/A</v>
      </c>
      <c r="J1190" s="2" t="e">
        <f>VLOOKUP(A1190,'4B0907557P M592 List'!$A$5:$D$1316,3,FALSE)</f>
        <v>#N/A</v>
      </c>
      <c r="L1190" s="2" t="e">
        <f>VLOOKUP(A1190,'4B0907557P M592 List'!$A$5:$D$1316,2,FALSE)</f>
        <v>#N/A</v>
      </c>
      <c r="M1190" s="2" t="e">
        <f>VLOOKUP(A1190,'4B0907557P M592 List'!$A$5:$D$1316,4,FALSE)</f>
        <v>#N/A</v>
      </c>
      <c r="N1190" s="2" t="e">
        <f>VLOOKUP(A1190,'4B0907557P M592 List'!$A$5:$D$1316,3,FALSE)</f>
        <v>#N/A</v>
      </c>
      <c r="P1190" s="2" t="str">
        <f>VLOOKUP(A1190,'06A906018R M383 List'!$A$6:$D$1294,2,FALSE)</f>
        <v>8x1</v>
      </c>
      <c r="Q1190" s="2" t="str">
        <f>VLOOKUP(A1190,'06A906018R M383 List'!$A$6:$D$1294,4,FALSE)</f>
        <v>Zeit für LDR-Overboost aktiv</v>
      </c>
      <c r="R1190" s="2" t="str">
        <f>VLOOKUP(A1190,'06A906018R M383 List'!$A$6:$D$1294,3,FALSE)</f>
        <v>$093BA</v>
      </c>
      <c r="T1190" s="2" t="str">
        <f>VLOOKUP(A1190,'06A906018CG M383 List'!$A$6:$D$1395,2,FALSE)</f>
        <v>8x1</v>
      </c>
      <c r="U1190" s="2" t="str">
        <f>VLOOKUP(A1190,'06A906018CG M383 List'!$A$6:$D$1395,4,FALSE)</f>
        <v>Zeit für LDR-Overboost aktiv</v>
      </c>
      <c r="V1190" s="2" t="str">
        <f>VLOOKUP(A1190,'06A906018CG M383 List'!$A$6:$D$1395,3,FALSE)</f>
        <v>$09424</v>
      </c>
    </row>
    <row r="1191" spans="1:22">
      <c r="A1191" s="17" t="s">
        <v>6310</v>
      </c>
      <c r="B1191" s="18" t="str">
        <f>VLOOKUP(A1191,'4B0907557B M382 List'!$A$5:$E$1799,5,FALSE)</f>
        <v>Blocking time for LDR overboost</v>
      </c>
      <c r="C1191" s="17"/>
      <c r="D1191" s="17" t="str">
        <f>VLOOKUP(A1191,'4B0907557B M382 List'!$A$5:$B$1799,2,FALSE)</f>
        <v>8x1</v>
      </c>
      <c r="E1191" s="2" t="str">
        <f>VLOOKUP(A1191,'4B0907557B M382 List'!$A$5:$D$1799,4,FALSE)</f>
        <v>Sperrzeit für LDR-Overboost</v>
      </c>
      <c r="F1191" s="2" t="str">
        <f>VLOOKUP(A1191,'4B0907557B M382 List'!$A$5:$D$1799,3,FALSE)</f>
        <v>$09EC1</v>
      </c>
      <c r="H1191" s="2" t="e">
        <f>VLOOKUP(A1191,'4B0907557P M592 List'!$A$5:$D$1316,2,FALSE)</f>
        <v>#N/A</v>
      </c>
      <c r="I1191" s="2" t="e">
        <f>VLOOKUP(A1191,'4B0907557P M592 List'!$A$5:$D$1316,4,FALSE)</f>
        <v>#N/A</v>
      </c>
      <c r="J1191" s="2" t="e">
        <f>VLOOKUP(A1191,'4B0907557P M592 List'!$A$5:$D$1316,3,FALSE)</f>
        <v>#N/A</v>
      </c>
      <c r="L1191" s="2" t="e">
        <f>VLOOKUP(A1191,'4B0907557P M592 List'!$A$5:$D$1316,2,FALSE)</f>
        <v>#N/A</v>
      </c>
      <c r="M1191" s="2" t="e">
        <f>VLOOKUP(A1191,'4B0907557P M592 List'!$A$5:$D$1316,4,FALSE)</f>
        <v>#N/A</v>
      </c>
      <c r="N1191" s="2" t="e">
        <f>VLOOKUP(A1191,'4B0907557P M592 List'!$A$5:$D$1316,3,FALSE)</f>
        <v>#N/A</v>
      </c>
      <c r="P1191" s="2" t="str">
        <f>VLOOKUP(A1191,'06A906018R M383 List'!$A$6:$D$1294,2,FALSE)</f>
        <v>8x1</v>
      </c>
      <c r="Q1191" s="2" t="str">
        <f>VLOOKUP(A1191,'06A906018R M383 List'!$A$6:$D$1294,4,FALSE)</f>
        <v>Sperrzeit für LDR-Overboost</v>
      </c>
      <c r="R1191" s="2" t="str">
        <f>VLOOKUP(A1191,'06A906018R M383 List'!$A$6:$D$1294,3,FALSE)</f>
        <v>$093B2</v>
      </c>
      <c r="T1191" s="2" t="str">
        <f>VLOOKUP(A1191,'06A906018CG M383 List'!$A$6:$D$1395,2,FALSE)</f>
        <v>8x1</v>
      </c>
      <c r="U1191" s="2" t="str">
        <f>VLOOKUP(A1191,'06A906018CG M383 List'!$A$6:$D$1395,4,FALSE)</f>
        <v>Sperrzeit für LDR-Overboost</v>
      </c>
      <c r="V1191" s="2" t="str">
        <f>VLOOKUP(A1191,'06A906018CG M383 List'!$A$6:$D$1395,3,FALSE)</f>
        <v>$0941C</v>
      </c>
    </row>
    <row r="1192" spans="1:22">
      <c r="P1192" s="2"/>
      <c r="Q1192" s="2"/>
      <c r="R1192" s="2"/>
    </row>
    <row r="1193" spans="1:22">
      <c r="A1193" s="2" t="s">
        <v>4375</v>
      </c>
      <c r="B1193" s="15" t="s">
        <v>9978</v>
      </c>
      <c r="P1193" s="2"/>
      <c r="Q1193" s="2"/>
      <c r="R1193" s="2"/>
    </row>
    <row r="1194" spans="1:22">
      <c r="A1194" s="2" t="s">
        <v>7557</v>
      </c>
      <c r="B1194" s="2" t="str">
        <f>VLOOKUP(A1194,'4B0907557B M382 List'!$A$5:$E$1799,5,FALSE)</f>
        <v>P - part wastegate</v>
      </c>
      <c r="D1194" s="2" t="str">
        <f>VLOOKUP(A1194,'4B0907557B M382 List'!$A$5:$B$1799,2,FALSE)</f>
        <v>4x8</v>
      </c>
      <c r="E1194" s="2" t="str">
        <f>VLOOKUP(A1194,'4B0907557B M382 List'!$A$5:$D$1799,4,FALSE)</f>
        <v>P - Anteil Ladedruckregler</v>
      </c>
      <c r="F1194" s="2" t="str">
        <f>VLOOKUP(A1194,'4B0907557B M382 List'!$A$5:$D$1799,3,FALSE)</f>
        <v>$099F9</v>
      </c>
      <c r="H1194" s="2" t="e">
        <f>VLOOKUP(A1194,'4B0907557P M592 List'!$A$5:$D$1316,2,FALSE)</f>
        <v>#N/A</v>
      </c>
      <c r="I1194" s="2" t="e">
        <f>VLOOKUP(A1194,'4B0907557P M592 List'!$A$5:$D$1316,4,FALSE)</f>
        <v>#N/A</v>
      </c>
      <c r="J1194" s="2" t="e">
        <f>VLOOKUP(A1194,'4B0907557P M592 List'!$A$5:$D$1316,3,FALSE)</f>
        <v>#N/A</v>
      </c>
      <c r="L1194" s="2" t="e">
        <f>VLOOKUP(A1194,'4B0907557P M592 List'!$A$5:$D$1316,2,FALSE)</f>
        <v>#N/A</v>
      </c>
      <c r="M1194" s="2" t="e">
        <f>VLOOKUP(A1194,'4B0907557P M592 List'!$A$5:$D$1316,4,FALSE)</f>
        <v>#N/A</v>
      </c>
      <c r="N1194" s="2" t="e">
        <f>VLOOKUP(A1194,'4B0907557P M592 List'!$A$5:$D$1316,3,FALSE)</f>
        <v>#N/A</v>
      </c>
      <c r="P1194" s="2" t="str">
        <f>VLOOKUP(A1194,'06A906018R M383 List'!$A$6:$D$1294,2,FALSE)</f>
        <v>4x8</v>
      </c>
      <c r="Q1194" s="2" t="str">
        <f>VLOOKUP(A1194,'06A906018R M383 List'!$A$6:$D$1294,4,FALSE)</f>
        <v>P - Anteil Ladedruckregler</v>
      </c>
      <c r="R1194" s="2" t="str">
        <f>VLOOKUP(A1194,'06A906018R M383 List'!$A$6:$D$1294,3,FALSE)</f>
        <v>$08EEA</v>
      </c>
      <c r="T1194" s="2" t="str">
        <f>VLOOKUP(A1194,'06A906018CG M383 List'!$A$6:$D$1395,2,FALSE)</f>
        <v>4x8</v>
      </c>
      <c r="U1194" s="2" t="str">
        <f>VLOOKUP(A1194,'06A906018CG M383 List'!$A$6:$D$1395,4,FALSE)</f>
        <v>P - Anteil Ladedruckregler</v>
      </c>
      <c r="V1194" s="2" t="str">
        <f>VLOOKUP(A1194,'06A906018CG M383 List'!$A$6:$D$1395,3,FALSE)</f>
        <v>$08F54</v>
      </c>
    </row>
    <row r="1195" spans="1:22">
      <c r="P1195" s="2"/>
      <c r="Q1195" s="2"/>
      <c r="R1195" s="2"/>
    </row>
    <row r="1196" spans="1:22">
      <c r="A1196" s="12" t="s">
        <v>4376</v>
      </c>
      <c r="B1196" s="15" t="s">
        <v>9979</v>
      </c>
      <c r="P1196" s="2"/>
      <c r="Q1196" s="2"/>
      <c r="R1196" s="2"/>
    </row>
    <row r="1197" spans="1:22">
      <c r="A1197" s="2" t="s">
        <v>7406</v>
      </c>
      <c r="B1197" s="2" t="str">
        <f>VLOOKUP(A1197,'4B0907557B M382 List'!$A$5:$E$1799,5,FALSE)</f>
        <v>Altitude reference points for LDR</v>
      </c>
      <c r="D1197" s="2" t="str">
        <f>VLOOKUP(A1197,'4B0907557B M382 List'!$A$5:$B$1799,2,FALSE)</f>
        <v>4x1</v>
      </c>
      <c r="E1197" s="2" t="str">
        <f>VLOOKUP(A1197,'4B0907557B M382 List'!$A$5:$D$1799,4,FALSE)</f>
        <v>Höhenstützstellen für LDR</v>
      </c>
      <c r="F1197" s="2" t="str">
        <f>VLOOKUP(A1197,'4B0907557B M382 List'!$A$5:$D$1799,3,FALSE)</f>
        <v>$099DF</v>
      </c>
      <c r="H1197" s="2" t="e">
        <f>VLOOKUP(A1197,'4B0907557P M592 List'!$A$5:$D$1316,2,FALSE)</f>
        <v>#N/A</v>
      </c>
      <c r="I1197" s="2" t="e">
        <f>VLOOKUP(A1197,'4B0907557P M592 List'!$A$5:$D$1316,4,FALSE)</f>
        <v>#N/A</v>
      </c>
      <c r="J1197" s="2" t="e">
        <f>VLOOKUP(A1197,'4B0907557P M592 List'!$A$5:$D$1316,3,FALSE)</f>
        <v>#N/A</v>
      </c>
      <c r="L1197" s="2" t="e">
        <f>VLOOKUP(A1197,'4B0907557P M592 List'!$A$5:$D$1316,2,FALSE)</f>
        <v>#N/A</v>
      </c>
      <c r="M1197" s="2" t="e">
        <f>VLOOKUP(A1197,'4B0907557P M592 List'!$A$5:$D$1316,4,FALSE)</f>
        <v>#N/A</v>
      </c>
      <c r="N1197" s="2" t="e">
        <f>VLOOKUP(A1197,'4B0907557P M592 List'!$A$5:$D$1316,3,FALSE)</f>
        <v>#N/A</v>
      </c>
      <c r="P1197" s="2" t="e">
        <f>VLOOKUP(A1197,'06A906018R M383 List'!$A$6:$D$1294,2,FALSE)</f>
        <v>#N/A</v>
      </c>
      <c r="Q1197" s="2" t="e">
        <f>VLOOKUP(A1197,'06A906018R M383 List'!$A$6:$D$1294,4,FALSE)</f>
        <v>#N/A</v>
      </c>
      <c r="R1197" s="2" t="e">
        <f>VLOOKUP(A1197,'06A906018R M383 List'!$A$6:$D$1294,3,FALSE)</f>
        <v>#N/A</v>
      </c>
      <c r="T1197" s="2" t="e">
        <f>VLOOKUP(A1197,'06A906018CG M383 List'!$A$6:$D$1395,2,FALSE)</f>
        <v>#N/A</v>
      </c>
      <c r="U1197" s="2" t="e">
        <f>VLOOKUP(A1197,'06A906018CG M383 List'!$A$6:$D$1395,4,FALSE)</f>
        <v>#N/A</v>
      </c>
      <c r="V1197" s="2" t="e">
        <f>VLOOKUP(A1197,'06A906018CG M383 List'!$A$6:$D$1395,3,FALSE)</f>
        <v>#N/A</v>
      </c>
    </row>
    <row r="1198" spans="1:22">
      <c r="A1198" s="2" t="s">
        <v>8297</v>
      </c>
      <c r="B1198" s="2" t="str">
        <f>VLOOKUP(A1198,'4B0907557B M382 List'!$A$5:$E$1799,5,FALSE)</f>
        <v>Speed ​​values ​​1 for LDR</v>
      </c>
      <c r="D1198" s="2" t="str">
        <f>VLOOKUP(A1198,'4B0907557B M382 List'!$A$5:$B$1799,2,FALSE)</f>
        <v>8x1</v>
      </c>
      <c r="E1198" s="2" t="str">
        <f>VLOOKUP(A1198,'4B0907557B M382 List'!$A$5:$D$1799,4,FALSE)</f>
        <v>Drehzahlstützstellen 1 für LDR</v>
      </c>
      <c r="F1198" s="2" t="str">
        <f>VLOOKUP(A1198,'4B0907557B M382 List'!$A$5:$D$1799,3,FALSE)</f>
        <v>$099B8</v>
      </c>
      <c r="H1198" s="2" t="e">
        <f>VLOOKUP(A1198,'4B0907557P M592 List'!$A$5:$D$1316,2,FALSE)</f>
        <v>#N/A</v>
      </c>
      <c r="I1198" s="2" t="e">
        <f>VLOOKUP(A1198,'4B0907557P M592 List'!$A$5:$D$1316,4,FALSE)</f>
        <v>#N/A</v>
      </c>
      <c r="J1198" s="2" t="e">
        <f>VLOOKUP(A1198,'4B0907557P M592 List'!$A$5:$D$1316,3,FALSE)</f>
        <v>#N/A</v>
      </c>
      <c r="L1198" s="2" t="e">
        <f>VLOOKUP(A1198,'4B0907557P M592 List'!$A$5:$D$1316,2,FALSE)</f>
        <v>#N/A</v>
      </c>
      <c r="M1198" s="2" t="e">
        <f>VLOOKUP(A1198,'4B0907557P M592 List'!$A$5:$D$1316,4,FALSE)</f>
        <v>#N/A</v>
      </c>
      <c r="N1198" s="2" t="e">
        <f>VLOOKUP(A1198,'4B0907557P M592 List'!$A$5:$D$1316,3,FALSE)</f>
        <v>#N/A</v>
      </c>
      <c r="P1198" s="2" t="e">
        <f>VLOOKUP(A1198,'06A906018R M383 List'!$A$6:$D$1294,2,FALSE)</f>
        <v>#N/A</v>
      </c>
      <c r="Q1198" s="2" t="e">
        <f>VLOOKUP(A1198,'06A906018R M383 List'!$A$6:$D$1294,4,FALSE)</f>
        <v>#N/A</v>
      </c>
      <c r="R1198" s="2" t="e">
        <f>VLOOKUP(A1198,'06A906018R M383 List'!$A$6:$D$1294,3,FALSE)</f>
        <v>#N/A</v>
      </c>
      <c r="T1198" s="2" t="e">
        <f>VLOOKUP(A1198,'06A906018CG M383 List'!$A$6:$D$1395,2,FALSE)</f>
        <v>#N/A</v>
      </c>
      <c r="U1198" s="2" t="e">
        <f>VLOOKUP(A1198,'06A906018CG M383 List'!$A$6:$D$1395,4,FALSE)</f>
        <v>#N/A</v>
      </c>
      <c r="V1198" s="2" t="e">
        <f>VLOOKUP(A1198,'06A906018CG M383 List'!$A$6:$D$1395,3,FALSE)</f>
        <v>#N/A</v>
      </c>
    </row>
    <row r="1199" spans="1:22">
      <c r="A1199" s="2" t="s">
        <v>8300</v>
      </c>
      <c r="B1199" s="2" t="str">
        <f>VLOOKUP(A1199,'4B0907557B M382 List'!$A$5:$E$1799,5,FALSE)</f>
        <v>Speed ​​values ​​2 for LDR</v>
      </c>
      <c r="D1199" s="2" t="str">
        <f>VLOOKUP(A1199,'4B0907557B M382 List'!$A$5:$B$1799,2,FALSE)</f>
        <v>16x1</v>
      </c>
      <c r="E1199" s="2" t="str">
        <f>VLOOKUP(A1199,'4B0907557B M382 List'!$A$5:$D$1799,4,FALSE)</f>
        <v>Drehzahlstützstellen 2 für LDR</v>
      </c>
      <c r="F1199" s="2" t="str">
        <f>VLOOKUP(A1199,'4B0907557B M382 List'!$A$5:$D$1799,3,FALSE)</f>
        <v>$099C2</v>
      </c>
      <c r="H1199" s="2" t="e">
        <f>VLOOKUP(A1199,'4B0907557P M592 List'!$A$5:$D$1316,2,FALSE)</f>
        <v>#N/A</v>
      </c>
      <c r="I1199" s="2" t="e">
        <f>VLOOKUP(A1199,'4B0907557P M592 List'!$A$5:$D$1316,4,FALSE)</f>
        <v>#N/A</v>
      </c>
      <c r="J1199" s="2" t="e">
        <f>VLOOKUP(A1199,'4B0907557P M592 List'!$A$5:$D$1316,3,FALSE)</f>
        <v>#N/A</v>
      </c>
      <c r="L1199" s="2" t="e">
        <f>VLOOKUP(A1199,'4B0907557P M592 List'!$A$5:$D$1316,2,FALSE)</f>
        <v>#N/A</v>
      </c>
      <c r="M1199" s="2" t="e">
        <f>VLOOKUP(A1199,'4B0907557P M592 List'!$A$5:$D$1316,4,FALSE)</f>
        <v>#N/A</v>
      </c>
      <c r="N1199" s="2" t="e">
        <f>VLOOKUP(A1199,'4B0907557P M592 List'!$A$5:$D$1316,3,FALSE)</f>
        <v>#N/A</v>
      </c>
      <c r="P1199" s="2" t="e">
        <f>VLOOKUP(A1199,'06A906018R M383 List'!$A$6:$D$1294,2,FALSE)</f>
        <v>#N/A</v>
      </c>
      <c r="Q1199" s="2" t="e">
        <f>VLOOKUP(A1199,'06A906018R M383 List'!$A$6:$D$1294,4,FALSE)</f>
        <v>#N/A</v>
      </c>
      <c r="R1199" s="2" t="e">
        <f>VLOOKUP(A1199,'06A906018R M383 List'!$A$6:$D$1294,3,FALSE)</f>
        <v>#N/A</v>
      </c>
      <c r="T1199" s="2" t="e">
        <f>VLOOKUP(A1199,'06A906018CG M383 List'!$A$6:$D$1395,2,FALSE)</f>
        <v>#N/A</v>
      </c>
      <c r="U1199" s="2" t="e">
        <f>VLOOKUP(A1199,'06A906018CG M383 List'!$A$6:$D$1395,4,FALSE)</f>
        <v>#N/A</v>
      </c>
      <c r="V1199" s="2" t="e">
        <f>VLOOKUP(A1199,'06A906018CG M383 List'!$A$6:$D$1395,3,FALSE)</f>
        <v>#N/A</v>
      </c>
    </row>
    <row r="1200" spans="1:22">
      <c r="A1200" s="2" t="s">
        <v>5945</v>
      </c>
      <c r="B1200" s="2" t="str">
        <f>VLOOKUP(A1200,'4B0907557B M382 List'!$A$5:$E$1799,5,FALSE)</f>
        <v>TANS support points LDR</v>
      </c>
      <c r="D1200" s="2" t="str">
        <f>VLOOKUP(A1200,'4B0907557B M382 List'!$A$5:$B$1799,2,FALSE)</f>
        <v>8x1</v>
      </c>
      <c r="E1200" s="2" t="str">
        <f>VLOOKUP(A1200,'4B0907557B M382 List'!$A$5:$D$1799,4,FALSE)</f>
        <v>TANS Stützstellen LDR</v>
      </c>
      <c r="F1200" s="2" t="str">
        <f>VLOOKUP(A1200,'4B0907557B M382 List'!$A$5:$D$1799,3,FALSE)</f>
        <v>$099EB</v>
      </c>
      <c r="H1200" s="2" t="e">
        <f>VLOOKUP(A1200,'4B0907557P M592 List'!$A$5:$D$1316,2,FALSE)</f>
        <v>#N/A</v>
      </c>
      <c r="I1200" s="2" t="e">
        <f>VLOOKUP(A1200,'4B0907557P M592 List'!$A$5:$D$1316,4,FALSE)</f>
        <v>#N/A</v>
      </c>
      <c r="J1200" s="2" t="e">
        <f>VLOOKUP(A1200,'4B0907557P M592 List'!$A$5:$D$1316,3,FALSE)</f>
        <v>#N/A</v>
      </c>
      <c r="L1200" s="2" t="e">
        <f>VLOOKUP(A1200,'4B0907557P M592 List'!$A$5:$D$1316,2,FALSE)</f>
        <v>#N/A</v>
      </c>
      <c r="M1200" s="2" t="e">
        <f>VLOOKUP(A1200,'4B0907557P M592 List'!$A$5:$D$1316,4,FALSE)</f>
        <v>#N/A</v>
      </c>
      <c r="N1200" s="2" t="e">
        <f>VLOOKUP(A1200,'4B0907557P M592 List'!$A$5:$D$1316,3,FALSE)</f>
        <v>#N/A</v>
      </c>
      <c r="P1200" s="2" t="e">
        <f>VLOOKUP(A1200,'06A906018R M383 List'!$A$6:$D$1294,2,FALSE)</f>
        <v>#N/A</v>
      </c>
      <c r="Q1200" s="2" t="e">
        <f>VLOOKUP(A1200,'06A906018R M383 List'!$A$6:$D$1294,4,FALSE)</f>
        <v>#N/A</v>
      </c>
      <c r="R1200" s="2" t="e">
        <f>VLOOKUP(A1200,'06A906018R M383 List'!$A$6:$D$1294,3,FALSE)</f>
        <v>#N/A</v>
      </c>
      <c r="T1200" s="2" t="e">
        <f>VLOOKUP(A1200,'06A906018CG M383 List'!$A$6:$D$1395,2,FALSE)</f>
        <v>#N/A</v>
      </c>
      <c r="U1200" s="2" t="e">
        <f>VLOOKUP(A1200,'06A906018CG M383 List'!$A$6:$D$1395,4,FALSE)</f>
        <v>#N/A</v>
      </c>
      <c r="V1200" s="2" t="e">
        <f>VLOOKUP(A1200,'06A906018CG M383 List'!$A$6:$D$1395,3,FALSE)</f>
        <v>#N/A</v>
      </c>
    </row>
    <row r="1201" spans="1:22">
      <c r="A1201" s="2" t="s">
        <v>4045</v>
      </c>
      <c r="B1201" s="2" t="str">
        <f>VLOOKUP(A1201,'4B0907557B M382 List'!$A$5:$E$1799,5,FALSE)</f>
        <v>Throttle nodes LDR</v>
      </c>
      <c r="D1201" s="2" t="str">
        <f>VLOOKUP(A1201,'4B0907557B M382 List'!$A$5:$B$1799,2,FALSE)</f>
        <v>9x1</v>
      </c>
      <c r="E1201" s="2" t="str">
        <f>VLOOKUP(A1201,'4B0907557B M382 List'!$A$5:$D$1799,4,FALSE)</f>
        <v>Drosselklappenstützstellen LDR</v>
      </c>
      <c r="F1201" s="2" t="str">
        <f>VLOOKUP(A1201,'4B0907557B M382 List'!$A$5:$D$1799,3,FALSE)</f>
        <v>$099D4</v>
      </c>
      <c r="H1201" s="2" t="e">
        <f>VLOOKUP(A1201,'4B0907557P M592 List'!$A$5:$D$1316,2,FALSE)</f>
        <v>#N/A</v>
      </c>
      <c r="I1201" s="2" t="e">
        <f>VLOOKUP(A1201,'4B0907557P M592 List'!$A$5:$D$1316,4,FALSE)</f>
        <v>#N/A</v>
      </c>
      <c r="J1201" s="2" t="e">
        <f>VLOOKUP(A1201,'4B0907557P M592 List'!$A$5:$D$1316,3,FALSE)</f>
        <v>#N/A</v>
      </c>
      <c r="L1201" s="2" t="e">
        <f>VLOOKUP(A1201,'4B0907557P M592 List'!$A$5:$D$1316,2,FALSE)</f>
        <v>#N/A</v>
      </c>
      <c r="M1201" s="2" t="e">
        <f>VLOOKUP(A1201,'4B0907557P M592 List'!$A$5:$D$1316,4,FALSE)</f>
        <v>#N/A</v>
      </c>
      <c r="N1201" s="2" t="e">
        <f>VLOOKUP(A1201,'4B0907557P M592 List'!$A$5:$D$1316,3,FALSE)</f>
        <v>#N/A</v>
      </c>
      <c r="P1201" s="2" t="e">
        <f>VLOOKUP(A1201,'06A906018R M383 List'!$A$6:$D$1294,2,FALSE)</f>
        <v>#N/A</v>
      </c>
      <c r="Q1201" s="2" t="e">
        <f>VLOOKUP(A1201,'06A906018R M383 List'!$A$6:$D$1294,4,FALSE)</f>
        <v>#N/A</v>
      </c>
      <c r="R1201" s="2" t="e">
        <f>VLOOKUP(A1201,'06A906018R M383 List'!$A$6:$D$1294,3,FALSE)</f>
        <v>#N/A</v>
      </c>
      <c r="T1201" s="2" t="e">
        <f>VLOOKUP(A1201,'06A906018CG M383 List'!$A$6:$D$1395,2,FALSE)</f>
        <v>#N/A</v>
      </c>
      <c r="U1201" s="2" t="e">
        <f>VLOOKUP(A1201,'06A906018CG M383 List'!$A$6:$D$1395,4,FALSE)</f>
        <v>#N/A</v>
      </c>
      <c r="V1201" s="2" t="e">
        <f>VLOOKUP(A1201,'06A906018CG M383 List'!$A$6:$D$1395,3,FALSE)</f>
        <v>#N/A</v>
      </c>
    </row>
    <row r="1202" spans="1:22">
      <c r="A1202" s="12" t="s">
        <v>4292</v>
      </c>
      <c r="B1202" s="16" t="str">
        <f>VLOOKUP(A1202,'4B0907557B M382 List'!$A$5:$E$1799,5,FALSE)</f>
        <v>Time constant for setpoint boost pressure regulator</v>
      </c>
      <c r="C1202" s="12"/>
      <c r="D1202" s="12" t="str">
        <f>VLOOKUP(A1202,'4B0907557B M382 List'!$A$5:$B$1799,2,FALSE)</f>
        <v>8x1</v>
      </c>
      <c r="E1202" s="2" t="str">
        <f>VLOOKUP(A1202,'4B0907557B M382 List'!$A$5:$D$1799,4,FALSE)</f>
        <v>Zeitkonstante für Sollwert Ladedruckregler</v>
      </c>
      <c r="F1202" s="2" t="str">
        <f>VLOOKUP(A1202,'4B0907557B M382 List'!$A$5:$D$1799,3,FALSE)</f>
        <v>$09E89</v>
      </c>
      <c r="H1202" s="2" t="e">
        <f>VLOOKUP(A1202,'4B0907557P M592 List'!$A$5:$D$1316,2,FALSE)</f>
        <v>#N/A</v>
      </c>
      <c r="I1202" s="2" t="e">
        <f>VLOOKUP(A1202,'4B0907557P M592 List'!$A$5:$D$1316,4,FALSE)</f>
        <v>#N/A</v>
      </c>
      <c r="J1202" s="2" t="e">
        <f>VLOOKUP(A1202,'4B0907557P M592 List'!$A$5:$D$1316,3,FALSE)</f>
        <v>#N/A</v>
      </c>
      <c r="L1202" s="2" t="e">
        <f>VLOOKUP(A1202,'4B0907557P M592 List'!$A$5:$D$1316,2,FALSE)</f>
        <v>#N/A</v>
      </c>
      <c r="M1202" s="2" t="e">
        <f>VLOOKUP(A1202,'4B0907557P M592 List'!$A$5:$D$1316,4,FALSE)</f>
        <v>#N/A</v>
      </c>
      <c r="N1202" s="2" t="e">
        <f>VLOOKUP(A1202,'4B0907557P M592 List'!$A$5:$D$1316,3,FALSE)</f>
        <v>#N/A</v>
      </c>
      <c r="P1202" s="2" t="str">
        <f>VLOOKUP(A1202,'06A906018R M383 List'!$A$6:$D$1294,2,FALSE)</f>
        <v>8x1</v>
      </c>
      <c r="Q1202" s="2" t="str">
        <f>VLOOKUP(A1202,'06A906018R M383 List'!$A$6:$D$1294,4,FALSE)</f>
        <v>Zeitkonstante für Sollwert Ladedruckregler</v>
      </c>
      <c r="R1202" s="2" t="str">
        <f>VLOOKUP(A1202,'06A906018R M383 List'!$A$6:$D$1294,3,FALSE)</f>
        <v>$0937A</v>
      </c>
      <c r="T1202" s="2" t="str">
        <f>VLOOKUP(A1202,'06A906018CG M383 List'!$A$6:$D$1395,2,FALSE)</f>
        <v>8x1</v>
      </c>
      <c r="U1202" s="2" t="str">
        <f>VLOOKUP(A1202,'06A906018CG M383 List'!$A$6:$D$1395,4,FALSE)</f>
        <v>Zeitkonstante für Sollwert Ladedruckregler</v>
      </c>
      <c r="V1202" s="2" t="str">
        <f>VLOOKUP(A1202,'06A906018CG M383 List'!$A$6:$D$1395,3,FALSE)</f>
        <v>$093E4</v>
      </c>
    </row>
    <row r="1203" spans="1:22">
      <c r="P1203" s="2"/>
      <c r="Q1203" s="2"/>
      <c r="R1203" s="2"/>
    </row>
    <row r="1204" spans="1:22">
      <c r="A1204" s="12" t="s">
        <v>4377</v>
      </c>
      <c r="B1204" s="15" t="s">
        <v>9980</v>
      </c>
      <c r="P1204" s="2"/>
      <c r="Q1204" s="2"/>
      <c r="R1204" s="2"/>
    </row>
    <row r="1205" spans="1:22">
      <c r="A1205" s="12" t="s">
        <v>7560</v>
      </c>
      <c r="B1205" s="16" t="str">
        <f>VLOOKUP(A1205,'4B0907557B M382 List'!$A$5:$E$1799,5,FALSE)  &amp; "     - MAP FOR BOOST CONTROL SETPOINT"</f>
        <v>Map LDR setpoint     - MAP FOR BOOST CONTROL SETPOINT</v>
      </c>
      <c r="C1205" s="12"/>
      <c r="D1205" s="12" t="str">
        <f>VLOOKUP(A1205,'4B0907557B M382 List'!$A$5:$B$1799,2,FALSE)</f>
        <v>9x16</v>
      </c>
      <c r="E1205" s="2" t="str">
        <f>VLOOKUP(A1205,'4B0907557B M382 List'!$A$5:$D$1799,4,FALSE)</f>
        <v>Kennfeld LDR-Sollwert</v>
      </c>
      <c r="F1205" s="2" t="str">
        <f>VLOOKUP(A1205,'4B0907557B M382 List'!$A$5:$D$1799,3,FALSE)</f>
        <v>$09A69</v>
      </c>
      <c r="H1205" s="2" t="e">
        <f>VLOOKUP(A1205,'4B0907557P M592 List'!$A$5:$D$1316,2,FALSE)</f>
        <v>#N/A</v>
      </c>
      <c r="I1205" s="2" t="e">
        <f>VLOOKUP(A1205,'4B0907557P M592 List'!$A$5:$D$1316,4,FALSE)</f>
        <v>#N/A</v>
      </c>
      <c r="J1205" s="2" t="e">
        <f>VLOOKUP(A1205,'4B0907557P M592 List'!$A$5:$D$1316,3,FALSE)</f>
        <v>#N/A</v>
      </c>
      <c r="L1205" s="2" t="e">
        <f>VLOOKUP(A1205,'4B0907557P M592 List'!$A$5:$D$1316,2,FALSE)</f>
        <v>#N/A</v>
      </c>
      <c r="M1205" s="2" t="e">
        <f>VLOOKUP(A1205,'4B0907557P M592 List'!$A$5:$D$1316,4,FALSE)</f>
        <v>#N/A</v>
      </c>
      <c r="N1205" s="2" t="e">
        <f>VLOOKUP(A1205,'4B0907557P M592 List'!$A$5:$D$1316,3,FALSE)</f>
        <v>#N/A</v>
      </c>
      <c r="P1205" s="2" t="str">
        <f>VLOOKUP(A1205,'06A906018R M383 List'!$A$6:$D$1294,2,FALSE)</f>
        <v>9x16</v>
      </c>
      <c r="Q1205" s="2" t="str">
        <f>VLOOKUP(A1205,'06A906018R M383 List'!$A$6:$D$1294,4,FALSE)</f>
        <v>Kennfeld LDR-Sollwert</v>
      </c>
      <c r="R1205" s="2" t="str">
        <f>VLOOKUP(A1205,'06A906018R M383 List'!$A$6:$D$1294,3,FALSE)</f>
        <v>$08F5A</v>
      </c>
      <c r="T1205" s="2" t="str">
        <f>VLOOKUP(A1205,'06A906018CG M383 List'!$A$6:$D$1395,2,FALSE)</f>
        <v>9x16</v>
      </c>
      <c r="U1205" s="2" t="str">
        <f>VLOOKUP(A1205,'06A906018CG M383 List'!$A$6:$D$1395,4,FALSE)</f>
        <v>Requested Load Map - Boost</v>
      </c>
      <c r="V1205" s="2" t="str">
        <f>VLOOKUP(A1205,'06A906018CG M383 List'!$A$6:$D$1395,3,FALSE)</f>
        <v>$08FC4</v>
      </c>
    </row>
    <row r="1206" spans="1:22">
      <c r="A1206" s="12" t="s">
        <v>7563</v>
      </c>
      <c r="B1206" s="16" t="str">
        <f>VLOOKUP(A1206,'4B0907557B M382 List'!$A$5:$E$1799,5,FALSE)  &amp; "     - MAP FOR BOOST CONTROL SETPOINT"</f>
        <v>Map LDR setpoint     - MAP FOR BOOST CONTROL SETPOINT</v>
      </c>
      <c r="C1206" s="12"/>
      <c r="D1206" s="12" t="str">
        <f>VLOOKUP(A1206,'4B0907557B M382 List'!$A$5:$B$1799,2,FALSE)</f>
        <v>9x16</v>
      </c>
      <c r="E1206" s="2" t="str">
        <f>VLOOKUP(A1206,'4B0907557B M382 List'!$A$5:$D$1799,4,FALSE)</f>
        <v>Kennfeld LDR-Sollwert</v>
      </c>
      <c r="F1206" s="2" t="str">
        <f>VLOOKUP(A1206,'4B0907557B M382 List'!$A$5:$D$1799,3,FALSE)</f>
        <v>$09AF9</v>
      </c>
      <c r="H1206" s="2" t="e">
        <f>VLOOKUP(A1206,'4B0907557P M592 List'!$A$5:$D$1316,2,FALSE)</f>
        <v>#N/A</v>
      </c>
      <c r="I1206" s="2" t="e">
        <f>VLOOKUP(A1206,'4B0907557P M592 List'!$A$5:$D$1316,4,FALSE)</f>
        <v>#N/A</v>
      </c>
      <c r="J1206" s="2" t="e">
        <f>VLOOKUP(A1206,'4B0907557P M592 List'!$A$5:$D$1316,3,FALSE)</f>
        <v>#N/A</v>
      </c>
      <c r="L1206" s="2" t="e">
        <f>VLOOKUP(A1206,'4B0907557P M592 List'!$A$5:$D$1316,2,FALSE)</f>
        <v>#N/A</v>
      </c>
      <c r="M1206" s="2" t="e">
        <f>VLOOKUP(A1206,'4B0907557P M592 List'!$A$5:$D$1316,4,FALSE)</f>
        <v>#N/A</v>
      </c>
      <c r="N1206" s="2" t="e">
        <f>VLOOKUP(A1206,'4B0907557P M592 List'!$A$5:$D$1316,3,FALSE)</f>
        <v>#N/A</v>
      </c>
      <c r="P1206" s="2" t="str">
        <f>VLOOKUP(A1206,'06A906018R M383 List'!$A$6:$D$1294,2,FALSE)</f>
        <v>9x16</v>
      </c>
      <c r="Q1206" s="2" t="str">
        <f>VLOOKUP(A1206,'06A906018R M383 List'!$A$6:$D$1294,4,FALSE)</f>
        <v>Kennfeld LDR-Sollwert</v>
      </c>
      <c r="R1206" s="2" t="str">
        <f>VLOOKUP(A1206,'06A906018R M383 List'!$A$6:$D$1294,3,FALSE)</f>
        <v>$08FEA</v>
      </c>
      <c r="T1206" s="2" t="str">
        <f>VLOOKUP(A1206,'06A906018CG M383 List'!$A$6:$D$1395,2,FALSE)</f>
        <v>9x16</v>
      </c>
      <c r="U1206" s="2" t="str">
        <f>VLOOKUP(A1206,'06A906018CG M383 List'!$A$6:$D$1395,4,FALSE)</f>
        <v>Requested Load Map - Boost</v>
      </c>
      <c r="V1206" s="2" t="str">
        <f>VLOOKUP(A1206,'06A906018CG M383 List'!$A$6:$D$1395,3,FALSE)</f>
        <v>$09054</v>
      </c>
    </row>
    <row r="1207" spans="1:22">
      <c r="A1207" s="12" t="s">
        <v>7566</v>
      </c>
      <c r="B1207" s="16" t="str">
        <f>VLOOKUP(A1207,'4B0907557B M382 List'!$A$5:$E$1799,5,FALSE) &amp; "         - INTAKE AIR CHARGE CORRECTION MAP FOR BOOST CONTROL SETPOINT"</f>
        <v>Map Intake (charging ) luftkorrrektur for LDR setpoint         - INTAKE AIR CHARGE CORRECTION MAP FOR BOOST CONTROL SETPOINT</v>
      </c>
      <c r="C1207" s="12"/>
      <c r="D1207" s="12" t="str">
        <f>VLOOKUP(A1207,'4B0907557B M382 List'!$A$5:$B$1799,2,FALSE)</f>
        <v>8x8</v>
      </c>
      <c r="E1207" s="2" t="str">
        <f>VLOOKUP(A1207,'4B0907557B M382 List'!$A$5:$D$1799,4,FALSE)</f>
        <v>Kennfeld Ansaug(Lade)luftkorrrektur für LDR-Sollwert</v>
      </c>
      <c r="F1207" s="2" t="str">
        <f>VLOOKUP(A1207,'4B0907557B M382 List'!$A$5:$D$1799,3,FALSE)</f>
        <v>$09B89</v>
      </c>
      <c r="H1207" s="2" t="e">
        <f>VLOOKUP(A1207,'4B0907557P M592 List'!$A$5:$D$1316,2,FALSE)</f>
        <v>#N/A</v>
      </c>
      <c r="I1207" s="2" t="e">
        <f>VLOOKUP(A1207,'4B0907557P M592 List'!$A$5:$D$1316,4,FALSE)</f>
        <v>#N/A</v>
      </c>
      <c r="J1207" s="2" t="e">
        <f>VLOOKUP(A1207,'4B0907557P M592 List'!$A$5:$D$1316,3,FALSE)</f>
        <v>#N/A</v>
      </c>
      <c r="L1207" s="2" t="e">
        <f>VLOOKUP(A1207,'4B0907557P M592 List'!$A$5:$D$1316,2,FALSE)</f>
        <v>#N/A</v>
      </c>
      <c r="M1207" s="2" t="e">
        <f>VLOOKUP(A1207,'4B0907557P M592 List'!$A$5:$D$1316,4,FALSE)</f>
        <v>#N/A</v>
      </c>
      <c r="N1207" s="2" t="e">
        <f>VLOOKUP(A1207,'4B0907557P M592 List'!$A$5:$D$1316,3,FALSE)</f>
        <v>#N/A</v>
      </c>
      <c r="P1207" s="2" t="str">
        <f>VLOOKUP(A1207,'06A906018R M383 List'!$A$6:$D$1294,2,FALSE)</f>
        <v>8x8</v>
      </c>
      <c r="Q1207" s="2" t="str">
        <f>VLOOKUP(A1207,'06A906018R M383 List'!$A$6:$D$1294,4,FALSE)</f>
        <v>Kennfeld Ansaug(Lade)luftkorrrektur für LDR-Sollwert</v>
      </c>
      <c r="R1207" s="2" t="str">
        <f>VLOOKUP(A1207,'06A906018R M383 List'!$A$6:$D$1294,3,FALSE)</f>
        <v>$0907A</v>
      </c>
      <c r="T1207" s="2" t="str">
        <f>VLOOKUP(A1207,'06A906018CG M383 List'!$A$6:$D$1395,2,FALSE)</f>
        <v>8x8</v>
      </c>
      <c r="U1207" s="2" t="str">
        <f>VLOOKUP(A1207,'06A906018CG M383 List'!$A$6:$D$1395,4,FALSE)</f>
        <v>Kennfeld Ansaug(Lade)luftkorrrektur für LDR-Sollwert</v>
      </c>
      <c r="V1207" s="2" t="str">
        <f>VLOOKUP(A1207,'06A906018CG M383 List'!$A$6:$D$1395,3,FALSE)</f>
        <v>$090E4</v>
      </c>
    </row>
    <row r="1208" spans="1:22">
      <c r="A1208" s="17" t="s">
        <v>7570</v>
      </c>
      <c r="B1208" s="18" t="str">
        <f>VLOOKUP(A1208,'4B0907557B M382 List'!$A$5:$E$1799,5,FALSE) &amp; "     - ALTITUDE CORRECTION BOOST CONTROL SETPOINT MAP"</f>
        <v>To map height correction for LDR setpoint     - ALTITUDE CORRECTION BOOST CONTROL SETPOINT MAP</v>
      </c>
      <c r="C1208" s="17"/>
      <c r="D1208" s="17" t="str">
        <f>VLOOKUP(A1208,'4B0907557B M382 List'!$A$5:$B$1799,2,FALSE)</f>
        <v>4x8</v>
      </c>
      <c r="E1208" s="2" t="str">
        <f>VLOOKUP(A1208,'4B0907557B M382 List'!$A$5:$D$1799,4,FALSE)</f>
        <v>Kennfeld Höhenkorrektur für LDR-Sollwert</v>
      </c>
      <c r="F1208" s="2" t="str">
        <f>VLOOKUP(A1208,'4B0907557B M382 List'!$A$5:$D$1799,3,FALSE)</f>
        <v>$09BC9</v>
      </c>
      <c r="H1208" s="2" t="e">
        <f>VLOOKUP(A1208,'4B0907557P M592 List'!$A$5:$D$1316,2,FALSE)</f>
        <v>#N/A</v>
      </c>
      <c r="I1208" s="2" t="e">
        <f>VLOOKUP(A1208,'4B0907557P M592 List'!$A$5:$D$1316,4,FALSE)</f>
        <v>#N/A</v>
      </c>
      <c r="J1208" s="2" t="e">
        <f>VLOOKUP(A1208,'4B0907557P M592 List'!$A$5:$D$1316,3,FALSE)</f>
        <v>#N/A</v>
      </c>
      <c r="L1208" s="2" t="e">
        <f>VLOOKUP(A1208,'4B0907557P M592 List'!$A$5:$D$1316,2,FALSE)</f>
        <v>#N/A</v>
      </c>
      <c r="M1208" s="2" t="e">
        <f>VLOOKUP(A1208,'4B0907557P M592 List'!$A$5:$D$1316,4,FALSE)</f>
        <v>#N/A</v>
      </c>
      <c r="N1208" s="2" t="e">
        <f>VLOOKUP(A1208,'4B0907557P M592 List'!$A$5:$D$1316,3,FALSE)</f>
        <v>#N/A</v>
      </c>
      <c r="P1208" s="2" t="str">
        <f>VLOOKUP(A1208,'06A906018R M383 List'!$A$6:$D$1294,2,FALSE)</f>
        <v>4x8</v>
      </c>
      <c r="Q1208" s="2" t="str">
        <f>VLOOKUP(A1208,'06A906018R M383 List'!$A$6:$D$1294,4,FALSE)</f>
        <v>Kennfeld Höhenkorrektur für LDR-Sollwert</v>
      </c>
      <c r="R1208" s="2" t="str">
        <f>VLOOKUP(A1208,'06A906018R M383 List'!$A$6:$D$1294,3,FALSE)</f>
        <v>$090BA</v>
      </c>
      <c r="T1208" s="2" t="str">
        <f>VLOOKUP(A1208,'06A906018CG M383 List'!$A$6:$D$1395,2,FALSE)</f>
        <v>4x8</v>
      </c>
      <c r="U1208" s="2" t="str">
        <f>VLOOKUP(A1208,'06A906018CG M383 List'!$A$6:$D$1395,4,FALSE)</f>
        <v>Kennfeld Höhenkorrektur für LDR-Sollwert</v>
      </c>
      <c r="V1208" s="2" t="str">
        <f>VLOOKUP(A1208,'06A906018CG M383 List'!$A$6:$D$1395,3,FALSE)</f>
        <v>$09124</v>
      </c>
    </row>
    <row r="1209" spans="1:22">
      <c r="A1209" s="12" t="s">
        <v>8160</v>
      </c>
      <c r="B1209" s="16" t="str">
        <f>VLOOKUP(A1209,'4B0907557B M382 List'!$A$5:$E$1799,5,FALSE) &amp; "    - BOOST CONTROL LIMITS"</f>
        <v>LDR setpoint limitation    - BOOST CONTROL LIMITS</v>
      </c>
      <c r="C1209" s="12"/>
      <c r="D1209" s="12" t="str">
        <f>VLOOKUP(A1209,'4B0907557B M382 List'!$A$5:$B$1799,2,FALSE)</f>
        <v>16x1</v>
      </c>
      <c r="E1209" s="2" t="str">
        <f>VLOOKUP(A1209,'4B0907557B M382 List'!$A$5:$D$1799,4,FALSE)</f>
        <v>LDR-Sollwertbegrenzung</v>
      </c>
      <c r="F1209" s="2" t="str">
        <f>VLOOKUP(A1209,'4B0907557B M382 List'!$A$5:$D$1799,3,FALSE)</f>
        <v>$09E79</v>
      </c>
      <c r="H1209" s="2" t="e">
        <f>VLOOKUP(A1209,'4B0907557P M592 List'!$A$5:$D$1316,2,FALSE)</f>
        <v>#N/A</v>
      </c>
      <c r="I1209" s="2" t="e">
        <f>VLOOKUP(A1209,'4B0907557P M592 List'!$A$5:$D$1316,4,FALSE)</f>
        <v>#N/A</v>
      </c>
      <c r="J1209" s="2" t="e">
        <f>VLOOKUP(A1209,'4B0907557P M592 List'!$A$5:$D$1316,3,FALSE)</f>
        <v>#N/A</v>
      </c>
      <c r="L1209" s="2" t="e">
        <f>VLOOKUP(A1209,'4B0907557P M592 List'!$A$5:$D$1316,2,FALSE)</f>
        <v>#N/A</v>
      </c>
      <c r="M1209" s="2" t="e">
        <f>VLOOKUP(A1209,'4B0907557P M592 List'!$A$5:$D$1316,4,FALSE)</f>
        <v>#N/A</v>
      </c>
      <c r="N1209" s="2" t="e">
        <f>VLOOKUP(A1209,'4B0907557P M592 List'!$A$5:$D$1316,3,FALSE)</f>
        <v>#N/A</v>
      </c>
      <c r="P1209" s="2" t="str">
        <f>VLOOKUP(A1209,'06A906018R M383 List'!$A$6:$D$1294,2,FALSE)</f>
        <v>16x1</v>
      </c>
      <c r="Q1209" s="2" t="str">
        <f>VLOOKUP(A1209,'06A906018R M383 List'!$A$6:$D$1294,4,FALSE)</f>
        <v>LDR-Sollwertbegrenzung</v>
      </c>
      <c r="R1209" s="2" t="str">
        <f>VLOOKUP(A1209,'06A906018R M383 List'!$A$6:$D$1294,3,FALSE)</f>
        <v>$0936A</v>
      </c>
      <c r="T1209" s="2" t="str">
        <f>VLOOKUP(A1209,'06A906018CG M383 List'!$A$6:$D$1395,2,FALSE)</f>
        <v>16x1</v>
      </c>
      <c r="U1209" s="2" t="str">
        <f>VLOOKUP(A1209,'06A906018CG M383 List'!$A$6:$D$1395,4,FALSE)</f>
        <v>LDR-Sollwertbegrenzung</v>
      </c>
      <c r="V1209" s="2" t="str">
        <f>VLOOKUP(A1209,'06A906018CG M383 List'!$A$6:$D$1395,3,FALSE)</f>
        <v>$093D4</v>
      </c>
    </row>
    <row r="1210" spans="1:22">
      <c r="A1210" s="2" t="s">
        <v>5897</v>
      </c>
      <c r="B1210" s="2" t="str">
        <f>VLOOKUP(A1210,'4B0907557B M382 List'!$A$5:$E$1799,5,FALSE)</f>
        <v>Starting value for LDR setpoint filter</v>
      </c>
      <c r="D1210" s="2" t="str">
        <f>VLOOKUP(A1210,'4B0907557B M382 List'!$A$5:$B$1799,2,FALSE)</f>
        <v>1x1</v>
      </c>
      <c r="E1210" s="2" t="str">
        <f>VLOOKUP(A1210,'4B0907557B M382 List'!$A$5:$D$1799,4,FALSE)</f>
        <v>Startwert für LDR-Sollwertfilter</v>
      </c>
      <c r="F1210" s="2" t="str">
        <f>VLOOKUP(A1210,'4B0907557B M382 List'!$A$5:$D$1799,3,FALSE)</f>
        <v>$075BE</v>
      </c>
      <c r="H1210" s="2" t="str">
        <f>VLOOKUP(A1210,'4B0907557P M592 List'!$A$5:$D$1316,2,FALSE)</f>
        <v>1x1</v>
      </c>
      <c r="I1210" s="2" t="str">
        <f>VLOOKUP(A1210,'4B0907557P M592 List'!$A$5:$D$1316,4,FALSE)</f>
        <v>Startwert für LDR-Sollwertfilter</v>
      </c>
      <c r="J1210" s="2" t="str">
        <f>VLOOKUP(A1210,'4B0907557P M592 List'!$A$5:$D$1316,3,FALSE)</f>
        <v>$07154</v>
      </c>
      <c r="L1210" s="2" t="str">
        <f>VLOOKUP(A1210,'4B0907557P M592 List'!$A$5:$D$1316,2,FALSE)</f>
        <v>1x1</v>
      </c>
      <c r="M1210" s="2" t="str">
        <f>VLOOKUP(A1210,'4B0907557P M592 List'!$A$5:$D$1316,4,FALSE)</f>
        <v>Startwert für LDR-Sollwertfilter</v>
      </c>
      <c r="N1210" s="2" t="str">
        <f>VLOOKUP(A1210,'4B0907557P M592 List'!$A$5:$D$1316,3,FALSE)</f>
        <v>$07154</v>
      </c>
      <c r="P1210" s="2" t="e">
        <f>VLOOKUP(A1210,'06A906018R M383 List'!$A$6:$D$1294,2,FALSE)</f>
        <v>#N/A</v>
      </c>
      <c r="Q1210" s="2" t="e">
        <f>VLOOKUP(A1210,'06A906018R M383 List'!$A$6:$D$1294,4,FALSE)</f>
        <v>#N/A</v>
      </c>
      <c r="R1210" s="2" t="e">
        <f>VLOOKUP(A1210,'06A906018R M383 List'!$A$6:$D$1294,3,FALSE)</f>
        <v>#N/A</v>
      </c>
      <c r="T1210" s="2" t="e">
        <f>VLOOKUP(A1210,'06A906018CG M383 List'!$A$6:$D$1395,2,FALSE)</f>
        <v>#N/A</v>
      </c>
      <c r="U1210" s="2" t="e">
        <f>VLOOKUP(A1210,'06A906018CG M383 List'!$A$6:$D$1395,4,FALSE)</f>
        <v>#N/A</v>
      </c>
      <c r="V1210" s="2" t="e">
        <f>VLOOKUP(A1210,'06A906018CG M383 List'!$A$6:$D$1395,3,FALSE)</f>
        <v>#N/A</v>
      </c>
    </row>
    <row r="1211" spans="1:22">
      <c r="A1211" s="2" t="s">
        <v>6472</v>
      </c>
      <c r="B1211" s="2" t="str">
        <f>VLOOKUP(A1211,'4B0907557B M382 List'!$A$5:$E$1799,5,FALSE)</f>
        <v>Motor temperature threshold for limiting the setpoint LDR</v>
      </c>
      <c r="D1211" s="2" t="str">
        <f>VLOOKUP(A1211,'4B0907557B M382 List'!$A$5:$B$1799,2,FALSE)</f>
        <v>1x1</v>
      </c>
      <c r="E1211" s="2" t="str">
        <f>VLOOKUP(A1211,'4B0907557B M382 List'!$A$5:$D$1799,4,FALSE)</f>
        <v>Motortemperaturschwelle für die Begrenzung des LDR-Sollwertes</v>
      </c>
      <c r="F1211" s="2" t="str">
        <f>VLOOKUP(A1211,'4B0907557B M382 List'!$A$5:$D$1799,3,FALSE)</f>
        <v>$075BF</v>
      </c>
      <c r="H1211" s="2" t="str">
        <f>VLOOKUP(A1211,'4B0907557P M592 List'!$A$5:$D$1316,2,FALSE)</f>
        <v>1x1</v>
      </c>
      <c r="I1211" s="2" t="str">
        <f>VLOOKUP(A1211,'4B0907557P M592 List'!$A$5:$D$1316,4,FALSE)</f>
        <v>Motortemperaturschwelle für die Begrenzung des LDR-Sollwertes</v>
      </c>
      <c r="J1211" s="2" t="str">
        <f>VLOOKUP(A1211,'4B0907557P M592 List'!$A$5:$D$1316,3,FALSE)</f>
        <v>$07155</v>
      </c>
      <c r="L1211" s="2" t="str">
        <f>VLOOKUP(A1211,'4B0907557P M592 List'!$A$5:$D$1316,2,FALSE)</f>
        <v>1x1</v>
      </c>
      <c r="M1211" s="2" t="str">
        <f>VLOOKUP(A1211,'4B0907557P M592 List'!$A$5:$D$1316,4,FALSE)</f>
        <v>Motortemperaturschwelle für die Begrenzung des LDR-Sollwertes</v>
      </c>
      <c r="N1211" s="2" t="str">
        <f>VLOOKUP(A1211,'4B0907557P M592 List'!$A$5:$D$1316,3,FALSE)</f>
        <v>$07155</v>
      </c>
      <c r="P1211" s="2" t="e">
        <f>VLOOKUP(A1211,'06A906018R M383 List'!$A$6:$D$1294,2,FALSE)</f>
        <v>#N/A</v>
      </c>
      <c r="Q1211" s="2" t="e">
        <f>VLOOKUP(A1211,'06A906018R M383 List'!$A$6:$D$1294,4,FALSE)</f>
        <v>#N/A</v>
      </c>
      <c r="R1211" s="2" t="e">
        <f>VLOOKUP(A1211,'06A906018R M383 List'!$A$6:$D$1294,3,FALSE)</f>
        <v>#N/A</v>
      </c>
      <c r="T1211" s="2" t="e">
        <f>VLOOKUP(A1211,'06A906018CG M383 List'!$A$6:$D$1395,2,FALSE)</f>
        <v>#N/A</v>
      </c>
      <c r="U1211" s="2" t="e">
        <f>VLOOKUP(A1211,'06A906018CG M383 List'!$A$6:$D$1395,4,FALSE)</f>
        <v>#N/A</v>
      </c>
      <c r="V1211" s="2" t="e">
        <f>VLOOKUP(A1211,'06A906018CG M383 List'!$A$6:$D$1395,3,FALSE)</f>
        <v>#N/A</v>
      </c>
    </row>
    <row r="1212" spans="1:22">
      <c r="P1212" s="2"/>
      <c r="Q1212" s="2"/>
      <c r="R1212" s="2"/>
    </row>
    <row r="1213" spans="1:22">
      <c r="A1213" s="12" t="s">
        <v>4378</v>
      </c>
      <c r="B1213" s="15" t="s">
        <v>9981</v>
      </c>
      <c r="P1213" s="2"/>
      <c r="Q1213" s="2"/>
      <c r="R1213" s="2"/>
    </row>
    <row r="1214" spans="1:22">
      <c r="A1214" s="17" t="s">
        <v>8996</v>
      </c>
      <c r="B1214" s="18" t="str">
        <f>VLOOKUP(A1214,'4B0907557B M382 List'!$A$5:$E$1799,5,FALSE) &amp; "       -  THROTTLE THRESHOLD FOR BOOST CONTROL CORRECTION"</f>
        <v>Throttle threshold positive for LDR setpoint correction       -  THROTTLE THRESHOLD FOR BOOST CONTROL CORRECTION</v>
      </c>
      <c r="C1214" s="17"/>
      <c r="D1214" s="17" t="str">
        <f>VLOOKUP(A1214,'4B0907557B M382 List'!$A$5:$B$1799,2,FALSE)</f>
        <v>8x1</v>
      </c>
      <c r="E1214" s="2" t="str">
        <f>VLOOKUP(A1214,'4B0907557B M382 List'!$A$5:$D$1799,4,FALSE)</f>
        <v>Drosselklappenschwelle für LDR-Sollwertkorrektur positiv</v>
      </c>
      <c r="F1214" s="2" t="str">
        <f>VLOOKUP(A1214,'4B0907557B M382 List'!$A$5:$D$1799,3,FALSE)</f>
        <v>$09E91</v>
      </c>
      <c r="H1214" s="2" t="e">
        <f>VLOOKUP(A1214,'4B0907557P M592 List'!$A$5:$D$1316,2,FALSE)</f>
        <v>#N/A</v>
      </c>
      <c r="I1214" s="2" t="e">
        <f>VLOOKUP(A1214,'4B0907557P M592 List'!$A$5:$D$1316,4,FALSE)</f>
        <v>#N/A</v>
      </c>
      <c r="J1214" s="2" t="e">
        <f>VLOOKUP(A1214,'4B0907557P M592 List'!$A$5:$D$1316,3,FALSE)</f>
        <v>#N/A</v>
      </c>
      <c r="L1214" s="2" t="e">
        <f>VLOOKUP(A1214,'4B0907557P M592 List'!$A$5:$D$1316,2,FALSE)</f>
        <v>#N/A</v>
      </c>
      <c r="M1214" s="2" t="e">
        <f>VLOOKUP(A1214,'4B0907557P M592 List'!$A$5:$D$1316,4,FALSE)</f>
        <v>#N/A</v>
      </c>
      <c r="N1214" s="2" t="e">
        <f>VLOOKUP(A1214,'4B0907557P M592 List'!$A$5:$D$1316,3,FALSE)</f>
        <v>#N/A</v>
      </c>
      <c r="P1214" s="2" t="str">
        <f>VLOOKUP(A1214,'06A906018R M383 List'!$A$6:$D$1294,2,FALSE)</f>
        <v>8x1</v>
      </c>
      <c r="Q1214" s="2" t="str">
        <f>VLOOKUP(A1214,'06A906018R M383 List'!$A$6:$D$1294,4,FALSE)</f>
        <v>Drosselklappenschwelle für LDR-Sollwertkorrektur positiv</v>
      </c>
      <c r="R1214" s="2" t="str">
        <f>VLOOKUP(A1214,'06A906018R M383 List'!$A$6:$D$1294,3,FALSE)</f>
        <v>$09382</v>
      </c>
      <c r="T1214" s="2" t="str">
        <f>VLOOKUP(A1214,'06A906018CG M383 List'!$A$6:$D$1395,2,FALSE)</f>
        <v>8x1</v>
      </c>
      <c r="U1214" s="2" t="str">
        <f>VLOOKUP(A1214,'06A906018CG M383 List'!$A$6:$D$1395,4,FALSE)</f>
        <v>Drosselklappenschwelle für LDR-Sollwertkorrektur positiv</v>
      </c>
      <c r="V1214" s="2" t="str">
        <f>VLOOKUP(A1214,'06A906018CG M383 List'!$A$6:$D$1395,3,FALSE)</f>
        <v>$093EC</v>
      </c>
    </row>
    <row r="1215" spans="1:22">
      <c r="A1215" s="2" t="s">
        <v>9210</v>
      </c>
      <c r="B1215" s="2" t="str">
        <f>VLOOKUP(A1215,'4B0907557B M382 List'!$A$5:$E$1799,5,FALSE)</f>
        <v>Difference KR ignition advance positive for LDR setpoint correction</v>
      </c>
      <c r="D1215" s="2" t="str">
        <f>VLOOKUP(A1215,'4B0907557B M382 List'!$A$5:$B$1799,2,FALSE)</f>
        <v>1x1</v>
      </c>
      <c r="E1215" s="2" t="str">
        <f>VLOOKUP(A1215,'4B0907557B M382 List'!$A$5:$D$1799,4,FALSE)</f>
        <v>Differenz Zündverstellwinkel KR für LDR-Sollwertkorrektur positiv</v>
      </c>
      <c r="F1215" s="2" t="str">
        <f>VLOOKUP(A1215,'4B0907557B M382 List'!$A$5:$D$1799,3,FALSE)</f>
        <v>$075C0</v>
      </c>
      <c r="H1215" s="2" t="str">
        <f>VLOOKUP(A1215,'4B0907557P M592 List'!$A$5:$D$1316,2,FALSE)</f>
        <v>1x1</v>
      </c>
      <c r="I1215" s="2" t="str">
        <f>VLOOKUP(A1215,'4B0907557P M592 List'!$A$5:$D$1316,4,FALSE)</f>
        <v>Differenz Zündverstellwinkel KR für LDR-Sollwertkorrektur positiv</v>
      </c>
      <c r="J1215" s="2" t="str">
        <f>VLOOKUP(A1215,'4B0907557P M592 List'!$A$5:$D$1316,3,FALSE)</f>
        <v>$07156</v>
      </c>
      <c r="L1215" s="2" t="str">
        <f>VLOOKUP(A1215,'4B0907557P M592 List'!$A$5:$D$1316,2,FALSE)</f>
        <v>1x1</v>
      </c>
      <c r="M1215" s="2" t="str">
        <f>VLOOKUP(A1215,'4B0907557P M592 List'!$A$5:$D$1316,4,FALSE)</f>
        <v>Differenz Zündverstellwinkel KR für LDR-Sollwertkorrektur positiv</v>
      </c>
      <c r="N1215" s="2" t="str">
        <f>VLOOKUP(A1215,'4B0907557P M592 List'!$A$5:$D$1316,3,FALSE)</f>
        <v>$07156</v>
      </c>
      <c r="P1215" s="2" t="e">
        <f>VLOOKUP(A1215,'06A906018R M383 List'!$A$6:$D$1294,2,FALSE)</f>
        <v>#N/A</v>
      </c>
      <c r="Q1215" s="2" t="e">
        <f>VLOOKUP(A1215,'06A906018R M383 List'!$A$6:$D$1294,4,FALSE)</f>
        <v>#N/A</v>
      </c>
      <c r="R1215" s="2" t="e">
        <f>VLOOKUP(A1215,'06A906018R M383 List'!$A$6:$D$1294,3,FALSE)</f>
        <v>#N/A</v>
      </c>
      <c r="T1215" s="2" t="str">
        <f>VLOOKUP(A1215,'06A906018CG M383 List'!$A$6:$D$1395,2,FALSE)</f>
        <v>1x1</v>
      </c>
      <c r="U1215" s="2" t="str">
        <f>VLOOKUP(A1215,'06A906018CG M383 List'!$A$6:$D$1395,4,FALSE)</f>
        <v>Differenz Zündverstellwinkel KR für LDR-Sollwertkorrektur positiv</v>
      </c>
      <c r="V1215" s="2" t="str">
        <f>VLOOKUP(A1215,'06A906018CG M383 List'!$A$6:$D$1395,3,FALSE)</f>
        <v>$06AF4</v>
      </c>
    </row>
    <row r="1216" spans="1:22">
      <c r="A1216" s="2" t="s">
        <v>7081</v>
      </c>
      <c r="B1216" s="2" t="str">
        <f>VLOOKUP(A1216,'4B0907557B M382 List'!$A$5:$E$1799,5,FALSE)</f>
        <v>Minimum factor for LDR setpoint correction by KR</v>
      </c>
      <c r="D1216" s="2" t="str">
        <f>VLOOKUP(A1216,'4B0907557B M382 List'!$A$5:$B$1799,2,FALSE)</f>
        <v>8x1</v>
      </c>
      <c r="E1216" s="2" t="str">
        <f>VLOOKUP(A1216,'4B0907557B M382 List'!$A$5:$D$1799,4,FALSE)</f>
        <v>Minimalfaktor für LDR-Sollwertkorrektur durch KR</v>
      </c>
      <c r="F1216" s="2" t="str">
        <f>VLOOKUP(A1216,'4B0907557B M382 List'!$A$5:$D$1799,3,FALSE)</f>
        <v>$09E99</v>
      </c>
      <c r="H1216" s="2" t="e">
        <f>VLOOKUP(A1216,'4B0907557P M592 List'!$A$5:$D$1316,2,FALSE)</f>
        <v>#N/A</v>
      </c>
      <c r="I1216" s="2" t="e">
        <f>VLOOKUP(A1216,'4B0907557P M592 List'!$A$5:$D$1316,4,FALSE)</f>
        <v>#N/A</v>
      </c>
      <c r="J1216" s="2" t="e">
        <f>VLOOKUP(A1216,'4B0907557P M592 List'!$A$5:$D$1316,3,FALSE)</f>
        <v>#N/A</v>
      </c>
      <c r="L1216" s="2" t="e">
        <f>VLOOKUP(A1216,'4B0907557P M592 List'!$A$5:$D$1316,2,FALSE)</f>
        <v>#N/A</v>
      </c>
      <c r="M1216" s="2" t="e">
        <f>VLOOKUP(A1216,'4B0907557P M592 List'!$A$5:$D$1316,4,FALSE)</f>
        <v>#N/A</v>
      </c>
      <c r="N1216" s="2" t="e">
        <f>VLOOKUP(A1216,'4B0907557P M592 List'!$A$5:$D$1316,3,FALSE)</f>
        <v>#N/A</v>
      </c>
      <c r="P1216" s="2" t="str">
        <f>VLOOKUP(A1216,'06A906018R M383 List'!$A$6:$D$1294,2,FALSE)</f>
        <v>8x1</v>
      </c>
      <c r="Q1216" s="2" t="str">
        <f>VLOOKUP(A1216,'06A906018R M383 List'!$A$6:$D$1294,4,FALSE)</f>
        <v>Minimalfaktor für LDR-Sollwertkorrektur durch KR</v>
      </c>
      <c r="R1216" s="2" t="str">
        <f>VLOOKUP(A1216,'06A906018R M383 List'!$A$6:$D$1294,3,FALSE)</f>
        <v>$0938A</v>
      </c>
      <c r="T1216" s="2" t="str">
        <f>VLOOKUP(A1216,'06A906018CG M383 List'!$A$6:$D$1395,2,FALSE)</f>
        <v>8x1</v>
      </c>
      <c r="U1216" s="2" t="str">
        <f>VLOOKUP(A1216,'06A906018CG M383 List'!$A$6:$D$1395,4,FALSE)</f>
        <v>Minimalfaktor für LDR-Sollwertkorrektur durch KR</v>
      </c>
      <c r="V1216" s="2" t="str">
        <f>VLOOKUP(A1216,'06A906018CG M383 List'!$A$6:$D$1395,3,FALSE)</f>
        <v>$093F4</v>
      </c>
    </row>
    <row r="1217" spans="1:22">
      <c r="A1217" s="2" t="s">
        <v>7184</v>
      </c>
      <c r="B1217" s="2" t="str">
        <f>VLOOKUP(A1217,'4B0907557B M382 List'!$A$5:$E$1799,5,FALSE)</f>
        <v>Gradient LDR setpoint correction negative</v>
      </c>
      <c r="D1217" s="2" t="str">
        <f>VLOOKUP(A1217,'4B0907557B M382 List'!$A$5:$B$1799,2,FALSE)</f>
        <v>8x1</v>
      </c>
      <c r="E1217" s="2" t="str">
        <f>VLOOKUP(A1217,'4B0907557B M382 List'!$A$5:$D$1799,4,FALSE)</f>
        <v>Gradient LDR-Sollwertkorrektur negativ</v>
      </c>
      <c r="F1217" s="2" t="str">
        <f>VLOOKUP(A1217,'4B0907557B M382 List'!$A$5:$D$1799,3,FALSE)</f>
        <v>$09A59</v>
      </c>
      <c r="H1217" s="2" t="e">
        <f>VLOOKUP(A1217,'4B0907557P M592 List'!$A$5:$D$1316,2,FALSE)</f>
        <v>#N/A</v>
      </c>
      <c r="I1217" s="2" t="e">
        <f>VLOOKUP(A1217,'4B0907557P M592 List'!$A$5:$D$1316,4,FALSE)</f>
        <v>#N/A</v>
      </c>
      <c r="J1217" s="2" t="e">
        <f>VLOOKUP(A1217,'4B0907557P M592 List'!$A$5:$D$1316,3,FALSE)</f>
        <v>#N/A</v>
      </c>
      <c r="L1217" s="2" t="e">
        <f>VLOOKUP(A1217,'4B0907557P M592 List'!$A$5:$D$1316,2,FALSE)</f>
        <v>#N/A</v>
      </c>
      <c r="M1217" s="2" t="e">
        <f>VLOOKUP(A1217,'4B0907557P M592 List'!$A$5:$D$1316,4,FALSE)</f>
        <v>#N/A</v>
      </c>
      <c r="N1217" s="2" t="e">
        <f>VLOOKUP(A1217,'4B0907557P M592 List'!$A$5:$D$1316,3,FALSE)</f>
        <v>#N/A</v>
      </c>
      <c r="P1217" s="2" t="str">
        <f>VLOOKUP(A1217,'06A906018R M383 List'!$A$6:$D$1294,2,FALSE)</f>
        <v>8x1</v>
      </c>
      <c r="Q1217" s="2" t="str">
        <f>VLOOKUP(A1217,'06A906018R M383 List'!$A$6:$D$1294,4,FALSE)</f>
        <v>Gradient LDR-Sollwertkorrektur negativ</v>
      </c>
      <c r="R1217" s="2" t="str">
        <f>VLOOKUP(A1217,'06A906018R M383 List'!$A$6:$D$1294,3,FALSE)</f>
        <v>$08F4A</v>
      </c>
      <c r="T1217" s="2" t="str">
        <f>VLOOKUP(A1217,'06A906018CG M383 List'!$A$6:$D$1395,2,FALSE)</f>
        <v>8x1</v>
      </c>
      <c r="U1217" s="2" t="str">
        <f>VLOOKUP(A1217,'06A906018CG M383 List'!$A$6:$D$1395,4,FALSE)</f>
        <v>Gradient LDR-Sollwertkorrektur negativ</v>
      </c>
      <c r="V1217" s="2" t="str">
        <f>VLOOKUP(A1217,'06A906018CG M383 List'!$A$6:$D$1395,3,FALSE)</f>
        <v>$08FB4</v>
      </c>
    </row>
    <row r="1218" spans="1:22">
      <c r="A1218" s="2" t="s">
        <v>7187</v>
      </c>
      <c r="B1218" s="2" t="str">
        <f>VLOOKUP(A1218,'4B0907557B M382 List'!$A$5:$E$1799,5,FALSE)</f>
        <v>Gradient LDR setpoint correction positive</v>
      </c>
      <c r="D1218" s="2" t="str">
        <f>VLOOKUP(A1218,'4B0907557B M382 List'!$A$5:$B$1799,2,FALSE)</f>
        <v>8x1</v>
      </c>
      <c r="E1218" s="2" t="str">
        <f>VLOOKUP(A1218,'4B0907557B M382 List'!$A$5:$D$1799,4,FALSE)</f>
        <v>Gradient LDR-Sollwertkorrektur positiv</v>
      </c>
      <c r="F1218" s="2" t="str">
        <f>VLOOKUP(A1218,'4B0907557B M382 List'!$A$5:$D$1799,3,FALSE)</f>
        <v>$09A61</v>
      </c>
      <c r="H1218" s="2" t="e">
        <f>VLOOKUP(A1218,'4B0907557P M592 List'!$A$5:$D$1316,2,FALSE)</f>
        <v>#N/A</v>
      </c>
      <c r="I1218" s="2" t="e">
        <f>VLOOKUP(A1218,'4B0907557P M592 List'!$A$5:$D$1316,4,FALSE)</f>
        <v>#N/A</v>
      </c>
      <c r="J1218" s="2" t="e">
        <f>VLOOKUP(A1218,'4B0907557P M592 List'!$A$5:$D$1316,3,FALSE)</f>
        <v>#N/A</v>
      </c>
      <c r="L1218" s="2" t="e">
        <f>VLOOKUP(A1218,'4B0907557P M592 List'!$A$5:$D$1316,2,FALSE)</f>
        <v>#N/A</v>
      </c>
      <c r="M1218" s="2" t="e">
        <f>VLOOKUP(A1218,'4B0907557P M592 List'!$A$5:$D$1316,4,FALSE)</f>
        <v>#N/A</v>
      </c>
      <c r="N1218" s="2" t="e">
        <f>VLOOKUP(A1218,'4B0907557P M592 List'!$A$5:$D$1316,3,FALSE)</f>
        <v>#N/A</v>
      </c>
      <c r="P1218" s="2" t="str">
        <f>VLOOKUP(A1218,'06A906018R M383 List'!$A$6:$D$1294,2,FALSE)</f>
        <v>8x1</v>
      </c>
      <c r="Q1218" s="2" t="str">
        <f>VLOOKUP(A1218,'06A906018R M383 List'!$A$6:$D$1294,4,FALSE)</f>
        <v>Gradient LDR-Sollwertkorrektur positiv</v>
      </c>
      <c r="R1218" s="2" t="str">
        <f>VLOOKUP(A1218,'06A906018R M383 List'!$A$6:$D$1294,3,FALSE)</f>
        <v>$08F52</v>
      </c>
      <c r="T1218" s="2" t="str">
        <f>VLOOKUP(A1218,'06A906018CG M383 List'!$A$6:$D$1395,2,FALSE)</f>
        <v>8x1</v>
      </c>
      <c r="U1218" s="2" t="str">
        <f>VLOOKUP(A1218,'06A906018CG M383 List'!$A$6:$D$1395,4,FALSE)</f>
        <v>Gradient LDR-Sollwertkorrektur positiv</v>
      </c>
      <c r="V1218" s="2" t="str">
        <f>VLOOKUP(A1218,'06A906018CG M383 List'!$A$6:$D$1395,3,FALSE)</f>
        <v>$08FBC</v>
      </c>
    </row>
    <row r="1219" spans="1:22">
      <c r="A1219" s="12" t="s">
        <v>7560</v>
      </c>
      <c r="B1219" s="16" t="str">
        <f>VLOOKUP(A1219,'4B0907557B M382 List'!$A$5:$E$1799,5,FALSE)&amp; "     - MAP FOR BOOST CONTROL SETPOINT"</f>
        <v>Map LDR setpoint     - MAP FOR BOOST CONTROL SETPOINT</v>
      </c>
      <c r="C1219" s="12"/>
      <c r="D1219" s="12" t="str">
        <f>VLOOKUP(A1219,'4B0907557B M382 List'!$A$5:$B$1799,2,FALSE)</f>
        <v>9x16</v>
      </c>
      <c r="E1219" s="2" t="str">
        <f>VLOOKUP(A1219,'4B0907557B M382 List'!$A$5:$D$1799,4,FALSE)</f>
        <v>Kennfeld LDR-Sollwert</v>
      </c>
      <c r="F1219" s="2" t="str">
        <f>VLOOKUP(A1219,'4B0907557B M382 List'!$A$5:$D$1799,3,FALSE)</f>
        <v>$09A69</v>
      </c>
      <c r="H1219" s="2" t="e">
        <f>VLOOKUP(A1219,'4B0907557P M592 List'!$A$5:$D$1316,2,FALSE)</f>
        <v>#N/A</v>
      </c>
      <c r="I1219" s="2" t="e">
        <f>VLOOKUP(A1219,'4B0907557P M592 List'!$A$5:$D$1316,4,FALSE)</f>
        <v>#N/A</v>
      </c>
      <c r="J1219" s="2" t="e">
        <f>VLOOKUP(A1219,'4B0907557P M592 List'!$A$5:$D$1316,3,FALSE)</f>
        <v>#N/A</v>
      </c>
      <c r="L1219" s="2" t="e">
        <f>VLOOKUP(A1219,'4B0907557P M592 List'!$A$5:$D$1316,2,FALSE)</f>
        <v>#N/A</v>
      </c>
      <c r="M1219" s="2" t="e">
        <f>VLOOKUP(A1219,'4B0907557P M592 List'!$A$5:$D$1316,4,FALSE)</f>
        <v>#N/A</v>
      </c>
      <c r="N1219" s="2" t="e">
        <f>VLOOKUP(A1219,'4B0907557P M592 List'!$A$5:$D$1316,3,FALSE)</f>
        <v>#N/A</v>
      </c>
      <c r="P1219" s="2" t="str">
        <f>VLOOKUP(A1219,'06A906018R M383 List'!$A$6:$D$1294,2,FALSE)</f>
        <v>9x16</v>
      </c>
      <c r="Q1219" s="2" t="str">
        <f>VLOOKUP(A1219,'06A906018R M383 List'!$A$6:$D$1294,4,FALSE)</f>
        <v>Kennfeld LDR-Sollwert</v>
      </c>
      <c r="R1219" s="2" t="str">
        <f>VLOOKUP(A1219,'06A906018R M383 List'!$A$6:$D$1294,3,FALSE)</f>
        <v>$08F5A</v>
      </c>
      <c r="T1219" s="2" t="str">
        <f>VLOOKUP(A1219,'06A906018CG M383 List'!$A$6:$D$1395,2,FALSE)</f>
        <v>9x16</v>
      </c>
      <c r="U1219" s="2" t="str">
        <f>VLOOKUP(A1219,'06A906018CG M383 List'!$A$6:$D$1395,4,FALSE)</f>
        <v>Requested Load Map - Boost</v>
      </c>
      <c r="V1219" s="2" t="str">
        <f>VLOOKUP(A1219,'06A906018CG M383 List'!$A$6:$D$1395,3,FALSE)</f>
        <v>$08FC4</v>
      </c>
    </row>
    <row r="1220" spans="1:22">
      <c r="A1220" s="12" t="s">
        <v>7563</v>
      </c>
      <c r="B1220" s="16" t="str">
        <f>VLOOKUP(A1220,'4B0907557B M382 List'!$A$5:$E$1799,5,FALSE)&amp; "     - MAP FOR BOOST CONTROL SETPOINT"</f>
        <v>Map LDR setpoint     - MAP FOR BOOST CONTROL SETPOINT</v>
      </c>
      <c r="C1220" s="12"/>
      <c r="D1220" s="12" t="str">
        <f>VLOOKUP(A1220,'4B0907557B M382 List'!$A$5:$B$1799,2,FALSE)</f>
        <v>9x16</v>
      </c>
      <c r="E1220" s="2" t="str">
        <f>VLOOKUP(A1220,'4B0907557B M382 List'!$A$5:$D$1799,4,FALSE)</f>
        <v>Kennfeld LDR-Sollwert</v>
      </c>
      <c r="F1220" s="2" t="str">
        <f>VLOOKUP(A1220,'4B0907557B M382 List'!$A$5:$D$1799,3,FALSE)</f>
        <v>$09AF9</v>
      </c>
      <c r="H1220" s="2" t="e">
        <f>VLOOKUP(A1220,'4B0907557P M592 List'!$A$5:$D$1316,2,FALSE)</f>
        <v>#N/A</v>
      </c>
      <c r="I1220" s="2" t="e">
        <f>VLOOKUP(A1220,'4B0907557P M592 List'!$A$5:$D$1316,4,FALSE)</f>
        <v>#N/A</v>
      </c>
      <c r="J1220" s="2" t="e">
        <f>VLOOKUP(A1220,'4B0907557P M592 List'!$A$5:$D$1316,3,FALSE)</f>
        <v>#N/A</v>
      </c>
      <c r="L1220" s="2" t="e">
        <f>VLOOKUP(A1220,'4B0907557P M592 List'!$A$5:$D$1316,2,FALSE)</f>
        <v>#N/A</v>
      </c>
      <c r="M1220" s="2" t="e">
        <f>VLOOKUP(A1220,'4B0907557P M592 List'!$A$5:$D$1316,4,FALSE)</f>
        <v>#N/A</v>
      </c>
      <c r="N1220" s="2" t="e">
        <f>VLOOKUP(A1220,'4B0907557P M592 List'!$A$5:$D$1316,3,FALSE)</f>
        <v>#N/A</v>
      </c>
      <c r="P1220" s="2" t="str">
        <f>VLOOKUP(A1220,'06A906018R M383 List'!$A$6:$D$1294,2,FALSE)</f>
        <v>9x16</v>
      </c>
      <c r="Q1220" s="2" t="str">
        <f>VLOOKUP(A1220,'06A906018R M383 List'!$A$6:$D$1294,4,FALSE)</f>
        <v>Kennfeld LDR-Sollwert</v>
      </c>
      <c r="R1220" s="2" t="str">
        <f>VLOOKUP(A1220,'06A906018R M383 List'!$A$6:$D$1294,3,FALSE)</f>
        <v>$08FEA</v>
      </c>
      <c r="T1220" s="2" t="str">
        <f>VLOOKUP(A1220,'06A906018CG M383 List'!$A$6:$D$1395,2,FALSE)</f>
        <v>9x16</v>
      </c>
      <c r="U1220" s="2" t="str">
        <f>VLOOKUP(A1220,'06A906018CG M383 List'!$A$6:$D$1395,4,FALSE)</f>
        <v>Requested Load Map - Boost</v>
      </c>
      <c r="V1220" s="2" t="str">
        <f>VLOOKUP(A1220,'06A906018CG M383 List'!$A$6:$D$1395,3,FALSE)</f>
        <v>$09054</v>
      </c>
    </row>
    <row r="1221" spans="1:22">
      <c r="A1221" s="2" t="s">
        <v>7690</v>
      </c>
      <c r="B1221" s="2" t="str">
        <f>VLOOKUP(A1221,'4B0907557B M382 List'!$A$5:$E$1799,5,FALSE)</f>
        <v>Threshold of the ZW- late adjustments for LDR setpoint lowering</v>
      </c>
      <c r="D1221" s="2" t="str">
        <f>VLOOKUP(A1221,'4B0907557B M382 List'!$A$5:$B$1799,2,FALSE)</f>
        <v>4x8</v>
      </c>
      <c r="E1221" s="2" t="str">
        <f>VLOOKUP(A1221,'4B0907557B M382 List'!$A$5:$D$1799,4,FALSE)</f>
        <v>Schwelle der ZW-Spätverstellungen für LDR-Sollwertabsenkung</v>
      </c>
      <c r="F1221" s="2" t="str">
        <f>VLOOKUP(A1221,'4B0907557B M382 List'!$A$5:$D$1799,3,FALSE)</f>
        <v>$09EA1</v>
      </c>
      <c r="H1221" s="2" t="e">
        <f>VLOOKUP(A1221,'4B0907557P M592 List'!$A$5:$D$1316,2,FALSE)</f>
        <v>#N/A</v>
      </c>
      <c r="I1221" s="2" t="e">
        <f>VLOOKUP(A1221,'4B0907557P M592 List'!$A$5:$D$1316,4,FALSE)</f>
        <v>#N/A</v>
      </c>
      <c r="J1221" s="2" t="e">
        <f>VLOOKUP(A1221,'4B0907557P M592 List'!$A$5:$D$1316,3,FALSE)</f>
        <v>#N/A</v>
      </c>
      <c r="L1221" s="2" t="e">
        <f>VLOOKUP(A1221,'4B0907557P M592 List'!$A$5:$D$1316,2,FALSE)</f>
        <v>#N/A</v>
      </c>
      <c r="M1221" s="2" t="e">
        <f>VLOOKUP(A1221,'4B0907557P M592 List'!$A$5:$D$1316,4,FALSE)</f>
        <v>#N/A</v>
      </c>
      <c r="N1221" s="2" t="e">
        <f>VLOOKUP(A1221,'4B0907557P M592 List'!$A$5:$D$1316,3,FALSE)</f>
        <v>#N/A</v>
      </c>
      <c r="P1221" s="2" t="str">
        <f>VLOOKUP(A1221,'06A906018R M383 List'!$A$6:$D$1294,2,FALSE)</f>
        <v>4x8</v>
      </c>
      <c r="Q1221" s="2" t="str">
        <f>VLOOKUP(A1221,'06A906018R M383 List'!$A$6:$D$1294,4,FALSE)</f>
        <v>Schwelle der ZW-Spätverstellungen für LDR-Sollwertabsenkung</v>
      </c>
      <c r="R1221" s="2" t="str">
        <f>VLOOKUP(A1221,'06A906018R M383 List'!$A$6:$D$1294,3,FALSE)</f>
        <v>$09392</v>
      </c>
      <c r="T1221" s="2" t="str">
        <f>VLOOKUP(A1221,'06A906018CG M383 List'!$A$6:$D$1395,2,FALSE)</f>
        <v>4x8</v>
      </c>
      <c r="U1221" s="2" t="str">
        <f>VLOOKUP(A1221,'06A906018CG M383 List'!$A$6:$D$1395,4,FALSE)</f>
        <v>Schwelle der ZW-Spätverstellungen für LDR-Sollwertabsenkung</v>
      </c>
      <c r="V1221" s="2" t="str">
        <f>VLOOKUP(A1221,'06A906018CG M383 List'!$A$6:$D$1395,3,FALSE)</f>
        <v>$093FC</v>
      </c>
    </row>
    <row r="1222" spans="1:22">
      <c r="A1222" s="2" t="s">
        <v>6469</v>
      </c>
      <c r="B1222" s="2" t="str">
        <f>VLOOKUP(A1222,'4B0907557B M382 List'!$A$5:$E$1799,5,FALSE)</f>
        <v>Motor temperature threshold for adaptive knock control</v>
      </c>
      <c r="D1222" s="2" t="str">
        <f>VLOOKUP(A1222,'4B0907557B M382 List'!$A$5:$B$1799,2,FALSE)</f>
        <v>1x1</v>
      </c>
      <c r="E1222" s="2" t="str">
        <f>VLOOKUP(A1222,'4B0907557B M382 List'!$A$5:$D$1799,4,FALSE)</f>
        <v>Motortemperaturschwelle für adaptive Klopfregelung</v>
      </c>
      <c r="F1222" s="2" t="str">
        <f>VLOOKUP(A1222,'4B0907557B M382 List'!$A$5:$D$1799,3,FALSE)</f>
        <v>$075B2</v>
      </c>
      <c r="H1222" s="2" t="str">
        <f>VLOOKUP(A1222,'4B0907557P M592 List'!$A$5:$D$1316,2,FALSE)</f>
        <v>1x1</v>
      </c>
      <c r="I1222" s="2" t="str">
        <f>VLOOKUP(A1222,'4B0907557P M592 List'!$A$5:$D$1316,4,FALSE)</f>
        <v>Motortemperaturschwelle für adaptive Klopfregelung</v>
      </c>
      <c r="J1222" s="2" t="str">
        <f>VLOOKUP(A1222,'4B0907557P M592 List'!$A$5:$D$1316,3,FALSE)</f>
        <v>$07148</v>
      </c>
      <c r="L1222" s="2" t="str">
        <f>VLOOKUP(A1222,'4B0907557P M592 List'!$A$5:$D$1316,2,FALSE)</f>
        <v>1x1</v>
      </c>
      <c r="M1222" s="2" t="str">
        <f>VLOOKUP(A1222,'4B0907557P M592 List'!$A$5:$D$1316,4,FALSE)</f>
        <v>Motortemperaturschwelle für adaptive Klopfregelung</v>
      </c>
      <c r="N1222" s="2" t="str">
        <f>VLOOKUP(A1222,'4B0907557P M592 List'!$A$5:$D$1316,3,FALSE)</f>
        <v>$07148</v>
      </c>
      <c r="P1222" s="2" t="e">
        <f>VLOOKUP(A1222,'06A906018R M383 List'!$A$6:$D$1294,2,FALSE)</f>
        <v>#N/A</v>
      </c>
      <c r="Q1222" s="2" t="e">
        <f>VLOOKUP(A1222,'06A906018R M383 List'!$A$6:$D$1294,4,FALSE)</f>
        <v>#N/A</v>
      </c>
      <c r="R1222" s="2" t="e">
        <f>VLOOKUP(A1222,'06A906018R M383 List'!$A$6:$D$1294,3,FALSE)</f>
        <v>#N/A</v>
      </c>
      <c r="T1222" s="2" t="e">
        <f>VLOOKUP(A1222,'06A906018CG M383 List'!$A$6:$D$1395,2,FALSE)</f>
        <v>#N/A</v>
      </c>
      <c r="U1222" s="2" t="e">
        <f>VLOOKUP(A1222,'06A906018CG M383 List'!$A$6:$D$1395,4,FALSE)</f>
        <v>#N/A</v>
      </c>
      <c r="V1222" s="2" t="e">
        <f>VLOOKUP(A1222,'06A906018CG M383 List'!$A$6:$D$1395,3,FALSE)</f>
        <v>#N/A</v>
      </c>
    </row>
    <row r="1223" spans="1:22">
      <c r="P1223" s="2"/>
      <c r="Q1223" s="2"/>
      <c r="R1223" s="2"/>
    </row>
    <row r="1224" spans="1:22">
      <c r="A1224" s="12" t="s">
        <v>4379</v>
      </c>
      <c r="B1224" s="15" t="s">
        <v>9982</v>
      </c>
      <c r="P1224" s="2"/>
      <c r="Q1224" s="2"/>
      <c r="R1224" s="2"/>
    </row>
    <row r="1225" spans="1:22">
      <c r="A1225" s="12" t="s">
        <v>4292</v>
      </c>
      <c r="B1225" s="12" t="str">
        <f>VLOOKUP(A1225,'4B0907557B M382 List'!$A$5:$E$1799,5,FALSE)</f>
        <v>Time constant for setpoint boost pressure regulator</v>
      </c>
      <c r="C1225" s="12"/>
      <c r="D1225" s="12" t="str">
        <f>VLOOKUP(A1225,'4B0907557B M382 List'!$A$5:$B$1799,2,FALSE)</f>
        <v>8x1</v>
      </c>
      <c r="E1225" s="2" t="str">
        <f>VLOOKUP(A1225,'4B0907557B M382 List'!$A$5:$D$1799,4,FALSE)</f>
        <v>Zeitkonstante für Sollwert Ladedruckregler</v>
      </c>
      <c r="F1225" s="2" t="str">
        <f>VLOOKUP(A1225,'4B0907557B M382 List'!$A$5:$D$1799,3,FALSE)</f>
        <v>$09E89</v>
      </c>
      <c r="H1225" s="2" t="e">
        <f>VLOOKUP(A1225,'4B0907557P M592 List'!$A$5:$D$1316,2,FALSE)</f>
        <v>#N/A</v>
      </c>
      <c r="I1225" s="2" t="e">
        <f>VLOOKUP(A1225,'4B0907557P M592 List'!$A$5:$D$1316,4,FALSE)</f>
        <v>#N/A</v>
      </c>
      <c r="J1225" s="2" t="e">
        <f>VLOOKUP(A1225,'4B0907557P M592 List'!$A$5:$D$1316,3,FALSE)</f>
        <v>#N/A</v>
      </c>
      <c r="L1225" s="2" t="e">
        <f>VLOOKUP(A1225,'4B0907557P M592 List'!$A$5:$D$1316,2,FALSE)</f>
        <v>#N/A</v>
      </c>
      <c r="M1225" s="2" t="e">
        <f>VLOOKUP(A1225,'4B0907557P M592 List'!$A$5:$D$1316,4,FALSE)</f>
        <v>#N/A</v>
      </c>
      <c r="N1225" s="2" t="e">
        <f>VLOOKUP(A1225,'4B0907557P M592 List'!$A$5:$D$1316,3,FALSE)</f>
        <v>#N/A</v>
      </c>
      <c r="P1225" s="2" t="str">
        <f>VLOOKUP(A1225,'06A906018R M383 List'!$A$6:$D$1294,2,FALSE)</f>
        <v>8x1</v>
      </c>
      <c r="Q1225" s="2" t="str">
        <f>VLOOKUP(A1225,'06A906018R M383 List'!$A$6:$D$1294,4,FALSE)</f>
        <v>Zeitkonstante für Sollwert Ladedruckregler</v>
      </c>
      <c r="R1225" s="2" t="str">
        <f>VLOOKUP(A1225,'06A906018R M383 List'!$A$6:$D$1294,3,FALSE)</f>
        <v>$0937A</v>
      </c>
      <c r="T1225" s="2" t="str">
        <f>VLOOKUP(A1225,'06A906018CG M383 List'!$A$6:$D$1395,2,FALSE)</f>
        <v>8x1</v>
      </c>
      <c r="U1225" s="2" t="str">
        <f>VLOOKUP(A1225,'06A906018CG M383 List'!$A$6:$D$1395,4,FALSE)</f>
        <v>Zeitkonstante für Sollwert Ladedruckregler</v>
      </c>
      <c r="V1225" s="2" t="str">
        <f>VLOOKUP(A1225,'06A906018CG M383 List'!$A$6:$D$1395,3,FALSE)</f>
        <v>$093E4</v>
      </c>
    </row>
    <row r="1226" spans="1:22">
      <c r="P1226" s="2"/>
      <c r="Q1226" s="2"/>
      <c r="R1226" s="2"/>
    </row>
    <row r="1227" spans="1:22">
      <c r="A1227" s="2" t="s">
        <v>4380</v>
      </c>
      <c r="B1227" s="15" t="s">
        <v>9983</v>
      </c>
      <c r="P1227" s="2"/>
      <c r="Q1227" s="2"/>
      <c r="R1227" s="2"/>
    </row>
    <row r="1228" spans="1:22">
      <c r="A1228" s="2" t="s">
        <v>8542</v>
      </c>
      <c r="B1228" s="2" t="str">
        <f>VLOOKUP(A1228,'4B0907557B M382 List'!$A$5:$E$1799,5,FALSE)</f>
        <v>Minimum limit for TV - Pilot adaptation</v>
      </c>
      <c r="D1228" s="2" t="str">
        <f>VLOOKUP(A1228,'4B0907557B M382 List'!$A$5:$B$1799,2,FALSE)</f>
        <v>1x1</v>
      </c>
      <c r="E1228" s="2" t="str">
        <f>VLOOKUP(A1228,'4B0907557B M382 List'!$A$5:$D$1799,4,FALSE)</f>
        <v>Minimalbegrenzung für TV - Vorsteueradaption</v>
      </c>
      <c r="F1228" s="2" t="str">
        <f>VLOOKUP(A1228,'4B0907557B M382 List'!$A$5:$D$1799,3,FALSE)</f>
        <v>$075C3</v>
      </c>
      <c r="H1228" s="2" t="str">
        <f>VLOOKUP(A1228,'4B0907557P M592 List'!$A$5:$D$1316,2,FALSE)</f>
        <v>1x1</v>
      </c>
      <c r="I1228" s="2" t="str">
        <f>VLOOKUP(A1228,'4B0907557P M592 List'!$A$5:$D$1316,4,FALSE)</f>
        <v>Minimalbegrenzung für TV - Vorsteueradaption</v>
      </c>
      <c r="J1228" s="2" t="str">
        <f>VLOOKUP(A1228,'4B0907557P M592 List'!$A$5:$D$1316,3,FALSE)</f>
        <v>$07159</v>
      </c>
      <c r="L1228" s="2" t="str">
        <f>VLOOKUP(A1228,'4B0907557P M592 List'!$A$5:$D$1316,2,FALSE)</f>
        <v>1x1</v>
      </c>
      <c r="M1228" s="2" t="str">
        <f>VLOOKUP(A1228,'4B0907557P M592 List'!$A$5:$D$1316,4,FALSE)</f>
        <v>Minimalbegrenzung für TV - Vorsteueradaption</v>
      </c>
      <c r="N1228" s="2" t="str">
        <f>VLOOKUP(A1228,'4B0907557P M592 List'!$A$5:$D$1316,3,FALSE)</f>
        <v>$07159</v>
      </c>
      <c r="P1228" s="2" t="e">
        <f>VLOOKUP(A1228,'06A906018R M383 List'!$A$6:$D$1294,2,FALSE)</f>
        <v>#N/A</v>
      </c>
      <c r="Q1228" s="2" t="e">
        <f>VLOOKUP(A1228,'06A906018R M383 List'!$A$6:$D$1294,4,FALSE)</f>
        <v>#N/A</v>
      </c>
      <c r="R1228" s="2" t="e">
        <f>VLOOKUP(A1228,'06A906018R M383 List'!$A$6:$D$1294,3,FALSE)</f>
        <v>#N/A</v>
      </c>
      <c r="T1228" s="2" t="e">
        <f>VLOOKUP(A1228,'06A906018CG M383 List'!$A$6:$D$1395,2,FALSE)</f>
        <v>#N/A</v>
      </c>
      <c r="U1228" s="2" t="e">
        <f>VLOOKUP(A1228,'06A906018CG M383 List'!$A$6:$D$1395,4,FALSE)</f>
        <v>#N/A</v>
      </c>
      <c r="V1228" s="2" t="e">
        <f>VLOOKUP(A1228,'06A906018CG M383 List'!$A$6:$D$1395,3,FALSE)</f>
        <v>#N/A</v>
      </c>
    </row>
    <row r="1229" spans="1:22">
      <c r="A1229" s="2" t="s">
        <v>8545</v>
      </c>
      <c r="B1229" s="2" t="str">
        <f>VLOOKUP(A1229,'4B0907557B M382 List'!$A$5:$E$1799,5,FALSE)</f>
        <v>Maximum limit for TV - Pilot adaptation</v>
      </c>
      <c r="D1229" s="2" t="str">
        <f>VLOOKUP(A1229,'4B0907557B M382 List'!$A$5:$B$1799,2,FALSE)</f>
        <v>1x1</v>
      </c>
      <c r="E1229" s="2" t="str">
        <f>VLOOKUP(A1229,'4B0907557B M382 List'!$A$5:$D$1799,4,FALSE)</f>
        <v>Maximalbegrenzung für TV - Vorsteueradaption</v>
      </c>
      <c r="F1229" s="2" t="str">
        <f>VLOOKUP(A1229,'4B0907557B M382 List'!$A$5:$D$1799,3,FALSE)</f>
        <v>$075C2</v>
      </c>
      <c r="H1229" s="2" t="str">
        <f>VLOOKUP(A1229,'4B0907557P M592 List'!$A$5:$D$1316,2,FALSE)</f>
        <v>1x1</v>
      </c>
      <c r="I1229" s="2" t="str">
        <f>VLOOKUP(A1229,'4B0907557P M592 List'!$A$5:$D$1316,4,FALSE)</f>
        <v>Maximalbegrenzung für TV - Vorsteueradaption</v>
      </c>
      <c r="J1229" s="2" t="str">
        <f>VLOOKUP(A1229,'4B0907557P M592 List'!$A$5:$D$1316,3,FALSE)</f>
        <v>$07158</v>
      </c>
      <c r="L1229" s="2" t="str">
        <f>VLOOKUP(A1229,'4B0907557P M592 List'!$A$5:$D$1316,2,FALSE)</f>
        <v>1x1</v>
      </c>
      <c r="M1229" s="2" t="str">
        <f>VLOOKUP(A1229,'4B0907557P M592 List'!$A$5:$D$1316,4,FALSE)</f>
        <v>Maximalbegrenzung für TV - Vorsteueradaption</v>
      </c>
      <c r="N1229" s="2" t="str">
        <f>VLOOKUP(A1229,'4B0907557P M592 List'!$A$5:$D$1316,3,FALSE)</f>
        <v>$07158</v>
      </c>
      <c r="P1229" s="2" t="e">
        <f>VLOOKUP(A1229,'06A906018R M383 List'!$A$6:$D$1294,2,FALSE)</f>
        <v>#N/A</v>
      </c>
      <c r="Q1229" s="2" t="e">
        <f>VLOOKUP(A1229,'06A906018R M383 List'!$A$6:$D$1294,4,FALSE)</f>
        <v>#N/A</v>
      </c>
      <c r="R1229" s="2" t="e">
        <f>VLOOKUP(A1229,'06A906018R M383 List'!$A$6:$D$1294,3,FALSE)</f>
        <v>#N/A</v>
      </c>
      <c r="T1229" s="2" t="e">
        <f>VLOOKUP(A1229,'06A906018CG M383 List'!$A$6:$D$1395,2,FALSE)</f>
        <v>#N/A</v>
      </c>
      <c r="U1229" s="2" t="e">
        <f>VLOOKUP(A1229,'06A906018CG M383 List'!$A$6:$D$1395,4,FALSE)</f>
        <v>#N/A</v>
      </c>
      <c r="V1229" s="2" t="e">
        <f>VLOOKUP(A1229,'06A906018CG M383 List'!$A$6:$D$1395,3,FALSE)</f>
        <v>#N/A</v>
      </c>
    </row>
    <row r="1230" spans="1:22">
      <c r="A1230" s="2" t="s">
        <v>8987</v>
      </c>
      <c r="B1230" s="2" t="str">
        <f>VLOOKUP(A1230,'4B0907557B M382 List'!$A$5:$E$1799,5,FALSE)</f>
        <v>Wdk threshold for LDR - TV adaptation active</v>
      </c>
      <c r="D1230" s="2" t="str">
        <f>VLOOKUP(A1230,'4B0907557B M382 List'!$A$5:$B$1799,2,FALSE)</f>
        <v>1x1</v>
      </c>
      <c r="E1230" s="2" t="str">
        <f>VLOOKUP(A1230,'4B0907557B M382 List'!$A$5:$D$1799,4,FALSE)</f>
        <v>Wdk-Schwelle für LDR-TV-Adaption aktiv</v>
      </c>
      <c r="F1230" s="2" t="str">
        <f>VLOOKUP(A1230,'4B0907557B M382 List'!$A$5:$D$1799,3,FALSE)</f>
        <v>$075C8</v>
      </c>
      <c r="H1230" s="2" t="str">
        <f>VLOOKUP(A1230,'4B0907557P M592 List'!$A$5:$D$1316,2,FALSE)</f>
        <v>1x1</v>
      </c>
      <c r="I1230" s="2" t="str">
        <f>VLOOKUP(A1230,'4B0907557P M592 List'!$A$5:$D$1316,4,FALSE)</f>
        <v>Wdk-Schwelle für LDR-TV-Adaption aktiv</v>
      </c>
      <c r="J1230" s="2" t="str">
        <f>VLOOKUP(A1230,'4B0907557P M592 List'!$A$5:$D$1316,3,FALSE)</f>
        <v>$0715E</v>
      </c>
      <c r="L1230" s="2" t="str">
        <f>VLOOKUP(A1230,'4B0907557P M592 List'!$A$5:$D$1316,2,FALSE)</f>
        <v>1x1</v>
      </c>
      <c r="M1230" s="2" t="str">
        <f>VLOOKUP(A1230,'4B0907557P M592 List'!$A$5:$D$1316,4,FALSE)</f>
        <v>Wdk-Schwelle für LDR-TV-Adaption aktiv</v>
      </c>
      <c r="N1230" s="2" t="str">
        <f>VLOOKUP(A1230,'4B0907557P M592 List'!$A$5:$D$1316,3,FALSE)</f>
        <v>$0715E</v>
      </c>
      <c r="P1230" s="2" t="e">
        <f>VLOOKUP(A1230,'06A906018R M383 List'!$A$6:$D$1294,2,FALSE)</f>
        <v>#N/A</v>
      </c>
      <c r="Q1230" s="2" t="e">
        <f>VLOOKUP(A1230,'06A906018R M383 List'!$A$6:$D$1294,4,FALSE)</f>
        <v>#N/A</v>
      </c>
      <c r="R1230" s="2" t="e">
        <f>VLOOKUP(A1230,'06A906018R M383 List'!$A$6:$D$1294,3,FALSE)</f>
        <v>#N/A</v>
      </c>
      <c r="T1230" s="2" t="e">
        <f>VLOOKUP(A1230,'06A906018CG M383 List'!$A$6:$D$1395,2,FALSE)</f>
        <v>#N/A</v>
      </c>
      <c r="U1230" s="2" t="e">
        <f>VLOOKUP(A1230,'06A906018CG M383 List'!$A$6:$D$1395,4,FALSE)</f>
        <v>#N/A</v>
      </c>
      <c r="V1230" s="2" t="e">
        <f>VLOOKUP(A1230,'06A906018CG M383 List'!$A$6:$D$1395,3,FALSE)</f>
        <v>#N/A</v>
      </c>
    </row>
    <row r="1231" spans="1:22">
      <c r="A1231" s="2" t="s">
        <v>9226</v>
      </c>
      <c r="B1231" s="2" t="str">
        <f>VLOOKUP(A1231,'4B0907557B M382 List'!$A$5:$E$1799,5,FALSE)</f>
        <v>Border control deviation ( R_Pcpd ) to access adaptation characteristic diagram</v>
      </c>
      <c r="D1231" s="2" t="str">
        <f>VLOOKUP(A1231,'4B0907557B M382 List'!$A$5:$B$1799,2,FALSE)</f>
        <v>1x1</v>
      </c>
      <c r="E1231" s="2" t="str">
        <f>VLOOKUP(A1231,'4B0907557B M382 List'!$A$5:$D$1799,4,FALSE)</f>
        <v>Grenze Regelabweichung (R_Pcpd) für Zugriff auf Adaptionskennfeld</v>
      </c>
      <c r="F1231" s="2" t="str">
        <f>VLOOKUP(A1231,'4B0907557B M382 List'!$A$5:$D$1799,3,FALSE)</f>
        <v>$075C4</v>
      </c>
      <c r="H1231" s="2" t="str">
        <f>VLOOKUP(A1231,'4B0907557P M592 List'!$A$5:$D$1316,2,FALSE)</f>
        <v>1x1</v>
      </c>
      <c r="I1231" s="2" t="str">
        <f>VLOOKUP(A1231,'4B0907557P M592 List'!$A$5:$D$1316,4,FALSE)</f>
        <v>Grenze Regelabweichung (R_Pcpd) für Zugriff auf Adaptionskennfeld</v>
      </c>
      <c r="J1231" s="2" t="str">
        <f>VLOOKUP(A1231,'4B0907557P M592 List'!$A$5:$D$1316,3,FALSE)</f>
        <v>$0715A</v>
      </c>
      <c r="L1231" s="2" t="str">
        <f>VLOOKUP(A1231,'4B0907557P M592 List'!$A$5:$D$1316,2,FALSE)</f>
        <v>1x1</v>
      </c>
      <c r="M1231" s="2" t="str">
        <f>VLOOKUP(A1231,'4B0907557P M592 List'!$A$5:$D$1316,4,FALSE)</f>
        <v>Grenze Regelabweichung (R_Pcpd) für Zugriff auf Adaptionskennfeld</v>
      </c>
      <c r="N1231" s="2" t="str">
        <f>VLOOKUP(A1231,'4B0907557P M592 List'!$A$5:$D$1316,3,FALSE)</f>
        <v>$0715A</v>
      </c>
      <c r="P1231" s="2" t="e">
        <f>VLOOKUP(A1231,'06A906018R M383 List'!$A$6:$D$1294,2,FALSE)</f>
        <v>#N/A</v>
      </c>
      <c r="Q1231" s="2" t="e">
        <f>VLOOKUP(A1231,'06A906018R M383 List'!$A$6:$D$1294,4,FALSE)</f>
        <v>#N/A</v>
      </c>
      <c r="R1231" s="2" t="e">
        <f>VLOOKUP(A1231,'06A906018R M383 List'!$A$6:$D$1294,3,FALSE)</f>
        <v>#N/A</v>
      </c>
      <c r="T1231" s="2" t="e">
        <f>VLOOKUP(A1231,'06A906018CG M383 List'!$A$6:$D$1395,2,FALSE)</f>
        <v>#N/A</v>
      </c>
      <c r="U1231" s="2" t="e">
        <f>VLOOKUP(A1231,'06A906018CG M383 List'!$A$6:$D$1395,4,FALSE)</f>
        <v>#N/A</v>
      </c>
      <c r="V1231" s="2" t="e">
        <f>VLOOKUP(A1231,'06A906018CG M383 List'!$A$6:$D$1395,3,FALSE)</f>
        <v>#N/A</v>
      </c>
    </row>
    <row r="1232" spans="1:22">
      <c r="A1232" s="2" t="s">
        <v>9229</v>
      </c>
      <c r="B1232" s="2" t="str">
        <f>VLOOKUP(A1232,'4B0907557B M382 List'!$A$5:$E$1799,5,FALSE)</f>
        <v>Border control deviation ( R_Pcp ) for pilot adaptation</v>
      </c>
      <c r="D1232" s="2" t="str">
        <f>VLOOKUP(A1232,'4B0907557B M382 List'!$A$5:$B$1799,2,FALSE)</f>
        <v>1x1</v>
      </c>
      <c r="E1232" s="2" t="str">
        <f>VLOOKUP(A1232,'4B0907557B M382 List'!$A$5:$D$1799,4,FALSE)</f>
        <v>Grenze Regelabweichung (R_Pcp) für Vorsteueradaption</v>
      </c>
      <c r="F1232" s="2" t="str">
        <f>VLOOKUP(A1232,'4B0907557B M382 List'!$A$5:$D$1799,3,FALSE)</f>
        <v>$075C5</v>
      </c>
      <c r="H1232" s="2" t="str">
        <f>VLOOKUP(A1232,'4B0907557P M592 List'!$A$5:$D$1316,2,FALSE)</f>
        <v>1x1</v>
      </c>
      <c r="I1232" s="2" t="str">
        <f>VLOOKUP(A1232,'4B0907557P M592 List'!$A$5:$D$1316,4,FALSE)</f>
        <v>Grenze Regelabweichung (R_Pcp) für Vorsteueradaption</v>
      </c>
      <c r="J1232" s="2" t="str">
        <f>VLOOKUP(A1232,'4B0907557P M592 List'!$A$5:$D$1316,3,FALSE)</f>
        <v>$0715B</v>
      </c>
      <c r="L1232" s="2" t="str">
        <f>VLOOKUP(A1232,'4B0907557P M592 List'!$A$5:$D$1316,2,FALSE)</f>
        <v>1x1</v>
      </c>
      <c r="M1232" s="2" t="str">
        <f>VLOOKUP(A1232,'4B0907557P M592 List'!$A$5:$D$1316,4,FALSE)</f>
        <v>Grenze Regelabweichung (R_Pcp) für Vorsteueradaption</v>
      </c>
      <c r="N1232" s="2" t="str">
        <f>VLOOKUP(A1232,'4B0907557P M592 List'!$A$5:$D$1316,3,FALSE)</f>
        <v>$0715B</v>
      </c>
      <c r="P1232" s="2" t="e">
        <f>VLOOKUP(A1232,'06A906018R M383 List'!$A$6:$D$1294,2,FALSE)</f>
        <v>#N/A</v>
      </c>
      <c r="Q1232" s="2" t="e">
        <f>VLOOKUP(A1232,'06A906018R M383 List'!$A$6:$D$1294,4,FALSE)</f>
        <v>#N/A</v>
      </c>
      <c r="R1232" s="2" t="e">
        <f>VLOOKUP(A1232,'06A906018R M383 List'!$A$6:$D$1294,3,FALSE)</f>
        <v>#N/A</v>
      </c>
      <c r="T1232" s="2" t="e">
        <f>VLOOKUP(A1232,'06A906018CG M383 List'!$A$6:$D$1395,2,FALSE)</f>
        <v>#N/A</v>
      </c>
      <c r="U1232" s="2" t="e">
        <f>VLOOKUP(A1232,'06A906018CG M383 List'!$A$6:$D$1395,4,FALSE)</f>
        <v>#N/A</v>
      </c>
      <c r="V1232" s="2" t="e">
        <f>VLOOKUP(A1232,'06A906018CG M383 List'!$A$6:$D$1395,3,FALSE)</f>
        <v>#N/A</v>
      </c>
    </row>
    <row r="1233" spans="1:22">
      <c r="A1233" s="2" t="s">
        <v>6008</v>
      </c>
      <c r="B1233" s="2" t="str">
        <f>VLOOKUP(A1233,'4B0907557B M382 List'!$A$5:$E$1799,5,FALSE)</f>
        <v>Debounce time for learning new LDR TV adaptation factors</v>
      </c>
      <c r="D1233" s="2" t="str">
        <f>VLOOKUP(A1233,'4B0907557B M382 List'!$A$5:$B$1799,2,FALSE)</f>
        <v>1x1</v>
      </c>
      <c r="E1233" s="2" t="str">
        <f>VLOOKUP(A1233,'4B0907557B M382 List'!$A$5:$D$1799,4,FALSE)</f>
        <v>Entprellzeit für Lernen von neuen LDR-TV-Adaptionsfaktoren</v>
      </c>
      <c r="F1233" s="2" t="str">
        <f>VLOOKUP(A1233,'4B0907557B M382 List'!$A$5:$D$1799,3,FALSE)</f>
        <v>$075C1</v>
      </c>
      <c r="H1233" s="2" t="str">
        <f>VLOOKUP(A1233,'4B0907557P M592 List'!$A$5:$D$1316,2,FALSE)</f>
        <v>1x1</v>
      </c>
      <c r="I1233" s="2" t="str">
        <f>VLOOKUP(A1233,'4B0907557P M592 List'!$A$5:$D$1316,4,FALSE)</f>
        <v>Entprellzeit für Lernen von neuen LDR-TV-Adaptionsfaktoren</v>
      </c>
      <c r="J1233" s="2" t="str">
        <f>VLOOKUP(A1233,'4B0907557P M592 List'!$A$5:$D$1316,3,FALSE)</f>
        <v>$07157</v>
      </c>
      <c r="L1233" s="2" t="str">
        <f>VLOOKUP(A1233,'4B0907557P M592 List'!$A$5:$D$1316,2,FALSE)</f>
        <v>1x1</v>
      </c>
      <c r="M1233" s="2" t="str">
        <f>VLOOKUP(A1233,'4B0907557P M592 List'!$A$5:$D$1316,4,FALSE)</f>
        <v>Entprellzeit für Lernen von neuen LDR-TV-Adaptionsfaktoren</v>
      </c>
      <c r="N1233" s="2" t="str">
        <f>VLOOKUP(A1233,'4B0907557P M592 List'!$A$5:$D$1316,3,FALSE)</f>
        <v>$07157</v>
      </c>
      <c r="P1233" s="2" t="e">
        <f>VLOOKUP(A1233,'06A906018R M383 List'!$A$6:$D$1294,2,FALSE)</f>
        <v>#N/A</v>
      </c>
      <c r="Q1233" s="2" t="e">
        <f>VLOOKUP(A1233,'06A906018R M383 List'!$A$6:$D$1294,4,FALSE)</f>
        <v>#N/A</v>
      </c>
      <c r="R1233" s="2" t="e">
        <f>VLOOKUP(A1233,'06A906018R M383 List'!$A$6:$D$1294,3,FALSE)</f>
        <v>#N/A</v>
      </c>
      <c r="T1233" s="2" t="e">
        <f>VLOOKUP(A1233,'06A906018CG M383 List'!$A$6:$D$1395,2,FALSE)</f>
        <v>#N/A</v>
      </c>
      <c r="U1233" s="2" t="e">
        <f>VLOOKUP(A1233,'06A906018CG M383 List'!$A$6:$D$1395,4,FALSE)</f>
        <v>#N/A</v>
      </c>
      <c r="V1233" s="2" t="e">
        <f>VLOOKUP(A1233,'06A906018CG M383 List'!$A$6:$D$1395,3,FALSE)</f>
        <v>#N/A</v>
      </c>
    </row>
    <row r="1234" spans="1:22">
      <c r="A1234" s="2" t="s">
        <v>6409</v>
      </c>
      <c r="B1234" s="2" t="str">
        <f>VLOOKUP(A1234,'4B0907557B M382 List'!$A$5:$E$1799,5,FALSE)</f>
        <v>Upper temperature limit for release of the TV adaptation (learning )</v>
      </c>
      <c r="D1234" s="2" t="str">
        <f>VLOOKUP(A1234,'4B0907557B M382 List'!$A$5:$B$1799,2,FALSE)</f>
        <v>1x1</v>
      </c>
      <c r="E1234" s="2" t="str">
        <f>VLOOKUP(A1234,'4B0907557B M382 List'!$A$5:$D$1799,4,FALSE)</f>
        <v>Obere Temperaturgrenze zur Freigabe der TV-Adaption (lernen)</v>
      </c>
      <c r="F1234" s="2" t="str">
        <f>VLOOKUP(A1234,'4B0907557B M382 List'!$A$5:$D$1799,3,FALSE)</f>
        <v>$075C7</v>
      </c>
      <c r="H1234" s="2" t="str">
        <f>VLOOKUP(A1234,'4B0907557P M592 List'!$A$5:$D$1316,2,FALSE)</f>
        <v>1x1</v>
      </c>
      <c r="I1234" s="2" t="str">
        <f>VLOOKUP(A1234,'4B0907557P M592 List'!$A$5:$D$1316,4,FALSE)</f>
        <v>Obere Temperaturgrenze zur Freigabe der TV-Adaption (lernen)</v>
      </c>
      <c r="J1234" s="2" t="str">
        <f>VLOOKUP(A1234,'4B0907557P M592 List'!$A$5:$D$1316,3,FALSE)</f>
        <v>$0715D</v>
      </c>
      <c r="L1234" s="2" t="str">
        <f>VLOOKUP(A1234,'4B0907557P M592 List'!$A$5:$D$1316,2,FALSE)</f>
        <v>1x1</v>
      </c>
      <c r="M1234" s="2" t="str">
        <f>VLOOKUP(A1234,'4B0907557P M592 List'!$A$5:$D$1316,4,FALSE)</f>
        <v>Obere Temperaturgrenze zur Freigabe der TV-Adaption (lernen)</v>
      </c>
      <c r="N1234" s="2" t="str">
        <f>VLOOKUP(A1234,'4B0907557P M592 List'!$A$5:$D$1316,3,FALSE)</f>
        <v>$0715D</v>
      </c>
      <c r="P1234" s="2" t="e">
        <f>VLOOKUP(A1234,'06A906018R M383 List'!$A$6:$D$1294,2,FALSE)</f>
        <v>#N/A</v>
      </c>
      <c r="Q1234" s="2" t="e">
        <f>VLOOKUP(A1234,'06A906018R M383 List'!$A$6:$D$1294,4,FALSE)</f>
        <v>#N/A</v>
      </c>
      <c r="R1234" s="2" t="e">
        <f>VLOOKUP(A1234,'06A906018R M383 List'!$A$6:$D$1294,3,FALSE)</f>
        <v>#N/A</v>
      </c>
      <c r="T1234" s="2" t="e">
        <f>VLOOKUP(A1234,'06A906018CG M383 List'!$A$6:$D$1395,2,FALSE)</f>
        <v>#N/A</v>
      </c>
      <c r="U1234" s="2" t="e">
        <f>VLOOKUP(A1234,'06A906018CG M383 List'!$A$6:$D$1395,4,FALSE)</f>
        <v>#N/A</v>
      </c>
      <c r="V1234" s="2" t="e">
        <f>VLOOKUP(A1234,'06A906018CG M383 List'!$A$6:$D$1395,3,FALSE)</f>
        <v>#N/A</v>
      </c>
    </row>
    <row r="1235" spans="1:22">
      <c r="A1235" s="2" t="s">
        <v>6412</v>
      </c>
      <c r="B1235" s="2" t="str">
        <f>VLOOKUP(A1235,'4B0907557B M382 List'!$A$5:$E$1799,5,FALSE)</f>
        <v>Lower Temperature Limit to release the TV adaptation (learning )</v>
      </c>
      <c r="D1235" s="2" t="str">
        <f>VLOOKUP(A1235,'4B0907557B M382 List'!$A$5:$B$1799,2,FALSE)</f>
        <v>1x1</v>
      </c>
      <c r="E1235" s="2" t="str">
        <f>VLOOKUP(A1235,'4B0907557B M382 List'!$A$5:$D$1799,4,FALSE)</f>
        <v>Untere Temperaturgrenze zur Freigabe der TV-Adaption (lernen)</v>
      </c>
      <c r="F1235" s="2" t="str">
        <f>VLOOKUP(A1235,'4B0907557B M382 List'!$A$5:$D$1799,3,FALSE)</f>
        <v>$075C6</v>
      </c>
      <c r="H1235" s="2" t="str">
        <f>VLOOKUP(A1235,'4B0907557P M592 List'!$A$5:$D$1316,2,FALSE)</f>
        <v>1x1</v>
      </c>
      <c r="I1235" s="2" t="str">
        <f>VLOOKUP(A1235,'4B0907557P M592 List'!$A$5:$D$1316,4,FALSE)</f>
        <v>Untere Temperaturgrenze zur Freigabe der TV-Adaption (lernen)</v>
      </c>
      <c r="J1235" s="2" t="str">
        <f>VLOOKUP(A1235,'4B0907557P M592 List'!$A$5:$D$1316,3,FALSE)</f>
        <v>$0715C</v>
      </c>
      <c r="L1235" s="2" t="str">
        <f>VLOOKUP(A1235,'4B0907557P M592 List'!$A$5:$D$1316,2,FALSE)</f>
        <v>1x1</v>
      </c>
      <c r="M1235" s="2" t="str">
        <f>VLOOKUP(A1235,'4B0907557P M592 List'!$A$5:$D$1316,4,FALSE)</f>
        <v>Untere Temperaturgrenze zur Freigabe der TV-Adaption (lernen)</v>
      </c>
      <c r="N1235" s="2" t="str">
        <f>VLOOKUP(A1235,'4B0907557P M592 List'!$A$5:$D$1316,3,FALSE)</f>
        <v>$0715C</v>
      </c>
      <c r="P1235" s="2" t="e">
        <f>VLOOKUP(A1235,'06A906018R M383 List'!$A$6:$D$1294,2,FALSE)</f>
        <v>#N/A</v>
      </c>
      <c r="Q1235" s="2" t="e">
        <f>VLOOKUP(A1235,'06A906018R M383 List'!$A$6:$D$1294,4,FALSE)</f>
        <v>#N/A</v>
      </c>
      <c r="R1235" s="2" t="e">
        <f>VLOOKUP(A1235,'06A906018R M383 List'!$A$6:$D$1294,3,FALSE)</f>
        <v>#N/A</v>
      </c>
      <c r="T1235" s="2" t="e">
        <f>VLOOKUP(A1235,'06A906018CG M383 List'!$A$6:$D$1395,2,FALSE)</f>
        <v>#N/A</v>
      </c>
      <c r="U1235" s="2" t="e">
        <f>VLOOKUP(A1235,'06A906018CG M383 List'!$A$6:$D$1395,4,FALSE)</f>
        <v>#N/A</v>
      </c>
      <c r="V1235" s="2" t="e">
        <f>VLOOKUP(A1235,'06A906018CG M383 List'!$A$6:$D$1395,3,FALSE)</f>
        <v>#N/A</v>
      </c>
    </row>
    <row r="1236" spans="1:22">
      <c r="P1236" s="2"/>
      <c r="Q1236" s="2"/>
      <c r="R1236" s="2"/>
    </row>
    <row r="1237" spans="1:22">
      <c r="A1237" s="12" t="s">
        <v>4381</v>
      </c>
      <c r="B1237" s="15" t="s">
        <v>9984</v>
      </c>
      <c r="P1237" s="2"/>
      <c r="Q1237" s="2"/>
      <c r="R1237" s="2"/>
    </row>
    <row r="1238" spans="1:22">
      <c r="A1238" s="12" t="s">
        <v>7573</v>
      </c>
      <c r="B1238" s="16" t="str">
        <f>VLOOKUP(A1238,'4B0907557B M382 List'!$A$5:$E$1799,5,FALSE) &amp; "     - DUTY CYCLE MAP FOR BOOST CONTROL"</f>
        <v>TV - map for LDR     - DUTY CYCLE MAP FOR BOOST CONTROL</v>
      </c>
      <c r="C1238" s="12"/>
      <c r="D1238" s="12" t="str">
        <f>VLOOKUP(A1238,'4B0907557B M382 List'!$A$5:$B$1799,2,FALSE)</f>
        <v>9x16</v>
      </c>
      <c r="E1238" s="2" t="str">
        <f>VLOOKUP(A1238,'4B0907557B M382 List'!$A$5:$D$1799,4,FALSE)</f>
        <v>TV - Kennfeld für LDR</v>
      </c>
      <c r="F1238" s="2" t="str">
        <f>VLOOKUP(A1238,'4B0907557B M382 List'!$A$5:$D$1799,3,FALSE)</f>
        <v>$09BE9</v>
      </c>
      <c r="H1238" s="2" t="e">
        <f>VLOOKUP(A1238,'4B0907557P M592 List'!$A$5:$D$1316,2,FALSE)</f>
        <v>#N/A</v>
      </c>
      <c r="I1238" s="2" t="e">
        <f>VLOOKUP(A1238,'4B0907557P M592 List'!$A$5:$D$1316,4,FALSE)</f>
        <v>#N/A</v>
      </c>
      <c r="J1238" s="2" t="e">
        <f>VLOOKUP(A1238,'4B0907557P M592 List'!$A$5:$D$1316,3,FALSE)</f>
        <v>#N/A</v>
      </c>
      <c r="L1238" s="2" t="e">
        <f>VLOOKUP(A1238,'4B0907557P M592 List'!$A$5:$D$1316,2,FALSE)</f>
        <v>#N/A</v>
      </c>
      <c r="M1238" s="2" t="e">
        <f>VLOOKUP(A1238,'4B0907557P M592 List'!$A$5:$D$1316,4,FALSE)</f>
        <v>#N/A</v>
      </c>
      <c r="N1238" s="2" t="e">
        <f>VLOOKUP(A1238,'4B0907557P M592 List'!$A$5:$D$1316,3,FALSE)</f>
        <v>#N/A</v>
      </c>
      <c r="P1238" s="2" t="str">
        <f>VLOOKUP(A1238,'06A906018R M383 List'!$A$6:$D$1294,2,FALSE)</f>
        <v>9x16</v>
      </c>
      <c r="Q1238" s="2" t="str">
        <f>VLOOKUP(A1238,'06A906018R M383 List'!$A$6:$D$1294,4,FALSE)</f>
        <v>TV - Kennfeld für LDR</v>
      </c>
      <c r="R1238" s="2" t="str">
        <f>VLOOKUP(A1238,'06A906018R M383 List'!$A$6:$D$1294,3,FALSE)</f>
        <v>$090DA</v>
      </c>
      <c r="T1238" s="2" t="str">
        <f>VLOOKUP(A1238,'06A906018CG M383 List'!$A$6:$D$1395,2,FALSE)</f>
        <v>9x16</v>
      </c>
      <c r="U1238" s="2" t="str">
        <f>VLOOKUP(A1238,'06A906018CG M383 List'!$A$6:$D$1395,4,FALSE)</f>
        <v>TV - Kennfeld für LDR</v>
      </c>
      <c r="V1238" s="2" t="str">
        <f>VLOOKUP(A1238,'06A906018CG M383 List'!$A$6:$D$1395,3,FALSE)</f>
        <v>$09144</v>
      </c>
    </row>
    <row r="1239" spans="1:22">
      <c r="A1239" s="12" t="s">
        <v>7575</v>
      </c>
      <c r="B1239" s="16" t="str">
        <f>VLOOKUP(A1239,'4B0907557B M382 List'!$A$5:$E$1799,5,FALSE) &amp; "     - DUTY CYCLE MAP FOR BOOST CONTROL"</f>
        <v>TV - map for LDR     - DUTY CYCLE MAP FOR BOOST CONTROL</v>
      </c>
      <c r="C1239" s="12"/>
      <c r="D1239" s="12" t="str">
        <f>VLOOKUP(A1239,'4B0907557B M382 List'!$A$5:$B$1799,2,FALSE)</f>
        <v>9x16</v>
      </c>
      <c r="E1239" s="2" t="str">
        <f>VLOOKUP(A1239,'4B0907557B M382 List'!$A$5:$D$1799,4,FALSE)</f>
        <v>TV - Kennfeld für LDR</v>
      </c>
      <c r="F1239" s="2" t="str">
        <f>VLOOKUP(A1239,'4B0907557B M382 List'!$A$5:$D$1799,3,FALSE)</f>
        <v>$09C79</v>
      </c>
      <c r="H1239" s="2" t="e">
        <f>VLOOKUP(A1239,'4B0907557P M592 List'!$A$5:$D$1316,2,FALSE)</f>
        <v>#N/A</v>
      </c>
      <c r="I1239" s="2" t="e">
        <f>VLOOKUP(A1239,'4B0907557P M592 List'!$A$5:$D$1316,4,FALSE)</f>
        <v>#N/A</v>
      </c>
      <c r="J1239" s="2" t="e">
        <f>VLOOKUP(A1239,'4B0907557P M592 List'!$A$5:$D$1316,3,FALSE)</f>
        <v>#N/A</v>
      </c>
      <c r="L1239" s="2" t="e">
        <f>VLOOKUP(A1239,'4B0907557P M592 List'!$A$5:$D$1316,2,FALSE)</f>
        <v>#N/A</v>
      </c>
      <c r="M1239" s="2" t="e">
        <f>VLOOKUP(A1239,'4B0907557P M592 List'!$A$5:$D$1316,4,FALSE)</f>
        <v>#N/A</v>
      </c>
      <c r="N1239" s="2" t="e">
        <f>VLOOKUP(A1239,'4B0907557P M592 List'!$A$5:$D$1316,3,FALSE)</f>
        <v>#N/A</v>
      </c>
      <c r="P1239" s="2" t="str">
        <f>VLOOKUP(A1239,'06A906018R M383 List'!$A$6:$D$1294,2,FALSE)</f>
        <v>9x16</v>
      </c>
      <c r="Q1239" s="2" t="str">
        <f>VLOOKUP(A1239,'06A906018R M383 List'!$A$6:$D$1294,4,FALSE)</f>
        <v>TV - Kennfeld für LDR</v>
      </c>
      <c r="R1239" s="2" t="str">
        <f>VLOOKUP(A1239,'06A906018R M383 List'!$A$6:$D$1294,3,FALSE)</f>
        <v>$0916A</v>
      </c>
      <c r="T1239" s="2" t="str">
        <f>VLOOKUP(A1239,'06A906018CG M383 List'!$A$6:$D$1395,2,FALSE)</f>
        <v>9x16</v>
      </c>
      <c r="U1239" s="2" t="str">
        <f>VLOOKUP(A1239,'06A906018CG M383 List'!$A$6:$D$1395,4,FALSE)</f>
        <v>TV - Kennfeld für LDR</v>
      </c>
      <c r="V1239" s="2" t="str">
        <f>VLOOKUP(A1239,'06A906018CG M383 List'!$A$6:$D$1395,3,FALSE)</f>
        <v>$091D4</v>
      </c>
    </row>
    <row r="1240" spans="1:22">
      <c r="A1240" s="12" t="s">
        <v>7578</v>
      </c>
      <c r="B1240" s="16" t="str">
        <f>VLOOKUP(A1240,'4B0907557B M382 List'!$A$5:$E$1799,5,FALSE) &amp; "       - DUTY CYCLE CORRECTION FACTOR FOR BOOST CONTROL OVERRUN"</f>
        <v>Correction factor for TV feedforward LDR       - DUTY CYCLE CORRECTION FACTOR FOR BOOST CONTROL OVERRUN</v>
      </c>
      <c r="C1240" s="12"/>
      <c r="D1240" s="12" t="str">
        <f>VLOOKUP(A1240,'4B0907557B M382 List'!$A$5:$B$1799,2,FALSE)</f>
        <v>8x8</v>
      </c>
      <c r="E1240" s="2" t="str">
        <f>VLOOKUP(A1240,'4B0907557B M382 List'!$A$5:$D$1799,4,FALSE)</f>
        <v>Korrekturfaktor für TV-Vorsteuerung LDR</v>
      </c>
      <c r="F1240" s="2" t="str">
        <f>VLOOKUP(A1240,'4B0907557B M382 List'!$A$5:$D$1799,3,FALSE)</f>
        <v>$09D09</v>
      </c>
      <c r="H1240" s="2" t="e">
        <f>VLOOKUP(A1240,'4B0907557P M592 List'!$A$5:$D$1316,2,FALSE)</f>
        <v>#N/A</v>
      </c>
      <c r="I1240" s="2" t="e">
        <f>VLOOKUP(A1240,'4B0907557P M592 List'!$A$5:$D$1316,4,FALSE)</f>
        <v>#N/A</v>
      </c>
      <c r="J1240" s="2" t="e">
        <f>VLOOKUP(A1240,'4B0907557P M592 List'!$A$5:$D$1316,3,FALSE)</f>
        <v>#N/A</v>
      </c>
      <c r="L1240" s="2" t="e">
        <f>VLOOKUP(A1240,'4B0907557P M592 List'!$A$5:$D$1316,2,FALSE)</f>
        <v>#N/A</v>
      </c>
      <c r="M1240" s="2" t="e">
        <f>VLOOKUP(A1240,'4B0907557P M592 List'!$A$5:$D$1316,4,FALSE)</f>
        <v>#N/A</v>
      </c>
      <c r="N1240" s="2" t="e">
        <f>VLOOKUP(A1240,'4B0907557P M592 List'!$A$5:$D$1316,3,FALSE)</f>
        <v>#N/A</v>
      </c>
      <c r="P1240" s="2" t="str">
        <f>VLOOKUP(A1240,'06A906018R M383 List'!$A$6:$D$1294,2,FALSE)</f>
        <v>8x8</v>
      </c>
      <c r="Q1240" s="2" t="str">
        <f>VLOOKUP(A1240,'06A906018R M383 List'!$A$6:$D$1294,4,FALSE)</f>
        <v>Korrekturfaktor für TV-Vorsteuerung LDR</v>
      </c>
      <c r="R1240" s="2" t="str">
        <f>VLOOKUP(A1240,'06A906018R M383 List'!$A$6:$D$1294,3,FALSE)</f>
        <v>$091FA</v>
      </c>
      <c r="T1240" s="2" t="str">
        <f>VLOOKUP(A1240,'06A906018CG M383 List'!$A$6:$D$1395,2,FALSE)</f>
        <v>8x8</v>
      </c>
      <c r="U1240" s="2" t="str">
        <f>VLOOKUP(A1240,'06A906018CG M383 List'!$A$6:$D$1395,4,FALSE)</f>
        <v>Korrekturfaktor für TV-Vorsteuerung LDR</v>
      </c>
      <c r="V1240" s="2" t="str">
        <f>VLOOKUP(A1240,'06A906018CG M383 List'!$A$6:$D$1395,3,FALSE)</f>
        <v>$09264</v>
      </c>
    </row>
    <row r="1241" spans="1:22">
      <c r="A1241" s="2" t="s">
        <v>7581</v>
      </c>
      <c r="B1241" s="2" t="str">
        <f>VLOOKUP(A1241,'4B0907557B M382 List'!$A$5:$E$1799,5,FALSE)</f>
        <v>Height correction TV feedforward LDR</v>
      </c>
      <c r="D1241" s="2" t="str">
        <f>VLOOKUP(A1241,'4B0907557B M382 List'!$A$5:$B$1799,2,FALSE)</f>
        <v>4x8</v>
      </c>
      <c r="E1241" s="2" t="str">
        <f>VLOOKUP(A1241,'4B0907557B M382 List'!$A$5:$D$1799,4,FALSE)</f>
        <v>Höhenkorrektur TV-Vorsteuerung LDR</v>
      </c>
      <c r="F1241" s="2" t="str">
        <f>VLOOKUP(A1241,'4B0907557B M382 List'!$A$5:$D$1799,3,FALSE)</f>
        <v>$09D49</v>
      </c>
      <c r="H1241" s="2" t="e">
        <f>VLOOKUP(A1241,'4B0907557P M592 List'!$A$5:$D$1316,2,FALSE)</f>
        <v>#N/A</v>
      </c>
      <c r="I1241" s="2" t="e">
        <f>VLOOKUP(A1241,'4B0907557P M592 List'!$A$5:$D$1316,4,FALSE)</f>
        <v>#N/A</v>
      </c>
      <c r="J1241" s="2" t="e">
        <f>VLOOKUP(A1241,'4B0907557P M592 List'!$A$5:$D$1316,3,FALSE)</f>
        <v>#N/A</v>
      </c>
      <c r="L1241" s="2" t="e">
        <f>VLOOKUP(A1241,'4B0907557P M592 List'!$A$5:$D$1316,2,FALSE)</f>
        <v>#N/A</v>
      </c>
      <c r="M1241" s="2" t="e">
        <f>VLOOKUP(A1241,'4B0907557P M592 List'!$A$5:$D$1316,4,FALSE)</f>
        <v>#N/A</v>
      </c>
      <c r="N1241" s="2" t="e">
        <f>VLOOKUP(A1241,'4B0907557P M592 List'!$A$5:$D$1316,3,FALSE)</f>
        <v>#N/A</v>
      </c>
      <c r="P1241" s="2" t="str">
        <f>VLOOKUP(A1241,'06A906018R M383 List'!$A$6:$D$1294,2,FALSE)</f>
        <v>4x8</v>
      </c>
      <c r="Q1241" s="2" t="str">
        <f>VLOOKUP(A1241,'06A906018R M383 List'!$A$6:$D$1294,4,FALSE)</f>
        <v>Höhenkorrektur TV-Vorsteuerung LDR</v>
      </c>
      <c r="R1241" s="2" t="str">
        <f>VLOOKUP(A1241,'06A906018R M383 List'!$A$6:$D$1294,3,FALSE)</f>
        <v>$0923A</v>
      </c>
      <c r="T1241" s="2" t="str">
        <f>VLOOKUP(A1241,'06A906018CG M383 List'!$A$6:$D$1395,2,FALSE)</f>
        <v>4x8</v>
      </c>
      <c r="U1241" s="2" t="str">
        <f>VLOOKUP(A1241,'06A906018CG M383 List'!$A$6:$D$1395,4,FALSE)</f>
        <v>Höhenkorrektur TV-Vorsteuerung LDR</v>
      </c>
      <c r="V1241" s="2" t="str">
        <f>VLOOKUP(A1241,'06A906018CG M383 List'!$A$6:$D$1395,3,FALSE)</f>
        <v>$092A4</v>
      </c>
    </row>
    <row r="1242" spans="1:22">
      <c r="P1242" s="2"/>
      <c r="Q1242" s="2"/>
      <c r="R1242" s="2"/>
    </row>
    <row r="1243" spans="1:22">
      <c r="A1243" s="17" t="s">
        <v>4382</v>
      </c>
      <c r="B1243" s="15" t="s">
        <v>9985</v>
      </c>
      <c r="P1243" s="2"/>
      <c r="Q1243" s="2"/>
      <c r="R1243" s="2"/>
    </row>
    <row r="1244" spans="1:22">
      <c r="A1244" s="17" t="s">
        <v>7737</v>
      </c>
      <c r="B1244" s="18" t="str">
        <f>VLOOKUP(A1244,'4B0907557B M382 List'!$A$5:$E$1799,5,FALSE) &amp; "       - BOOST CONTROL DUTY CYCLE DRIVER PREPARATION MAP"</f>
        <v>Map tastverhältnisersatzwert for LDR       - BOOST CONTROL DUTY CYCLE DRIVER PREPARATION MAP</v>
      </c>
      <c r="C1244" s="17"/>
      <c r="D1244" s="17" t="str">
        <f>VLOOKUP(A1244,'4B0907557B M382 List'!$A$5:$B$1799,2,FALSE)</f>
        <v>9x16</v>
      </c>
      <c r="E1244" s="2" t="str">
        <f>VLOOKUP(A1244,'4B0907557B M382 List'!$A$5:$D$1799,4,FALSE)</f>
        <v>Kennfeld tastverhältnisersatzwert für LDR</v>
      </c>
      <c r="F1244" s="2" t="str">
        <f>VLOOKUP(A1244,'4B0907557B M382 List'!$A$5:$D$1799,3,FALSE)</f>
        <v>$09D69</v>
      </c>
      <c r="H1244" s="2" t="e">
        <f>VLOOKUP(A1244,'4B0907557P M592 List'!$A$5:$D$1316,2,FALSE)</f>
        <v>#N/A</v>
      </c>
      <c r="I1244" s="2" t="e">
        <f>VLOOKUP(A1244,'4B0907557P M592 List'!$A$5:$D$1316,4,FALSE)</f>
        <v>#N/A</v>
      </c>
      <c r="J1244" s="2" t="e">
        <f>VLOOKUP(A1244,'4B0907557P M592 List'!$A$5:$D$1316,3,FALSE)</f>
        <v>#N/A</v>
      </c>
      <c r="L1244" s="2" t="e">
        <f>VLOOKUP(A1244,'4B0907557P M592 List'!$A$5:$D$1316,2,FALSE)</f>
        <v>#N/A</v>
      </c>
      <c r="M1244" s="2" t="e">
        <f>VLOOKUP(A1244,'4B0907557P M592 List'!$A$5:$D$1316,4,FALSE)</f>
        <v>#N/A</v>
      </c>
      <c r="N1244" s="2" t="e">
        <f>VLOOKUP(A1244,'4B0907557P M592 List'!$A$5:$D$1316,3,FALSE)</f>
        <v>#N/A</v>
      </c>
      <c r="P1244" s="2" t="str">
        <f>VLOOKUP(A1244,'06A906018R M383 List'!$A$6:$D$1294,2,FALSE)</f>
        <v>9x16</v>
      </c>
      <c r="Q1244" s="2" t="str">
        <f>VLOOKUP(A1244,'06A906018R M383 List'!$A$6:$D$1294,4,FALSE)</f>
        <v>Kennfeld tastverhältnisersatzwert für LDR</v>
      </c>
      <c r="R1244" s="2" t="str">
        <f>VLOOKUP(A1244,'06A906018R M383 List'!$A$6:$D$1294,3,FALSE)</f>
        <v>$0925A</v>
      </c>
      <c r="T1244" s="2" t="str">
        <f>VLOOKUP(A1244,'06A906018CG M383 List'!$A$6:$D$1395,2,FALSE)</f>
        <v>9x16</v>
      </c>
      <c r="U1244" s="2" t="str">
        <f>VLOOKUP(A1244,'06A906018CG M383 List'!$A$6:$D$1395,4,FALSE)</f>
        <v>Kennfeld tastverhältnisersatzwert für LDR</v>
      </c>
      <c r="V1244" s="2" t="str">
        <f>VLOOKUP(A1244,'06A906018CG M383 List'!$A$6:$D$1395,3,FALSE)</f>
        <v>$092C4</v>
      </c>
    </row>
    <row r="1245" spans="1:22">
      <c r="A1245" s="2" t="s">
        <v>6948</v>
      </c>
      <c r="B1245" s="2" t="str">
        <f>VLOOKUP(A1245,'4B0907557B M382 List'!$A$5:$E$1799,5,FALSE)</f>
        <v>Lower duty cycle limitation for LDR</v>
      </c>
      <c r="D1245" s="2" t="str">
        <f>VLOOKUP(A1245,'4B0907557B M382 List'!$A$5:$B$1799,2,FALSE)</f>
        <v>1x1</v>
      </c>
      <c r="E1245" s="2" t="str">
        <f>VLOOKUP(A1245,'4B0907557B M382 List'!$A$5:$D$1799,4,FALSE)</f>
        <v>Untere Tastverhältnisbegrenzung für LDR</v>
      </c>
      <c r="F1245" s="2" t="str">
        <f>VLOOKUP(A1245,'4B0907557B M382 List'!$A$5:$D$1799,3,FALSE)</f>
        <v>$075C9</v>
      </c>
      <c r="H1245" s="2" t="str">
        <f>VLOOKUP(A1245,'4B0907557P M592 List'!$A$5:$D$1316,2,FALSE)</f>
        <v>1x1</v>
      </c>
      <c r="I1245" s="2" t="str">
        <f>VLOOKUP(A1245,'4B0907557P M592 List'!$A$5:$D$1316,4,FALSE)</f>
        <v>Untere Tastverhältnisbegrenzung für LDR</v>
      </c>
      <c r="J1245" s="2" t="str">
        <f>VLOOKUP(A1245,'4B0907557P M592 List'!$A$5:$D$1316,3,FALSE)</f>
        <v>$0715F</v>
      </c>
      <c r="L1245" s="2" t="str">
        <f>VLOOKUP(A1245,'4B0907557P M592 List'!$A$5:$D$1316,2,FALSE)</f>
        <v>1x1</v>
      </c>
      <c r="M1245" s="2" t="str">
        <f>VLOOKUP(A1245,'4B0907557P M592 List'!$A$5:$D$1316,4,FALSE)</f>
        <v>Untere Tastverhältnisbegrenzung für LDR</v>
      </c>
      <c r="N1245" s="2" t="str">
        <f>VLOOKUP(A1245,'4B0907557P M592 List'!$A$5:$D$1316,3,FALSE)</f>
        <v>$0715F</v>
      </c>
      <c r="P1245" s="2" t="str">
        <f>VLOOKUP(A1245,'06A906018R M383 List'!$A$6:$D$1294,2,FALSE)</f>
        <v>1x1</v>
      </c>
      <c r="Q1245" s="2" t="str">
        <f>VLOOKUP(A1245,'06A906018R M383 List'!$A$6:$D$1294,4,FALSE)</f>
        <v>Untere Tastverhältnisbegrenzung für LDR</v>
      </c>
      <c r="R1245" s="2" t="str">
        <f>VLOOKUP(A1245,'06A906018R M383 List'!$A$6:$D$1294,3,FALSE)</f>
        <v>$06ADF</v>
      </c>
      <c r="T1245" s="2" t="str">
        <f>VLOOKUP(A1245,'06A906018CG M383 List'!$A$6:$D$1395,2,FALSE)</f>
        <v>1x1</v>
      </c>
      <c r="U1245" s="2" t="str">
        <f>VLOOKUP(A1245,'06A906018CG M383 List'!$A$6:$D$1395,4,FALSE)</f>
        <v>Untere Tastverhältnisbegrenzung für LDR</v>
      </c>
      <c r="V1245" s="2" t="str">
        <f>VLOOKUP(A1245,'06A906018CG M383 List'!$A$6:$D$1395,3,FALSE)</f>
        <v>$06AFD</v>
      </c>
    </row>
    <row r="1246" spans="1:22">
      <c r="A1246" s="2" t="s">
        <v>6951</v>
      </c>
      <c r="B1246" s="2" t="str">
        <f>VLOOKUP(A1246,'4B0907557B M382 List'!$A$5:$E$1799,5,FALSE)</f>
        <v>Upper duty cycle limitation for LDR</v>
      </c>
      <c r="D1246" s="2" t="str">
        <f>VLOOKUP(A1246,'4B0907557B M382 List'!$A$5:$B$1799,2,FALSE)</f>
        <v>1x1</v>
      </c>
      <c r="E1246" s="2" t="str">
        <f>VLOOKUP(A1246,'4B0907557B M382 List'!$A$5:$D$1799,4,FALSE)</f>
        <v>Obere Tastverhältnisbegrenzung für LDR</v>
      </c>
      <c r="F1246" s="2" t="str">
        <f>VLOOKUP(A1246,'4B0907557B M382 List'!$A$5:$D$1799,3,FALSE)</f>
        <v>$075CA</v>
      </c>
      <c r="H1246" s="2" t="str">
        <f>VLOOKUP(A1246,'4B0907557P M592 List'!$A$5:$D$1316,2,FALSE)</f>
        <v>1x1</v>
      </c>
      <c r="I1246" s="2" t="str">
        <f>VLOOKUP(A1246,'4B0907557P M592 List'!$A$5:$D$1316,4,FALSE)</f>
        <v>Obere Tastverhältnisbegrenzung für LDR</v>
      </c>
      <c r="J1246" s="2" t="str">
        <f>VLOOKUP(A1246,'4B0907557P M592 List'!$A$5:$D$1316,3,FALSE)</f>
        <v>$07160</v>
      </c>
      <c r="L1246" s="2" t="str">
        <f>VLOOKUP(A1246,'4B0907557P M592 List'!$A$5:$D$1316,2,FALSE)</f>
        <v>1x1</v>
      </c>
      <c r="M1246" s="2" t="str">
        <f>VLOOKUP(A1246,'4B0907557P M592 List'!$A$5:$D$1316,4,FALSE)</f>
        <v>Obere Tastverhältnisbegrenzung für LDR</v>
      </c>
      <c r="N1246" s="2" t="str">
        <f>VLOOKUP(A1246,'4B0907557P M592 List'!$A$5:$D$1316,3,FALSE)</f>
        <v>$07160</v>
      </c>
      <c r="P1246" s="2" t="str">
        <f>VLOOKUP(A1246,'06A906018R M383 List'!$A$6:$D$1294,2,FALSE)</f>
        <v>1x1</v>
      </c>
      <c r="Q1246" s="2" t="str">
        <f>VLOOKUP(A1246,'06A906018R M383 List'!$A$6:$D$1294,4,FALSE)</f>
        <v>Obere Tastverhältnisbegrenzung für LDR</v>
      </c>
      <c r="R1246" s="2" t="str">
        <f>VLOOKUP(A1246,'06A906018R M383 List'!$A$6:$D$1294,3,FALSE)</f>
        <v>$06AE0</v>
      </c>
      <c r="T1246" s="2" t="str">
        <f>VLOOKUP(A1246,'06A906018CG M383 List'!$A$6:$D$1395,2,FALSE)</f>
        <v>1x1</v>
      </c>
      <c r="U1246" s="2" t="str">
        <f>VLOOKUP(A1246,'06A906018CG M383 List'!$A$6:$D$1395,4,FALSE)</f>
        <v>Obere Tastverhältnisbegrenzung für LDR</v>
      </c>
      <c r="V1246" s="2" t="str">
        <f>VLOOKUP(A1246,'06A906018CG M383 List'!$A$6:$D$1395,3,FALSE)</f>
        <v>$06AFE</v>
      </c>
    </row>
    <row r="1247" spans="1:22">
      <c r="P1247" s="2"/>
      <c r="Q1247" s="2"/>
      <c r="R1247" s="2"/>
    </row>
    <row r="1248" spans="1:22">
      <c r="A1248" s="2" t="s">
        <v>4383</v>
      </c>
      <c r="B1248" s="15" t="s">
        <v>9986</v>
      </c>
      <c r="P1248" s="2"/>
      <c r="Q1248" s="2"/>
      <c r="R1248" s="2"/>
    </row>
    <row r="1249" spans="1:22">
      <c r="A1249" s="2" t="s">
        <v>8903</v>
      </c>
      <c r="B1249" s="2" t="str">
        <f>VLOOKUP(A1249,'4B0907557B M382 List'!$A$5:$E$1799,5,FALSE)</f>
        <v>DVL : Safety distance position controller setpoint for mech. minimum stop</v>
      </c>
      <c r="D1249" s="2" t="str">
        <f>VLOOKUP(A1249,'4B0907557B M382 List'!$A$5:$B$1799,2,FALSE)</f>
        <v>1x1</v>
      </c>
      <c r="E1249" s="2" t="str">
        <f>VLOOKUP(A1249,'4B0907557B M382 List'!$A$5:$D$1799,4,FALSE)</f>
        <v>DVL: Sicherheitsabstand Lagereglersollwert zum mech. Minimalanschlag</v>
      </c>
      <c r="F1249" s="2" t="str">
        <f>VLOOKUP(A1249,'4B0907557B M382 List'!$A$5:$D$1799,3,FALSE)</f>
        <v>$075CB</v>
      </c>
      <c r="H1249" s="2" t="str">
        <f>VLOOKUP(A1249,'4B0907557P M592 List'!$A$5:$D$1316,2,FALSE)</f>
        <v>1x1</v>
      </c>
      <c r="I1249" s="2" t="str">
        <f>VLOOKUP(A1249,'4B0907557P M592 List'!$A$5:$D$1316,4,FALSE)</f>
        <v>DVL: Sicherheitsabstand Lagereglersollwert zum mech. Minimalanschlag</v>
      </c>
      <c r="J1249" s="2" t="str">
        <f>VLOOKUP(A1249,'4B0907557P M592 List'!$A$5:$D$1316,3,FALSE)</f>
        <v>$07161</v>
      </c>
      <c r="L1249" s="2" t="str">
        <f>VLOOKUP(A1249,'4B0907557P M592 List'!$A$5:$D$1316,2,FALSE)</f>
        <v>1x1</v>
      </c>
      <c r="M1249" s="2" t="str">
        <f>VLOOKUP(A1249,'4B0907557P M592 List'!$A$5:$D$1316,4,FALSE)</f>
        <v>DVL: Sicherheitsabstand Lagereglersollwert zum mech. Minimalanschlag</v>
      </c>
      <c r="N1249" s="2" t="str">
        <f>VLOOKUP(A1249,'4B0907557P M592 List'!$A$5:$D$1316,3,FALSE)</f>
        <v>$07161</v>
      </c>
      <c r="P1249" s="2" t="str">
        <f>VLOOKUP(A1249,'06A906018R M383 List'!$A$6:$D$1294,2,FALSE)</f>
        <v>1x1</v>
      </c>
      <c r="Q1249" s="2" t="str">
        <f>VLOOKUP(A1249,'06A906018R M383 List'!$A$6:$D$1294,4,FALSE)</f>
        <v>DVL: Sicherheitsabstand Lagereglersollwert zum mech. Minimalanschlag</v>
      </c>
      <c r="R1249" s="2" t="str">
        <f>VLOOKUP(A1249,'06A906018R M383 List'!$A$6:$D$1294,3,FALSE)</f>
        <v>$06AE1</v>
      </c>
      <c r="T1249" s="2" t="str">
        <f>VLOOKUP(A1249,'06A906018CG M383 List'!$A$6:$D$1395,2,FALSE)</f>
        <v>1x1</v>
      </c>
      <c r="U1249" s="2" t="str">
        <f>VLOOKUP(A1249,'06A906018CG M383 List'!$A$6:$D$1395,4,FALSE)</f>
        <v>DVL: Sicherheitsabstand Lagereglersollwert zum mech. Minimalanschlag</v>
      </c>
      <c r="V1249" s="2" t="str">
        <f>VLOOKUP(A1249,'06A906018CG M383 List'!$A$6:$D$1395,3,FALSE)</f>
        <v>$06AFF</v>
      </c>
    </row>
    <row r="1250" spans="1:22">
      <c r="A1250" s="2" t="s">
        <v>8906</v>
      </c>
      <c r="B1250" s="2" t="str">
        <f>VLOOKUP(A1250,'4B0907557B M382 List'!$A$5:$E$1799,5,FALSE)</f>
        <v>DVL : Safety distance position controller setpoint for mech. maximum stop</v>
      </c>
      <c r="D1250" s="2" t="str">
        <f>VLOOKUP(A1250,'4B0907557B M382 List'!$A$5:$B$1799,2,FALSE)</f>
        <v>1x1</v>
      </c>
      <c r="E1250" s="2" t="str">
        <f>VLOOKUP(A1250,'4B0907557B M382 List'!$A$5:$D$1799,4,FALSE)</f>
        <v>DVL: Sicherheitsabstand Lagereglersollwert zum mech. Maximalanschlag</v>
      </c>
      <c r="F1250" s="2" t="str">
        <f>VLOOKUP(A1250,'4B0907557B M382 List'!$A$5:$D$1799,3,FALSE)</f>
        <v>$075CC</v>
      </c>
      <c r="H1250" s="2" t="str">
        <f>VLOOKUP(A1250,'4B0907557P M592 List'!$A$5:$D$1316,2,FALSE)</f>
        <v>1x1</v>
      </c>
      <c r="I1250" s="2" t="str">
        <f>VLOOKUP(A1250,'4B0907557P M592 List'!$A$5:$D$1316,4,FALSE)</f>
        <v>DVL: Sicherheitsabstand Lagereglersollwert zum mech. Maximalanschlag</v>
      </c>
      <c r="J1250" s="2" t="str">
        <f>VLOOKUP(A1250,'4B0907557P M592 List'!$A$5:$D$1316,3,FALSE)</f>
        <v>$07162</v>
      </c>
      <c r="L1250" s="2" t="str">
        <f>VLOOKUP(A1250,'4B0907557P M592 List'!$A$5:$D$1316,2,FALSE)</f>
        <v>1x1</v>
      </c>
      <c r="M1250" s="2" t="str">
        <f>VLOOKUP(A1250,'4B0907557P M592 List'!$A$5:$D$1316,4,FALSE)</f>
        <v>DVL: Sicherheitsabstand Lagereglersollwert zum mech. Maximalanschlag</v>
      </c>
      <c r="N1250" s="2" t="str">
        <f>VLOOKUP(A1250,'4B0907557P M592 List'!$A$5:$D$1316,3,FALSE)</f>
        <v>$07162</v>
      </c>
      <c r="P1250" s="2" t="str">
        <f>VLOOKUP(A1250,'06A906018R M383 List'!$A$6:$D$1294,2,FALSE)</f>
        <v>1x1</v>
      </c>
      <c r="Q1250" s="2" t="str">
        <f>VLOOKUP(A1250,'06A906018R M383 List'!$A$6:$D$1294,4,FALSE)</f>
        <v>DVL: Sicherheitsabstand Lagereglersollwert zum mech. Maximalanschlag</v>
      </c>
      <c r="R1250" s="2" t="str">
        <f>VLOOKUP(A1250,'06A906018R M383 List'!$A$6:$D$1294,3,FALSE)</f>
        <v>$06AE2</v>
      </c>
      <c r="T1250" s="2" t="str">
        <f>VLOOKUP(A1250,'06A906018CG M383 List'!$A$6:$D$1395,2,FALSE)</f>
        <v>1x1</v>
      </c>
      <c r="U1250" s="2" t="str">
        <f>VLOOKUP(A1250,'06A906018CG M383 List'!$A$6:$D$1395,4,FALSE)</f>
        <v>DVL: Sicherheitsabstand Lagereglersollwert zum mech. Maximalanschlag</v>
      </c>
      <c r="V1250" s="2" t="str">
        <f>VLOOKUP(A1250,'06A906018CG M383 List'!$A$6:$D$1395,3,FALSE)</f>
        <v>$06B00</v>
      </c>
    </row>
    <row r="1251" spans="1:22">
      <c r="A1251" s="2" t="s">
        <v>8912</v>
      </c>
      <c r="B1251" s="2" t="str">
        <f>VLOOKUP(A1251,'4B0907557B M382 List'!$A$5:$E$1799,5,FALSE)</f>
        <v>DVL : Minimum distance mech. Minimum stop for Notluftquerschnitt</v>
      </c>
      <c r="D1251" s="2" t="str">
        <f>VLOOKUP(A1251,'4B0907557B M382 List'!$A$5:$B$1799,2,FALSE)</f>
        <v>1x1</v>
      </c>
      <c r="E1251" s="2" t="str">
        <f>VLOOKUP(A1251,'4B0907557B M382 List'!$A$5:$D$1799,4,FALSE)</f>
        <v>DVL: Mindestabstand mech. Minimalanschlag zum Notluftquerschnitt</v>
      </c>
      <c r="F1251" s="2" t="str">
        <f>VLOOKUP(A1251,'4B0907557B M382 List'!$A$5:$D$1799,3,FALSE)</f>
        <v>$0746C</v>
      </c>
      <c r="H1251" s="2" t="e">
        <f>VLOOKUP(A1251,'4B0907557P M592 List'!$A$5:$D$1316,2,FALSE)</f>
        <v>#N/A</v>
      </c>
      <c r="I1251" s="2" t="e">
        <f>VLOOKUP(A1251,'4B0907557P M592 List'!$A$5:$D$1316,4,FALSE)</f>
        <v>#N/A</v>
      </c>
      <c r="J1251" s="2" t="e">
        <f>VLOOKUP(A1251,'4B0907557P M592 List'!$A$5:$D$1316,3,FALSE)</f>
        <v>#N/A</v>
      </c>
      <c r="L1251" s="2" t="e">
        <f>VLOOKUP(A1251,'4B0907557P M592 List'!$A$5:$D$1316,2,FALSE)</f>
        <v>#N/A</v>
      </c>
      <c r="M1251" s="2" t="e">
        <f>VLOOKUP(A1251,'4B0907557P M592 List'!$A$5:$D$1316,4,FALSE)</f>
        <v>#N/A</v>
      </c>
      <c r="N1251" s="2" t="e">
        <f>VLOOKUP(A1251,'4B0907557P M592 List'!$A$5:$D$1316,3,FALSE)</f>
        <v>#N/A</v>
      </c>
      <c r="P1251" s="2" t="str">
        <f>VLOOKUP(A1251,'06A906018R M383 List'!$A$6:$D$1294,2,FALSE)</f>
        <v>1x1</v>
      </c>
      <c r="Q1251" s="2" t="str">
        <f>VLOOKUP(A1251,'06A906018R M383 List'!$A$6:$D$1294,4,FALSE)</f>
        <v>DVL: Mindestabstand mech. Minimalanschlag zum Notluftquerschnitt</v>
      </c>
      <c r="R1251" s="2" t="str">
        <f>VLOOKUP(A1251,'06A906018R M383 List'!$A$6:$D$1294,3,FALSE)</f>
        <v>$06978</v>
      </c>
      <c r="T1251" s="2" t="str">
        <f>VLOOKUP(A1251,'06A906018CG M383 List'!$A$6:$D$1395,2,FALSE)</f>
        <v>1x1</v>
      </c>
      <c r="U1251" s="2" t="str">
        <f>VLOOKUP(A1251,'06A906018CG M383 List'!$A$6:$D$1395,4,FALSE)</f>
        <v>DVL: Mindestabstand mech. Minimalanschlag zum Notluftquerschnitt</v>
      </c>
      <c r="V1251" s="2" t="str">
        <f>VLOOKUP(A1251,'06A906018CG M383 List'!$A$6:$D$1395,3,FALSE)</f>
        <v>$06990</v>
      </c>
    </row>
    <row r="1252" spans="1:22">
      <c r="A1252" s="2" t="s">
        <v>8921</v>
      </c>
      <c r="B1252" s="2" t="str">
        <f>VLOOKUP(A1252,'4B0907557B M382 List'!$A$5:$E$1799,5,FALSE)</f>
        <v>Withdrawal of the drive when LL switch and Fahrzeuggeschw open. &gt; 0</v>
      </c>
      <c r="D1252" s="2" t="str">
        <f>VLOOKUP(A1252,'4B0907557B M382 List'!$A$5:$B$1799,2,FALSE)</f>
        <v>1x1</v>
      </c>
      <c r="E1252" s="2" t="str">
        <f>VLOOKUP(A1252,'4B0907557B M382 List'!$A$5:$D$1799,4,FALSE)</f>
        <v>Rückzug des Antriebes bei geöffnetem LL-Schalter und Fahrzeuggeschw. &gt; 0</v>
      </c>
      <c r="F1252" s="2" t="str">
        <f>VLOOKUP(A1252,'4B0907557B M382 List'!$A$5:$D$1799,3,FALSE)</f>
        <v>$075CE</v>
      </c>
      <c r="H1252" s="2" t="str">
        <f>VLOOKUP(A1252,'4B0907557P M592 List'!$A$5:$D$1316,2,FALSE)</f>
        <v>1x1</v>
      </c>
      <c r="I1252" s="2" t="str">
        <f>VLOOKUP(A1252,'4B0907557P M592 List'!$A$5:$D$1316,4,FALSE)</f>
        <v>Rückzug des Antriebes bei geöffnetem LL-Schalter und Fahrzeuggeschw. &gt; 0</v>
      </c>
      <c r="J1252" s="2" t="str">
        <f>VLOOKUP(A1252,'4B0907557P M592 List'!$A$5:$D$1316,3,FALSE)</f>
        <v>$07164</v>
      </c>
      <c r="L1252" s="2" t="str">
        <f>VLOOKUP(A1252,'4B0907557P M592 List'!$A$5:$D$1316,2,FALSE)</f>
        <v>1x1</v>
      </c>
      <c r="M1252" s="2" t="str">
        <f>VLOOKUP(A1252,'4B0907557P M592 List'!$A$5:$D$1316,4,FALSE)</f>
        <v>Rückzug des Antriebes bei geöffnetem LL-Schalter und Fahrzeuggeschw. &gt; 0</v>
      </c>
      <c r="N1252" s="2" t="str">
        <f>VLOOKUP(A1252,'4B0907557P M592 List'!$A$5:$D$1316,3,FALSE)</f>
        <v>$07164</v>
      </c>
      <c r="P1252" s="2" t="e">
        <f>VLOOKUP(A1252,'06A906018R M383 List'!$A$6:$D$1294,2,FALSE)</f>
        <v>#N/A</v>
      </c>
      <c r="Q1252" s="2" t="e">
        <f>VLOOKUP(A1252,'06A906018R M383 List'!$A$6:$D$1294,4,FALSE)</f>
        <v>#N/A</v>
      </c>
      <c r="R1252" s="2" t="e">
        <f>VLOOKUP(A1252,'06A906018R M383 List'!$A$6:$D$1294,3,FALSE)</f>
        <v>#N/A</v>
      </c>
      <c r="T1252" s="2" t="e">
        <f>VLOOKUP(A1252,'06A906018CG M383 List'!$A$6:$D$1395,2,FALSE)</f>
        <v>#N/A</v>
      </c>
      <c r="U1252" s="2" t="e">
        <f>VLOOKUP(A1252,'06A906018CG M383 List'!$A$6:$D$1395,4,FALSE)</f>
        <v>#N/A</v>
      </c>
      <c r="V1252" s="2" t="e">
        <f>VLOOKUP(A1252,'06A906018CG M383 List'!$A$6:$D$1395,3,FALSE)</f>
        <v>#N/A</v>
      </c>
    </row>
    <row r="1253" spans="1:22">
      <c r="A1253" s="2" t="s">
        <v>8927</v>
      </c>
      <c r="B1253" s="2" t="str">
        <f>VLOOKUP(A1253,'4B0907557B M382 List'!$A$5:$E$1799,5,FALSE)</f>
        <v>DVL : deviation between the filtered and unfiltered DVL setpoint</v>
      </c>
      <c r="D1253" s="2" t="str">
        <f>VLOOKUP(A1253,'4B0907557B M382 List'!$A$5:$B$1799,2,FALSE)</f>
        <v>1x1</v>
      </c>
      <c r="E1253" s="2" t="str">
        <f>VLOOKUP(A1253,'4B0907557B M382 List'!$A$5:$D$1799,4,FALSE)</f>
        <v>DVL: Abweichung zwischen gefiltertem und ungefiltertem DVL-Sollwert</v>
      </c>
      <c r="F1253" s="2" t="str">
        <f>VLOOKUP(A1253,'4B0907557B M382 List'!$A$5:$D$1799,3,FALSE)</f>
        <v>$075D7</v>
      </c>
      <c r="H1253" s="2" t="str">
        <f>VLOOKUP(A1253,'4B0907557P M592 List'!$A$5:$D$1316,2,FALSE)</f>
        <v>1x1</v>
      </c>
      <c r="I1253" s="2" t="str">
        <f>VLOOKUP(A1253,'4B0907557P M592 List'!$A$5:$D$1316,4,FALSE)</f>
        <v>DVL: Abweichung zwischen gefiltertem und ungefiltertem DVL-Sollwert</v>
      </c>
      <c r="J1253" s="2" t="str">
        <f>VLOOKUP(A1253,'4B0907557P M592 List'!$A$5:$D$1316,3,FALSE)</f>
        <v>$0716D</v>
      </c>
      <c r="L1253" s="2" t="str">
        <f>VLOOKUP(A1253,'4B0907557P M592 List'!$A$5:$D$1316,2,FALSE)</f>
        <v>1x1</v>
      </c>
      <c r="M1253" s="2" t="str">
        <f>VLOOKUP(A1253,'4B0907557P M592 List'!$A$5:$D$1316,4,FALSE)</f>
        <v>DVL: Abweichung zwischen gefiltertem und ungefiltertem DVL-Sollwert</v>
      </c>
      <c r="N1253" s="2" t="str">
        <f>VLOOKUP(A1253,'4B0907557P M592 List'!$A$5:$D$1316,3,FALSE)</f>
        <v>$0716D</v>
      </c>
      <c r="P1253" s="2" t="e">
        <f>VLOOKUP(A1253,'06A906018R M383 List'!$A$6:$D$1294,2,FALSE)</f>
        <v>#N/A</v>
      </c>
      <c r="Q1253" s="2" t="e">
        <f>VLOOKUP(A1253,'06A906018R M383 List'!$A$6:$D$1294,4,FALSE)</f>
        <v>#N/A</v>
      </c>
      <c r="R1253" s="2" t="e">
        <f>VLOOKUP(A1253,'06A906018R M383 List'!$A$6:$D$1294,3,FALSE)</f>
        <v>#N/A</v>
      </c>
      <c r="T1253" s="2" t="str">
        <f>VLOOKUP(A1253,'06A906018CG M383 List'!$A$6:$D$1395,2,FALSE)</f>
        <v>1x1</v>
      </c>
      <c r="U1253" s="2" t="str">
        <f>VLOOKUP(A1253,'06A906018CG M383 List'!$A$6:$D$1395,4,FALSE)</f>
        <v>DVL: Abweichung zwischen gefiltertem und ungefiltertem DVL-Sollwert</v>
      </c>
      <c r="V1253" s="2" t="str">
        <f>VLOOKUP(A1253,'06A906018CG M383 List'!$A$6:$D$1395,3,FALSE)</f>
        <v>$06B0B</v>
      </c>
    </row>
    <row r="1254" spans="1:22">
      <c r="A1254" s="2" t="s">
        <v>8930</v>
      </c>
      <c r="B1254" s="2" t="str">
        <f>VLOOKUP(A1254,'4B0907557B M382 List'!$A$5:$E$1799,5,FALSE)</f>
        <v>DVL : Safety distance position controller setpoint to the throttle position</v>
      </c>
      <c r="D1254" s="2" t="str">
        <f>VLOOKUP(A1254,'4B0907557B M382 List'!$A$5:$B$1799,2,FALSE)</f>
        <v>1x1</v>
      </c>
      <c r="E1254" s="2" t="str">
        <f>VLOOKUP(A1254,'4B0907557B M382 List'!$A$5:$D$1799,4,FALSE)</f>
        <v>DVL: Sicherheitsabstand Lagereglersollwert zur Drosselklappenstellung</v>
      </c>
      <c r="F1254" s="2" t="str">
        <f>VLOOKUP(A1254,'4B0907557B M382 List'!$A$5:$D$1799,3,FALSE)</f>
        <v>$075CD</v>
      </c>
      <c r="H1254" s="2" t="str">
        <f>VLOOKUP(A1254,'4B0907557P M592 List'!$A$5:$D$1316,2,FALSE)</f>
        <v>1x1</v>
      </c>
      <c r="I1254" s="2" t="str">
        <f>VLOOKUP(A1254,'4B0907557P M592 List'!$A$5:$D$1316,4,FALSE)</f>
        <v>DVL: Sicherheitsabstand Lagereglersollwert zur Drosselklappenstellung</v>
      </c>
      <c r="J1254" s="2" t="str">
        <f>VLOOKUP(A1254,'4B0907557P M592 List'!$A$5:$D$1316,3,FALSE)</f>
        <v>$07163</v>
      </c>
      <c r="L1254" s="2" t="str">
        <f>VLOOKUP(A1254,'4B0907557P M592 List'!$A$5:$D$1316,2,FALSE)</f>
        <v>1x1</v>
      </c>
      <c r="M1254" s="2" t="str">
        <f>VLOOKUP(A1254,'4B0907557P M592 List'!$A$5:$D$1316,4,FALSE)</f>
        <v>DVL: Sicherheitsabstand Lagereglersollwert zur Drosselklappenstellung</v>
      </c>
      <c r="N1254" s="2" t="str">
        <f>VLOOKUP(A1254,'4B0907557P M592 List'!$A$5:$D$1316,3,FALSE)</f>
        <v>$07163</v>
      </c>
      <c r="P1254" s="2" t="str">
        <f>VLOOKUP(A1254,'06A906018R M383 List'!$A$6:$D$1294,2,FALSE)</f>
        <v>1x1</v>
      </c>
      <c r="Q1254" s="2" t="str">
        <f>VLOOKUP(A1254,'06A906018R M383 List'!$A$6:$D$1294,4,FALSE)</f>
        <v>DVL: Sicherheitsabstand Lagereglersollwert zur Drosselklappenstellung</v>
      </c>
      <c r="R1254" s="2" t="str">
        <f>VLOOKUP(A1254,'06A906018R M383 List'!$A$6:$D$1294,3,FALSE)</f>
        <v>$06AE3</v>
      </c>
      <c r="T1254" s="2" t="str">
        <f>VLOOKUP(A1254,'06A906018CG M383 List'!$A$6:$D$1395,2,FALSE)</f>
        <v>1x1</v>
      </c>
      <c r="U1254" s="2" t="str">
        <f>VLOOKUP(A1254,'06A906018CG M383 List'!$A$6:$D$1395,4,FALSE)</f>
        <v>DVL: Sicherheitsabstand Lagereglersollwert zur Drosselklappenstellung</v>
      </c>
      <c r="V1254" s="2" t="str">
        <f>VLOOKUP(A1254,'06A906018CG M383 List'!$A$6:$D$1395,3,FALSE)</f>
        <v>$06B01</v>
      </c>
    </row>
    <row r="1255" spans="1:22">
      <c r="A1255" s="2" t="s">
        <v>9398</v>
      </c>
      <c r="B1255" s="2" t="str">
        <f>VLOOKUP(A1255,'4B0907557B M382 List'!$A$5:$E$1799,5,FALSE)</f>
        <v>Drosselklappengradient threshold for filtering dvl_syn + DDVLSYN</v>
      </c>
      <c r="D1255" s="2" t="str">
        <f>VLOOKUP(A1255,'4B0907557B M382 List'!$A$5:$B$1799,2,FALSE)</f>
        <v>1x1</v>
      </c>
      <c r="E1255" s="2" t="str">
        <f>VLOOKUP(A1255,'4B0907557B M382 List'!$A$5:$D$1799,4,FALSE)</f>
        <v>Drosselklappengradient-Schwelle für Filterung dvl_syn + DDVLSYN</v>
      </c>
      <c r="F1255" s="2" t="str">
        <f>VLOOKUP(A1255,'4B0907557B M382 List'!$A$5:$D$1799,3,FALSE)</f>
        <v>$075CF</v>
      </c>
      <c r="H1255" s="2" t="str">
        <f>VLOOKUP(A1255,'4B0907557P M592 List'!$A$5:$D$1316,2,FALSE)</f>
        <v>1x1</v>
      </c>
      <c r="I1255" s="2" t="str">
        <f>VLOOKUP(A1255,'4B0907557P M592 List'!$A$5:$D$1316,4,FALSE)</f>
        <v>Drosselklappengradient-Schwelle für Filterung dvl_syn + DDVLSYN</v>
      </c>
      <c r="J1255" s="2" t="str">
        <f>VLOOKUP(A1255,'4B0907557P M592 List'!$A$5:$D$1316,3,FALSE)</f>
        <v>$07165</v>
      </c>
      <c r="L1255" s="2" t="str">
        <f>VLOOKUP(A1255,'4B0907557P M592 List'!$A$5:$D$1316,2,FALSE)</f>
        <v>1x1</v>
      </c>
      <c r="M1255" s="2" t="str">
        <f>VLOOKUP(A1255,'4B0907557P M592 List'!$A$5:$D$1316,4,FALSE)</f>
        <v>Drosselklappengradient-Schwelle für Filterung dvl_syn + DDVLSYN</v>
      </c>
      <c r="N1255" s="2" t="str">
        <f>VLOOKUP(A1255,'4B0907557P M592 List'!$A$5:$D$1316,3,FALSE)</f>
        <v>$07165</v>
      </c>
      <c r="P1255" s="2" t="e">
        <f>VLOOKUP(A1255,'06A906018R M383 List'!$A$6:$D$1294,2,FALSE)</f>
        <v>#N/A</v>
      </c>
      <c r="Q1255" s="2" t="e">
        <f>VLOOKUP(A1255,'06A906018R M383 List'!$A$6:$D$1294,4,FALSE)</f>
        <v>#N/A</v>
      </c>
      <c r="R1255" s="2" t="e">
        <f>VLOOKUP(A1255,'06A906018R M383 List'!$A$6:$D$1294,3,FALSE)</f>
        <v>#N/A</v>
      </c>
      <c r="T1255" s="2" t="e">
        <f>VLOOKUP(A1255,'06A906018CG M383 List'!$A$6:$D$1395,2,FALSE)</f>
        <v>#N/A</v>
      </c>
      <c r="U1255" s="2" t="e">
        <f>VLOOKUP(A1255,'06A906018CG M383 List'!$A$6:$D$1395,4,FALSE)</f>
        <v>#N/A</v>
      </c>
      <c r="V1255" s="2" t="e">
        <f>VLOOKUP(A1255,'06A906018CG M383 List'!$A$6:$D$1395,3,FALSE)</f>
        <v>#N/A</v>
      </c>
    </row>
    <row r="1256" spans="1:22">
      <c r="A1256" s="2" t="s">
        <v>4189</v>
      </c>
      <c r="B1256" s="2" t="str">
        <f>VLOOKUP(A1256,'4B0907557B M382 List'!$A$5:$E$1799,5,FALSE)</f>
        <v>DVL : time constant for supervisors control the min. IPA voltage at DK neg - gradient</v>
      </c>
      <c r="D1256" s="2" t="str">
        <f>VLOOKUP(A1256,'4B0907557B M382 List'!$A$5:$B$1799,2,FALSE)</f>
        <v>1x1</v>
      </c>
      <c r="E1256" s="2" t="str">
        <f>VLOOKUP(A1256,'4B0907557B M382 List'!$A$5:$D$1799,4,FALSE)</f>
        <v>DVL: Zeitkonstante zur Aufsteuerung der min. IPA-Spannung bei neg. DK-Gradient</v>
      </c>
      <c r="F1256" s="2" t="str">
        <f>VLOOKUP(A1256,'4B0907557B M382 List'!$A$5:$D$1799,3,FALSE)</f>
        <v>$075D0</v>
      </c>
      <c r="H1256" s="2" t="str">
        <f>VLOOKUP(A1256,'4B0907557P M592 List'!$A$5:$D$1316,2,FALSE)</f>
        <v>1x1</v>
      </c>
      <c r="I1256" s="2" t="str">
        <f>VLOOKUP(A1256,'4B0907557P M592 List'!$A$5:$D$1316,4,FALSE)</f>
        <v>DVL: Zeitkonstante zur Aufsteuerung der min. IPA-Spannung bei neg. DK-Gradient</v>
      </c>
      <c r="J1256" s="2" t="str">
        <f>VLOOKUP(A1256,'4B0907557P M592 List'!$A$5:$D$1316,3,FALSE)</f>
        <v>$07166</v>
      </c>
      <c r="L1256" s="2" t="str">
        <f>VLOOKUP(A1256,'4B0907557P M592 List'!$A$5:$D$1316,2,FALSE)</f>
        <v>1x1</v>
      </c>
      <c r="M1256" s="2" t="str">
        <f>VLOOKUP(A1256,'4B0907557P M592 List'!$A$5:$D$1316,4,FALSE)</f>
        <v>DVL: Zeitkonstante zur Aufsteuerung der min. IPA-Spannung bei neg. DK-Gradient</v>
      </c>
      <c r="N1256" s="2" t="str">
        <f>VLOOKUP(A1256,'4B0907557P M592 List'!$A$5:$D$1316,3,FALSE)</f>
        <v>$07166</v>
      </c>
      <c r="P1256" s="2" t="e">
        <f>VLOOKUP(A1256,'06A906018R M383 List'!$A$6:$D$1294,2,FALSE)</f>
        <v>#N/A</v>
      </c>
      <c r="Q1256" s="2" t="e">
        <f>VLOOKUP(A1256,'06A906018R M383 List'!$A$6:$D$1294,4,FALSE)</f>
        <v>#N/A</v>
      </c>
      <c r="R1256" s="2" t="e">
        <f>VLOOKUP(A1256,'06A906018R M383 List'!$A$6:$D$1294,3,FALSE)</f>
        <v>#N/A</v>
      </c>
      <c r="T1256" s="2" t="e">
        <f>VLOOKUP(A1256,'06A906018CG M383 List'!$A$6:$D$1395,2,FALSE)</f>
        <v>#N/A</v>
      </c>
      <c r="U1256" s="2" t="e">
        <f>VLOOKUP(A1256,'06A906018CG M383 List'!$A$6:$D$1395,4,FALSE)</f>
        <v>#N/A</v>
      </c>
      <c r="V1256" s="2" t="e">
        <f>VLOOKUP(A1256,'06A906018CG M383 List'!$A$6:$D$1395,3,FALSE)</f>
        <v>#N/A</v>
      </c>
    </row>
    <row r="1257" spans="1:22">
      <c r="A1257" s="2" t="s">
        <v>4192</v>
      </c>
      <c r="B1257" s="2" t="str">
        <f>VLOOKUP(A1257,'4B0907557B M382 List'!$A$5:$E$1799,5,FALSE)</f>
        <v>DVL : time constant for dvl_sol filter</v>
      </c>
      <c r="D1257" s="2" t="str">
        <f>VLOOKUP(A1257,'4B0907557B M382 List'!$A$5:$B$1799,2,FALSE)</f>
        <v>1x1</v>
      </c>
      <c r="E1257" s="2" t="str">
        <f>VLOOKUP(A1257,'4B0907557B M382 List'!$A$5:$D$1799,4,FALSE)</f>
        <v>DVL: Zeitkonstante für dvl_sol-Filter</v>
      </c>
      <c r="F1257" s="2" t="str">
        <f>VLOOKUP(A1257,'4B0907557B M382 List'!$A$5:$D$1799,3,FALSE)</f>
        <v>$075D6</v>
      </c>
      <c r="H1257" s="2" t="str">
        <f>VLOOKUP(A1257,'4B0907557P M592 List'!$A$5:$D$1316,2,FALSE)</f>
        <v>1x1</v>
      </c>
      <c r="I1257" s="2" t="str">
        <f>VLOOKUP(A1257,'4B0907557P M592 List'!$A$5:$D$1316,4,FALSE)</f>
        <v>DVL: Zeitkonstante für dvl_sol-Filter</v>
      </c>
      <c r="J1257" s="2" t="str">
        <f>VLOOKUP(A1257,'4B0907557P M592 List'!$A$5:$D$1316,3,FALSE)</f>
        <v>$0716C</v>
      </c>
      <c r="L1257" s="2" t="str">
        <f>VLOOKUP(A1257,'4B0907557P M592 List'!$A$5:$D$1316,2,FALSE)</f>
        <v>1x1</v>
      </c>
      <c r="M1257" s="2" t="str">
        <f>VLOOKUP(A1257,'4B0907557P M592 List'!$A$5:$D$1316,4,FALSE)</f>
        <v>DVL: Zeitkonstante für dvl_sol-Filter</v>
      </c>
      <c r="N1257" s="2" t="str">
        <f>VLOOKUP(A1257,'4B0907557P M592 List'!$A$5:$D$1316,3,FALSE)</f>
        <v>$0716C</v>
      </c>
      <c r="P1257" s="2" t="e">
        <f>VLOOKUP(A1257,'06A906018R M383 List'!$A$6:$D$1294,2,FALSE)</f>
        <v>#N/A</v>
      </c>
      <c r="Q1257" s="2" t="e">
        <f>VLOOKUP(A1257,'06A906018R M383 List'!$A$6:$D$1294,4,FALSE)</f>
        <v>#N/A</v>
      </c>
      <c r="R1257" s="2" t="e">
        <f>VLOOKUP(A1257,'06A906018R M383 List'!$A$6:$D$1294,3,FALSE)</f>
        <v>#N/A</v>
      </c>
      <c r="T1257" s="2" t="str">
        <f>VLOOKUP(A1257,'06A906018CG M383 List'!$A$6:$D$1395,2,FALSE)</f>
        <v>1x1</v>
      </c>
      <c r="U1257" s="2" t="str">
        <f>VLOOKUP(A1257,'06A906018CG M383 List'!$A$6:$D$1395,4,FALSE)</f>
        <v>DVL: Zeitkonstante für dvl_sol-Filter</v>
      </c>
      <c r="V1257" s="2" t="str">
        <f>VLOOKUP(A1257,'06A906018CG M383 List'!$A$6:$D$1395,3,FALSE)</f>
        <v>$06B0A</v>
      </c>
    </row>
    <row r="1258" spans="1:22">
      <c r="P1258" s="2"/>
      <c r="Q1258" s="2"/>
      <c r="R1258" s="2"/>
    </row>
    <row r="1259" spans="1:22">
      <c r="A1259" s="2" t="s">
        <v>4384</v>
      </c>
      <c r="B1259" s="15" t="s">
        <v>9987</v>
      </c>
      <c r="P1259" s="2"/>
      <c r="Q1259" s="2"/>
      <c r="R1259" s="2"/>
    </row>
    <row r="1260" spans="1:22">
      <c r="A1260" s="2" t="s">
        <v>8894</v>
      </c>
      <c r="B1260" s="2" t="str">
        <f>VLOOKUP(A1260,'4B0907557B M382 List'!$A$5:$E$1799,5,FALSE)</f>
        <v>DVL : position control deviation for oscillation detection</v>
      </c>
      <c r="D1260" s="2" t="str">
        <f>VLOOKUP(A1260,'4B0907557B M382 List'!$A$5:$B$1799,2,FALSE)</f>
        <v>1x1</v>
      </c>
      <c r="E1260" s="2" t="str">
        <f>VLOOKUP(A1260,'4B0907557B M382 List'!$A$5:$D$1799,4,FALSE)</f>
        <v>DVL: Lagereglerabweichung für Schwingungserkennung</v>
      </c>
      <c r="F1260" s="2" t="str">
        <f>VLOOKUP(A1260,'4B0907557B M382 List'!$A$5:$D$1799,3,FALSE)</f>
        <v>$075D2</v>
      </c>
      <c r="H1260" s="2" t="str">
        <f>VLOOKUP(A1260,'4B0907557P M592 List'!$A$5:$D$1316,2,FALSE)</f>
        <v>1x1</v>
      </c>
      <c r="I1260" s="2" t="str">
        <f>VLOOKUP(A1260,'4B0907557P M592 List'!$A$5:$D$1316,4,FALSE)</f>
        <v>DVL: Lagereglerabweichung für Schwingungserkennung</v>
      </c>
      <c r="J1260" s="2" t="str">
        <f>VLOOKUP(A1260,'4B0907557P M592 List'!$A$5:$D$1316,3,FALSE)</f>
        <v>$07168</v>
      </c>
      <c r="L1260" s="2" t="str">
        <f>VLOOKUP(A1260,'4B0907557P M592 List'!$A$5:$D$1316,2,FALSE)</f>
        <v>1x1</v>
      </c>
      <c r="M1260" s="2" t="str">
        <f>VLOOKUP(A1260,'4B0907557P M592 List'!$A$5:$D$1316,4,FALSE)</f>
        <v>DVL: Lagereglerabweichung für Schwingungserkennung</v>
      </c>
      <c r="N1260" s="2" t="str">
        <f>VLOOKUP(A1260,'4B0907557P M592 List'!$A$5:$D$1316,3,FALSE)</f>
        <v>$07168</v>
      </c>
      <c r="P1260" s="2" t="e">
        <f>VLOOKUP(A1260,'06A906018R M383 List'!$A$6:$D$1294,2,FALSE)</f>
        <v>#N/A</v>
      </c>
      <c r="Q1260" s="2" t="e">
        <f>VLOOKUP(A1260,'06A906018R M383 List'!$A$6:$D$1294,4,FALSE)</f>
        <v>#N/A</v>
      </c>
      <c r="R1260" s="2" t="e">
        <f>VLOOKUP(A1260,'06A906018R M383 List'!$A$6:$D$1294,3,FALSE)</f>
        <v>#N/A</v>
      </c>
      <c r="T1260" s="2" t="str">
        <f>VLOOKUP(A1260,'06A906018CG M383 List'!$A$6:$D$1395,2,FALSE)</f>
        <v>1x1</v>
      </c>
      <c r="U1260" s="2" t="str">
        <f>VLOOKUP(A1260,'06A906018CG M383 List'!$A$6:$D$1395,4,FALSE)</f>
        <v>DVL: Lagereglerabweichung für Schwingungserkennung</v>
      </c>
      <c r="V1260" s="2" t="str">
        <f>VLOOKUP(A1260,'06A906018CG M383 List'!$A$6:$D$1395,3,FALSE)</f>
        <v>$06B06</v>
      </c>
    </row>
    <row r="1261" spans="1:22">
      <c r="A1261" s="2" t="s">
        <v>8900</v>
      </c>
      <c r="B1261" s="2" t="str">
        <f>VLOOKUP(A1261,'4B0907557B M382 List'!$A$5:$E$1799,5,FALSE)</f>
        <v>DVL : DVL- Hysteresis Voltage for switching between LLR and FGR</v>
      </c>
      <c r="D1261" s="2" t="str">
        <f>VLOOKUP(A1261,'4B0907557B M382 List'!$A$5:$B$1799,2,FALSE)</f>
        <v>1x1</v>
      </c>
      <c r="E1261" s="2" t="str">
        <f>VLOOKUP(A1261,'4B0907557B M382 List'!$A$5:$D$1799,4,FALSE)</f>
        <v>DVL: Hysterese DVL-Sollspannung für Wechsel zwischen LLR und FGR</v>
      </c>
      <c r="F1261" s="2" t="str">
        <f>VLOOKUP(A1261,'4B0907557B M382 List'!$A$5:$D$1799,3,FALSE)</f>
        <v>$075D1</v>
      </c>
      <c r="H1261" s="2" t="str">
        <f>VLOOKUP(A1261,'4B0907557P M592 List'!$A$5:$D$1316,2,FALSE)</f>
        <v>1x1</v>
      </c>
      <c r="I1261" s="2" t="str">
        <f>VLOOKUP(A1261,'4B0907557P M592 List'!$A$5:$D$1316,4,FALSE)</f>
        <v>DVL: Hysterese DVL-Sollspannung für Wechsel zwischen LLR und FGR</v>
      </c>
      <c r="J1261" s="2" t="str">
        <f>VLOOKUP(A1261,'4B0907557P M592 List'!$A$5:$D$1316,3,FALSE)</f>
        <v>$07167</v>
      </c>
      <c r="L1261" s="2" t="str">
        <f>VLOOKUP(A1261,'4B0907557P M592 List'!$A$5:$D$1316,2,FALSE)</f>
        <v>1x1</v>
      </c>
      <c r="M1261" s="2" t="str">
        <f>VLOOKUP(A1261,'4B0907557P M592 List'!$A$5:$D$1316,4,FALSE)</f>
        <v>DVL: Hysterese DVL-Sollspannung für Wechsel zwischen LLR und FGR</v>
      </c>
      <c r="N1261" s="2" t="str">
        <f>VLOOKUP(A1261,'4B0907557P M592 List'!$A$5:$D$1316,3,FALSE)</f>
        <v>$07167</v>
      </c>
      <c r="P1261" s="2" t="e">
        <f>VLOOKUP(A1261,'06A906018R M383 List'!$A$6:$D$1294,2,FALSE)</f>
        <v>#N/A</v>
      </c>
      <c r="Q1261" s="2" t="e">
        <f>VLOOKUP(A1261,'06A906018R M383 List'!$A$6:$D$1294,4,FALSE)</f>
        <v>#N/A</v>
      </c>
      <c r="R1261" s="2" t="e">
        <f>VLOOKUP(A1261,'06A906018R M383 List'!$A$6:$D$1294,3,FALSE)</f>
        <v>#N/A</v>
      </c>
      <c r="T1261" s="2" t="str">
        <f>VLOOKUP(A1261,'06A906018CG M383 List'!$A$6:$D$1395,2,FALSE)</f>
        <v>1x1</v>
      </c>
      <c r="U1261" s="2" t="str">
        <f>VLOOKUP(A1261,'06A906018CG M383 List'!$A$6:$D$1395,4,FALSE)</f>
        <v>DVL: Hysterese DVL-Sollspannung für Wechsel zwischen LLR und FGR</v>
      </c>
      <c r="V1261" s="2" t="str">
        <f>VLOOKUP(A1261,'06A906018CG M383 List'!$A$6:$D$1395,3,FALSE)</f>
        <v>$06B05</v>
      </c>
    </row>
    <row r="1262" spans="1:22">
      <c r="A1262" s="2" t="s">
        <v>8927</v>
      </c>
      <c r="B1262" s="2" t="str">
        <f>VLOOKUP(A1262,'4B0907557B M382 List'!$A$5:$E$1799,5,FALSE)</f>
        <v>DVL : deviation between the filtered and unfiltered DVL setpoint</v>
      </c>
      <c r="D1262" s="2" t="str">
        <f>VLOOKUP(A1262,'4B0907557B M382 List'!$A$5:$B$1799,2,FALSE)</f>
        <v>1x1</v>
      </c>
      <c r="E1262" s="2" t="str">
        <f>VLOOKUP(A1262,'4B0907557B M382 List'!$A$5:$D$1799,4,FALSE)</f>
        <v>DVL: Abweichung zwischen gefiltertem und ungefiltertem DVL-Sollwert</v>
      </c>
      <c r="F1262" s="2" t="str">
        <f>VLOOKUP(A1262,'4B0907557B M382 List'!$A$5:$D$1799,3,FALSE)</f>
        <v>$075D7</v>
      </c>
      <c r="H1262" s="2" t="str">
        <f>VLOOKUP(A1262,'4B0907557P M592 List'!$A$5:$D$1316,2,FALSE)</f>
        <v>1x1</v>
      </c>
      <c r="I1262" s="2" t="str">
        <f>VLOOKUP(A1262,'4B0907557P M592 List'!$A$5:$D$1316,4,FALSE)</f>
        <v>DVL: Abweichung zwischen gefiltertem und ungefiltertem DVL-Sollwert</v>
      </c>
      <c r="J1262" s="2" t="str">
        <f>VLOOKUP(A1262,'4B0907557P M592 List'!$A$5:$D$1316,3,FALSE)</f>
        <v>$0716D</v>
      </c>
      <c r="L1262" s="2" t="str">
        <f>VLOOKUP(A1262,'4B0907557P M592 List'!$A$5:$D$1316,2,FALSE)</f>
        <v>1x1</v>
      </c>
      <c r="M1262" s="2" t="str">
        <f>VLOOKUP(A1262,'4B0907557P M592 List'!$A$5:$D$1316,4,FALSE)</f>
        <v>DVL: Abweichung zwischen gefiltertem und ungefiltertem DVL-Sollwert</v>
      </c>
      <c r="N1262" s="2" t="str">
        <f>VLOOKUP(A1262,'4B0907557P M592 List'!$A$5:$D$1316,3,FALSE)</f>
        <v>$0716D</v>
      </c>
      <c r="P1262" s="2" t="e">
        <f>VLOOKUP(A1262,'06A906018R M383 List'!$A$6:$D$1294,2,FALSE)</f>
        <v>#N/A</v>
      </c>
      <c r="Q1262" s="2" t="e">
        <f>VLOOKUP(A1262,'06A906018R M383 List'!$A$6:$D$1294,4,FALSE)</f>
        <v>#N/A</v>
      </c>
      <c r="R1262" s="2" t="e">
        <f>VLOOKUP(A1262,'06A906018R M383 List'!$A$6:$D$1294,3,FALSE)</f>
        <v>#N/A</v>
      </c>
      <c r="T1262" s="2" t="str">
        <f>VLOOKUP(A1262,'06A906018CG M383 List'!$A$6:$D$1395,2,FALSE)</f>
        <v>1x1</v>
      </c>
      <c r="U1262" s="2" t="str">
        <f>VLOOKUP(A1262,'06A906018CG M383 List'!$A$6:$D$1395,4,FALSE)</f>
        <v>DVL: Abweichung zwischen gefiltertem und ungefiltertem DVL-Sollwert</v>
      </c>
      <c r="V1262" s="2" t="str">
        <f>VLOOKUP(A1262,'06A906018CG M383 List'!$A$6:$D$1395,3,FALSE)</f>
        <v>$06B0B</v>
      </c>
    </row>
    <row r="1263" spans="1:22">
      <c r="A1263" s="2" t="s">
        <v>9306</v>
      </c>
      <c r="B1263" s="2" t="str">
        <f>VLOOKUP(A1263,'4B0907557B M382 List'!$A$5:$E$1799,5,FALSE)</f>
        <v>Hysteresis for start of free flight</v>
      </c>
      <c r="D1263" s="2" t="str">
        <f>VLOOKUP(A1263,'4B0907557B M382 List'!$A$5:$B$1799,2,FALSE)</f>
        <v>1x1</v>
      </c>
      <c r="E1263" s="2" t="str">
        <f>VLOOKUP(A1263,'4B0907557B M382 List'!$A$5:$D$1799,4,FALSE)</f>
        <v>Hysterese für Start des Freiflugs</v>
      </c>
      <c r="F1263" s="2" t="str">
        <f>VLOOKUP(A1263,'4B0907557B M382 List'!$A$5:$D$1799,3,FALSE)</f>
        <v>$075D8</v>
      </c>
      <c r="H1263" s="2" t="str">
        <f>VLOOKUP(A1263,'4B0907557P M592 List'!$A$5:$D$1316,2,FALSE)</f>
        <v>1x1</v>
      </c>
      <c r="I1263" s="2" t="str">
        <f>VLOOKUP(A1263,'4B0907557P M592 List'!$A$5:$D$1316,4,FALSE)</f>
        <v>Hysterese für Start des Freiflugs</v>
      </c>
      <c r="J1263" s="2" t="str">
        <f>VLOOKUP(A1263,'4B0907557P M592 List'!$A$5:$D$1316,3,FALSE)</f>
        <v>$0716E</v>
      </c>
      <c r="L1263" s="2" t="str">
        <f>VLOOKUP(A1263,'4B0907557P M592 List'!$A$5:$D$1316,2,FALSE)</f>
        <v>1x1</v>
      </c>
      <c r="M1263" s="2" t="str">
        <f>VLOOKUP(A1263,'4B0907557P M592 List'!$A$5:$D$1316,4,FALSE)</f>
        <v>Hysterese für Start des Freiflugs</v>
      </c>
      <c r="N1263" s="2" t="str">
        <f>VLOOKUP(A1263,'4B0907557P M592 List'!$A$5:$D$1316,3,FALSE)</f>
        <v>$0716E</v>
      </c>
      <c r="P1263" s="2" t="e">
        <f>VLOOKUP(A1263,'06A906018R M383 List'!$A$6:$D$1294,2,FALSE)</f>
        <v>#N/A</v>
      </c>
      <c r="Q1263" s="2" t="e">
        <f>VLOOKUP(A1263,'06A906018R M383 List'!$A$6:$D$1294,4,FALSE)</f>
        <v>#N/A</v>
      </c>
      <c r="R1263" s="2" t="e">
        <f>VLOOKUP(A1263,'06A906018R M383 List'!$A$6:$D$1294,3,FALSE)</f>
        <v>#N/A</v>
      </c>
      <c r="T1263" s="2" t="e">
        <f>VLOOKUP(A1263,'06A906018CG M383 List'!$A$6:$D$1395,2,FALSE)</f>
        <v>#N/A</v>
      </c>
      <c r="U1263" s="2" t="e">
        <f>VLOOKUP(A1263,'06A906018CG M383 List'!$A$6:$D$1395,4,FALSE)</f>
        <v>#N/A</v>
      </c>
      <c r="V1263" s="2" t="e">
        <f>VLOOKUP(A1263,'06A906018CG M383 List'!$A$6:$D$1395,3,FALSE)</f>
        <v>#N/A</v>
      </c>
    </row>
    <row r="1264" spans="1:22">
      <c r="A1264" s="2" t="s">
        <v>9863</v>
      </c>
      <c r="B1264" s="2" t="str">
        <f>VLOOKUP(A1264,'4B0907557B M382 List'!$A$5:$E$1799,5,FALSE)</f>
        <v>Factor 1 for duty in free flight (GRA)</v>
      </c>
      <c r="D1264" s="2" t="str">
        <f>VLOOKUP(A1264,'4B0907557B M382 List'!$A$5:$B$1799,2,FALSE)</f>
        <v>1x1</v>
      </c>
      <c r="E1264" s="2" t="str">
        <f>VLOOKUP(A1264,'4B0907557B M382 List'!$A$5:$D$1799,4,FALSE)</f>
        <v>Faktor 1 für Tastverhältnis bei Freiflug (GRA)</v>
      </c>
      <c r="F1264" s="2" t="str">
        <f>VLOOKUP(A1264,'4B0907557B M382 List'!$A$5:$D$1799,3,FALSE)</f>
        <v>$075D3</v>
      </c>
      <c r="H1264" s="2" t="str">
        <f>VLOOKUP(A1264,'4B0907557P M592 List'!$A$5:$D$1316,2,FALSE)</f>
        <v>1x1</v>
      </c>
      <c r="I1264" s="2" t="str">
        <f>VLOOKUP(A1264,'4B0907557P M592 List'!$A$5:$D$1316,4,FALSE)</f>
        <v>Faktor 1 für Tastverhältnis bei Freiflug (GRA)</v>
      </c>
      <c r="J1264" s="2" t="str">
        <f>VLOOKUP(A1264,'4B0907557P M592 List'!$A$5:$D$1316,3,FALSE)</f>
        <v>$07169</v>
      </c>
      <c r="L1264" s="2" t="str">
        <f>VLOOKUP(A1264,'4B0907557P M592 List'!$A$5:$D$1316,2,FALSE)</f>
        <v>1x1</v>
      </c>
      <c r="M1264" s="2" t="str">
        <f>VLOOKUP(A1264,'4B0907557P M592 List'!$A$5:$D$1316,4,FALSE)</f>
        <v>Faktor 1 für Tastverhältnis bei Freiflug (GRA)</v>
      </c>
      <c r="N1264" s="2" t="str">
        <f>VLOOKUP(A1264,'4B0907557P M592 List'!$A$5:$D$1316,3,FALSE)</f>
        <v>$07169</v>
      </c>
      <c r="P1264" s="2" t="e">
        <f>VLOOKUP(A1264,'06A906018R M383 List'!$A$6:$D$1294,2,FALSE)</f>
        <v>#N/A</v>
      </c>
      <c r="Q1264" s="2" t="e">
        <f>VLOOKUP(A1264,'06A906018R M383 List'!$A$6:$D$1294,4,FALSE)</f>
        <v>#N/A</v>
      </c>
      <c r="R1264" s="2" t="e">
        <f>VLOOKUP(A1264,'06A906018R M383 List'!$A$6:$D$1294,3,FALSE)</f>
        <v>#N/A</v>
      </c>
      <c r="T1264" s="2" t="e">
        <f>VLOOKUP(A1264,'06A906018CG M383 List'!$A$6:$D$1395,2,FALSE)</f>
        <v>#N/A</v>
      </c>
      <c r="U1264" s="2" t="e">
        <f>VLOOKUP(A1264,'06A906018CG M383 List'!$A$6:$D$1395,4,FALSE)</f>
        <v>#N/A</v>
      </c>
      <c r="V1264" s="2" t="e">
        <f>VLOOKUP(A1264,'06A906018CG M383 List'!$A$6:$D$1395,3,FALSE)</f>
        <v>#N/A</v>
      </c>
    </row>
    <row r="1265" spans="1:22">
      <c r="A1265" s="2" t="s">
        <v>9866</v>
      </c>
      <c r="B1265" s="2" t="str">
        <f>VLOOKUP(A1265,'4B0907557B M382 List'!$A$5:$E$1799,5,FALSE)</f>
        <v>Factor of 2 for duty in free flight (GRA)</v>
      </c>
      <c r="D1265" s="2" t="str">
        <f>VLOOKUP(A1265,'4B0907557B M382 List'!$A$5:$B$1799,2,FALSE)</f>
        <v>1x1</v>
      </c>
      <c r="E1265" s="2" t="str">
        <f>VLOOKUP(A1265,'4B0907557B M382 List'!$A$5:$D$1799,4,FALSE)</f>
        <v>Faktor 2 für Tastverhältnis bei Freiflug (GRA)</v>
      </c>
      <c r="F1265" s="2" t="str">
        <f>VLOOKUP(A1265,'4B0907557B M382 List'!$A$5:$D$1799,3,FALSE)</f>
        <v>$075D4</v>
      </c>
      <c r="H1265" s="2" t="str">
        <f>VLOOKUP(A1265,'4B0907557P M592 List'!$A$5:$D$1316,2,FALSE)</f>
        <v>1x1</v>
      </c>
      <c r="I1265" s="2" t="str">
        <f>VLOOKUP(A1265,'4B0907557P M592 List'!$A$5:$D$1316,4,FALSE)</f>
        <v>Faktor 2 für Tastverhältnis bei Freiflug (GRA)</v>
      </c>
      <c r="J1265" s="2" t="str">
        <f>VLOOKUP(A1265,'4B0907557P M592 List'!$A$5:$D$1316,3,FALSE)</f>
        <v>$0716A</v>
      </c>
      <c r="L1265" s="2" t="str">
        <f>VLOOKUP(A1265,'4B0907557P M592 List'!$A$5:$D$1316,2,FALSE)</f>
        <v>1x1</v>
      </c>
      <c r="M1265" s="2" t="str">
        <f>VLOOKUP(A1265,'4B0907557P M592 List'!$A$5:$D$1316,4,FALSE)</f>
        <v>Faktor 2 für Tastverhältnis bei Freiflug (GRA)</v>
      </c>
      <c r="N1265" s="2" t="str">
        <f>VLOOKUP(A1265,'4B0907557P M592 List'!$A$5:$D$1316,3,FALSE)</f>
        <v>$0716A</v>
      </c>
      <c r="P1265" s="2" t="e">
        <f>VLOOKUP(A1265,'06A906018R M383 List'!$A$6:$D$1294,2,FALSE)</f>
        <v>#N/A</v>
      </c>
      <c r="Q1265" s="2" t="e">
        <f>VLOOKUP(A1265,'06A906018R M383 List'!$A$6:$D$1294,4,FALSE)</f>
        <v>#N/A</v>
      </c>
      <c r="R1265" s="2" t="e">
        <f>VLOOKUP(A1265,'06A906018R M383 List'!$A$6:$D$1294,3,FALSE)</f>
        <v>#N/A</v>
      </c>
      <c r="T1265" s="2" t="e">
        <f>VLOOKUP(A1265,'06A906018CG M383 List'!$A$6:$D$1395,2,FALSE)</f>
        <v>#N/A</v>
      </c>
      <c r="U1265" s="2" t="e">
        <f>VLOOKUP(A1265,'06A906018CG M383 List'!$A$6:$D$1395,4,FALSE)</f>
        <v>#N/A</v>
      </c>
      <c r="V1265" s="2" t="e">
        <f>VLOOKUP(A1265,'06A906018CG M383 List'!$A$6:$D$1395,3,FALSE)</f>
        <v>#N/A</v>
      </c>
    </row>
    <row r="1266" spans="1:22">
      <c r="A1266" s="2" t="s">
        <v>9869</v>
      </c>
      <c r="B1266" s="2" t="str">
        <f>VLOOKUP(A1266,'4B0907557B M382 List'!$A$5:$E$1799,5,FALSE)</f>
        <v>Factor 3 for duty in free flight (GRA)</v>
      </c>
      <c r="D1266" s="2" t="str">
        <f>VLOOKUP(A1266,'4B0907557B M382 List'!$A$5:$B$1799,2,FALSE)</f>
        <v>1x1</v>
      </c>
      <c r="E1266" s="2" t="str">
        <f>VLOOKUP(A1266,'4B0907557B M382 List'!$A$5:$D$1799,4,FALSE)</f>
        <v>Faktor 3 für Tastverhältnis bei Freiflug (GRA)</v>
      </c>
      <c r="F1266" s="2" t="str">
        <f>VLOOKUP(A1266,'4B0907557B M382 List'!$A$5:$D$1799,3,FALSE)</f>
        <v>$075D5</v>
      </c>
      <c r="H1266" s="2" t="str">
        <f>VLOOKUP(A1266,'4B0907557P M592 List'!$A$5:$D$1316,2,FALSE)</f>
        <v>1x1</v>
      </c>
      <c r="I1266" s="2" t="str">
        <f>VLOOKUP(A1266,'4B0907557P M592 List'!$A$5:$D$1316,4,FALSE)</f>
        <v>Faktor 3 für Tastverhältnis bei Freiflug (GRA)</v>
      </c>
      <c r="J1266" s="2" t="str">
        <f>VLOOKUP(A1266,'4B0907557P M592 List'!$A$5:$D$1316,3,FALSE)</f>
        <v>$0716B</v>
      </c>
      <c r="L1266" s="2" t="str">
        <f>VLOOKUP(A1266,'4B0907557P M592 List'!$A$5:$D$1316,2,FALSE)</f>
        <v>1x1</v>
      </c>
      <c r="M1266" s="2" t="str">
        <f>VLOOKUP(A1266,'4B0907557P M592 List'!$A$5:$D$1316,4,FALSE)</f>
        <v>Faktor 3 für Tastverhältnis bei Freiflug (GRA)</v>
      </c>
      <c r="N1266" s="2" t="str">
        <f>VLOOKUP(A1266,'4B0907557P M592 List'!$A$5:$D$1316,3,FALSE)</f>
        <v>$0716B</v>
      </c>
      <c r="P1266" s="2" t="e">
        <f>VLOOKUP(A1266,'06A906018R M383 List'!$A$6:$D$1294,2,FALSE)</f>
        <v>#N/A</v>
      </c>
      <c r="Q1266" s="2" t="e">
        <f>VLOOKUP(A1266,'06A906018R M383 List'!$A$6:$D$1294,4,FALSE)</f>
        <v>#N/A</v>
      </c>
      <c r="R1266" s="2" t="e">
        <f>VLOOKUP(A1266,'06A906018R M383 List'!$A$6:$D$1294,3,FALSE)</f>
        <v>#N/A</v>
      </c>
      <c r="T1266" s="2" t="e">
        <f>VLOOKUP(A1266,'06A906018CG M383 List'!$A$6:$D$1395,2,FALSE)</f>
        <v>#N/A</v>
      </c>
      <c r="U1266" s="2" t="e">
        <f>VLOOKUP(A1266,'06A906018CG M383 List'!$A$6:$D$1395,4,FALSE)</f>
        <v>#N/A</v>
      </c>
      <c r="V1266" s="2" t="e">
        <f>VLOOKUP(A1266,'06A906018CG M383 List'!$A$6:$D$1395,3,FALSE)</f>
        <v>#N/A</v>
      </c>
    </row>
    <row r="1267" spans="1:22">
      <c r="A1267" s="2" t="s">
        <v>4192</v>
      </c>
      <c r="B1267" s="2" t="str">
        <f>VLOOKUP(A1267,'4B0907557B M382 List'!$A$5:$E$1799,5,FALSE)</f>
        <v>DVL : time constant for dvl_sol filter</v>
      </c>
      <c r="D1267" s="2" t="str">
        <f>VLOOKUP(A1267,'4B0907557B M382 List'!$A$5:$B$1799,2,FALSE)</f>
        <v>1x1</v>
      </c>
      <c r="E1267" s="2" t="str">
        <f>VLOOKUP(A1267,'4B0907557B M382 List'!$A$5:$D$1799,4,FALSE)</f>
        <v>DVL: Zeitkonstante für dvl_sol-Filter</v>
      </c>
      <c r="F1267" s="2" t="str">
        <f>VLOOKUP(A1267,'4B0907557B M382 List'!$A$5:$D$1799,3,FALSE)</f>
        <v>$075D6</v>
      </c>
      <c r="H1267" s="2" t="str">
        <f>VLOOKUP(A1267,'4B0907557P M592 List'!$A$5:$D$1316,2,FALSE)</f>
        <v>1x1</v>
      </c>
      <c r="I1267" s="2" t="str">
        <f>VLOOKUP(A1267,'4B0907557P M592 List'!$A$5:$D$1316,4,FALSE)</f>
        <v>DVL: Zeitkonstante für dvl_sol-Filter</v>
      </c>
      <c r="J1267" s="2" t="str">
        <f>VLOOKUP(A1267,'4B0907557P M592 List'!$A$5:$D$1316,3,FALSE)</f>
        <v>$0716C</v>
      </c>
      <c r="L1267" s="2" t="str">
        <f>VLOOKUP(A1267,'4B0907557P M592 List'!$A$5:$D$1316,2,FALSE)</f>
        <v>1x1</v>
      </c>
      <c r="M1267" s="2" t="str">
        <f>VLOOKUP(A1267,'4B0907557P M592 List'!$A$5:$D$1316,4,FALSE)</f>
        <v>DVL: Zeitkonstante für dvl_sol-Filter</v>
      </c>
      <c r="N1267" s="2" t="str">
        <f>VLOOKUP(A1267,'4B0907557P M592 List'!$A$5:$D$1316,3,FALSE)</f>
        <v>$0716C</v>
      </c>
      <c r="P1267" s="2" t="e">
        <f>VLOOKUP(A1267,'06A906018R M383 List'!$A$6:$D$1294,2,FALSE)</f>
        <v>#N/A</v>
      </c>
      <c r="Q1267" s="2" t="e">
        <f>VLOOKUP(A1267,'06A906018R M383 List'!$A$6:$D$1294,4,FALSE)</f>
        <v>#N/A</v>
      </c>
      <c r="R1267" s="2" t="e">
        <f>VLOOKUP(A1267,'06A906018R M383 List'!$A$6:$D$1294,3,FALSE)</f>
        <v>#N/A</v>
      </c>
      <c r="T1267" s="2" t="str">
        <f>VLOOKUP(A1267,'06A906018CG M383 List'!$A$6:$D$1395,2,FALSE)</f>
        <v>1x1</v>
      </c>
      <c r="U1267" s="2" t="str">
        <f>VLOOKUP(A1267,'06A906018CG M383 List'!$A$6:$D$1395,4,FALSE)</f>
        <v>DVL: Zeitkonstante für dvl_sol-Filter</v>
      </c>
      <c r="V1267" s="2" t="str">
        <f>VLOOKUP(A1267,'06A906018CG M383 List'!$A$6:$D$1395,3,FALSE)</f>
        <v>$06B0A</v>
      </c>
    </row>
    <row r="1268" spans="1:22">
      <c r="P1268" s="2"/>
      <c r="Q1268" s="2"/>
      <c r="R1268" s="2"/>
    </row>
    <row r="1269" spans="1:22">
      <c r="A1269" s="2" t="s">
        <v>4385</v>
      </c>
      <c r="B1269" s="15" t="s">
        <v>9988</v>
      </c>
      <c r="P1269" s="2"/>
      <c r="Q1269" s="2"/>
      <c r="R1269" s="2"/>
    </row>
    <row r="1270" spans="1:22">
      <c r="A1270" s="2" t="s">
        <v>8855</v>
      </c>
      <c r="B1270" s="2" t="str">
        <f>VLOOKUP(A1270,'4B0907557B M382 List'!$A$5:$E$1799,5,FALSE)</f>
        <v>Code word for controller adaptation</v>
      </c>
      <c r="D1270" s="2" t="str">
        <f>VLOOKUP(A1270,'4B0907557B M382 List'!$A$5:$B$1799,2,FALSE)</f>
        <v>1x1</v>
      </c>
      <c r="E1270" s="2" t="str">
        <f>VLOOKUP(A1270,'4B0907557B M382 List'!$A$5:$D$1799,4,FALSE)</f>
        <v>Codewort für Stelleradaption</v>
      </c>
      <c r="F1270" s="2" t="str">
        <f>VLOOKUP(A1270,'4B0907557B M382 List'!$A$5:$D$1799,3,FALSE)</f>
        <v>$075ED</v>
      </c>
      <c r="H1270" s="2" t="str">
        <f>VLOOKUP(A1270,'4B0907557P M592 List'!$A$5:$D$1316,2,FALSE)</f>
        <v>1x1</v>
      </c>
      <c r="I1270" s="2" t="str">
        <f>VLOOKUP(A1270,'4B0907557P M592 List'!$A$5:$D$1316,4,FALSE)</f>
        <v>Codewort für Stelleradaption</v>
      </c>
      <c r="J1270" s="2" t="str">
        <f>VLOOKUP(A1270,'4B0907557P M592 List'!$A$5:$D$1316,3,FALSE)</f>
        <v>$07183</v>
      </c>
      <c r="L1270" s="2" t="str">
        <f>VLOOKUP(A1270,'4B0907557P M592 List'!$A$5:$D$1316,2,FALSE)</f>
        <v>1x1</v>
      </c>
      <c r="M1270" s="2" t="str">
        <f>VLOOKUP(A1270,'4B0907557P M592 List'!$A$5:$D$1316,4,FALSE)</f>
        <v>Codewort für Stelleradaption</v>
      </c>
      <c r="N1270" s="2" t="str">
        <f>VLOOKUP(A1270,'4B0907557P M592 List'!$A$5:$D$1316,3,FALSE)</f>
        <v>$07183</v>
      </c>
      <c r="P1270" s="2" t="str">
        <f>VLOOKUP(A1270,'06A906018R M383 List'!$A$6:$D$1294,2,FALSE)</f>
        <v>1x1</v>
      </c>
      <c r="Q1270" s="2" t="str">
        <f>VLOOKUP(A1270,'06A906018R M383 List'!$A$6:$D$1294,4,FALSE)</f>
        <v>Codewort für Stelleradaption</v>
      </c>
      <c r="R1270" s="2" t="str">
        <f>VLOOKUP(A1270,'06A906018R M383 List'!$A$6:$D$1294,3,FALSE)</f>
        <v>$06B05</v>
      </c>
      <c r="T1270" s="2" t="str">
        <f>VLOOKUP(A1270,'06A906018CG M383 List'!$A$6:$D$1395,2,FALSE)</f>
        <v>1x1</v>
      </c>
      <c r="U1270" s="2" t="str">
        <f>VLOOKUP(A1270,'06A906018CG M383 List'!$A$6:$D$1395,4,FALSE)</f>
        <v>Codewort für Stelleradaption</v>
      </c>
      <c r="V1270" s="2" t="str">
        <f>VLOOKUP(A1270,'06A906018CG M383 List'!$A$6:$D$1395,3,FALSE)</f>
        <v>$06B23</v>
      </c>
    </row>
    <row r="1271" spans="1:22">
      <c r="A1271" s="2" t="s">
        <v>8903</v>
      </c>
      <c r="B1271" s="2" t="str">
        <f>VLOOKUP(A1271,'4B0907557B M382 List'!$A$5:$E$1799,5,FALSE)</f>
        <v>DVL : Safety distance position controller setpoint for mech. minimum stop</v>
      </c>
      <c r="D1271" s="2" t="str">
        <f>VLOOKUP(A1271,'4B0907557B M382 List'!$A$5:$B$1799,2,FALSE)</f>
        <v>1x1</v>
      </c>
      <c r="E1271" s="2" t="str">
        <f>VLOOKUP(A1271,'4B0907557B M382 List'!$A$5:$D$1799,4,FALSE)</f>
        <v>DVL: Sicherheitsabstand Lagereglersollwert zum mech. Minimalanschlag</v>
      </c>
      <c r="F1271" s="2" t="str">
        <f>VLOOKUP(A1271,'4B0907557B M382 List'!$A$5:$D$1799,3,FALSE)</f>
        <v>$075CB</v>
      </c>
      <c r="H1271" s="2" t="str">
        <f>VLOOKUP(A1271,'4B0907557P M592 List'!$A$5:$D$1316,2,FALSE)</f>
        <v>1x1</v>
      </c>
      <c r="I1271" s="2" t="str">
        <f>VLOOKUP(A1271,'4B0907557P M592 List'!$A$5:$D$1316,4,FALSE)</f>
        <v>DVL: Sicherheitsabstand Lagereglersollwert zum mech. Minimalanschlag</v>
      </c>
      <c r="J1271" s="2" t="str">
        <f>VLOOKUP(A1271,'4B0907557P M592 List'!$A$5:$D$1316,3,FALSE)</f>
        <v>$07161</v>
      </c>
      <c r="L1271" s="2" t="str">
        <f>VLOOKUP(A1271,'4B0907557P M592 List'!$A$5:$D$1316,2,FALSE)</f>
        <v>1x1</v>
      </c>
      <c r="M1271" s="2" t="str">
        <f>VLOOKUP(A1271,'4B0907557P M592 List'!$A$5:$D$1316,4,FALSE)</f>
        <v>DVL: Sicherheitsabstand Lagereglersollwert zum mech. Minimalanschlag</v>
      </c>
      <c r="N1271" s="2" t="str">
        <f>VLOOKUP(A1271,'4B0907557P M592 List'!$A$5:$D$1316,3,FALSE)</f>
        <v>$07161</v>
      </c>
      <c r="P1271" s="2" t="str">
        <f>VLOOKUP(A1271,'06A906018R M383 List'!$A$6:$D$1294,2,FALSE)</f>
        <v>1x1</v>
      </c>
      <c r="Q1271" s="2" t="str">
        <f>VLOOKUP(A1271,'06A906018R M383 List'!$A$6:$D$1294,4,FALSE)</f>
        <v>DVL: Sicherheitsabstand Lagereglersollwert zum mech. Minimalanschlag</v>
      </c>
      <c r="R1271" s="2" t="str">
        <f>VLOOKUP(A1271,'06A906018R M383 List'!$A$6:$D$1294,3,FALSE)</f>
        <v>$06AE1</v>
      </c>
      <c r="T1271" s="2" t="str">
        <f>VLOOKUP(A1271,'06A906018CG M383 List'!$A$6:$D$1395,2,FALSE)</f>
        <v>1x1</v>
      </c>
      <c r="U1271" s="2" t="str">
        <f>VLOOKUP(A1271,'06A906018CG M383 List'!$A$6:$D$1395,4,FALSE)</f>
        <v>DVL: Sicherheitsabstand Lagereglersollwert zum mech. Minimalanschlag</v>
      </c>
      <c r="V1271" s="2" t="str">
        <f>VLOOKUP(A1271,'06A906018CG M383 List'!$A$6:$D$1395,3,FALSE)</f>
        <v>$06AFF</v>
      </c>
    </row>
    <row r="1272" spans="1:22">
      <c r="A1272" s="2" t="s">
        <v>8906</v>
      </c>
      <c r="B1272" s="2" t="str">
        <f>VLOOKUP(A1272,'4B0907557B M382 List'!$A$5:$E$1799,5,FALSE)</f>
        <v>DVL : Safety distance position controller setpoint for mech. maximum stop</v>
      </c>
      <c r="D1272" s="2" t="str">
        <f>VLOOKUP(A1272,'4B0907557B M382 List'!$A$5:$B$1799,2,FALSE)</f>
        <v>1x1</v>
      </c>
      <c r="E1272" s="2" t="str">
        <f>VLOOKUP(A1272,'4B0907557B M382 List'!$A$5:$D$1799,4,FALSE)</f>
        <v>DVL: Sicherheitsabstand Lagereglersollwert zum mech. Maximalanschlag</v>
      </c>
      <c r="F1272" s="2" t="str">
        <f>VLOOKUP(A1272,'4B0907557B M382 List'!$A$5:$D$1799,3,FALSE)</f>
        <v>$075CC</v>
      </c>
      <c r="H1272" s="2" t="str">
        <f>VLOOKUP(A1272,'4B0907557P M592 List'!$A$5:$D$1316,2,FALSE)</f>
        <v>1x1</v>
      </c>
      <c r="I1272" s="2" t="str">
        <f>VLOOKUP(A1272,'4B0907557P M592 List'!$A$5:$D$1316,4,FALSE)</f>
        <v>DVL: Sicherheitsabstand Lagereglersollwert zum mech. Maximalanschlag</v>
      </c>
      <c r="J1272" s="2" t="str">
        <f>VLOOKUP(A1272,'4B0907557P M592 List'!$A$5:$D$1316,3,FALSE)</f>
        <v>$07162</v>
      </c>
      <c r="L1272" s="2" t="str">
        <f>VLOOKUP(A1272,'4B0907557P M592 List'!$A$5:$D$1316,2,FALSE)</f>
        <v>1x1</v>
      </c>
      <c r="M1272" s="2" t="str">
        <f>VLOOKUP(A1272,'4B0907557P M592 List'!$A$5:$D$1316,4,FALSE)</f>
        <v>DVL: Sicherheitsabstand Lagereglersollwert zum mech. Maximalanschlag</v>
      </c>
      <c r="N1272" s="2" t="str">
        <f>VLOOKUP(A1272,'4B0907557P M592 List'!$A$5:$D$1316,3,FALSE)</f>
        <v>$07162</v>
      </c>
      <c r="P1272" s="2" t="str">
        <f>VLOOKUP(A1272,'06A906018R M383 List'!$A$6:$D$1294,2,FALSE)</f>
        <v>1x1</v>
      </c>
      <c r="Q1272" s="2" t="str">
        <f>VLOOKUP(A1272,'06A906018R M383 List'!$A$6:$D$1294,4,FALSE)</f>
        <v>DVL: Sicherheitsabstand Lagereglersollwert zum mech. Maximalanschlag</v>
      </c>
      <c r="R1272" s="2" t="str">
        <f>VLOOKUP(A1272,'06A906018R M383 List'!$A$6:$D$1294,3,FALSE)</f>
        <v>$06AE2</v>
      </c>
      <c r="T1272" s="2" t="str">
        <f>VLOOKUP(A1272,'06A906018CG M383 List'!$A$6:$D$1395,2,FALSE)</f>
        <v>1x1</v>
      </c>
      <c r="U1272" s="2" t="str">
        <f>VLOOKUP(A1272,'06A906018CG M383 List'!$A$6:$D$1395,4,FALSE)</f>
        <v>DVL: Sicherheitsabstand Lagereglersollwert zum mech. Maximalanschlag</v>
      </c>
      <c r="V1272" s="2" t="str">
        <f>VLOOKUP(A1272,'06A906018CG M383 List'!$A$6:$D$1395,3,FALSE)</f>
        <v>$06B00</v>
      </c>
    </row>
    <row r="1273" spans="1:22">
      <c r="A1273" s="2" t="s">
        <v>8909</v>
      </c>
      <c r="B1273" s="2" t="str">
        <f>VLOOKUP(A1273,'4B0907557B M382 List'!$A$5:$E$1799,5,FALSE)</f>
        <v>DVL : distance of the virtual . Maximum attack of mech. Minimum stop ( IPA potentiometer)</v>
      </c>
      <c r="D1273" s="2" t="str">
        <f>VLOOKUP(A1273,'4B0907557B M382 List'!$A$5:$B$1799,2,FALSE)</f>
        <v>1x1</v>
      </c>
      <c r="E1273" s="2" t="str">
        <f>VLOOKUP(A1273,'4B0907557B M382 List'!$A$5:$D$1799,4,FALSE)</f>
        <v>DVL: Abstand des virtuel. Maximalanschlags vom mech. Minimalanschlag (IPA-Poti)</v>
      </c>
      <c r="F1273" s="2" t="str">
        <f>VLOOKUP(A1273,'4B0907557B M382 List'!$A$5:$D$1799,3,FALSE)</f>
        <v>$075EB</v>
      </c>
      <c r="H1273" s="2" t="str">
        <f>VLOOKUP(A1273,'4B0907557P M592 List'!$A$5:$D$1316,2,FALSE)</f>
        <v>1x1</v>
      </c>
      <c r="I1273" s="2" t="str">
        <f>VLOOKUP(A1273,'4B0907557P M592 List'!$A$5:$D$1316,4,FALSE)</f>
        <v>DVL: Abstand des virtuel. Maximalanschlags vom mech. Minimalanschlag (IPA-Poti)</v>
      </c>
      <c r="J1273" s="2" t="str">
        <f>VLOOKUP(A1273,'4B0907557P M592 List'!$A$5:$D$1316,3,FALSE)</f>
        <v>$07181</v>
      </c>
      <c r="L1273" s="2" t="str">
        <f>VLOOKUP(A1273,'4B0907557P M592 List'!$A$5:$D$1316,2,FALSE)</f>
        <v>1x1</v>
      </c>
      <c r="M1273" s="2" t="str">
        <f>VLOOKUP(A1273,'4B0907557P M592 List'!$A$5:$D$1316,4,FALSE)</f>
        <v>DVL: Abstand des virtuel. Maximalanschlags vom mech. Minimalanschlag (IPA-Poti)</v>
      </c>
      <c r="N1273" s="2" t="str">
        <f>VLOOKUP(A1273,'4B0907557P M592 List'!$A$5:$D$1316,3,FALSE)</f>
        <v>$07181</v>
      </c>
      <c r="P1273" s="2" t="e">
        <f>VLOOKUP(A1273,'06A906018R M383 List'!$A$6:$D$1294,2,FALSE)</f>
        <v>#N/A</v>
      </c>
      <c r="Q1273" s="2" t="e">
        <f>VLOOKUP(A1273,'06A906018R M383 List'!$A$6:$D$1294,4,FALSE)</f>
        <v>#N/A</v>
      </c>
      <c r="R1273" s="2" t="e">
        <f>VLOOKUP(A1273,'06A906018R M383 List'!$A$6:$D$1294,3,FALSE)</f>
        <v>#N/A</v>
      </c>
      <c r="T1273" s="2" t="e">
        <f>VLOOKUP(A1273,'06A906018CG M383 List'!$A$6:$D$1395,2,FALSE)</f>
        <v>#N/A</v>
      </c>
      <c r="U1273" s="2" t="e">
        <f>VLOOKUP(A1273,'06A906018CG M383 List'!$A$6:$D$1395,4,FALSE)</f>
        <v>#N/A</v>
      </c>
      <c r="V1273" s="2" t="e">
        <f>VLOOKUP(A1273,'06A906018CG M383 List'!$A$6:$D$1395,3,FALSE)</f>
        <v>#N/A</v>
      </c>
    </row>
    <row r="1274" spans="1:22">
      <c r="A1274" s="2" t="s">
        <v>8912</v>
      </c>
      <c r="B1274" s="2" t="str">
        <f>VLOOKUP(A1274,'4B0907557B M382 List'!$A$5:$E$1799,5,FALSE)</f>
        <v>DVL : Minimum distance mech. Minimum stop for Notluftquerschnitt</v>
      </c>
      <c r="D1274" s="2" t="str">
        <f>VLOOKUP(A1274,'4B0907557B M382 List'!$A$5:$B$1799,2,FALSE)</f>
        <v>1x1</v>
      </c>
      <c r="E1274" s="2" t="str">
        <f>VLOOKUP(A1274,'4B0907557B M382 List'!$A$5:$D$1799,4,FALSE)</f>
        <v>DVL: Mindestabstand mech. Minimalanschlag zum Notluftquerschnitt</v>
      </c>
      <c r="F1274" s="2" t="str">
        <f>VLOOKUP(A1274,'4B0907557B M382 List'!$A$5:$D$1799,3,FALSE)</f>
        <v>$0746C</v>
      </c>
      <c r="H1274" s="2" t="e">
        <f>VLOOKUP(A1274,'4B0907557P M592 List'!$A$5:$D$1316,2,FALSE)</f>
        <v>#N/A</v>
      </c>
      <c r="I1274" s="2" t="e">
        <f>VLOOKUP(A1274,'4B0907557P M592 List'!$A$5:$D$1316,4,FALSE)</f>
        <v>#N/A</v>
      </c>
      <c r="J1274" s="2" t="e">
        <f>VLOOKUP(A1274,'4B0907557P M592 List'!$A$5:$D$1316,3,FALSE)</f>
        <v>#N/A</v>
      </c>
      <c r="L1274" s="2" t="e">
        <f>VLOOKUP(A1274,'4B0907557P M592 List'!$A$5:$D$1316,2,FALSE)</f>
        <v>#N/A</v>
      </c>
      <c r="M1274" s="2" t="e">
        <f>VLOOKUP(A1274,'4B0907557P M592 List'!$A$5:$D$1316,4,FALSE)</f>
        <v>#N/A</v>
      </c>
      <c r="N1274" s="2" t="e">
        <f>VLOOKUP(A1274,'4B0907557P M592 List'!$A$5:$D$1316,3,FALSE)</f>
        <v>#N/A</v>
      </c>
      <c r="P1274" s="2" t="str">
        <f>VLOOKUP(A1274,'06A906018R M383 List'!$A$6:$D$1294,2,FALSE)</f>
        <v>1x1</v>
      </c>
      <c r="Q1274" s="2" t="str">
        <f>VLOOKUP(A1274,'06A906018R M383 List'!$A$6:$D$1294,4,FALSE)</f>
        <v>DVL: Mindestabstand mech. Minimalanschlag zum Notluftquerschnitt</v>
      </c>
      <c r="R1274" s="2" t="str">
        <f>VLOOKUP(A1274,'06A906018R M383 List'!$A$6:$D$1294,3,FALSE)</f>
        <v>$06978</v>
      </c>
      <c r="T1274" s="2" t="str">
        <f>VLOOKUP(A1274,'06A906018CG M383 List'!$A$6:$D$1395,2,FALSE)</f>
        <v>1x1</v>
      </c>
      <c r="U1274" s="2" t="str">
        <f>VLOOKUP(A1274,'06A906018CG M383 List'!$A$6:$D$1395,4,FALSE)</f>
        <v>DVL: Mindestabstand mech. Minimalanschlag zum Notluftquerschnitt</v>
      </c>
      <c r="V1274" s="2" t="str">
        <f>VLOOKUP(A1274,'06A906018CG M383 List'!$A$6:$D$1395,3,FALSE)</f>
        <v>$06990</v>
      </c>
    </row>
    <row r="1275" spans="1:22">
      <c r="A1275" s="2" t="s">
        <v>8915</v>
      </c>
      <c r="B1275" s="2" t="str">
        <f>VLOOKUP(A1275,'4B0907557B M382 List'!$A$5:$E$1799,5,FALSE)</f>
        <v>DVL : Minimum distance mech. Maximum stop for Notluftquerschnitt</v>
      </c>
      <c r="D1275" s="2" t="str">
        <f>VLOOKUP(A1275,'4B0907557B M382 List'!$A$5:$B$1799,2,FALSE)</f>
        <v>1x1</v>
      </c>
      <c r="E1275" s="2" t="str">
        <f>VLOOKUP(A1275,'4B0907557B M382 List'!$A$5:$D$1799,4,FALSE)</f>
        <v>DVL: Mindestabstand mech. Maximalanschlag zum Notluftquerschnitt</v>
      </c>
      <c r="F1275" s="2" t="str">
        <f>VLOOKUP(A1275,'4B0907557B M382 List'!$A$5:$D$1799,3,FALSE)</f>
        <v>$075DB</v>
      </c>
      <c r="H1275" s="2" t="str">
        <f>VLOOKUP(A1275,'4B0907557P M592 List'!$A$5:$D$1316,2,FALSE)</f>
        <v>1x1</v>
      </c>
      <c r="I1275" s="2" t="str">
        <f>VLOOKUP(A1275,'4B0907557P M592 List'!$A$5:$D$1316,4,FALSE)</f>
        <v>DVL: Mindestabstand mech. Maximalanschlag zum Notluftquerschnitt</v>
      </c>
      <c r="J1275" s="2" t="str">
        <f>VLOOKUP(A1275,'4B0907557P M592 List'!$A$5:$D$1316,3,FALSE)</f>
        <v>$07171</v>
      </c>
      <c r="L1275" s="2" t="str">
        <f>VLOOKUP(A1275,'4B0907557P M592 List'!$A$5:$D$1316,2,FALSE)</f>
        <v>1x1</v>
      </c>
      <c r="M1275" s="2" t="str">
        <f>VLOOKUP(A1275,'4B0907557P M592 List'!$A$5:$D$1316,4,FALSE)</f>
        <v>DVL: Mindestabstand mech. Maximalanschlag zum Notluftquerschnitt</v>
      </c>
      <c r="N1275" s="2" t="str">
        <f>VLOOKUP(A1275,'4B0907557P M592 List'!$A$5:$D$1316,3,FALSE)</f>
        <v>$07171</v>
      </c>
      <c r="P1275" s="2" t="str">
        <f>VLOOKUP(A1275,'06A906018R M383 List'!$A$6:$D$1294,2,FALSE)</f>
        <v>1x1</v>
      </c>
      <c r="Q1275" s="2" t="str">
        <f>VLOOKUP(A1275,'06A906018R M383 List'!$A$6:$D$1294,4,FALSE)</f>
        <v>DVL: Mindestabstand mech. Maximalanschlag zum Notluftquerschnitt</v>
      </c>
      <c r="R1275" s="2" t="str">
        <f>VLOOKUP(A1275,'06A906018R M383 List'!$A$6:$D$1294,3,FALSE)</f>
        <v>$06AF2</v>
      </c>
      <c r="T1275" s="2" t="str">
        <f>VLOOKUP(A1275,'06A906018CG M383 List'!$A$6:$D$1395,2,FALSE)</f>
        <v>1x1</v>
      </c>
      <c r="U1275" s="2" t="str">
        <f>VLOOKUP(A1275,'06A906018CG M383 List'!$A$6:$D$1395,4,FALSE)</f>
        <v>DVL: Mindestabstand mech. Maximalanschlag zum Notluftquerschnitt</v>
      </c>
      <c r="V1275" s="2" t="str">
        <f>VLOOKUP(A1275,'06A906018CG M383 List'!$A$6:$D$1395,3,FALSE)</f>
        <v>$06B10</v>
      </c>
    </row>
    <row r="1276" spans="1:22">
      <c r="A1276" s="2" t="s">
        <v>8918</v>
      </c>
      <c r="B1276" s="2" t="str">
        <f>VLOOKUP(A1276,'4B0907557B M382 List'!$A$5:$E$1799,5,FALSE)</f>
        <v>DVL : tolerance band around Notluftquerschnitt for IPA</v>
      </c>
      <c r="D1276" s="2" t="str">
        <f>VLOOKUP(A1276,'4B0907557B M382 List'!$A$5:$B$1799,2,FALSE)</f>
        <v>1x1</v>
      </c>
      <c r="E1276" s="2" t="str">
        <f>VLOOKUP(A1276,'4B0907557B M382 List'!$A$5:$D$1799,4,FALSE)</f>
        <v>DVL: Toleranzband um Notluftquerschnitt für IPA</v>
      </c>
      <c r="F1276" s="2" t="str">
        <f>VLOOKUP(A1276,'4B0907557B M382 List'!$A$5:$D$1799,3,FALSE)</f>
        <v>$075D9</v>
      </c>
      <c r="H1276" s="2" t="str">
        <f>VLOOKUP(A1276,'4B0907557P M592 List'!$A$5:$D$1316,2,FALSE)</f>
        <v>1x1</v>
      </c>
      <c r="I1276" s="2" t="str">
        <f>VLOOKUP(A1276,'4B0907557P M592 List'!$A$5:$D$1316,4,FALSE)</f>
        <v>DVL: Toleranzband um Notluftquerschnitt für IPA</v>
      </c>
      <c r="J1276" s="2" t="str">
        <f>VLOOKUP(A1276,'4B0907557P M592 List'!$A$5:$D$1316,3,FALSE)</f>
        <v>$0716F</v>
      </c>
      <c r="L1276" s="2" t="str">
        <f>VLOOKUP(A1276,'4B0907557P M592 List'!$A$5:$D$1316,2,FALSE)</f>
        <v>1x1</v>
      </c>
      <c r="M1276" s="2" t="str">
        <f>VLOOKUP(A1276,'4B0907557P M592 List'!$A$5:$D$1316,4,FALSE)</f>
        <v>DVL: Toleranzband um Notluftquerschnitt für IPA</v>
      </c>
      <c r="N1276" s="2" t="str">
        <f>VLOOKUP(A1276,'4B0907557P M592 List'!$A$5:$D$1316,3,FALSE)</f>
        <v>$0716F</v>
      </c>
      <c r="P1276" s="2" t="e">
        <f>VLOOKUP(A1276,'06A906018R M383 List'!$A$6:$D$1294,2,FALSE)</f>
        <v>#N/A</v>
      </c>
      <c r="Q1276" s="2" t="e">
        <f>VLOOKUP(A1276,'06A906018R M383 List'!$A$6:$D$1294,4,FALSE)</f>
        <v>#N/A</v>
      </c>
      <c r="R1276" s="2" t="e">
        <f>VLOOKUP(A1276,'06A906018R M383 List'!$A$6:$D$1294,3,FALSE)</f>
        <v>#N/A</v>
      </c>
      <c r="T1276" s="2" t="e">
        <f>VLOOKUP(A1276,'06A906018CG M383 List'!$A$6:$D$1395,2,FALSE)</f>
        <v>#N/A</v>
      </c>
      <c r="U1276" s="2" t="e">
        <f>VLOOKUP(A1276,'06A906018CG M383 List'!$A$6:$D$1395,4,FALSE)</f>
        <v>#N/A</v>
      </c>
      <c r="V1276" s="2" t="e">
        <f>VLOOKUP(A1276,'06A906018CG M383 List'!$A$6:$D$1395,3,FALSE)</f>
        <v>#N/A</v>
      </c>
    </row>
    <row r="1277" spans="1:22">
      <c r="A1277" s="2" t="s">
        <v>8933</v>
      </c>
      <c r="B1277" s="2" t="str">
        <f>VLOOKUP(A1277,'4B0907557B M382 List'!$A$5:$E$1799,5,FALSE)</f>
        <v>Tolerance IPA on LLMIN at S_ll = 0</v>
      </c>
      <c r="D1277" s="2" t="str">
        <f>VLOOKUP(A1277,'4B0907557B M382 List'!$A$5:$B$1799,2,FALSE)</f>
        <v>1x1</v>
      </c>
      <c r="E1277" s="2" t="str">
        <f>VLOOKUP(A1277,'4B0907557B M382 List'!$A$5:$D$1799,4,FALSE)</f>
        <v>Toleranzbereich IPA am LLMIN bei S_ll=0</v>
      </c>
      <c r="F1277" s="2" t="str">
        <f>VLOOKUP(A1277,'4B0907557B M382 List'!$A$5:$D$1799,3,FALSE)</f>
        <v>$075E6</v>
      </c>
      <c r="H1277" s="2" t="str">
        <f>VLOOKUP(A1277,'4B0907557P M592 List'!$A$5:$D$1316,2,FALSE)</f>
        <v>1x1</v>
      </c>
      <c r="I1277" s="2" t="str">
        <f>VLOOKUP(A1277,'4B0907557P M592 List'!$A$5:$D$1316,4,FALSE)</f>
        <v>Toleranzbereich IPA am LLMIN bei S_ll=0</v>
      </c>
      <c r="J1277" s="2" t="str">
        <f>VLOOKUP(A1277,'4B0907557P M592 List'!$A$5:$D$1316,3,FALSE)</f>
        <v>$0717C</v>
      </c>
      <c r="L1277" s="2" t="str">
        <f>VLOOKUP(A1277,'4B0907557P M592 List'!$A$5:$D$1316,2,FALSE)</f>
        <v>1x1</v>
      </c>
      <c r="M1277" s="2" t="str">
        <f>VLOOKUP(A1277,'4B0907557P M592 List'!$A$5:$D$1316,4,FALSE)</f>
        <v>Toleranzbereich IPA am LLMIN bei S_ll=0</v>
      </c>
      <c r="N1277" s="2" t="str">
        <f>VLOOKUP(A1277,'4B0907557P M592 List'!$A$5:$D$1316,3,FALSE)</f>
        <v>$0717C</v>
      </c>
      <c r="P1277" s="2" t="str">
        <f>VLOOKUP(A1277,'06A906018R M383 List'!$A$6:$D$1294,2,FALSE)</f>
        <v>1x1</v>
      </c>
      <c r="Q1277" s="2" t="str">
        <f>VLOOKUP(A1277,'06A906018R M383 List'!$A$6:$D$1294,4,FALSE)</f>
        <v>Toleranzbereich IPA am LLMIN bei S_ll=0</v>
      </c>
      <c r="R1277" s="2" t="str">
        <f>VLOOKUP(A1277,'06A906018R M383 List'!$A$6:$D$1294,3,FALSE)</f>
        <v>$06AFD</v>
      </c>
      <c r="T1277" s="2" t="str">
        <f>VLOOKUP(A1277,'06A906018CG M383 List'!$A$6:$D$1395,2,FALSE)</f>
        <v>1x1</v>
      </c>
      <c r="U1277" s="2" t="str">
        <f>VLOOKUP(A1277,'06A906018CG M383 List'!$A$6:$D$1395,4,FALSE)</f>
        <v>Toleranzbereich IPA am LLMIN bei S_ll=0</v>
      </c>
      <c r="V1277" s="2" t="str">
        <f>VLOOKUP(A1277,'06A906018CG M383 List'!$A$6:$D$1395,3,FALSE)</f>
        <v>$06B1B</v>
      </c>
    </row>
    <row r="1278" spans="1:22">
      <c r="A1278" s="2" t="s">
        <v>9309</v>
      </c>
      <c r="B1278" s="2" t="str">
        <f>VLOOKUP(A1278,'4B0907557B M382 List'!$A$5:$E$1799,5,FALSE)</f>
        <v>Theoretical distance udllmn to NL position</v>
      </c>
      <c r="D1278" s="2" t="str">
        <f>VLOOKUP(A1278,'4B0907557B M382 List'!$A$5:$B$1799,2,FALSE)</f>
        <v>1x1</v>
      </c>
      <c r="E1278" s="2" t="str">
        <f>VLOOKUP(A1278,'4B0907557B M382 List'!$A$5:$D$1799,4,FALSE)</f>
        <v>Theoretischer Abstand udllmn zu NL Position</v>
      </c>
      <c r="F1278" s="2" t="str">
        <f>VLOOKUP(A1278,'4B0907557B M382 List'!$A$5:$D$1799,3,FALSE)</f>
        <v>$075E5</v>
      </c>
      <c r="H1278" s="2" t="str">
        <f>VLOOKUP(A1278,'4B0907557P M592 List'!$A$5:$D$1316,2,FALSE)</f>
        <v>1x1</v>
      </c>
      <c r="I1278" s="2" t="str">
        <f>VLOOKUP(A1278,'4B0907557P M592 List'!$A$5:$D$1316,4,FALSE)</f>
        <v>Theoretischer Abstand udllmn zu NL Position</v>
      </c>
      <c r="J1278" s="2" t="str">
        <f>VLOOKUP(A1278,'4B0907557P M592 List'!$A$5:$D$1316,3,FALSE)</f>
        <v>$0717B</v>
      </c>
      <c r="L1278" s="2" t="str">
        <f>VLOOKUP(A1278,'4B0907557P M592 List'!$A$5:$D$1316,2,FALSE)</f>
        <v>1x1</v>
      </c>
      <c r="M1278" s="2" t="str">
        <f>VLOOKUP(A1278,'4B0907557P M592 List'!$A$5:$D$1316,4,FALSE)</f>
        <v>Theoretischer Abstand udllmn zu NL Position</v>
      </c>
      <c r="N1278" s="2" t="str">
        <f>VLOOKUP(A1278,'4B0907557P M592 List'!$A$5:$D$1316,3,FALSE)</f>
        <v>$0717B</v>
      </c>
      <c r="P1278" s="2" t="str">
        <f>VLOOKUP(A1278,'06A906018R M383 List'!$A$6:$D$1294,2,FALSE)</f>
        <v>1x1</v>
      </c>
      <c r="Q1278" s="2" t="str">
        <f>VLOOKUP(A1278,'06A906018R M383 List'!$A$6:$D$1294,4,FALSE)</f>
        <v>Theoretischer Abstand udllmn zu NL Position</v>
      </c>
      <c r="R1278" s="2" t="str">
        <f>VLOOKUP(A1278,'06A906018R M383 List'!$A$6:$D$1294,3,FALSE)</f>
        <v>$06AFC</v>
      </c>
      <c r="T1278" s="2" t="str">
        <f>VLOOKUP(A1278,'06A906018CG M383 List'!$A$6:$D$1395,2,FALSE)</f>
        <v>1x1</v>
      </c>
      <c r="U1278" s="2" t="str">
        <f>VLOOKUP(A1278,'06A906018CG M383 List'!$A$6:$D$1395,4,FALSE)</f>
        <v>Theoretischer Abstand udllmn zu NL Position</v>
      </c>
      <c r="V1278" s="2" t="str">
        <f>VLOOKUP(A1278,'06A906018CG M383 List'!$A$6:$D$1395,3,FALSE)</f>
        <v>$06B1A</v>
      </c>
    </row>
    <row r="1279" spans="1:22">
      <c r="A1279" s="2" t="s">
        <v>9312</v>
      </c>
      <c r="B1279" s="2" t="str">
        <f>VLOOKUP(A1279,'4B0907557B M382 List'!$A$5:$E$1799,5,FALSE)</f>
        <v>DVL : distance of the virtual . Maximum attack of mech. Minimum stop ( IPDK potentiometer)</v>
      </c>
      <c r="D1279" s="2" t="str">
        <f>VLOOKUP(A1279,'4B0907557B M382 List'!$A$5:$B$1799,2,FALSE)</f>
        <v>1x1</v>
      </c>
      <c r="E1279" s="2" t="str">
        <f>VLOOKUP(A1279,'4B0907557B M382 List'!$A$5:$D$1799,4,FALSE)</f>
        <v>DVL: Abstand des virtuel. Maximalanschlags vom mech. Minimalanschlag (IPDK-Poti)</v>
      </c>
      <c r="F1279" s="2" t="str">
        <f>VLOOKUP(A1279,'4B0907557B M382 List'!$A$5:$D$1799,3,FALSE)</f>
        <v>$075EA</v>
      </c>
      <c r="H1279" s="2" t="str">
        <f>VLOOKUP(A1279,'4B0907557P M592 List'!$A$5:$D$1316,2,FALSE)</f>
        <v>1x1</v>
      </c>
      <c r="I1279" s="2" t="str">
        <f>VLOOKUP(A1279,'4B0907557P M592 List'!$A$5:$D$1316,4,FALSE)</f>
        <v>DVL: Abstand des virtuel. Maximalanschlags vom mech. Minimalanschlag (IPDK-Poti)</v>
      </c>
      <c r="J1279" s="2" t="str">
        <f>VLOOKUP(A1279,'4B0907557P M592 List'!$A$5:$D$1316,3,FALSE)</f>
        <v>$07180</v>
      </c>
      <c r="L1279" s="2" t="str">
        <f>VLOOKUP(A1279,'4B0907557P M592 List'!$A$5:$D$1316,2,FALSE)</f>
        <v>1x1</v>
      </c>
      <c r="M1279" s="2" t="str">
        <f>VLOOKUP(A1279,'4B0907557P M592 List'!$A$5:$D$1316,4,FALSE)</f>
        <v>DVL: Abstand des virtuel. Maximalanschlags vom mech. Minimalanschlag (IPDK-Poti)</v>
      </c>
      <c r="N1279" s="2" t="str">
        <f>VLOOKUP(A1279,'4B0907557P M592 List'!$A$5:$D$1316,3,FALSE)</f>
        <v>$07180</v>
      </c>
      <c r="P1279" s="2" t="e">
        <f>VLOOKUP(A1279,'06A906018R M383 List'!$A$6:$D$1294,2,FALSE)</f>
        <v>#N/A</v>
      </c>
      <c r="Q1279" s="2" t="e">
        <f>VLOOKUP(A1279,'06A906018R M383 List'!$A$6:$D$1294,4,FALSE)</f>
        <v>#N/A</v>
      </c>
      <c r="R1279" s="2" t="e">
        <f>VLOOKUP(A1279,'06A906018R M383 List'!$A$6:$D$1294,3,FALSE)</f>
        <v>#N/A</v>
      </c>
      <c r="T1279" s="2" t="e">
        <f>VLOOKUP(A1279,'06A906018CG M383 List'!$A$6:$D$1395,2,FALSE)</f>
        <v>#N/A</v>
      </c>
      <c r="U1279" s="2" t="e">
        <f>VLOOKUP(A1279,'06A906018CG M383 List'!$A$6:$D$1395,4,FALSE)</f>
        <v>#N/A</v>
      </c>
      <c r="V1279" s="2" t="e">
        <f>VLOOKUP(A1279,'06A906018CG M383 List'!$A$6:$D$1395,3,FALSE)</f>
        <v>#N/A</v>
      </c>
    </row>
    <row r="1280" spans="1:22">
      <c r="A1280" s="2" t="s">
        <v>9315</v>
      </c>
      <c r="B1280" s="2" t="str">
        <f>VLOOKUP(A1280,'4B0907557B M382 List'!$A$5:$E$1799,5,FALSE)</f>
        <v>Distance LL- min -to full-load stop</v>
      </c>
      <c r="D1280" s="2" t="str">
        <f>VLOOKUP(A1280,'4B0907557B M382 List'!$A$5:$B$1799,2,FALSE)</f>
        <v>1x1</v>
      </c>
      <c r="E1280" s="2" t="str">
        <f>VLOOKUP(A1280,'4B0907557B M382 List'!$A$5:$D$1799,4,FALSE)</f>
        <v>Abstand LL-min- zu Vollast-Anschlag</v>
      </c>
      <c r="F1280" s="2" t="str">
        <f>VLOOKUP(A1280,'4B0907557B M382 List'!$A$5:$D$1799,3,FALSE)</f>
        <v>$075EC</v>
      </c>
      <c r="H1280" s="2" t="str">
        <f>VLOOKUP(A1280,'4B0907557P M592 List'!$A$5:$D$1316,2,FALSE)</f>
        <v>1x1</v>
      </c>
      <c r="I1280" s="2" t="str">
        <f>VLOOKUP(A1280,'4B0907557P M592 List'!$A$5:$D$1316,4,FALSE)</f>
        <v>Abstand LL-min- zu Vollast-Anschlag</v>
      </c>
      <c r="J1280" s="2" t="str">
        <f>VLOOKUP(A1280,'4B0907557P M592 List'!$A$5:$D$1316,3,FALSE)</f>
        <v>$07182</v>
      </c>
      <c r="L1280" s="2" t="str">
        <f>VLOOKUP(A1280,'4B0907557P M592 List'!$A$5:$D$1316,2,FALSE)</f>
        <v>1x1</v>
      </c>
      <c r="M1280" s="2" t="str">
        <f>VLOOKUP(A1280,'4B0907557P M592 List'!$A$5:$D$1316,4,FALSE)</f>
        <v>Abstand LL-min- zu Vollast-Anschlag</v>
      </c>
      <c r="N1280" s="2" t="str">
        <f>VLOOKUP(A1280,'4B0907557P M592 List'!$A$5:$D$1316,3,FALSE)</f>
        <v>$07182</v>
      </c>
      <c r="P1280" s="2" t="e">
        <f>VLOOKUP(A1280,'06A906018R M383 List'!$A$6:$D$1294,2,FALSE)</f>
        <v>#N/A</v>
      </c>
      <c r="Q1280" s="2" t="e">
        <f>VLOOKUP(A1280,'06A906018R M383 List'!$A$6:$D$1294,4,FALSE)</f>
        <v>#N/A</v>
      </c>
      <c r="R1280" s="2" t="e">
        <f>VLOOKUP(A1280,'06A906018R M383 List'!$A$6:$D$1294,3,FALSE)</f>
        <v>#N/A</v>
      </c>
      <c r="T1280" s="2" t="e">
        <f>VLOOKUP(A1280,'06A906018CG M383 List'!$A$6:$D$1395,2,FALSE)</f>
        <v>#N/A</v>
      </c>
      <c r="U1280" s="2" t="e">
        <f>VLOOKUP(A1280,'06A906018CG M383 List'!$A$6:$D$1395,4,FALSE)</f>
        <v>#N/A</v>
      </c>
      <c r="V1280" s="2" t="e">
        <f>VLOOKUP(A1280,'06A906018CG M383 List'!$A$6:$D$1395,3,FALSE)</f>
        <v>#N/A</v>
      </c>
    </row>
    <row r="1281" spans="1:22">
      <c r="A1281" s="2" t="s">
        <v>9318</v>
      </c>
      <c r="B1281" s="2" t="str">
        <f>VLOOKUP(A1281,'4B0907557B M382 List'!$A$5:$E$1799,5,FALSE)</f>
        <v>DVL : Should max distance from the stop to the Notluftquerschnitt ( IPDK )</v>
      </c>
      <c r="D1281" s="2" t="str">
        <f>VLOOKUP(A1281,'4B0907557B M382 List'!$A$5:$B$1799,2,FALSE)</f>
        <v>1x1</v>
      </c>
      <c r="E1281" s="2" t="str">
        <f>VLOOKUP(A1281,'4B0907557B M382 List'!$A$5:$D$1799,4,FALSE)</f>
        <v>DVL: Sollabstand vom max-Anschlag zum Notluftquerschnitt (IPDK)</v>
      </c>
      <c r="F1281" s="2" t="str">
        <f>VLOOKUP(A1281,'4B0907557B M382 List'!$A$5:$D$1799,3,FALSE)</f>
        <v>$075E4</v>
      </c>
      <c r="H1281" s="2" t="str">
        <f>VLOOKUP(A1281,'4B0907557P M592 List'!$A$5:$D$1316,2,FALSE)</f>
        <v>1x1</v>
      </c>
      <c r="I1281" s="2" t="str">
        <f>VLOOKUP(A1281,'4B0907557P M592 List'!$A$5:$D$1316,4,FALSE)</f>
        <v>DVL: Sollabstand vom max-Anschlag zum Notluftquerschnitt (IPDK)</v>
      </c>
      <c r="J1281" s="2" t="str">
        <f>VLOOKUP(A1281,'4B0907557P M592 List'!$A$5:$D$1316,3,FALSE)</f>
        <v>$0717A</v>
      </c>
      <c r="L1281" s="2" t="str">
        <f>VLOOKUP(A1281,'4B0907557P M592 List'!$A$5:$D$1316,2,FALSE)</f>
        <v>1x1</v>
      </c>
      <c r="M1281" s="2" t="str">
        <f>VLOOKUP(A1281,'4B0907557P M592 List'!$A$5:$D$1316,4,FALSE)</f>
        <v>DVL: Sollabstand vom max-Anschlag zum Notluftquerschnitt (IPDK)</v>
      </c>
      <c r="N1281" s="2" t="str">
        <f>VLOOKUP(A1281,'4B0907557P M592 List'!$A$5:$D$1316,3,FALSE)</f>
        <v>$0717A</v>
      </c>
      <c r="P1281" s="2" t="str">
        <f>VLOOKUP(A1281,'06A906018R M383 List'!$A$6:$D$1294,2,FALSE)</f>
        <v>1x1</v>
      </c>
      <c r="Q1281" s="2" t="str">
        <f>VLOOKUP(A1281,'06A906018R M383 List'!$A$6:$D$1294,4,FALSE)</f>
        <v>DVL: Sollabstand vom max-Anschlag zum Notluftquerschnitt (IPDK)</v>
      </c>
      <c r="R1281" s="2" t="str">
        <f>VLOOKUP(A1281,'06A906018R M383 List'!$A$6:$D$1294,3,FALSE)</f>
        <v>$06AFB</v>
      </c>
      <c r="T1281" s="2" t="str">
        <f>VLOOKUP(A1281,'06A906018CG M383 List'!$A$6:$D$1395,2,FALSE)</f>
        <v>1x1</v>
      </c>
      <c r="U1281" s="2" t="str">
        <f>VLOOKUP(A1281,'06A906018CG M383 List'!$A$6:$D$1395,4,FALSE)</f>
        <v>DVL: Sollabstand vom max-Anschlag zum Notluftquerschnitt (IPDK)</v>
      </c>
      <c r="V1281" s="2" t="str">
        <f>VLOOKUP(A1281,'06A906018CG M383 List'!$A$6:$D$1395,3,FALSE)</f>
        <v>$06B19</v>
      </c>
    </row>
    <row r="1282" spans="1:22">
      <c r="A1282" s="2" t="s">
        <v>9321</v>
      </c>
      <c r="B1282" s="2" t="str">
        <f>VLOOKUP(A1282,'4B0907557B M382 List'!$A$5:$E$1799,5,FALSE)</f>
        <v>DVL : tolerance band around Notluftquerschnitt for IPDK</v>
      </c>
      <c r="D1282" s="2" t="str">
        <f>VLOOKUP(A1282,'4B0907557B M382 List'!$A$5:$B$1799,2,FALSE)</f>
        <v>1x1</v>
      </c>
      <c r="E1282" s="2" t="str">
        <f>VLOOKUP(A1282,'4B0907557B M382 List'!$A$5:$D$1799,4,FALSE)</f>
        <v>DVL: Toleranzband um Notluftquerschnitt für IPDK</v>
      </c>
      <c r="F1282" s="2" t="str">
        <f>VLOOKUP(A1282,'4B0907557B M382 List'!$A$5:$D$1799,3,FALSE)</f>
        <v>$075DA</v>
      </c>
      <c r="H1282" s="2" t="str">
        <f>VLOOKUP(A1282,'4B0907557P M592 List'!$A$5:$D$1316,2,FALSE)</f>
        <v>1x1</v>
      </c>
      <c r="I1282" s="2" t="str">
        <f>VLOOKUP(A1282,'4B0907557P M592 List'!$A$5:$D$1316,4,FALSE)</f>
        <v>DVL: Toleranzband um Notluftquerschnitt für IPDK</v>
      </c>
      <c r="J1282" s="2" t="str">
        <f>VLOOKUP(A1282,'4B0907557P M592 List'!$A$5:$D$1316,3,FALSE)</f>
        <v>$07170</v>
      </c>
      <c r="L1282" s="2" t="str">
        <f>VLOOKUP(A1282,'4B0907557P M592 List'!$A$5:$D$1316,2,FALSE)</f>
        <v>1x1</v>
      </c>
      <c r="M1282" s="2" t="str">
        <f>VLOOKUP(A1282,'4B0907557P M592 List'!$A$5:$D$1316,4,FALSE)</f>
        <v>DVL: Toleranzband um Notluftquerschnitt für IPDK</v>
      </c>
      <c r="N1282" s="2" t="str">
        <f>VLOOKUP(A1282,'4B0907557P M592 List'!$A$5:$D$1316,3,FALSE)</f>
        <v>$07170</v>
      </c>
      <c r="P1282" s="2" t="e">
        <f>VLOOKUP(A1282,'06A906018R M383 List'!$A$6:$D$1294,2,FALSE)</f>
        <v>#N/A</v>
      </c>
      <c r="Q1282" s="2" t="e">
        <f>VLOOKUP(A1282,'06A906018R M383 List'!$A$6:$D$1294,4,FALSE)</f>
        <v>#N/A</v>
      </c>
      <c r="R1282" s="2" t="e">
        <f>VLOOKUP(A1282,'06A906018R M383 List'!$A$6:$D$1294,3,FALSE)</f>
        <v>#N/A</v>
      </c>
      <c r="T1282" s="2" t="e">
        <f>VLOOKUP(A1282,'06A906018CG M383 List'!$A$6:$D$1395,2,FALSE)</f>
        <v>#N/A</v>
      </c>
      <c r="U1282" s="2" t="e">
        <f>VLOOKUP(A1282,'06A906018CG M383 List'!$A$6:$D$1395,4,FALSE)</f>
        <v>#N/A</v>
      </c>
      <c r="V1282" s="2" t="e">
        <f>VLOOKUP(A1282,'06A906018CG M383 List'!$A$6:$D$1395,3,FALSE)</f>
        <v>#N/A</v>
      </c>
    </row>
    <row r="1283" spans="1:22">
      <c r="A1283" s="2" t="s">
        <v>9335</v>
      </c>
      <c r="B1283" s="2" t="str">
        <f>VLOOKUP(A1283,'4B0907557B M382 List'!$A$5:$E$1799,5,FALSE)</f>
        <v>DVL : Upper plausible IPA voltage at the mech. minimum stop</v>
      </c>
      <c r="D1283" s="2" t="str">
        <f>VLOOKUP(A1283,'4B0907557B M382 List'!$A$5:$B$1799,2,FALSE)</f>
        <v>1x1</v>
      </c>
      <c r="E1283" s="2" t="str">
        <f>VLOOKUP(A1283,'4B0907557B M382 List'!$A$5:$D$1799,4,FALSE)</f>
        <v>DVL: Obere plausible IPA-Spannung am mech. Minimalanschlag</v>
      </c>
      <c r="F1283" s="2" t="str">
        <f>VLOOKUP(A1283,'4B0907557B M382 List'!$A$5:$D$1799,3,FALSE)</f>
        <v>$075DE</v>
      </c>
      <c r="H1283" s="2" t="str">
        <f>VLOOKUP(A1283,'4B0907557P M592 List'!$A$5:$D$1316,2,FALSE)</f>
        <v>1x1</v>
      </c>
      <c r="I1283" s="2" t="str">
        <f>VLOOKUP(A1283,'4B0907557P M592 List'!$A$5:$D$1316,4,FALSE)</f>
        <v>DVL: Obere plausible IPA-Spannung am mech. Minimalanschlag</v>
      </c>
      <c r="J1283" s="2" t="str">
        <f>VLOOKUP(A1283,'4B0907557P M592 List'!$A$5:$D$1316,3,FALSE)</f>
        <v>$07174</v>
      </c>
      <c r="L1283" s="2" t="str">
        <f>VLOOKUP(A1283,'4B0907557P M592 List'!$A$5:$D$1316,2,FALSE)</f>
        <v>1x1</v>
      </c>
      <c r="M1283" s="2" t="str">
        <f>VLOOKUP(A1283,'4B0907557P M592 List'!$A$5:$D$1316,4,FALSE)</f>
        <v>DVL: Obere plausible IPA-Spannung am mech. Minimalanschlag</v>
      </c>
      <c r="N1283" s="2" t="str">
        <f>VLOOKUP(A1283,'4B0907557P M592 List'!$A$5:$D$1316,3,FALSE)</f>
        <v>$07174</v>
      </c>
      <c r="P1283" s="2" t="str">
        <f>VLOOKUP(A1283,'06A906018R M383 List'!$A$6:$D$1294,2,FALSE)</f>
        <v>1x1</v>
      </c>
      <c r="Q1283" s="2" t="str">
        <f>VLOOKUP(A1283,'06A906018R M383 List'!$A$6:$D$1294,4,FALSE)</f>
        <v>DVL: Obere plausible IPA-Spannung am mech. Minimalanschlag</v>
      </c>
      <c r="R1283" s="2" t="str">
        <f>VLOOKUP(A1283,'06A906018R M383 List'!$A$6:$D$1294,3,FALSE)</f>
        <v>$06AF5</v>
      </c>
      <c r="T1283" s="2" t="str">
        <f>VLOOKUP(A1283,'06A906018CG M383 List'!$A$6:$D$1395,2,FALSE)</f>
        <v>1x1</v>
      </c>
      <c r="U1283" s="2" t="str">
        <f>VLOOKUP(A1283,'06A906018CG M383 List'!$A$6:$D$1395,4,FALSE)</f>
        <v>DVL: Obere plausible IPA-Spannung am mech. Minimalanschlag</v>
      </c>
      <c r="V1283" s="2" t="str">
        <f>VLOOKUP(A1283,'06A906018CG M383 List'!$A$6:$D$1395,3,FALSE)</f>
        <v>$06B13</v>
      </c>
    </row>
    <row r="1284" spans="1:22">
      <c r="A1284" s="2" t="s">
        <v>9338</v>
      </c>
      <c r="B1284" s="2" t="str">
        <f>VLOOKUP(A1284,'4B0907557B M382 List'!$A$5:$E$1799,5,FALSE)</f>
        <v>DVL : Lower plausible IPA voltage at the mech. minimum stop</v>
      </c>
      <c r="D1284" s="2" t="str">
        <f>VLOOKUP(A1284,'4B0907557B M382 List'!$A$5:$B$1799,2,FALSE)</f>
        <v>1x1</v>
      </c>
      <c r="E1284" s="2" t="str">
        <f>VLOOKUP(A1284,'4B0907557B M382 List'!$A$5:$D$1799,4,FALSE)</f>
        <v>DVL: Untere plausible IPA-Spannung am mech. Minimalanschlag</v>
      </c>
      <c r="F1284" s="2" t="str">
        <f>VLOOKUP(A1284,'4B0907557B M382 List'!$A$5:$D$1799,3,FALSE)</f>
        <v>$075DF</v>
      </c>
      <c r="H1284" s="2" t="str">
        <f>VLOOKUP(A1284,'4B0907557P M592 List'!$A$5:$D$1316,2,FALSE)</f>
        <v>1x1</v>
      </c>
      <c r="I1284" s="2" t="str">
        <f>VLOOKUP(A1284,'4B0907557P M592 List'!$A$5:$D$1316,4,FALSE)</f>
        <v>DVL: Untere plausible IPA-Spannung am mech. Minimalanschlag</v>
      </c>
      <c r="J1284" s="2" t="str">
        <f>VLOOKUP(A1284,'4B0907557P M592 List'!$A$5:$D$1316,3,FALSE)</f>
        <v>$07175</v>
      </c>
      <c r="L1284" s="2" t="str">
        <f>VLOOKUP(A1284,'4B0907557P M592 List'!$A$5:$D$1316,2,FALSE)</f>
        <v>1x1</v>
      </c>
      <c r="M1284" s="2" t="str">
        <f>VLOOKUP(A1284,'4B0907557P M592 List'!$A$5:$D$1316,4,FALSE)</f>
        <v>DVL: Untere plausible IPA-Spannung am mech. Minimalanschlag</v>
      </c>
      <c r="N1284" s="2" t="str">
        <f>VLOOKUP(A1284,'4B0907557P M592 List'!$A$5:$D$1316,3,FALSE)</f>
        <v>$07175</v>
      </c>
      <c r="P1284" s="2" t="str">
        <f>VLOOKUP(A1284,'06A906018R M383 List'!$A$6:$D$1294,2,FALSE)</f>
        <v>1x1</v>
      </c>
      <c r="Q1284" s="2" t="str">
        <f>VLOOKUP(A1284,'06A906018R M383 List'!$A$6:$D$1294,4,FALSE)</f>
        <v>DVL: Untere plausible IPA-Spannung am mech. Minimalanschlag</v>
      </c>
      <c r="R1284" s="2" t="str">
        <f>VLOOKUP(A1284,'06A906018R M383 List'!$A$6:$D$1294,3,FALSE)</f>
        <v>$06AF6</v>
      </c>
      <c r="T1284" s="2" t="str">
        <f>VLOOKUP(A1284,'06A906018CG M383 List'!$A$6:$D$1395,2,FALSE)</f>
        <v>1x1</v>
      </c>
      <c r="U1284" s="2" t="str">
        <f>VLOOKUP(A1284,'06A906018CG M383 List'!$A$6:$D$1395,4,FALSE)</f>
        <v>DVL: Untere plausible IPA-Spannung am mech. Minimalanschlag</v>
      </c>
      <c r="V1284" s="2" t="str">
        <f>VLOOKUP(A1284,'06A906018CG M383 List'!$A$6:$D$1395,3,FALSE)</f>
        <v>$06B14</v>
      </c>
    </row>
    <row r="1285" spans="1:22">
      <c r="A1285" s="2" t="s">
        <v>9341</v>
      </c>
      <c r="B1285" s="2" t="str">
        <f>VLOOKUP(A1285,'4B0907557B M382 List'!$A$5:$E$1799,5,FALSE)</f>
        <v>DVL : Upper plausible IPA voltage at the mech. maximum stop</v>
      </c>
      <c r="D1285" s="2" t="str">
        <f>VLOOKUP(A1285,'4B0907557B M382 List'!$A$5:$B$1799,2,FALSE)</f>
        <v>1x1</v>
      </c>
      <c r="E1285" s="2" t="str">
        <f>VLOOKUP(A1285,'4B0907557B M382 List'!$A$5:$D$1799,4,FALSE)</f>
        <v>DVL: Obere plausible IPA-Spannung am mech. Maximalanschlag</v>
      </c>
      <c r="F1285" s="2" t="str">
        <f>VLOOKUP(A1285,'4B0907557B M382 List'!$A$5:$D$1799,3,FALSE)</f>
        <v>$075DC</v>
      </c>
      <c r="H1285" s="2" t="str">
        <f>VLOOKUP(A1285,'4B0907557P M592 List'!$A$5:$D$1316,2,FALSE)</f>
        <v>1x1</v>
      </c>
      <c r="I1285" s="2" t="str">
        <f>VLOOKUP(A1285,'4B0907557P M592 List'!$A$5:$D$1316,4,FALSE)</f>
        <v>DVL: Obere plausible IPA-Spannung am mech. Maximalanschlag</v>
      </c>
      <c r="J1285" s="2" t="str">
        <f>VLOOKUP(A1285,'4B0907557P M592 List'!$A$5:$D$1316,3,FALSE)</f>
        <v>$07172</v>
      </c>
      <c r="L1285" s="2" t="str">
        <f>VLOOKUP(A1285,'4B0907557P M592 List'!$A$5:$D$1316,2,FALSE)</f>
        <v>1x1</v>
      </c>
      <c r="M1285" s="2" t="str">
        <f>VLOOKUP(A1285,'4B0907557P M592 List'!$A$5:$D$1316,4,FALSE)</f>
        <v>DVL: Obere plausible IPA-Spannung am mech. Maximalanschlag</v>
      </c>
      <c r="N1285" s="2" t="str">
        <f>VLOOKUP(A1285,'4B0907557P M592 List'!$A$5:$D$1316,3,FALSE)</f>
        <v>$07172</v>
      </c>
      <c r="P1285" s="2" t="str">
        <f>VLOOKUP(A1285,'06A906018R M383 List'!$A$6:$D$1294,2,FALSE)</f>
        <v>1x1</v>
      </c>
      <c r="Q1285" s="2" t="str">
        <f>VLOOKUP(A1285,'06A906018R M383 List'!$A$6:$D$1294,4,FALSE)</f>
        <v>DVL: Obere plausible IPA-Spannung am mech. Maximalanschlag</v>
      </c>
      <c r="R1285" s="2" t="str">
        <f>VLOOKUP(A1285,'06A906018R M383 List'!$A$6:$D$1294,3,FALSE)</f>
        <v>$06AF3</v>
      </c>
      <c r="T1285" s="2" t="str">
        <f>VLOOKUP(A1285,'06A906018CG M383 List'!$A$6:$D$1395,2,FALSE)</f>
        <v>1x1</v>
      </c>
      <c r="U1285" s="2" t="str">
        <f>VLOOKUP(A1285,'06A906018CG M383 List'!$A$6:$D$1395,4,FALSE)</f>
        <v>DVL: Obere plausible IPA-Spannung am mech. Maximalanschlag</v>
      </c>
      <c r="V1285" s="2" t="str">
        <f>VLOOKUP(A1285,'06A906018CG M383 List'!$A$6:$D$1395,3,FALSE)</f>
        <v>$06B11</v>
      </c>
    </row>
    <row r="1286" spans="1:22">
      <c r="A1286" s="2" t="s">
        <v>9344</v>
      </c>
      <c r="B1286" s="2" t="str">
        <f>VLOOKUP(A1286,'4B0907557B M382 List'!$A$5:$E$1799,5,FALSE)</f>
        <v>DVL : Lower plausible IPA voltage at the mech. maximum stop</v>
      </c>
      <c r="D1286" s="2" t="str">
        <f>VLOOKUP(A1286,'4B0907557B M382 List'!$A$5:$B$1799,2,FALSE)</f>
        <v>1x1</v>
      </c>
      <c r="E1286" s="2" t="str">
        <f>VLOOKUP(A1286,'4B0907557B M382 List'!$A$5:$D$1799,4,FALSE)</f>
        <v>DVL: Untere plausible IPA-Spannung am mech. Maximalanschlag</v>
      </c>
      <c r="F1286" s="2" t="str">
        <f>VLOOKUP(A1286,'4B0907557B M382 List'!$A$5:$D$1799,3,FALSE)</f>
        <v>$075DD</v>
      </c>
      <c r="H1286" s="2" t="str">
        <f>VLOOKUP(A1286,'4B0907557P M592 List'!$A$5:$D$1316,2,FALSE)</f>
        <v>1x1</v>
      </c>
      <c r="I1286" s="2" t="str">
        <f>VLOOKUP(A1286,'4B0907557P M592 List'!$A$5:$D$1316,4,FALSE)</f>
        <v>DVL: Untere plausible IPA-Spannung am mech. Maximalanschlag</v>
      </c>
      <c r="J1286" s="2" t="str">
        <f>VLOOKUP(A1286,'4B0907557P M592 List'!$A$5:$D$1316,3,FALSE)</f>
        <v>$07173</v>
      </c>
      <c r="L1286" s="2" t="str">
        <f>VLOOKUP(A1286,'4B0907557P M592 List'!$A$5:$D$1316,2,FALSE)</f>
        <v>1x1</v>
      </c>
      <c r="M1286" s="2" t="str">
        <f>VLOOKUP(A1286,'4B0907557P M592 List'!$A$5:$D$1316,4,FALSE)</f>
        <v>DVL: Untere plausible IPA-Spannung am mech. Maximalanschlag</v>
      </c>
      <c r="N1286" s="2" t="str">
        <f>VLOOKUP(A1286,'4B0907557P M592 List'!$A$5:$D$1316,3,FALSE)</f>
        <v>$07173</v>
      </c>
      <c r="P1286" s="2" t="str">
        <f>VLOOKUP(A1286,'06A906018R M383 List'!$A$6:$D$1294,2,FALSE)</f>
        <v>1x1</v>
      </c>
      <c r="Q1286" s="2" t="str">
        <f>VLOOKUP(A1286,'06A906018R M383 List'!$A$6:$D$1294,4,FALSE)</f>
        <v>DVL: Untere plausible IPA-Spannung am mech. Maximalanschlag</v>
      </c>
      <c r="R1286" s="2" t="str">
        <f>VLOOKUP(A1286,'06A906018R M383 List'!$A$6:$D$1294,3,FALSE)</f>
        <v>$06AF4</v>
      </c>
      <c r="T1286" s="2" t="str">
        <f>VLOOKUP(A1286,'06A906018CG M383 List'!$A$6:$D$1395,2,FALSE)</f>
        <v>1x1</v>
      </c>
      <c r="U1286" s="2" t="str">
        <f>VLOOKUP(A1286,'06A906018CG M383 List'!$A$6:$D$1395,4,FALSE)</f>
        <v>DVL: Untere plausible IPA-Spannung am mech. Maximalanschlag</v>
      </c>
      <c r="V1286" s="2" t="str">
        <f>VLOOKUP(A1286,'06A906018CG M383 List'!$A$6:$D$1395,3,FALSE)</f>
        <v>$06B12</v>
      </c>
    </row>
    <row r="1287" spans="1:22">
      <c r="A1287" s="2" t="s">
        <v>9347</v>
      </c>
      <c r="B1287" s="2" t="str">
        <f>VLOOKUP(A1287,'4B0907557B M382 List'!$A$5:$E$1799,5,FALSE)</f>
        <v>DVL- diagnosis: Maximum allowable voltage IPA</v>
      </c>
      <c r="D1287" s="2" t="str">
        <f>VLOOKUP(A1287,'4B0907557B M382 List'!$A$5:$B$1799,2,FALSE)</f>
        <v>1x1</v>
      </c>
      <c r="E1287" s="2" t="str">
        <f>VLOOKUP(A1287,'4B0907557B M382 List'!$A$5:$D$1799,4,FALSE)</f>
        <v>DVL-Diagnose: Maximal erlaubte IPA-Spannung</v>
      </c>
      <c r="F1287" s="2" t="str">
        <f>VLOOKUP(A1287,'4B0907557B M382 List'!$A$5:$D$1799,3,FALSE)</f>
        <v>$0746D</v>
      </c>
      <c r="H1287" s="2" t="e">
        <f>VLOOKUP(A1287,'4B0907557P M592 List'!$A$5:$D$1316,2,FALSE)</f>
        <v>#N/A</v>
      </c>
      <c r="I1287" s="2" t="e">
        <f>VLOOKUP(A1287,'4B0907557P M592 List'!$A$5:$D$1316,4,FALSE)</f>
        <v>#N/A</v>
      </c>
      <c r="J1287" s="2" t="e">
        <f>VLOOKUP(A1287,'4B0907557P M592 List'!$A$5:$D$1316,3,FALSE)</f>
        <v>#N/A</v>
      </c>
      <c r="L1287" s="2" t="e">
        <f>VLOOKUP(A1287,'4B0907557P M592 List'!$A$5:$D$1316,2,FALSE)</f>
        <v>#N/A</v>
      </c>
      <c r="M1287" s="2" t="e">
        <f>VLOOKUP(A1287,'4B0907557P M592 List'!$A$5:$D$1316,4,FALSE)</f>
        <v>#N/A</v>
      </c>
      <c r="N1287" s="2" t="e">
        <f>VLOOKUP(A1287,'4B0907557P M592 List'!$A$5:$D$1316,3,FALSE)</f>
        <v>#N/A</v>
      </c>
      <c r="P1287" s="2" t="str">
        <f>VLOOKUP(A1287,'06A906018R M383 List'!$A$6:$D$1294,2,FALSE)</f>
        <v>1x1</v>
      </c>
      <c r="Q1287" s="2" t="str">
        <f>VLOOKUP(A1287,'06A906018R M383 List'!$A$6:$D$1294,4,FALSE)</f>
        <v>DVL-Diagnose: Maximal erlaubte IPA-Spannung</v>
      </c>
      <c r="R1287" s="2" t="str">
        <f>VLOOKUP(A1287,'06A906018R M383 List'!$A$6:$D$1294,3,FALSE)</f>
        <v>$06979</v>
      </c>
      <c r="T1287" s="2" t="str">
        <f>VLOOKUP(A1287,'06A906018CG M383 List'!$A$6:$D$1395,2,FALSE)</f>
        <v>1x1</v>
      </c>
      <c r="U1287" s="2" t="str">
        <f>VLOOKUP(A1287,'06A906018CG M383 List'!$A$6:$D$1395,4,FALSE)</f>
        <v>DVL-Diagnose: Maximal erlaubte IPA-Spannung</v>
      </c>
      <c r="V1287" s="2" t="str">
        <f>VLOOKUP(A1287,'06A906018CG M383 List'!$A$6:$D$1395,3,FALSE)</f>
        <v>$06991</v>
      </c>
    </row>
    <row r="1288" spans="1:22">
      <c r="A1288" s="2" t="s">
        <v>9350</v>
      </c>
      <c r="B1288" s="2" t="str">
        <f>VLOOKUP(A1288,'4B0907557B M382 List'!$A$5:$E$1799,5,FALSE)</f>
        <v>DVL- diagnosis: minimum allowed voltage IPA</v>
      </c>
      <c r="D1288" s="2" t="str">
        <f>VLOOKUP(A1288,'4B0907557B M382 List'!$A$5:$B$1799,2,FALSE)</f>
        <v>1x1</v>
      </c>
      <c r="E1288" s="2" t="str">
        <f>VLOOKUP(A1288,'4B0907557B M382 List'!$A$5:$D$1799,4,FALSE)</f>
        <v>DVL-Diagnose: Minimal erlaubte IPA-Spannung</v>
      </c>
      <c r="F1288" s="2" t="str">
        <f>VLOOKUP(A1288,'4B0907557B M382 List'!$A$5:$D$1799,3,FALSE)</f>
        <v>$0746E</v>
      </c>
      <c r="H1288" s="2" t="e">
        <f>VLOOKUP(A1288,'4B0907557P M592 List'!$A$5:$D$1316,2,FALSE)</f>
        <v>#N/A</v>
      </c>
      <c r="I1288" s="2" t="e">
        <f>VLOOKUP(A1288,'4B0907557P M592 List'!$A$5:$D$1316,4,FALSE)</f>
        <v>#N/A</v>
      </c>
      <c r="J1288" s="2" t="e">
        <f>VLOOKUP(A1288,'4B0907557P M592 List'!$A$5:$D$1316,3,FALSE)</f>
        <v>#N/A</v>
      </c>
      <c r="L1288" s="2" t="e">
        <f>VLOOKUP(A1288,'4B0907557P M592 List'!$A$5:$D$1316,2,FALSE)</f>
        <v>#N/A</v>
      </c>
      <c r="M1288" s="2" t="e">
        <f>VLOOKUP(A1288,'4B0907557P M592 List'!$A$5:$D$1316,4,FALSE)</f>
        <v>#N/A</v>
      </c>
      <c r="N1288" s="2" t="e">
        <f>VLOOKUP(A1288,'4B0907557P M592 List'!$A$5:$D$1316,3,FALSE)</f>
        <v>#N/A</v>
      </c>
      <c r="P1288" s="2" t="str">
        <f>VLOOKUP(A1288,'06A906018R M383 List'!$A$6:$D$1294,2,FALSE)</f>
        <v>1x1</v>
      </c>
      <c r="Q1288" s="2" t="str">
        <f>VLOOKUP(A1288,'06A906018R M383 List'!$A$6:$D$1294,4,FALSE)</f>
        <v>DVL-Diagnose: Minimal erlaubte IPA-Spannung</v>
      </c>
      <c r="R1288" s="2" t="str">
        <f>VLOOKUP(A1288,'06A906018R M383 List'!$A$6:$D$1294,3,FALSE)</f>
        <v>$0697A</v>
      </c>
      <c r="T1288" s="2" t="e">
        <f>VLOOKUP(A1288,'06A906018CG M383 List'!$A$6:$D$1395,2,FALSE)</f>
        <v>#N/A</v>
      </c>
      <c r="U1288" s="2" t="e">
        <f>VLOOKUP(A1288,'06A906018CG M383 List'!$A$6:$D$1395,4,FALSE)</f>
        <v>#N/A</v>
      </c>
      <c r="V1288" s="2" t="e">
        <f>VLOOKUP(A1288,'06A906018CG M383 List'!$A$6:$D$1395,3,FALSE)</f>
        <v>#N/A</v>
      </c>
    </row>
    <row r="1289" spans="1:22">
      <c r="A1289" s="2" t="s">
        <v>5766</v>
      </c>
      <c r="B1289" s="2" t="str">
        <f>VLOOKUP(A1289,'4B0907557B M382 List'!$A$5:$E$1799,5,FALSE)</f>
        <v>DVL : slope of the actuator characteristic</v>
      </c>
      <c r="D1289" s="2" t="str">
        <f>VLOOKUP(A1289,'4B0907557B M382 List'!$A$5:$B$1799,2,FALSE)</f>
        <v>1x1</v>
      </c>
      <c r="E1289" s="2" t="str">
        <f>VLOOKUP(A1289,'4B0907557B M382 List'!$A$5:$D$1799,4,FALSE)</f>
        <v>DVL: Steigung der Stellerkennlinie</v>
      </c>
      <c r="F1289" s="2" t="str">
        <f>VLOOKUP(A1289,'4B0907557B M382 List'!$A$5:$D$1799,3,FALSE)</f>
        <v>$075F8</v>
      </c>
      <c r="H1289" s="2" t="str">
        <f>VLOOKUP(A1289,'4B0907557P M592 List'!$A$5:$D$1316,2,FALSE)</f>
        <v>1x1</v>
      </c>
      <c r="I1289" s="2" t="str">
        <f>VLOOKUP(A1289,'4B0907557P M592 List'!$A$5:$D$1316,4,FALSE)</f>
        <v>DVL: Steigung der Stellerkennlinie</v>
      </c>
      <c r="J1289" s="2" t="str">
        <f>VLOOKUP(A1289,'4B0907557P M592 List'!$A$5:$D$1316,3,FALSE)</f>
        <v>$0718E</v>
      </c>
      <c r="L1289" s="2" t="str">
        <f>VLOOKUP(A1289,'4B0907557P M592 List'!$A$5:$D$1316,2,FALSE)</f>
        <v>1x1</v>
      </c>
      <c r="M1289" s="2" t="str">
        <f>VLOOKUP(A1289,'4B0907557P M592 List'!$A$5:$D$1316,4,FALSE)</f>
        <v>DVL: Steigung der Stellerkennlinie</v>
      </c>
      <c r="N1289" s="2" t="str">
        <f>VLOOKUP(A1289,'4B0907557P M592 List'!$A$5:$D$1316,3,FALSE)</f>
        <v>$0718E</v>
      </c>
      <c r="P1289" s="2" t="str">
        <f>VLOOKUP(A1289,'06A906018R M383 List'!$A$6:$D$1294,2,FALSE)</f>
        <v>1x1</v>
      </c>
      <c r="Q1289" s="2" t="str">
        <f>VLOOKUP(A1289,'06A906018R M383 List'!$A$6:$D$1294,4,FALSE)</f>
        <v>DVL: Steigung der Stellerkennlinie</v>
      </c>
      <c r="R1289" s="2" t="str">
        <f>VLOOKUP(A1289,'06A906018R M383 List'!$A$6:$D$1294,3,FALSE)</f>
        <v>$06B10</v>
      </c>
      <c r="T1289" s="2" t="str">
        <f>VLOOKUP(A1289,'06A906018CG M383 List'!$A$6:$D$1395,2,FALSE)</f>
        <v>1x1</v>
      </c>
      <c r="U1289" s="2" t="str">
        <f>VLOOKUP(A1289,'06A906018CG M383 List'!$A$6:$D$1395,4,FALSE)</f>
        <v>DVL: Steigung der Stellerkennlinie</v>
      </c>
      <c r="V1289" s="2" t="str">
        <f>VLOOKUP(A1289,'06A906018CG M383 List'!$A$6:$D$1395,3,FALSE)</f>
        <v>$06B2E</v>
      </c>
    </row>
    <row r="1290" spans="1:22">
      <c r="A1290" s="2" t="s">
        <v>5768</v>
      </c>
      <c r="B1290" s="2" t="str">
        <f>VLOOKUP(A1290,'4B0907557B M382 List'!$A$5:$E$1799,5,FALSE)</f>
        <v>DVL : slope of the actuator characteristic</v>
      </c>
      <c r="D1290" s="2" t="str">
        <f>VLOOKUP(A1290,'4B0907557B M382 List'!$A$5:$B$1799,2,FALSE)</f>
        <v>1x1</v>
      </c>
      <c r="E1290" s="2" t="str">
        <f>VLOOKUP(A1290,'4B0907557B M382 List'!$A$5:$D$1799,4,FALSE)</f>
        <v>DVL: Steigung der Stellerkennlinie</v>
      </c>
      <c r="F1290" s="2" t="str">
        <f>VLOOKUP(A1290,'4B0907557B M382 List'!$A$5:$D$1799,3,FALSE)</f>
        <v>$07608</v>
      </c>
      <c r="H1290" s="2" t="str">
        <f>VLOOKUP(A1290,'4B0907557P M592 List'!$A$5:$D$1316,2,FALSE)</f>
        <v>1x1</v>
      </c>
      <c r="I1290" s="2" t="str">
        <f>VLOOKUP(A1290,'4B0907557P M592 List'!$A$5:$D$1316,4,FALSE)</f>
        <v>DVL: Steigung der Stellerkennlinie</v>
      </c>
      <c r="J1290" s="2" t="str">
        <f>VLOOKUP(A1290,'4B0907557P M592 List'!$A$5:$D$1316,3,FALSE)</f>
        <v>$0719E</v>
      </c>
      <c r="L1290" s="2" t="str">
        <f>VLOOKUP(A1290,'4B0907557P M592 List'!$A$5:$D$1316,2,FALSE)</f>
        <v>1x1</v>
      </c>
      <c r="M1290" s="2" t="str">
        <f>VLOOKUP(A1290,'4B0907557P M592 List'!$A$5:$D$1316,4,FALSE)</f>
        <v>DVL: Steigung der Stellerkennlinie</v>
      </c>
      <c r="N1290" s="2" t="str">
        <f>VLOOKUP(A1290,'4B0907557P M592 List'!$A$5:$D$1316,3,FALSE)</f>
        <v>$0719E</v>
      </c>
      <c r="P1290" s="2" t="str">
        <f>VLOOKUP(A1290,'06A906018R M383 List'!$A$6:$D$1294,2,FALSE)</f>
        <v>1x1</v>
      </c>
      <c r="Q1290" s="2" t="str">
        <f>VLOOKUP(A1290,'06A906018R M383 List'!$A$6:$D$1294,4,FALSE)</f>
        <v>DVL: Steigung der Stellerkennlinie</v>
      </c>
      <c r="R1290" s="2" t="str">
        <f>VLOOKUP(A1290,'06A906018R M383 List'!$A$6:$D$1294,3,FALSE)</f>
        <v>$06B20</v>
      </c>
      <c r="T1290" s="2" t="str">
        <f>VLOOKUP(A1290,'06A906018CG M383 List'!$A$6:$D$1395,2,FALSE)</f>
        <v>1x1</v>
      </c>
      <c r="U1290" s="2" t="str">
        <f>VLOOKUP(A1290,'06A906018CG M383 List'!$A$6:$D$1395,4,FALSE)</f>
        <v>DVL: Steigung der Stellerkennlinie</v>
      </c>
      <c r="V1290" s="2" t="str">
        <f>VLOOKUP(A1290,'06A906018CG M383 List'!$A$6:$D$1395,3,FALSE)</f>
        <v>$06B3E</v>
      </c>
    </row>
    <row r="1291" spans="1:22">
      <c r="A1291" s="2" t="s">
        <v>5771</v>
      </c>
      <c r="B1291" s="2" t="str">
        <f>VLOOKUP(A1291,'4B0907557B M382 List'!$A$5:$E$1799,5,FALSE)</f>
        <v>DVL : air throughput in the emergency cross</v>
      </c>
      <c r="D1291" s="2" t="str">
        <f>VLOOKUP(A1291,'4B0907557B M382 List'!$A$5:$B$1799,2,FALSE)</f>
        <v>1x1</v>
      </c>
      <c r="E1291" s="2" t="str">
        <f>VLOOKUP(A1291,'4B0907557B M382 List'!$A$5:$D$1799,4,FALSE)</f>
        <v>DVL: Luftdurchsatz im Notlaufquerschnitt</v>
      </c>
      <c r="F1291" s="2" t="str">
        <f>VLOOKUP(A1291,'4B0907557B M382 List'!$A$5:$D$1799,3,FALSE)</f>
        <v>$075F0</v>
      </c>
      <c r="H1291" s="2" t="str">
        <f>VLOOKUP(A1291,'4B0907557P M592 List'!$A$5:$D$1316,2,FALSE)</f>
        <v>1x1</v>
      </c>
      <c r="I1291" s="2" t="str">
        <f>VLOOKUP(A1291,'4B0907557P M592 List'!$A$5:$D$1316,4,FALSE)</f>
        <v>DVL: Luftdurchsatz im Notlaufquerschnitt</v>
      </c>
      <c r="J1291" s="2" t="str">
        <f>VLOOKUP(A1291,'4B0907557P M592 List'!$A$5:$D$1316,3,FALSE)</f>
        <v>$07186</v>
      </c>
      <c r="L1291" s="2" t="str">
        <f>VLOOKUP(A1291,'4B0907557P M592 List'!$A$5:$D$1316,2,FALSE)</f>
        <v>1x1</v>
      </c>
      <c r="M1291" s="2" t="str">
        <f>VLOOKUP(A1291,'4B0907557P M592 List'!$A$5:$D$1316,4,FALSE)</f>
        <v>DVL: Luftdurchsatz im Notlaufquerschnitt</v>
      </c>
      <c r="N1291" s="2" t="str">
        <f>VLOOKUP(A1291,'4B0907557P M592 List'!$A$5:$D$1316,3,FALSE)</f>
        <v>$07186</v>
      </c>
      <c r="P1291" s="2" t="str">
        <f>VLOOKUP(A1291,'06A906018R M383 List'!$A$6:$D$1294,2,FALSE)</f>
        <v>1x1</v>
      </c>
      <c r="Q1291" s="2" t="str">
        <f>VLOOKUP(A1291,'06A906018R M383 List'!$A$6:$D$1294,4,FALSE)</f>
        <v>DVL: Luftdurchsatz im Notlaufquerschnitt</v>
      </c>
      <c r="R1291" s="2" t="str">
        <f>VLOOKUP(A1291,'06A906018R M383 List'!$A$6:$D$1294,3,FALSE)</f>
        <v>$06B08</v>
      </c>
      <c r="T1291" s="2" t="str">
        <f>VLOOKUP(A1291,'06A906018CG M383 List'!$A$6:$D$1395,2,FALSE)</f>
        <v>1x1</v>
      </c>
      <c r="U1291" s="2" t="str">
        <f>VLOOKUP(A1291,'06A906018CG M383 List'!$A$6:$D$1395,4,FALSE)</f>
        <v>DVL: Luftdurchsatz im Notlaufquerschnitt</v>
      </c>
      <c r="V1291" s="2" t="str">
        <f>VLOOKUP(A1291,'06A906018CG M383 List'!$A$6:$D$1395,3,FALSE)</f>
        <v>$06B26</v>
      </c>
    </row>
    <row r="1292" spans="1:22">
      <c r="A1292" s="2" t="s">
        <v>5773</v>
      </c>
      <c r="B1292" s="2" t="str">
        <f>VLOOKUP(A1292,'4B0907557B M382 List'!$A$5:$E$1799,5,FALSE)</f>
        <v>DVL : air throughput in the emergency cross</v>
      </c>
      <c r="D1292" s="2" t="str">
        <f>VLOOKUP(A1292,'4B0907557B M382 List'!$A$5:$B$1799,2,FALSE)</f>
        <v>1x1</v>
      </c>
      <c r="E1292" s="2" t="str">
        <f>VLOOKUP(A1292,'4B0907557B M382 List'!$A$5:$D$1799,4,FALSE)</f>
        <v>DVL: Luftdurchsatz im Notlaufquerschnitt</v>
      </c>
      <c r="F1292" s="2" t="str">
        <f>VLOOKUP(A1292,'4B0907557B M382 List'!$A$5:$D$1799,3,FALSE)</f>
        <v>$07600</v>
      </c>
      <c r="H1292" s="2" t="str">
        <f>VLOOKUP(A1292,'4B0907557P M592 List'!$A$5:$D$1316,2,FALSE)</f>
        <v>1x1</v>
      </c>
      <c r="I1292" s="2" t="str">
        <f>VLOOKUP(A1292,'4B0907557P M592 List'!$A$5:$D$1316,4,FALSE)</f>
        <v>DVL: Luftdurchsatz im Notlaufquerschnitt</v>
      </c>
      <c r="J1292" s="2" t="str">
        <f>VLOOKUP(A1292,'4B0907557P M592 List'!$A$5:$D$1316,3,FALSE)</f>
        <v>$07196</v>
      </c>
      <c r="L1292" s="2" t="str">
        <f>VLOOKUP(A1292,'4B0907557P M592 List'!$A$5:$D$1316,2,FALSE)</f>
        <v>1x1</v>
      </c>
      <c r="M1292" s="2" t="str">
        <f>VLOOKUP(A1292,'4B0907557P M592 List'!$A$5:$D$1316,4,FALSE)</f>
        <v>DVL: Luftdurchsatz im Notlaufquerschnitt</v>
      </c>
      <c r="N1292" s="2" t="str">
        <f>VLOOKUP(A1292,'4B0907557P M592 List'!$A$5:$D$1316,3,FALSE)</f>
        <v>$07196</v>
      </c>
      <c r="P1292" s="2" t="str">
        <f>VLOOKUP(A1292,'06A906018R M383 List'!$A$6:$D$1294,2,FALSE)</f>
        <v>1x1</v>
      </c>
      <c r="Q1292" s="2" t="str">
        <f>VLOOKUP(A1292,'06A906018R M383 List'!$A$6:$D$1294,4,FALSE)</f>
        <v>DVL: Luftdurchsatz im Notlaufquerschnitt</v>
      </c>
      <c r="R1292" s="2" t="str">
        <f>VLOOKUP(A1292,'06A906018R M383 List'!$A$6:$D$1294,3,FALSE)</f>
        <v>$06B18</v>
      </c>
      <c r="T1292" s="2" t="str">
        <f>VLOOKUP(A1292,'06A906018CG M383 List'!$A$6:$D$1395,2,FALSE)</f>
        <v>1x1</v>
      </c>
      <c r="U1292" s="2" t="str">
        <f>VLOOKUP(A1292,'06A906018CG M383 List'!$A$6:$D$1395,4,FALSE)</f>
        <v>DVL: Luftdurchsatz im Notlaufquerschnitt</v>
      </c>
      <c r="V1292" s="2" t="str">
        <f>VLOOKUP(A1292,'06A906018CG M383 List'!$A$6:$D$1395,3,FALSE)</f>
        <v>$06B36</v>
      </c>
    </row>
    <row r="1293" spans="1:22">
      <c r="A1293" s="2" t="s">
        <v>5807</v>
      </c>
      <c r="B1293" s="2" t="str">
        <f>VLOOKUP(A1293,'4B0907557B M382 List'!$A$5:$E$1799,5,FALSE)</f>
        <v>Air flow feedforward control when starting</v>
      </c>
      <c r="D1293" s="2" t="str">
        <f>VLOOKUP(A1293,'4B0907557B M382 List'!$A$5:$B$1799,2,FALSE)</f>
        <v>6x1</v>
      </c>
      <c r="E1293" s="2" t="str">
        <f>VLOOKUP(A1293,'4B0907557B M382 List'!$A$5:$D$1799,4,FALSE)</f>
        <v>Luftmenge Vorsteuerung beim Start</v>
      </c>
      <c r="F1293" s="2" t="str">
        <f>VLOOKUP(A1293,'4B0907557B M382 List'!$A$5:$D$1799,3,FALSE)</f>
        <v>$0A061</v>
      </c>
      <c r="H1293" s="2" t="e">
        <f>VLOOKUP(A1293,'4B0907557P M592 List'!$A$5:$D$1316,2,FALSE)</f>
        <v>#N/A</v>
      </c>
      <c r="I1293" s="2" t="e">
        <f>VLOOKUP(A1293,'4B0907557P M592 List'!$A$5:$D$1316,4,FALSE)</f>
        <v>#N/A</v>
      </c>
      <c r="J1293" s="2" t="e">
        <f>VLOOKUP(A1293,'4B0907557P M592 List'!$A$5:$D$1316,3,FALSE)</f>
        <v>#N/A</v>
      </c>
      <c r="L1293" s="2" t="e">
        <f>VLOOKUP(A1293,'4B0907557P M592 List'!$A$5:$D$1316,2,FALSE)</f>
        <v>#N/A</v>
      </c>
      <c r="M1293" s="2" t="e">
        <f>VLOOKUP(A1293,'4B0907557P M592 List'!$A$5:$D$1316,4,FALSE)</f>
        <v>#N/A</v>
      </c>
      <c r="N1293" s="2" t="e">
        <f>VLOOKUP(A1293,'4B0907557P M592 List'!$A$5:$D$1316,3,FALSE)</f>
        <v>#N/A</v>
      </c>
      <c r="P1293" s="2" t="str">
        <f>VLOOKUP(A1293,'06A906018R M383 List'!$A$6:$D$1294,2,FALSE)</f>
        <v>6x1</v>
      </c>
      <c r="Q1293" s="2" t="str">
        <f>VLOOKUP(A1293,'06A906018R M383 List'!$A$6:$D$1294,4,FALSE)</f>
        <v>Luftmenge Vorsteuerung beim Start</v>
      </c>
      <c r="R1293" s="2" t="str">
        <f>VLOOKUP(A1293,'06A906018R M383 List'!$A$6:$D$1294,3,FALSE)</f>
        <v>$09556</v>
      </c>
      <c r="T1293" s="2" t="str">
        <f>VLOOKUP(A1293,'06A906018CG M383 List'!$A$6:$D$1395,2,FALSE)</f>
        <v>6x1</v>
      </c>
      <c r="U1293" s="2" t="str">
        <f>VLOOKUP(A1293,'06A906018CG M383 List'!$A$6:$D$1395,4,FALSE)</f>
        <v>Luftmenge Vorsteuerung beim Start</v>
      </c>
      <c r="V1293" s="2" t="str">
        <f>VLOOKUP(A1293,'06A906018CG M383 List'!$A$6:$D$1395,3,FALSE)</f>
        <v>$095C0</v>
      </c>
    </row>
    <row r="1294" spans="1:22">
      <c r="A1294" s="2" t="s">
        <v>5809</v>
      </c>
      <c r="B1294" s="2" t="str">
        <f>VLOOKUP(A1294,'4B0907557B M382 List'!$A$5:$E$1799,5,FALSE)</f>
        <v>Air flow feedforward control when starting</v>
      </c>
      <c r="D1294" s="2" t="str">
        <f>VLOOKUP(A1294,'4B0907557B M382 List'!$A$5:$B$1799,2,FALSE)</f>
        <v>6x1</v>
      </c>
      <c r="E1294" s="2" t="str">
        <f>VLOOKUP(A1294,'4B0907557B M382 List'!$A$5:$D$1799,4,FALSE)</f>
        <v>Luftmenge Vorsteuerung beim Start</v>
      </c>
      <c r="F1294" s="2" t="str">
        <f>VLOOKUP(A1294,'4B0907557B M382 List'!$A$5:$D$1799,3,FALSE)</f>
        <v>$0A06F</v>
      </c>
      <c r="H1294" s="2" t="e">
        <f>VLOOKUP(A1294,'4B0907557P M592 List'!$A$5:$D$1316,2,FALSE)</f>
        <v>#N/A</v>
      </c>
      <c r="I1294" s="2" t="e">
        <f>VLOOKUP(A1294,'4B0907557P M592 List'!$A$5:$D$1316,4,FALSE)</f>
        <v>#N/A</v>
      </c>
      <c r="J1294" s="2" t="e">
        <f>VLOOKUP(A1294,'4B0907557P M592 List'!$A$5:$D$1316,3,FALSE)</f>
        <v>#N/A</v>
      </c>
      <c r="L1294" s="2" t="e">
        <f>VLOOKUP(A1294,'4B0907557P M592 List'!$A$5:$D$1316,2,FALSE)</f>
        <v>#N/A</v>
      </c>
      <c r="M1294" s="2" t="e">
        <f>VLOOKUP(A1294,'4B0907557P M592 List'!$A$5:$D$1316,4,FALSE)</f>
        <v>#N/A</v>
      </c>
      <c r="N1294" s="2" t="e">
        <f>VLOOKUP(A1294,'4B0907557P M592 List'!$A$5:$D$1316,3,FALSE)</f>
        <v>#N/A</v>
      </c>
      <c r="P1294" s="2" t="str">
        <f>VLOOKUP(A1294,'06A906018R M383 List'!$A$6:$D$1294,2,FALSE)</f>
        <v>6x1</v>
      </c>
      <c r="Q1294" s="2" t="str">
        <f>VLOOKUP(A1294,'06A906018R M383 List'!$A$6:$D$1294,4,FALSE)</f>
        <v>Luftmenge Vorsteuerung beim Start</v>
      </c>
      <c r="R1294" s="2" t="str">
        <f>VLOOKUP(A1294,'06A906018R M383 List'!$A$6:$D$1294,3,FALSE)</f>
        <v>$09564</v>
      </c>
      <c r="T1294" s="2" t="str">
        <f>VLOOKUP(A1294,'06A906018CG M383 List'!$A$6:$D$1395,2,FALSE)</f>
        <v>6x1</v>
      </c>
      <c r="U1294" s="2" t="str">
        <f>VLOOKUP(A1294,'06A906018CG M383 List'!$A$6:$D$1395,4,FALSE)</f>
        <v>Luftmenge Vorsteuerung beim Start</v>
      </c>
      <c r="V1294" s="2" t="str">
        <f>VLOOKUP(A1294,'06A906018CG M383 List'!$A$6:$D$1395,3,FALSE)</f>
        <v>$095CE</v>
      </c>
    </row>
    <row r="1295" spans="1:22">
      <c r="A1295" s="2" t="s">
        <v>6156</v>
      </c>
      <c r="B1295" s="2" t="str">
        <f>VLOOKUP(A1295,'4B0907557B M382 List'!$A$5:$E$1799,5,FALSE)</f>
        <v>DVL : Debounce time for stop adaptation</v>
      </c>
      <c r="D1295" s="2" t="str">
        <f>VLOOKUP(A1295,'4B0907557B M382 List'!$A$5:$B$1799,2,FALSE)</f>
        <v>1x1</v>
      </c>
      <c r="E1295" s="2" t="str">
        <f>VLOOKUP(A1295,'4B0907557B M382 List'!$A$5:$D$1799,4,FALSE)</f>
        <v>DVL: Entprellzeit für Anschlagsadaption</v>
      </c>
      <c r="F1295" s="2" t="str">
        <f>VLOOKUP(A1295,'4B0907557B M382 List'!$A$5:$D$1799,3,FALSE)</f>
        <v>$075E8</v>
      </c>
      <c r="H1295" s="2" t="str">
        <f>VLOOKUP(A1295,'4B0907557P M592 List'!$A$5:$D$1316,2,FALSE)</f>
        <v>1x1</v>
      </c>
      <c r="I1295" s="2" t="str">
        <f>VLOOKUP(A1295,'4B0907557P M592 List'!$A$5:$D$1316,4,FALSE)</f>
        <v>DVL: Entprellzeit für Anschlagsadaption</v>
      </c>
      <c r="J1295" s="2" t="str">
        <f>VLOOKUP(A1295,'4B0907557P M592 List'!$A$5:$D$1316,3,FALSE)</f>
        <v>$0717E</v>
      </c>
      <c r="L1295" s="2" t="str">
        <f>VLOOKUP(A1295,'4B0907557P M592 List'!$A$5:$D$1316,2,FALSE)</f>
        <v>1x1</v>
      </c>
      <c r="M1295" s="2" t="str">
        <f>VLOOKUP(A1295,'4B0907557P M592 List'!$A$5:$D$1316,4,FALSE)</f>
        <v>DVL: Entprellzeit für Anschlagsadaption</v>
      </c>
      <c r="N1295" s="2" t="str">
        <f>VLOOKUP(A1295,'4B0907557P M592 List'!$A$5:$D$1316,3,FALSE)</f>
        <v>$0717E</v>
      </c>
      <c r="P1295" s="2" t="e">
        <f>VLOOKUP(A1295,'06A906018R M383 List'!$A$6:$D$1294,2,FALSE)</f>
        <v>#N/A</v>
      </c>
      <c r="Q1295" s="2" t="e">
        <f>VLOOKUP(A1295,'06A906018R M383 List'!$A$6:$D$1294,4,FALSE)</f>
        <v>#N/A</v>
      </c>
      <c r="R1295" s="2" t="e">
        <f>VLOOKUP(A1295,'06A906018R M383 List'!$A$6:$D$1294,3,FALSE)</f>
        <v>#N/A</v>
      </c>
      <c r="T1295" s="2" t="e">
        <f>VLOOKUP(A1295,'06A906018CG M383 List'!$A$6:$D$1395,2,FALSE)</f>
        <v>#N/A</v>
      </c>
      <c r="U1295" s="2" t="e">
        <f>VLOOKUP(A1295,'06A906018CG M383 List'!$A$6:$D$1395,4,FALSE)</f>
        <v>#N/A</v>
      </c>
      <c r="V1295" s="2" t="e">
        <f>VLOOKUP(A1295,'06A906018CG M383 List'!$A$6:$D$1395,3,FALSE)</f>
        <v>#N/A</v>
      </c>
    </row>
    <row r="1296" spans="1:22">
      <c r="A1296" s="2" t="s">
        <v>7018</v>
      </c>
      <c r="B1296" s="2" t="str">
        <f>VLOOKUP(A1296,'4B0907557B M382 List'!$A$5:$E$1799,5,FALSE)</f>
        <v>DVL : Wait for the Notadaption of LLmin - stop</v>
      </c>
      <c r="D1296" s="2" t="str">
        <f>VLOOKUP(A1296,'4B0907557B M382 List'!$A$5:$B$1799,2,FALSE)</f>
        <v>1x1</v>
      </c>
      <c r="E1296" s="2" t="str">
        <f>VLOOKUP(A1296,'4B0907557B M382 List'!$A$5:$D$1799,4,FALSE)</f>
        <v>DVL: Wartezeit für die Notadaption des LLmin-Anschlages</v>
      </c>
      <c r="F1296" s="2" t="str">
        <f>VLOOKUP(A1296,'4B0907557B M382 List'!$A$5:$D$1799,3,FALSE)</f>
        <v>$075E9</v>
      </c>
      <c r="H1296" s="2" t="str">
        <f>VLOOKUP(A1296,'4B0907557P M592 List'!$A$5:$D$1316,2,FALSE)</f>
        <v>1x1</v>
      </c>
      <c r="I1296" s="2" t="str">
        <f>VLOOKUP(A1296,'4B0907557P M592 List'!$A$5:$D$1316,4,FALSE)</f>
        <v>DVL: Wartezeit für die Notadaption des LLmin-Anschlages</v>
      </c>
      <c r="J1296" s="2" t="str">
        <f>VLOOKUP(A1296,'4B0907557P M592 List'!$A$5:$D$1316,3,FALSE)</f>
        <v>$0717F</v>
      </c>
      <c r="L1296" s="2" t="str">
        <f>VLOOKUP(A1296,'4B0907557P M592 List'!$A$5:$D$1316,2,FALSE)</f>
        <v>1x1</v>
      </c>
      <c r="M1296" s="2" t="str">
        <f>VLOOKUP(A1296,'4B0907557P M592 List'!$A$5:$D$1316,4,FALSE)</f>
        <v>DVL: Wartezeit für die Notadaption des LLmin-Anschlages</v>
      </c>
      <c r="N1296" s="2" t="str">
        <f>VLOOKUP(A1296,'4B0907557P M592 List'!$A$5:$D$1316,3,FALSE)</f>
        <v>$0717F</v>
      </c>
      <c r="P1296" s="2" t="e">
        <f>VLOOKUP(A1296,'06A906018R M383 List'!$A$6:$D$1294,2,FALSE)</f>
        <v>#N/A</v>
      </c>
      <c r="Q1296" s="2" t="e">
        <f>VLOOKUP(A1296,'06A906018R M383 List'!$A$6:$D$1294,4,FALSE)</f>
        <v>#N/A</v>
      </c>
      <c r="R1296" s="2" t="e">
        <f>VLOOKUP(A1296,'06A906018R M383 List'!$A$6:$D$1294,3,FALSE)</f>
        <v>#N/A</v>
      </c>
      <c r="T1296" s="2" t="e">
        <f>VLOOKUP(A1296,'06A906018CG M383 List'!$A$6:$D$1395,2,FALSE)</f>
        <v>#N/A</v>
      </c>
      <c r="U1296" s="2" t="e">
        <f>VLOOKUP(A1296,'06A906018CG M383 List'!$A$6:$D$1395,4,FALSE)</f>
        <v>#N/A</v>
      </c>
      <c r="V1296" s="2" t="e">
        <f>VLOOKUP(A1296,'06A906018CG M383 List'!$A$6:$D$1395,3,FALSE)</f>
        <v>#N/A</v>
      </c>
    </row>
    <row r="1297" spans="1:22">
      <c r="A1297" s="2" t="s">
        <v>3815</v>
      </c>
      <c r="B1297" s="2" t="str">
        <f>VLOOKUP(A1297,'4B0907557B M382 List'!$A$5:$E$1799,5,FALSE)</f>
        <v>DVL : Battery voltage threshold for stop adaptation</v>
      </c>
      <c r="D1297" s="2" t="str">
        <f>VLOOKUP(A1297,'4B0907557B M382 List'!$A$5:$B$1799,2,FALSE)</f>
        <v>1x1</v>
      </c>
      <c r="E1297" s="2" t="str">
        <f>VLOOKUP(A1297,'4B0907557B M382 List'!$A$5:$D$1799,4,FALSE)</f>
        <v>DVL: Batteriespannungsschwelle für Anschlagsadaption</v>
      </c>
      <c r="F1297" s="2" t="str">
        <f>VLOOKUP(A1297,'4B0907557B M382 List'!$A$5:$D$1799,3,FALSE)</f>
        <v>$075E7</v>
      </c>
      <c r="H1297" s="2" t="str">
        <f>VLOOKUP(A1297,'4B0907557P M592 List'!$A$5:$D$1316,2,FALSE)</f>
        <v>1x1</v>
      </c>
      <c r="I1297" s="2" t="str">
        <f>VLOOKUP(A1297,'4B0907557P M592 List'!$A$5:$D$1316,4,FALSE)</f>
        <v>DVL: Batteriespannungsschwelle für Anschlagsadaption</v>
      </c>
      <c r="J1297" s="2" t="str">
        <f>VLOOKUP(A1297,'4B0907557P M592 List'!$A$5:$D$1316,3,FALSE)</f>
        <v>$0717D</v>
      </c>
      <c r="L1297" s="2" t="str">
        <f>VLOOKUP(A1297,'4B0907557P M592 List'!$A$5:$D$1316,2,FALSE)</f>
        <v>1x1</v>
      </c>
      <c r="M1297" s="2" t="str">
        <f>VLOOKUP(A1297,'4B0907557P M592 List'!$A$5:$D$1316,4,FALSE)</f>
        <v>DVL: Batteriespannungsschwelle für Anschlagsadaption</v>
      </c>
      <c r="N1297" s="2" t="str">
        <f>VLOOKUP(A1297,'4B0907557P M592 List'!$A$5:$D$1316,3,FALSE)</f>
        <v>$0717D</v>
      </c>
      <c r="P1297" s="2" t="str">
        <f>VLOOKUP(A1297,'06A906018R M383 List'!$A$6:$D$1294,2,FALSE)</f>
        <v>1x1</v>
      </c>
      <c r="Q1297" s="2" t="str">
        <f>VLOOKUP(A1297,'06A906018R M383 List'!$A$6:$D$1294,4,FALSE)</f>
        <v>DVL: Batteriespannungsschwelle für Anschlagsadaption</v>
      </c>
      <c r="R1297" s="2" t="str">
        <f>VLOOKUP(A1297,'06A906018R M383 List'!$A$6:$D$1294,3,FALSE)</f>
        <v>$06AFE</v>
      </c>
      <c r="T1297" s="2" t="str">
        <f>VLOOKUP(A1297,'06A906018CG M383 List'!$A$6:$D$1395,2,FALSE)</f>
        <v>1x1</v>
      </c>
      <c r="U1297" s="2" t="str">
        <f>VLOOKUP(A1297,'06A906018CG M383 List'!$A$6:$D$1395,4,FALSE)</f>
        <v>DVL: Batteriespannungsschwelle für Anschlagsadaption</v>
      </c>
      <c r="V1297" s="2" t="str">
        <f>VLOOKUP(A1297,'06A906018CG M383 List'!$A$6:$D$1395,3,FALSE)</f>
        <v>$06B1C</v>
      </c>
    </row>
    <row r="1298" spans="1:22">
      <c r="A1298" s="2" t="s">
        <v>3847</v>
      </c>
      <c r="B1298" s="2" t="str">
        <f>VLOOKUP(A1298,'4B0907557B M382 List'!$A$5:$E$1799,5,FALSE)</f>
        <v>DVL : Upper plausible IPDK voltage at the mech. minimum stop</v>
      </c>
      <c r="D1298" s="2" t="str">
        <f>VLOOKUP(A1298,'4B0907557B M382 List'!$A$5:$B$1799,2,FALSE)</f>
        <v>1x1</v>
      </c>
      <c r="E1298" s="2" t="str">
        <f>VLOOKUP(A1298,'4B0907557B M382 List'!$A$5:$D$1799,4,FALSE)</f>
        <v>DVL: Obere plausible IPDK-Spannung am mech. Minimalanschlag</v>
      </c>
      <c r="F1298" s="2" t="str">
        <f>VLOOKUP(A1298,'4B0907557B M382 List'!$A$5:$D$1799,3,FALSE)</f>
        <v>$075E2</v>
      </c>
      <c r="H1298" s="2" t="str">
        <f>VLOOKUP(A1298,'4B0907557P M592 List'!$A$5:$D$1316,2,FALSE)</f>
        <v>1x1</v>
      </c>
      <c r="I1298" s="2" t="str">
        <f>VLOOKUP(A1298,'4B0907557P M592 List'!$A$5:$D$1316,4,FALSE)</f>
        <v>DVL: Obere plausible IPDK-Spannung am mech. Minimalanschlag</v>
      </c>
      <c r="J1298" s="2" t="str">
        <f>VLOOKUP(A1298,'4B0907557P M592 List'!$A$5:$D$1316,3,FALSE)</f>
        <v>$07178</v>
      </c>
      <c r="L1298" s="2" t="str">
        <f>VLOOKUP(A1298,'4B0907557P M592 List'!$A$5:$D$1316,2,FALSE)</f>
        <v>1x1</v>
      </c>
      <c r="M1298" s="2" t="str">
        <f>VLOOKUP(A1298,'4B0907557P M592 List'!$A$5:$D$1316,4,FALSE)</f>
        <v>DVL: Obere plausible IPDK-Spannung am mech. Minimalanschlag</v>
      </c>
      <c r="N1298" s="2" t="str">
        <f>VLOOKUP(A1298,'4B0907557P M592 List'!$A$5:$D$1316,3,FALSE)</f>
        <v>$07178</v>
      </c>
      <c r="P1298" s="2" t="str">
        <f>VLOOKUP(A1298,'06A906018R M383 List'!$A$6:$D$1294,2,FALSE)</f>
        <v>1x1</v>
      </c>
      <c r="Q1298" s="2" t="str">
        <f>VLOOKUP(A1298,'06A906018R M383 List'!$A$6:$D$1294,4,FALSE)</f>
        <v>DVL: Obere plausible IPDK-Spannung am mech. Minimalanschlag</v>
      </c>
      <c r="R1298" s="2" t="str">
        <f>VLOOKUP(A1298,'06A906018R M383 List'!$A$6:$D$1294,3,FALSE)</f>
        <v>$06AF9</v>
      </c>
      <c r="T1298" s="2" t="str">
        <f>VLOOKUP(A1298,'06A906018CG M383 List'!$A$6:$D$1395,2,FALSE)</f>
        <v>1x1</v>
      </c>
      <c r="U1298" s="2" t="str">
        <f>VLOOKUP(A1298,'06A906018CG M383 List'!$A$6:$D$1395,4,FALSE)</f>
        <v>DVL: Obere plausible IPDK-Spannung am mech. Minimalanschlag</v>
      </c>
      <c r="V1298" s="2" t="str">
        <f>VLOOKUP(A1298,'06A906018CG M383 List'!$A$6:$D$1395,3,FALSE)</f>
        <v>$06B17</v>
      </c>
    </row>
    <row r="1299" spans="1:22">
      <c r="A1299" s="2" t="s">
        <v>3850</v>
      </c>
      <c r="B1299" s="2" t="str">
        <f>VLOOKUP(A1299,'4B0907557B M382 List'!$A$5:$E$1799,5,FALSE)</f>
        <v>DVL : Lower plausible IPDK voltage at the mech. minimum stop</v>
      </c>
      <c r="D1299" s="2" t="str">
        <f>VLOOKUP(A1299,'4B0907557B M382 List'!$A$5:$B$1799,2,FALSE)</f>
        <v>1x1</v>
      </c>
      <c r="E1299" s="2" t="str">
        <f>VLOOKUP(A1299,'4B0907557B M382 List'!$A$5:$D$1799,4,FALSE)</f>
        <v>DVL: Untere plausible IPDK-Spannung am mech. Minimalanschlag</v>
      </c>
      <c r="F1299" s="2" t="str">
        <f>VLOOKUP(A1299,'4B0907557B M382 List'!$A$5:$D$1799,3,FALSE)</f>
        <v>$075E3</v>
      </c>
      <c r="H1299" s="2" t="str">
        <f>VLOOKUP(A1299,'4B0907557P M592 List'!$A$5:$D$1316,2,FALSE)</f>
        <v>1x1</v>
      </c>
      <c r="I1299" s="2" t="str">
        <f>VLOOKUP(A1299,'4B0907557P M592 List'!$A$5:$D$1316,4,FALSE)</f>
        <v>DVL: Untere plausible IPDK-Spannung am mech. Minimalanschlag</v>
      </c>
      <c r="J1299" s="2" t="str">
        <f>VLOOKUP(A1299,'4B0907557P M592 List'!$A$5:$D$1316,3,FALSE)</f>
        <v>$07179</v>
      </c>
      <c r="L1299" s="2" t="str">
        <f>VLOOKUP(A1299,'4B0907557P M592 List'!$A$5:$D$1316,2,FALSE)</f>
        <v>1x1</v>
      </c>
      <c r="M1299" s="2" t="str">
        <f>VLOOKUP(A1299,'4B0907557P M592 List'!$A$5:$D$1316,4,FALSE)</f>
        <v>DVL: Untere plausible IPDK-Spannung am mech. Minimalanschlag</v>
      </c>
      <c r="N1299" s="2" t="str">
        <f>VLOOKUP(A1299,'4B0907557P M592 List'!$A$5:$D$1316,3,FALSE)</f>
        <v>$07179</v>
      </c>
      <c r="P1299" s="2" t="str">
        <f>VLOOKUP(A1299,'06A906018R M383 List'!$A$6:$D$1294,2,FALSE)</f>
        <v>1x1</v>
      </c>
      <c r="Q1299" s="2" t="str">
        <f>VLOOKUP(A1299,'06A906018R M383 List'!$A$6:$D$1294,4,FALSE)</f>
        <v>DVL: Untere plausible IPDK-Spannung am mech. Minimalanschlag</v>
      </c>
      <c r="R1299" s="2" t="str">
        <f>VLOOKUP(A1299,'06A906018R M383 List'!$A$6:$D$1294,3,FALSE)</f>
        <v>$06AFA</v>
      </c>
      <c r="T1299" s="2" t="str">
        <f>VLOOKUP(A1299,'06A906018CG M383 List'!$A$6:$D$1395,2,FALSE)</f>
        <v>1x1</v>
      </c>
      <c r="U1299" s="2" t="str">
        <f>VLOOKUP(A1299,'06A906018CG M383 List'!$A$6:$D$1395,4,FALSE)</f>
        <v>DVL: Untere plausible IPDK-Spannung am mech. Minimalanschlag</v>
      </c>
      <c r="V1299" s="2" t="str">
        <f>VLOOKUP(A1299,'06A906018CG M383 List'!$A$6:$D$1395,3,FALSE)</f>
        <v>$06B18</v>
      </c>
    </row>
    <row r="1300" spans="1:22">
      <c r="A1300" s="2" t="s">
        <v>3853</v>
      </c>
      <c r="B1300" s="2" t="str">
        <f>VLOOKUP(A1300,'4B0907557B M382 List'!$A$5:$E$1799,5,FALSE)</f>
        <v>DVL : Upper plausible IPDK voltage at the mech. maximum stop</v>
      </c>
      <c r="D1300" s="2" t="str">
        <f>VLOOKUP(A1300,'4B0907557B M382 List'!$A$5:$B$1799,2,FALSE)</f>
        <v>1x1</v>
      </c>
      <c r="E1300" s="2" t="str">
        <f>VLOOKUP(A1300,'4B0907557B M382 List'!$A$5:$D$1799,4,FALSE)</f>
        <v>DVL: Obere plausible IPDK-Spannung am mech. Maximalanschlag</v>
      </c>
      <c r="F1300" s="2" t="str">
        <f>VLOOKUP(A1300,'4B0907557B M382 List'!$A$5:$D$1799,3,FALSE)</f>
        <v>$075E0</v>
      </c>
      <c r="H1300" s="2" t="str">
        <f>VLOOKUP(A1300,'4B0907557P M592 List'!$A$5:$D$1316,2,FALSE)</f>
        <v>1x1</v>
      </c>
      <c r="I1300" s="2" t="str">
        <f>VLOOKUP(A1300,'4B0907557P M592 List'!$A$5:$D$1316,4,FALSE)</f>
        <v>DVL: Obere plausible IPDK-Spannung am mech. Maximalanschlag</v>
      </c>
      <c r="J1300" s="2" t="str">
        <f>VLOOKUP(A1300,'4B0907557P M592 List'!$A$5:$D$1316,3,FALSE)</f>
        <v>$07176</v>
      </c>
      <c r="L1300" s="2" t="str">
        <f>VLOOKUP(A1300,'4B0907557P M592 List'!$A$5:$D$1316,2,FALSE)</f>
        <v>1x1</v>
      </c>
      <c r="M1300" s="2" t="str">
        <f>VLOOKUP(A1300,'4B0907557P M592 List'!$A$5:$D$1316,4,FALSE)</f>
        <v>DVL: Obere plausible IPDK-Spannung am mech. Maximalanschlag</v>
      </c>
      <c r="N1300" s="2" t="str">
        <f>VLOOKUP(A1300,'4B0907557P M592 List'!$A$5:$D$1316,3,FALSE)</f>
        <v>$07176</v>
      </c>
      <c r="P1300" s="2" t="str">
        <f>VLOOKUP(A1300,'06A906018R M383 List'!$A$6:$D$1294,2,FALSE)</f>
        <v>1x1</v>
      </c>
      <c r="Q1300" s="2" t="str">
        <f>VLOOKUP(A1300,'06A906018R M383 List'!$A$6:$D$1294,4,FALSE)</f>
        <v>DVL: Obere plausible IPDK-Spannung am mech. Maximalanschlag</v>
      </c>
      <c r="R1300" s="2" t="str">
        <f>VLOOKUP(A1300,'06A906018R M383 List'!$A$6:$D$1294,3,FALSE)</f>
        <v>$06AF7</v>
      </c>
      <c r="T1300" s="2" t="str">
        <f>VLOOKUP(A1300,'06A906018CG M383 List'!$A$6:$D$1395,2,FALSE)</f>
        <v>1x1</v>
      </c>
      <c r="U1300" s="2" t="str">
        <f>VLOOKUP(A1300,'06A906018CG M383 List'!$A$6:$D$1395,4,FALSE)</f>
        <v>DVL: Obere plausible IPDK-Spannung am mech. Maximalanschlag</v>
      </c>
      <c r="V1300" s="2" t="str">
        <f>VLOOKUP(A1300,'06A906018CG M383 List'!$A$6:$D$1395,3,FALSE)</f>
        <v>$06B15</v>
      </c>
    </row>
    <row r="1301" spans="1:22">
      <c r="A1301" s="2" t="s">
        <v>3856</v>
      </c>
      <c r="B1301" s="2" t="str">
        <f>VLOOKUP(A1301,'4B0907557B M382 List'!$A$5:$E$1799,5,FALSE)</f>
        <v>DVL : Lower plausible IPDK voltage at the mech. maximum stop</v>
      </c>
      <c r="D1301" s="2" t="str">
        <f>VLOOKUP(A1301,'4B0907557B M382 List'!$A$5:$B$1799,2,FALSE)</f>
        <v>1x1</v>
      </c>
      <c r="E1301" s="2" t="str">
        <f>VLOOKUP(A1301,'4B0907557B M382 List'!$A$5:$D$1799,4,FALSE)</f>
        <v>DVL: Untere plausible IPDK-Spannung am mech. Maximalanschlag</v>
      </c>
      <c r="F1301" s="2" t="str">
        <f>VLOOKUP(A1301,'4B0907557B M382 List'!$A$5:$D$1799,3,FALSE)</f>
        <v>$075E1</v>
      </c>
      <c r="H1301" s="2" t="str">
        <f>VLOOKUP(A1301,'4B0907557P M592 List'!$A$5:$D$1316,2,FALSE)</f>
        <v>1x1</v>
      </c>
      <c r="I1301" s="2" t="str">
        <f>VLOOKUP(A1301,'4B0907557P M592 List'!$A$5:$D$1316,4,FALSE)</f>
        <v>DVL: Untere plausible IPDK-Spannung am mech. Maximalanschlag</v>
      </c>
      <c r="J1301" s="2" t="str">
        <f>VLOOKUP(A1301,'4B0907557P M592 List'!$A$5:$D$1316,3,FALSE)</f>
        <v>$07177</v>
      </c>
      <c r="L1301" s="2" t="str">
        <f>VLOOKUP(A1301,'4B0907557P M592 List'!$A$5:$D$1316,2,FALSE)</f>
        <v>1x1</v>
      </c>
      <c r="M1301" s="2" t="str">
        <f>VLOOKUP(A1301,'4B0907557P M592 List'!$A$5:$D$1316,4,FALSE)</f>
        <v>DVL: Untere plausible IPDK-Spannung am mech. Maximalanschlag</v>
      </c>
      <c r="N1301" s="2" t="str">
        <f>VLOOKUP(A1301,'4B0907557P M592 List'!$A$5:$D$1316,3,FALSE)</f>
        <v>$07177</v>
      </c>
      <c r="P1301" s="2" t="str">
        <f>VLOOKUP(A1301,'06A906018R M383 List'!$A$6:$D$1294,2,FALSE)</f>
        <v>1x1</v>
      </c>
      <c r="Q1301" s="2" t="str">
        <f>VLOOKUP(A1301,'06A906018R M383 List'!$A$6:$D$1294,4,FALSE)</f>
        <v>DVL: Untere plausible IPDK-Spannung am mech. Maximalanschlag</v>
      </c>
      <c r="R1301" s="2" t="str">
        <f>VLOOKUP(A1301,'06A906018R M383 List'!$A$6:$D$1294,3,FALSE)</f>
        <v>$06AF8</v>
      </c>
      <c r="T1301" s="2" t="str">
        <f>VLOOKUP(A1301,'06A906018CG M383 List'!$A$6:$D$1395,2,FALSE)</f>
        <v>1x1</v>
      </c>
      <c r="U1301" s="2" t="str">
        <f>VLOOKUP(A1301,'06A906018CG M383 List'!$A$6:$D$1395,4,FALSE)</f>
        <v>DVL: Untere plausible IPDK-Spannung am mech. Maximalanschlag</v>
      </c>
      <c r="V1301" s="2" t="str">
        <f>VLOOKUP(A1301,'06A906018CG M383 List'!$A$6:$D$1395,3,FALSE)</f>
        <v>$06B16</v>
      </c>
    </row>
    <row r="1302" spans="1:22">
      <c r="A1302" s="2" t="s">
        <v>3874</v>
      </c>
      <c r="B1302" s="2" t="str">
        <f>VLOOKUP(A1302,'4B0907557B M382 List'!$A$5:$E$1799,5,FALSE)</f>
        <v>DVL : Upper plausible IPDK voltage at full load</v>
      </c>
      <c r="D1302" s="2" t="str">
        <f>VLOOKUP(A1302,'4B0907557B M382 List'!$A$5:$B$1799,2,FALSE)</f>
        <v>1x1</v>
      </c>
      <c r="E1302" s="2" t="str">
        <f>VLOOKUP(A1302,'4B0907557B M382 List'!$A$5:$D$1799,4,FALSE)</f>
        <v>DVL: Obere plausible IPDK-Spannung am Vollastanschlag</v>
      </c>
      <c r="F1302" s="2" t="str">
        <f>VLOOKUP(A1302,'4B0907557B M382 List'!$A$5:$D$1799,3,FALSE)</f>
        <v>$07727</v>
      </c>
      <c r="H1302" s="2" t="str">
        <f>VLOOKUP(A1302,'4B0907557P M592 List'!$A$5:$D$1316,2,FALSE)</f>
        <v>1x1</v>
      </c>
      <c r="I1302" s="2" t="str">
        <f>VLOOKUP(A1302,'4B0907557P M592 List'!$A$5:$D$1316,4,FALSE)</f>
        <v>DVL: Obere plausible IPDK-Spannung am Vollastanschlag</v>
      </c>
      <c r="J1302" s="2" t="str">
        <f>VLOOKUP(A1302,'4B0907557P M592 List'!$A$5:$D$1316,3,FALSE)</f>
        <v>$072BD</v>
      </c>
      <c r="L1302" s="2" t="str">
        <f>VLOOKUP(A1302,'4B0907557P M592 List'!$A$5:$D$1316,2,FALSE)</f>
        <v>1x1</v>
      </c>
      <c r="M1302" s="2" t="str">
        <f>VLOOKUP(A1302,'4B0907557P M592 List'!$A$5:$D$1316,4,FALSE)</f>
        <v>DVL: Obere plausible IPDK-Spannung am Vollastanschlag</v>
      </c>
      <c r="N1302" s="2" t="str">
        <f>VLOOKUP(A1302,'4B0907557P M592 List'!$A$5:$D$1316,3,FALSE)</f>
        <v>$072BD</v>
      </c>
      <c r="P1302" s="2" t="str">
        <f>VLOOKUP(A1302,'06A906018R M383 List'!$A$6:$D$1294,2,FALSE)</f>
        <v>1x1</v>
      </c>
      <c r="Q1302" s="2" t="str">
        <f>VLOOKUP(A1302,'06A906018R M383 List'!$A$6:$D$1294,4,FALSE)</f>
        <v>DVL: Obere plausible IPDK-Spannung am Vollastanschlag</v>
      </c>
      <c r="R1302" s="2" t="str">
        <f>VLOOKUP(A1302,'06A906018R M383 List'!$A$6:$D$1294,3,FALSE)</f>
        <v>$06C40</v>
      </c>
      <c r="T1302" s="2" t="e">
        <f>VLOOKUP(A1302,'06A906018CG M383 List'!$A$6:$D$1395,2,FALSE)</f>
        <v>#N/A</v>
      </c>
      <c r="U1302" s="2" t="e">
        <f>VLOOKUP(A1302,'06A906018CG M383 List'!$A$6:$D$1395,4,FALSE)</f>
        <v>#N/A</v>
      </c>
      <c r="V1302" s="2" t="e">
        <f>VLOOKUP(A1302,'06A906018CG M383 List'!$A$6:$D$1395,3,FALSE)</f>
        <v>#N/A</v>
      </c>
    </row>
    <row r="1303" spans="1:22">
      <c r="P1303" s="2"/>
      <c r="Q1303" s="2"/>
      <c r="R1303" s="2"/>
    </row>
    <row r="1304" spans="1:22">
      <c r="A1304" s="2" t="s">
        <v>4386</v>
      </c>
      <c r="B1304" s="15" t="s">
        <v>9989</v>
      </c>
      <c r="P1304" s="2"/>
      <c r="Q1304" s="2"/>
      <c r="R1304" s="2"/>
    </row>
    <row r="1305" spans="1:22">
      <c r="A1305" s="2" t="s">
        <v>9164</v>
      </c>
      <c r="B1305" s="2" t="str">
        <f>VLOOKUP(A1305,'4B0907557B M382 List'!$A$5:$E$1799,5,FALSE)</f>
        <v>Airflow across luftumfaßte EV 's</v>
      </c>
      <c r="D1305" s="2" t="str">
        <f>VLOOKUP(A1305,'4B0907557B M382 List'!$A$5:$B$1799,2,FALSE)</f>
        <v>1x1</v>
      </c>
      <c r="E1305" s="2" t="str">
        <f>VLOOKUP(A1305,'4B0907557B M382 List'!$A$5:$D$1799,4,FALSE)</f>
        <v>Luftfluß über luftumfaßte EV's</v>
      </c>
      <c r="F1305" s="2" t="str">
        <f>VLOOKUP(A1305,'4B0907557B M382 List'!$A$5:$D$1799,3,FALSE)</f>
        <v>$075F2</v>
      </c>
      <c r="H1305" s="2" t="str">
        <f>VLOOKUP(A1305,'4B0907557P M592 List'!$A$5:$D$1316,2,FALSE)</f>
        <v>1x1</v>
      </c>
      <c r="I1305" s="2" t="str">
        <f>VLOOKUP(A1305,'4B0907557P M592 List'!$A$5:$D$1316,4,FALSE)</f>
        <v>Luftfluß über luftumfaßte EV's</v>
      </c>
      <c r="J1305" s="2" t="str">
        <f>VLOOKUP(A1305,'4B0907557P M592 List'!$A$5:$D$1316,3,FALSE)</f>
        <v>$07188</v>
      </c>
      <c r="L1305" s="2" t="str">
        <f>VLOOKUP(A1305,'4B0907557P M592 List'!$A$5:$D$1316,2,FALSE)</f>
        <v>1x1</v>
      </c>
      <c r="M1305" s="2" t="str">
        <f>VLOOKUP(A1305,'4B0907557P M592 List'!$A$5:$D$1316,4,FALSE)</f>
        <v>Luftfluß über luftumfaßte EV's</v>
      </c>
      <c r="N1305" s="2" t="str">
        <f>VLOOKUP(A1305,'4B0907557P M592 List'!$A$5:$D$1316,3,FALSE)</f>
        <v>$07188</v>
      </c>
      <c r="P1305" s="2" t="str">
        <f>VLOOKUP(A1305,'06A906018R M383 List'!$A$6:$D$1294,2,FALSE)</f>
        <v>1x1</v>
      </c>
      <c r="Q1305" s="2" t="str">
        <f>VLOOKUP(A1305,'06A906018R M383 List'!$A$6:$D$1294,4,FALSE)</f>
        <v>Luftfluß über luftumfaßte EV's</v>
      </c>
      <c r="R1305" s="2" t="str">
        <f>VLOOKUP(A1305,'06A906018R M383 List'!$A$6:$D$1294,3,FALSE)</f>
        <v>$06B0A</v>
      </c>
      <c r="T1305" s="2" t="str">
        <f>VLOOKUP(A1305,'06A906018CG M383 List'!$A$6:$D$1395,2,FALSE)</f>
        <v>1x1</v>
      </c>
      <c r="U1305" s="2" t="str">
        <f>VLOOKUP(A1305,'06A906018CG M383 List'!$A$6:$D$1395,4,FALSE)</f>
        <v>Luftfluß über luftumfaßte EV's</v>
      </c>
      <c r="V1305" s="2" t="str">
        <f>VLOOKUP(A1305,'06A906018CG M383 List'!$A$6:$D$1395,3,FALSE)</f>
        <v>$06B28</v>
      </c>
    </row>
    <row r="1306" spans="1:22">
      <c r="A1306" s="2" t="s">
        <v>9166</v>
      </c>
      <c r="B1306" s="2" t="str">
        <f>VLOOKUP(A1306,'4B0907557B M382 List'!$A$5:$E$1799,5,FALSE)</f>
        <v>Airflow across luftumfaßte EV 's</v>
      </c>
      <c r="D1306" s="2" t="str">
        <f>VLOOKUP(A1306,'4B0907557B M382 List'!$A$5:$B$1799,2,FALSE)</f>
        <v>1x1</v>
      </c>
      <c r="E1306" s="2" t="str">
        <f>VLOOKUP(A1306,'4B0907557B M382 List'!$A$5:$D$1799,4,FALSE)</f>
        <v>Luftfluß über luftumfaßte EV's</v>
      </c>
      <c r="F1306" s="2" t="str">
        <f>VLOOKUP(A1306,'4B0907557B M382 List'!$A$5:$D$1799,3,FALSE)</f>
        <v>$07602</v>
      </c>
      <c r="H1306" s="2" t="str">
        <f>VLOOKUP(A1306,'4B0907557P M592 List'!$A$5:$D$1316,2,FALSE)</f>
        <v>1x1</v>
      </c>
      <c r="I1306" s="2" t="str">
        <f>VLOOKUP(A1306,'4B0907557P M592 List'!$A$5:$D$1316,4,FALSE)</f>
        <v>Luftfluß über luftumfaßte EV's</v>
      </c>
      <c r="J1306" s="2" t="str">
        <f>VLOOKUP(A1306,'4B0907557P M592 List'!$A$5:$D$1316,3,FALSE)</f>
        <v>$07198</v>
      </c>
      <c r="L1306" s="2" t="str">
        <f>VLOOKUP(A1306,'4B0907557P M592 List'!$A$5:$D$1316,2,FALSE)</f>
        <v>1x1</v>
      </c>
      <c r="M1306" s="2" t="str">
        <f>VLOOKUP(A1306,'4B0907557P M592 List'!$A$5:$D$1316,4,FALSE)</f>
        <v>Luftfluß über luftumfaßte EV's</v>
      </c>
      <c r="N1306" s="2" t="str">
        <f>VLOOKUP(A1306,'4B0907557P M592 List'!$A$5:$D$1316,3,FALSE)</f>
        <v>$07198</v>
      </c>
      <c r="P1306" s="2" t="str">
        <f>VLOOKUP(A1306,'06A906018R M383 List'!$A$6:$D$1294,2,FALSE)</f>
        <v>1x1</v>
      </c>
      <c r="Q1306" s="2" t="str">
        <f>VLOOKUP(A1306,'06A906018R M383 List'!$A$6:$D$1294,4,FALSE)</f>
        <v>Luftfluß über luftumfaßte EV's</v>
      </c>
      <c r="R1306" s="2" t="str">
        <f>VLOOKUP(A1306,'06A906018R M383 List'!$A$6:$D$1294,3,FALSE)</f>
        <v>$06B1A</v>
      </c>
      <c r="T1306" s="2" t="str">
        <f>VLOOKUP(A1306,'06A906018CG M383 List'!$A$6:$D$1395,2,FALSE)</f>
        <v>1x1</v>
      </c>
      <c r="U1306" s="2" t="str">
        <f>VLOOKUP(A1306,'06A906018CG M383 List'!$A$6:$D$1395,4,FALSE)</f>
        <v>Luftfluß über luftumfaßte EV's</v>
      </c>
      <c r="V1306" s="2" t="str">
        <f>VLOOKUP(A1306,'06A906018CG M383 List'!$A$6:$D$1395,3,FALSE)</f>
        <v>$06B38</v>
      </c>
    </row>
    <row r="1307" spans="1:22">
      <c r="A1307" s="2" t="s">
        <v>9204</v>
      </c>
      <c r="B1307" s="2" t="str">
        <f>VLOOKUP(A1307,'4B0907557B M382 List'!$A$5:$E$1799,5,FALSE)</f>
        <v>Delta air quantity for TEV TEV depending on duty cycle</v>
      </c>
      <c r="D1307" s="2" t="str">
        <f>VLOOKUP(A1307,'4B0907557B M382 List'!$A$5:$B$1799,2,FALSE)</f>
        <v>3x1</v>
      </c>
      <c r="E1307" s="2" t="str">
        <f>VLOOKUP(A1307,'4B0907557B M382 List'!$A$5:$D$1799,4,FALSE)</f>
        <v>Delta-Luftmenge für TEV abhängig vom TEV-Tastverhältnis</v>
      </c>
      <c r="F1307" s="2" t="str">
        <f>VLOOKUP(A1307,'4B0907557B M382 List'!$A$5:$D$1799,3,FALSE)</f>
        <v>$09EF4</v>
      </c>
      <c r="H1307" s="2" t="e">
        <f>VLOOKUP(A1307,'4B0907557P M592 List'!$A$5:$D$1316,2,FALSE)</f>
        <v>#N/A</v>
      </c>
      <c r="I1307" s="2" t="e">
        <f>VLOOKUP(A1307,'4B0907557P M592 List'!$A$5:$D$1316,4,FALSE)</f>
        <v>#N/A</v>
      </c>
      <c r="J1307" s="2" t="e">
        <f>VLOOKUP(A1307,'4B0907557P M592 List'!$A$5:$D$1316,3,FALSE)</f>
        <v>#N/A</v>
      </c>
      <c r="L1307" s="2" t="e">
        <f>VLOOKUP(A1307,'4B0907557P M592 List'!$A$5:$D$1316,2,FALSE)</f>
        <v>#N/A</v>
      </c>
      <c r="M1307" s="2" t="e">
        <f>VLOOKUP(A1307,'4B0907557P M592 List'!$A$5:$D$1316,4,FALSE)</f>
        <v>#N/A</v>
      </c>
      <c r="N1307" s="2" t="e">
        <f>VLOOKUP(A1307,'4B0907557P M592 List'!$A$5:$D$1316,3,FALSE)</f>
        <v>#N/A</v>
      </c>
      <c r="P1307" s="2" t="str">
        <f>VLOOKUP(A1307,'06A906018R M383 List'!$A$6:$D$1294,2,FALSE)</f>
        <v>3x1</v>
      </c>
      <c r="Q1307" s="2" t="str">
        <f>VLOOKUP(A1307,'06A906018R M383 List'!$A$6:$D$1294,4,FALSE)</f>
        <v>Delta-Luftmenge für TEV abhängig vom TEV-Tastverhältnis</v>
      </c>
      <c r="R1307" s="2" t="str">
        <f>VLOOKUP(A1307,'06A906018R M383 List'!$A$6:$D$1294,3,FALSE)</f>
        <v>$093E5</v>
      </c>
      <c r="T1307" s="2" t="str">
        <f>VLOOKUP(A1307,'06A906018CG M383 List'!$A$6:$D$1395,2,FALSE)</f>
        <v>3x1</v>
      </c>
      <c r="U1307" s="2" t="str">
        <f>VLOOKUP(A1307,'06A906018CG M383 List'!$A$6:$D$1395,4,FALSE)</f>
        <v>Delta-Luftmenge für TEV abhängig vom TEV-Tastverhältnis</v>
      </c>
      <c r="V1307" s="2" t="str">
        <f>VLOOKUP(A1307,'06A906018CG M383 List'!$A$6:$D$1395,3,FALSE)</f>
        <v>$0944F</v>
      </c>
    </row>
    <row r="1308" spans="1:22">
      <c r="A1308" s="2" t="s">
        <v>9895</v>
      </c>
      <c r="B1308" s="2" t="str">
        <f>VLOOKUP(A1308,'4B0907557B M382 List'!$A$5:$E$1799,5,FALSE)</f>
        <v>Factor LLR air mass flow rate correction dep. of fdkha</v>
      </c>
      <c r="D1308" s="2" t="str">
        <f>VLOOKUP(A1308,'4B0907557B M382 List'!$A$5:$B$1799,2,FALSE)</f>
        <v>4x1</v>
      </c>
      <c r="E1308" s="2" t="str">
        <f>VLOOKUP(A1308,'4B0907557B M382 List'!$A$5:$D$1799,4,FALSE)</f>
        <v>Faktor LLR-Luftmassendurchsatz-Korrektur abh. von fdkha</v>
      </c>
      <c r="F1308" s="2" t="str">
        <f>VLOOKUP(A1308,'4B0907557B M382 List'!$A$5:$D$1799,3,FALSE)</f>
        <v>$09EDF</v>
      </c>
      <c r="H1308" s="2" t="e">
        <f>VLOOKUP(A1308,'4B0907557P M592 List'!$A$5:$D$1316,2,FALSE)</f>
        <v>#N/A</v>
      </c>
      <c r="I1308" s="2" t="e">
        <f>VLOOKUP(A1308,'4B0907557P M592 List'!$A$5:$D$1316,4,FALSE)</f>
        <v>#N/A</v>
      </c>
      <c r="J1308" s="2" t="e">
        <f>VLOOKUP(A1308,'4B0907557P M592 List'!$A$5:$D$1316,3,FALSE)</f>
        <v>#N/A</v>
      </c>
      <c r="L1308" s="2" t="e">
        <f>VLOOKUP(A1308,'4B0907557P M592 List'!$A$5:$D$1316,2,FALSE)</f>
        <v>#N/A</v>
      </c>
      <c r="M1308" s="2" t="e">
        <f>VLOOKUP(A1308,'4B0907557P M592 List'!$A$5:$D$1316,4,FALSE)</f>
        <v>#N/A</v>
      </c>
      <c r="N1308" s="2" t="e">
        <f>VLOOKUP(A1308,'4B0907557P M592 List'!$A$5:$D$1316,3,FALSE)</f>
        <v>#N/A</v>
      </c>
      <c r="P1308" s="2" t="str">
        <f>VLOOKUP(A1308,'06A906018R M383 List'!$A$6:$D$1294,2,FALSE)</f>
        <v>4x1</v>
      </c>
      <c r="Q1308" s="2" t="str">
        <f>VLOOKUP(A1308,'06A906018R M383 List'!$A$6:$D$1294,4,FALSE)</f>
        <v>Faktor LLR-Luftmassendurchsatz-Korrektur abh. von fdkha</v>
      </c>
      <c r="R1308" s="2" t="str">
        <f>VLOOKUP(A1308,'06A906018R M383 List'!$A$6:$D$1294,3,FALSE)</f>
        <v>$093D0</v>
      </c>
      <c r="T1308" s="2" t="str">
        <f>VLOOKUP(A1308,'06A906018CG M383 List'!$A$6:$D$1395,2,FALSE)</f>
        <v>4x1</v>
      </c>
      <c r="U1308" s="2" t="str">
        <f>VLOOKUP(A1308,'06A906018CG M383 List'!$A$6:$D$1395,4,FALSE)</f>
        <v>Faktor LLR-Luftmassendurchsatz-Korrektur abh. von fdkha</v>
      </c>
      <c r="V1308" s="2" t="str">
        <f>VLOOKUP(A1308,'06A906018CG M383 List'!$A$6:$D$1395,3,FALSE)</f>
        <v>$0943A</v>
      </c>
    </row>
    <row r="1309" spans="1:22">
      <c r="A1309" s="2" t="s">
        <v>9898</v>
      </c>
      <c r="B1309" s="2" t="str">
        <f>VLOOKUP(A1309,'4B0907557B M382 List'!$A$5:$E$1799,5,FALSE)</f>
        <v>Factor LLR air mass flow rate correction dep. of tans</v>
      </c>
      <c r="D1309" s="2" t="str">
        <f>VLOOKUP(A1309,'4B0907557B M382 List'!$A$5:$B$1799,2,FALSE)</f>
        <v>5x1</v>
      </c>
      <c r="E1309" s="2" t="str">
        <f>VLOOKUP(A1309,'4B0907557B M382 List'!$A$5:$D$1799,4,FALSE)</f>
        <v>Faktor LLR-Luftmassendurchsatz-Korrektur abh. von tans</v>
      </c>
      <c r="F1309" s="2" t="str">
        <f>VLOOKUP(A1309,'4B0907557B M382 List'!$A$5:$D$1799,3,FALSE)</f>
        <v>$09EEA</v>
      </c>
      <c r="H1309" s="2" t="e">
        <f>VLOOKUP(A1309,'4B0907557P M592 List'!$A$5:$D$1316,2,FALSE)</f>
        <v>#N/A</v>
      </c>
      <c r="I1309" s="2" t="e">
        <f>VLOOKUP(A1309,'4B0907557P M592 List'!$A$5:$D$1316,4,FALSE)</f>
        <v>#N/A</v>
      </c>
      <c r="J1309" s="2" t="e">
        <f>VLOOKUP(A1309,'4B0907557P M592 List'!$A$5:$D$1316,3,FALSE)</f>
        <v>#N/A</v>
      </c>
      <c r="L1309" s="2" t="e">
        <f>VLOOKUP(A1309,'4B0907557P M592 List'!$A$5:$D$1316,2,FALSE)</f>
        <v>#N/A</v>
      </c>
      <c r="M1309" s="2" t="e">
        <f>VLOOKUP(A1309,'4B0907557P M592 List'!$A$5:$D$1316,4,FALSE)</f>
        <v>#N/A</v>
      </c>
      <c r="N1309" s="2" t="e">
        <f>VLOOKUP(A1309,'4B0907557P M592 List'!$A$5:$D$1316,3,FALSE)</f>
        <v>#N/A</v>
      </c>
      <c r="P1309" s="2" t="str">
        <f>VLOOKUP(A1309,'06A906018R M383 List'!$A$6:$D$1294,2,FALSE)</f>
        <v>5x1</v>
      </c>
      <c r="Q1309" s="2" t="str">
        <f>VLOOKUP(A1309,'06A906018R M383 List'!$A$6:$D$1294,4,FALSE)</f>
        <v>Faktor LLR-Luftmassendurchsatz-Korrektur abh. von tans</v>
      </c>
      <c r="R1309" s="2" t="str">
        <f>VLOOKUP(A1309,'06A906018R M383 List'!$A$6:$D$1294,3,FALSE)</f>
        <v>$093DB</v>
      </c>
      <c r="T1309" s="2" t="str">
        <f>VLOOKUP(A1309,'06A906018CG M383 List'!$A$6:$D$1395,2,FALSE)</f>
        <v>5x1</v>
      </c>
      <c r="U1309" s="2" t="str">
        <f>VLOOKUP(A1309,'06A906018CG M383 List'!$A$6:$D$1395,4,FALSE)</f>
        <v>Faktor LLR-Luftmassendurchsatz-Korrektur abh. von tans</v>
      </c>
      <c r="V1309" s="2" t="str">
        <f>VLOOKUP(A1309,'06A906018CG M383 List'!$A$6:$D$1395,3,FALSE)</f>
        <v>$09445</v>
      </c>
    </row>
    <row r="1310" spans="1:22">
      <c r="A1310" s="2" t="s">
        <v>7174</v>
      </c>
      <c r="B1310" s="2" t="str">
        <f>VLOOKUP(A1310,'4B0907557B M382 List'!$A$5:$E$1799,5,FALSE)</f>
        <v>DVL : slope of the actuator characteristic curve above the first inflection point</v>
      </c>
      <c r="D1310" s="2" t="str">
        <f>VLOOKUP(A1310,'4B0907557B M382 List'!$A$5:$B$1799,2,FALSE)</f>
        <v>1x1</v>
      </c>
      <c r="E1310" s="2" t="str">
        <f>VLOOKUP(A1310,'4B0907557B M382 List'!$A$5:$D$1799,4,FALSE)</f>
        <v>DVL: Steigung der Stellerkennlinie oberhalb des ersten Knickpunktes</v>
      </c>
      <c r="F1310" s="2" t="str">
        <f>VLOOKUP(A1310,'4B0907557B M382 List'!$A$5:$D$1799,3,FALSE)</f>
        <v>$075FA</v>
      </c>
      <c r="H1310" s="2" t="str">
        <f>VLOOKUP(A1310,'4B0907557P M592 List'!$A$5:$D$1316,2,FALSE)</f>
        <v>1x1</v>
      </c>
      <c r="I1310" s="2" t="str">
        <f>VLOOKUP(A1310,'4B0907557P M592 List'!$A$5:$D$1316,4,FALSE)</f>
        <v>DVL: Steigung der Stellerkennlinie oberhalb des ersten Knickpunktes</v>
      </c>
      <c r="J1310" s="2" t="str">
        <f>VLOOKUP(A1310,'4B0907557P M592 List'!$A$5:$D$1316,3,FALSE)</f>
        <v>$07190</v>
      </c>
      <c r="L1310" s="2" t="str">
        <f>VLOOKUP(A1310,'4B0907557P M592 List'!$A$5:$D$1316,2,FALSE)</f>
        <v>1x1</v>
      </c>
      <c r="M1310" s="2" t="str">
        <f>VLOOKUP(A1310,'4B0907557P M592 List'!$A$5:$D$1316,4,FALSE)</f>
        <v>DVL: Steigung der Stellerkennlinie oberhalb des ersten Knickpunktes</v>
      </c>
      <c r="N1310" s="2" t="str">
        <f>VLOOKUP(A1310,'4B0907557P M592 List'!$A$5:$D$1316,3,FALSE)</f>
        <v>$07190</v>
      </c>
      <c r="P1310" s="2" t="str">
        <f>VLOOKUP(A1310,'06A906018R M383 List'!$A$6:$D$1294,2,FALSE)</f>
        <v>1x1</v>
      </c>
      <c r="Q1310" s="2" t="str">
        <f>VLOOKUP(A1310,'06A906018R M383 List'!$A$6:$D$1294,4,FALSE)</f>
        <v>DVL: Steigung der Stellerkennlinie oberhalb des ersten Knickpunktes</v>
      </c>
      <c r="R1310" s="2" t="str">
        <f>VLOOKUP(A1310,'06A906018R M383 List'!$A$6:$D$1294,3,FALSE)</f>
        <v>$06B12</v>
      </c>
      <c r="T1310" s="2" t="str">
        <f>VLOOKUP(A1310,'06A906018CG M383 List'!$A$6:$D$1395,2,FALSE)</f>
        <v>1x1</v>
      </c>
      <c r="U1310" s="2" t="str">
        <f>VLOOKUP(A1310,'06A906018CG M383 List'!$A$6:$D$1395,4,FALSE)</f>
        <v>DVL: Steigung der Stellerkennlinie oberhalb des ersten Knickpunktes</v>
      </c>
      <c r="V1310" s="2" t="str">
        <f>VLOOKUP(A1310,'06A906018CG M383 List'!$A$6:$D$1395,3,FALSE)</f>
        <v>$06B30</v>
      </c>
    </row>
    <row r="1311" spans="1:22">
      <c r="A1311" s="2" t="s">
        <v>7176</v>
      </c>
      <c r="B1311" s="2" t="str">
        <f>VLOOKUP(A1311,'4B0907557B M382 List'!$A$5:$E$1799,5,FALSE)</f>
        <v>DVL : slope of the actuator characteristic curve above the first inflection point</v>
      </c>
      <c r="D1311" s="2" t="str">
        <f>VLOOKUP(A1311,'4B0907557B M382 List'!$A$5:$B$1799,2,FALSE)</f>
        <v>1x1</v>
      </c>
      <c r="E1311" s="2" t="str">
        <f>VLOOKUP(A1311,'4B0907557B M382 List'!$A$5:$D$1799,4,FALSE)</f>
        <v>DVL: Steigung der Stellerkennlinie oberhalb des ersten Knickpunktes</v>
      </c>
      <c r="F1311" s="2" t="str">
        <f>VLOOKUP(A1311,'4B0907557B M382 List'!$A$5:$D$1799,3,FALSE)</f>
        <v>$0760A</v>
      </c>
      <c r="H1311" s="2" t="str">
        <f>VLOOKUP(A1311,'4B0907557P M592 List'!$A$5:$D$1316,2,FALSE)</f>
        <v>1x1</v>
      </c>
      <c r="I1311" s="2" t="str">
        <f>VLOOKUP(A1311,'4B0907557P M592 List'!$A$5:$D$1316,4,FALSE)</f>
        <v>DVL: Steigung der Stellerkennlinie oberhalb des ersten Knickpunktes</v>
      </c>
      <c r="J1311" s="2" t="str">
        <f>VLOOKUP(A1311,'4B0907557P M592 List'!$A$5:$D$1316,3,FALSE)</f>
        <v>$071A0</v>
      </c>
      <c r="L1311" s="2" t="str">
        <f>VLOOKUP(A1311,'4B0907557P M592 List'!$A$5:$D$1316,2,FALSE)</f>
        <v>1x1</v>
      </c>
      <c r="M1311" s="2" t="str">
        <f>VLOOKUP(A1311,'4B0907557P M592 List'!$A$5:$D$1316,4,FALSE)</f>
        <v>DVL: Steigung der Stellerkennlinie oberhalb des ersten Knickpunktes</v>
      </c>
      <c r="N1311" s="2" t="str">
        <f>VLOOKUP(A1311,'4B0907557P M592 List'!$A$5:$D$1316,3,FALSE)</f>
        <v>$071A0</v>
      </c>
      <c r="P1311" s="2" t="str">
        <f>VLOOKUP(A1311,'06A906018R M383 List'!$A$6:$D$1294,2,FALSE)</f>
        <v>1x1</v>
      </c>
      <c r="Q1311" s="2" t="str">
        <f>VLOOKUP(A1311,'06A906018R M383 List'!$A$6:$D$1294,4,FALSE)</f>
        <v>DVL: Steigung der Stellerkennlinie oberhalb des ersten Knickpunktes</v>
      </c>
      <c r="R1311" s="2" t="str">
        <f>VLOOKUP(A1311,'06A906018R M383 List'!$A$6:$D$1294,3,FALSE)</f>
        <v>$06B22</v>
      </c>
      <c r="T1311" s="2" t="str">
        <f>VLOOKUP(A1311,'06A906018CG M383 List'!$A$6:$D$1395,2,FALSE)</f>
        <v>1x1</v>
      </c>
      <c r="U1311" s="2" t="str">
        <f>VLOOKUP(A1311,'06A906018CG M383 List'!$A$6:$D$1395,4,FALSE)</f>
        <v>DVL: Steigung der Stellerkennlinie oberhalb des ersten Knickpunktes</v>
      </c>
      <c r="V1311" s="2" t="str">
        <f>VLOOKUP(A1311,'06A906018CG M383 List'!$A$6:$D$1395,3,FALSE)</f>
        <v>$06B40</v>
      </c>
    </row>
    <row r="1312" spans="1:22">
      <c r="A1312" s="2" t="s">
        <v>7179</v>
      </c>
      <c r="B1312" s="2" t="str">
        <f>VLOOKUP(A1312,'4B0907557B M382 List'!$A$5:$E$1799,5,FALSE)</f>
        <v>DVL : slope of the actuator characteristic curve above the second knee</v>
      </c>
      <c r="D1312" s="2" t="str">
        <f>VLOOKUP(A1312,'4B0907557B M382 List'!$A$5:$B$1799,2,FALSE)</f>
        <v>1x1</v>
      </c>
      <c r="E1312" s="2" t="str">
        <f>VLOOKUP(A1312,'4B0907557B M382 List'!$A$5:$D$1799,4,FALSE)</f>
        <v>DVL: Steigung der Stellerkennlinie oberhalb des zweiten Knickpunktes</v>
      </c>
      <c r="F1312" s="2" t="str">
        <f>VLOOKUP(A1312,'4B0907557B M382 List'!$A$5:$D$1799,3,FALSE)</f>
        <v>$075FC</v>
      </c>
      <c r="H1312" s="2" t="str">
        <f>VLOOKUP(A1312,'4B0907557P M592 List'!$A$5:$D$1316,2,FALSE)</f>
        <v>1x1</v>
      </c>
      <c r="I1312" s="2" t="str">
        <f>VLOOKUP(A1312,'4B0907557P M592 List'!$A$5:$D$1316,4,FALSE)</f>
        <v>DVL: Steigung der Stellerkennlinie oberhalb des zweiten Knickpunktes</v>
      </c>
      <c r="J1312" s="2" t="str">
        <f>VLOOKUP(A1312,'4B0907557P M592 List'!$A$5:$D$1316,3,FALSE)</f>
        <v>$07192</v>
      </c>
      <c r="L1312" s="2" t="str">
        <f>VLOOKUP(A1312,'4B0907557P M592 List'!$A$5:$D$1316,2,FALSE)</f>
        <v>1x1</v>
      </c>
      <c r="M1312" s="2" t="str">
        <f>VLOOKUP(A1312,'4B0907557P M592 List'!$A$5:$D$1316,4,FALSE)</f>
        <v>DVL: Steigung der Stellerkennlinie oberhalb des zweiten Knickpunktes</v>
      </c>
      <c r="N1312" s="2" t="str">
        <f>VLOOKUP(A1312,'4B0907557P M592 List'!$A$5:$D$1316,3,FALSE)</f>
        <v>$07192</v>
      </c>
      <c r="P1312" s="2" t="str">
        <f>VLOOKUP(A1312,'06A906018R M383 List'!$A$6:$D$1294,2,FALSE)</f>
        <v>1x1</v>
      </c>
      <c r="Q1312" s="2" t="str">
        <f>VLOOKUP(A1312,'06A906018R M383 List'!$A$6:$D$1294,4,FALSE)</f>
        <v>DVL: Steigung der Stellerkennlinie oberhalb des zweiten Knickpunktes</v>
      </c>
      <c r="R1312" s="2" t="str">
        <f>VLOOKUP(A1312,'06A906018R M383 List'!$A$6:$D$1294,3,FALSE)</f>
        <v>$06B14</v>
      </c>
      <c r="T1312" s="2" t="str">
        <f>VLOOKUP(A1312,'06A906018CG M383 List'!$A$6:$D$1395,2,FALSE)</f>
        <v>1x1</v>
      </c>
      <c r="U1312" s="2" t="str">
        <f>VLOOKUP(A1312,'06A906018CG M383 List'!$A$6:$D$1395,4,FALSE)</f>
        <v>DVL: Steigung der Stellerkennlinie oberhalb des zweiten Knickpunktes</v>
      </c>
      <c r="V1312" s="2" t="str">
        <f>VLOOKUP(A1312,'06A906018CG M383 List'!$A$6:$D$1395,3,FALSE)</f>
        <v>$06B32</v>
      </c>
    </row>
    <row r="1313" spans="1:22">
      <c r="A1313" s="2" t="s">
        <v>7181</v>
      </c>
      <c r="B1313" s="2" t="str">
        <f>VLOOKUP(A1313,'4B0907557B M382 List'!$A$5:$E$1799,5,FALSE)</f>
        <v>DVL : slope of the actuator characteristic curve above the second knee</v>
      </c>
      <c r="D1313" s="2" t="str">
        <f>VLOOKUP(A1313,'4B0907557B M382 List'!$A$5:$B$1799,2,FALSE)</f>
        <v>1x1</v>
      </c>
      <c r="E1313" s="2" t="str">
        <f>VLOOKUP(A1313,'4B0907557B M382 List'!$A$5:$D$1799,4,FALSE)</f>
        <v>DVL: Steigung der Stellerkennlinie oberhalb des zweiten Knickpunktes</v>
      </c>
      <c r="F1313" s="2" t="str">
        <f>VLOOKUP(A1313,'4B0907557B M382 List'!$A$5:$D$1799,3,FALSE)</f>
        <v>$0760C</v>
      </c>
      <c r="H1313" s="2" t="str">
        <f>VLOOKUP(A1313,'4B0907557P M592 List'!$A$5:$D$1316,2,FALSE)</f>
        <v>1x1</v>
      </c>
      <c r="I1313" s="2" t="str">
        <f>VLOOKUP(A1313,'4B0907557P M592 List'!$A$5:$D$1316,4,FALSE)</f>
        <v>DVL: Steigung der Stellerkennlinie oberhalb des zweiten Knickpunktes</v>
      </c>
      <c r="J1313" s="2" t="str">
        <f>VLOOKUP(A1313,'4B0907557P M592 List'!$A$5:$D$1316,3,FALSE)</f>
        <v>$071A2</v>
      </c>
      <c r="L1313" s="2" t="str">
        <f>VLOOKUP(A1313,'4B0907557P M592 List'!$A$5:$D$1316,2,FALSE)</f>
        <v>1x1</v>
      </c>
      <c r="M1313" s="2" t="str">
        <f>VLOOKUP(A1313,'4B0907557P M592 List'!$A$5:$D$1316,4,FALSE)</f>
        <v>DVL: Steigung der Stellerkennlinie oberhalb des zweiten Knickpunktes</v>
      </c>
      <c r="N1313" s="2" t="str">
        <f>VLOOKUP(A1313,'4B0907557P M592 List'!$A$5:$D$1316,3,FALSE)</f>
        <v>$071A2</v>
      </c>
      <c r="P1313" s="2" t="str">
        <f>VLOOKUP(A1313,'06A906018R M383 List'!$A$6:$D$1294,2,FALSE)</f>
        <v>1x1</v>
      </c>
      <c r="Q1313" s="2" t="str">
        <f>VLOOKUP(A1313,'06A906018R M383 List'!$A$6:$D$1294,4,FALSE)</f>
        <v>DVL: Steigung der Stellerkennlinie oberhalb des zweiten Knickpunktes</v>
      </c>
      <c r="R1313" s="2" t="str">
        <f>VLOOKUP(A1313,'06A906018R M383 List'!$A$6:$D$1294,3,FALSE)</f>
        <v>$06B24</v>
      </c>
      <c r="T1313" s="2" t="str">
        <f>VLOOKUP(A1313,'06A906018CG M383 List'!$A$6:$D$1395,2,FALSE)</f>
        <v>1x1</v>
      </c>
      <c r="U1313" s="2" t="str">
        <f>VLOOKUP(A1313,'06A906018CG M383 List'!$A$6:$D$1395,4,FALSE)</f>
        <v>DVL: Steigung der Stellerkennlinie oberhalb des zweiten Knickpunktes</v>
      </c>
      <c r="V1313" s="2" t="str">
        <f>VLOOKUP(A1313,'06A906018CG M383 List'!$A$6:$D$1395,3,FALSE)</f>
        <v>$06B42</v>
      </c>
    </row>
    <row r="1314" spans="1:22">
      <c r="A1314" s="2" t="s">
        <v>5756</v>
      </c>
      <c r="B1314" s="2" t="str">
        <f>VLOOKUP(A1314,'4B0907557B M382 List'!$A$5:$E$1799,5,FALSE)</f>
        <v>DVL : air flow rate on the first break point of the actuator characteristic</v>
      </c>
      <c r="D1314" s="2" t="str">
        <f>VLOOKUP(A1314,'4B0907557B M382 List'!$A$5:$B$1799,2,FALSE)</f>
        <v>1x1</v>
      </c>
      <c r="E1314" s="2" t="str">
        <f>VLOOKUP(A1314,'4B0907557B M382 List'!$A$5:$D$1799,4,FALSE)</f>
        <v>DVL: Luftdurchsatz am ersten Knickpunkt der Stellerkennlinie</v>
      </c>
      <c r="F1314" s="2" t="str">
        <f>VLOOKUP(A1314,'4B0907557B M382 List'!$A$5:$D$1799,3,FALSE)</f>
        <v>$075F4</v>
      </c>
      <c r="H1314" s="2" t="str">
        <f>VLOOKUP(A1314,'4B0907557P M592 List'!$A$5:$D$1316,2,FALSE)</f>
        <v>1x1</v>
      </c>
      <c r="I1314" s="2" t="str">
        <f>VLOOKUP(A1314,'4B0907557P M592 List'!$A$5:$D$1316,4,FALSE)</f>
        <v>DVL: Luftdurchsatz am ersten Knickpunkt der Stellerkennlinie</v>
      </c>
      <c r="J1314" s="2" t="str">
        <f>VLOOKUP(A1314,'4B0907557P M592 List'!$A$5:$D$1316,3,FALSE)</f>
        <v>$0718A</v>
      </c>
      <c r="L1314" s="2" t="str">
        <f>VLOOKUP(A1314,'4B0907557P M592 List'!$A$5:$D$1316,2,FALSE)</f>
        <v>1x1</v>
      </c>
      <c r="M1314" s="2" t="str">
        <f>VLOOKUP(A1314,'4B0907557P M592 List'!$A$5:$D$1316,4,FALSE)</f>
        <v>DVL: Luftdurchsatz am ersten Knickpunkt der Stellerkennlinie</v>
      </c>
      <c r="N1314" s="2" t="str">
        <f>VLOOKUP(A1314,'4B0907557P M592 List'!$A$5:$D$1316,3,FALSE)</f>
        <v>$0718A</v>
      </c>
      <c r="P1314" s="2" t="str">
        <f>VLOOKUP(A1314,'06A906018R M383 List'!$A$6:$D$1294,2,FALSE)</f>
        <v>1x1</v>
      </c>
      <c r="Q1314" s="2" t="str">
        <f>VLOOKUP(A1314,'06A906018R M383 List'!$A$6:$D$1294,4,FALSE)</f>
        <v>DVL: Luftdurchsatz am ersten Knickpunkt der Stellerkennlinie</v>
      </c>
      <c r="R1314" s="2" t="str">
        <f>VLOOKUP(A1314,'06A906018R M383 List'!$A$6:$D$1294,3,FALSE)</f>
        <v>$06B0C</v>
      </c>
      <c r="T1314" s="2" t="str">
        <f>VLOOKUP(A1314,'06A906018CG M383 List'!$A$6:$D$1395,2,FALSE)</f>
        <v>1x1</v>
      </c>
      <c r="U1314" s="2" t="str">
        <f>VLOOKUP(A1314,'06A906018CG M383 List'!$A$6:$D$1395,4,FALSE)</f>
        <v>DVL: Luftdurchsatz am ersten Knickpunkt der Stellerkennlinie</v>
      </c>
      <c r="V1314" s="2" t="str">
        <f>VLOOKUP(A1314,'06A906018CG M383 List'!$A$6:$D$1395,3,FALSE)</f>
        <v>$06B2A</v>
      </c>
    </row>
    <row r="1315" spans="1:22">
      <c r="A1315" s="2" t="s">
        <v>5758</v>
      </c>
      <c r="B1315" s="2" t="str">
        <f>VLOOKUP(A1315,'4B0907557B M382 List'!$A$5:$E$1799,5,FALSE)</f>
        <v>DVL : air flow rate on the first break point of the actuator characteristic</v>
      </c>
      <c r="D1315" s="2" t="str">
        <f>VLOOKUP(A1315,'4B0907557B M382 List'!$A$5:$B$1799,2,FALSE)</f>
        <v>1x1</v>
      </c>
      <c r="E1315" s="2" t="str">
        <f>VLOOKUP(A1315,'4B0907557B M382 List'!$A$5:$D$1799,4,FALSE)</f>
        <v>DVL: Luftdurchsatz am ersten Knickpunkt der Stellerkennlinie</v>
      </c>
      <c r="F1315" s="2" t="str">
        <f>VLOOKUP(A1315,'4B0907557B M382 List'!$A$5:$D$1799,3,FALSE)</f>
        <v>$07604</v>
      </c>
      <c r="H1315" s="2" t="str">
        <f>VLOOKUP(A1315,'4B0907557P M592 List'!$A$5:$D$1316,2,FALSE)</f>
        <v>1x1</v>
      </c>
      <c r="I1315" s="2" t="str">
        <f>VLOOKUP(A1315,'4B0907557P M592 List'!$A$5:$D$1316,4,FALSE)</f>
        <v>DVL: Luftdurchsatz am ersten Knickpunkt der Stellerkennlinie</v>
      </c>
      <c r="J1315" s="2" t="str">
        <f>VLOOKUP(A1315,'4B0907557P M592 List'!$A$5:$D$1316,3,FALSE)</f>
        <v>$0719A</v>
      </c>
      <c r="L1315" s="2" t="str">
        <f>VLOOKUP(A1315,'4B0907557P M592 List'!$A$5:$D$1316,2,FALSE)</f>
        <v>1x1</v>
      </c>
      <c r="M1315" s="2" t="str">
        <f>VLOOKUP(A1315,'4B0907557P M592 List'!$A$5:$D$1316,4,FALSE)</f>
        <v>DVL: Luftdurchsatz am ersten Knickpunkt der Stellerkennlinie</v>
      </c>
      <c r="N1315" s="2" t="str">
        <f>VLOOKUP(A1315,'4B0907557P M592 List'!$A$5:$D$1316,3,FALSE)</f>
        <v>$0719A</v>
      </c>
      <c r="P1315" s="2" t="str">
        <f>VLOOKUP(A1315,'06A906018R M383 List'!$A$6:$D$1294,2,FALSE)</f>
        <v>1x1</v>
      </c>
      <c r="Q1315" s="2" t="str">
        <f>VLOOKUP(A1315,'06A906018R M383 List'!$A$6:$D$1294,4,FALSE)</f>
        <v>DVL: Luftdurchsatz am ersten Knickpunkt der Stellerkennlinie</v>
      </c>
      <c r="R1315" s="2" t="str">
        <f>VLOOKUP(A1315,'06A906018R M383 List'!$A$6:$D$1294,3,FALSE)</f>
        <v>$06B1C</v>
      </c>
      <c r="T1315" s="2" t="str">
        <f>VLOOKUP(A1315,'06A906018CG M383 List'!$A$6:$D$1395,2,FALSE)</f>
        <v>1x1</v>
      </c>
      <c r="U1315" s="2" t="str">
        <f>VLOOKUP(A1315,'06A906018CG M383 List'!$A$6:$D$1395,4,FALSE)</f>
        <v>DVL: Luftdurchsatz am ersten Knickpunkt der Stellerkennlinie</v>
      </c>
      <c r="V1315" s="2" t="str">
        <f>VLOOKUP(A1315,'06A906018CG M383 List'!$A$6:$D$1395,3,FALSE)</f>
        <v>$06B3A</v>
      </c>
    </row>
    <row r="1316" spans="1:22">
      <c r="A1316" s="2" t="s">
        <v>5761</v>
      </c>
      <c r="B1316" s="2" t="str">
        <f>VLOOKUP(A1316,'4B0907557B M382 List'!$A$5:$E$1799,5,FALSE)</f>
        <v>DVL : air flow rate on the second break point of the actuator characteristic</v>
      </c>
      <c r="D1316" s="2" t="str">
        <f>VLOOKUP(A1316,'4B0907557B M382 List'!$A$5:$B$1799,2,FALSE)</f>
        <v>1x1</v>
      </c>
      <c r="E1316" s="2" t="str">
        <f>VLOOKUP(A1316,'4B0907557B M382 List'!$A$5:$D$1799,4,FALSE)</f>
        <v>DVL: Luftdurchsatz am zweiten Knickpunkt der Stellerkennlinie</v>
      </c>
      <c r="F1316" s="2" t="str">
        <f>VLOOKUP(A1316,'4B0907557B M382 List'!$A$5:$D$1799,3,FALSE)</f>
        <v>$075F6</v>
      </c>
      <c r="H1316" s="2" t="str">
        <f>VLOOKUP(A1316,'4B0907557P M592 List'!$A$5:$D$1316,2,FALSE)</f>
        <v>1x1</v>
      </c>
      <c r="I1316" s="2" t="str">
        <f>VLOOKUP(A1316,'4B0907557P M592 List'!$A$5:$D$1316,4,FALSE)</f>
        <v>DVL: Luftdurchsatz am zweiten Knickpunkt der Stellerkennlinie</v>
      </c>
      <c r="J1316" s="2" t="str">
        <f>VLOOKUP(A1316,'4B0907557P M592 List'!$A$5:$D$1316,3,FALSE)</f>
        <v>$0718C</v>
      </c>
      <c r="L1316" s="2" t="str">
        <f>VLOOKUP(A1316,'4B0907557P M592 List'!$A$5:$D$1316,2,FALSE)</f>
        <v>1x1</v>
      </c>
      <c r="M1316" s="2" t="str">
        <f>VLOOKUP(A1316,'4B0907557P M592 List'!$A$5:$D$1316,4,FALSE)</f>
        <v>DVL: Luftdurchsatz am zweiten Knickpunkt der Stellerkennlinie</v>
      </c>
      <c r="N1316" s="2" t="str">
        <f>VLOOKUP(A1316,'4B0907557P M592 List'!$A$5:$D$1316,3,FALSE)</f>
        <v>$0718C</v>
      </c>
      <c r="P1316" s="2" t="str">
        <f>VLOOKUP(A1316,'06A906018R M383 List'!$A$6:$D$1294,2,FALSE)</f>
        <v>1x1</v>
      </c>
      <c r="Q1316" s="2" t="str">
        <f>VLOOKUP(A1316,'06A906018R M383 List'!$A$6:$D$1294,4,FALSE)</f>
        <v>DVL: Luftdurchsatz am zweiten Knickpunkt der Stellerkennlinie</v>
      </c>
      <c r="R1316" s="2" t="str">
        <f>VLOOKUP(A1316,'06A906018R M383 List'!$A$6:$D$1294,3,FALSE)</f>
        <v>$06B0E</v>
      </c>
      <c r="T1316" s="2" t="str">
        <f>VLOOKUP(A1316,'06A906018CG M383 List'!$A$6:$D$1395,2,FALSE)</f>
        <v>1x1</v>
      </c>
      <c r="U1316" s="2" t="str">
        <f>VLOOKUP(A1316,'06A906018CG M383 List'!$A$6:$D$1395,4,FALSE)</f>
        <v>DVL: Luftdurchsatz am zweiten Knickpunkt der Stellerkennlinie</v>
      </c>
      <c r="V1316" s="2" t="str">
        <f>VLOOKUP(A1316,'06A906018CG M383 List'!$A$6:$D$1395,3,FALSE)</f>
        <v>$06B2C</v>
      </c>
    </row>
    <row r="1317" spans="1:22">
      <c r="A1317" s="2" t="s">
        <v>5763</v>
      </c>
      <c r="B1317" s="2" t="str">
        <f>VLOOKUP(A1317,'4B0907557B M382 List'!$A$5:$E$1799,5,FALSE)</f>
        <v>DVL : air flow rate on the second break point of the actuator characteristic</v>
      </c>
      <c r="D1317" s="2" t="str">
        <f>VLOOKUP(A1317,'4B0907557B M382 List'!$A$5:$B$1799,2,FALSE)</f>
        <v>1x1</v>
      </c>
      <c r="E1317" s="2" t="str">
        <f>VLOOKUP(A1317,'4B0907557B M382 List'!$A$5:$D$1799,4,FALSE)</f>
        <v>DVL: Luftdurchsatz am zweiten Knickpunkt der Stellerkennlinie</v>
      </c>
      <c r="F1317" s="2" t="str">
        <f>VLOOKUP(A1317,'4B0907557B M382 List'!$A$5:$D$1799,3,FALSE)</f>
        <v>$07606</v>
      </c>
      <c r="H1317" s="2" t="str">
        <f>VLOOKUP(A1317,'4B0907557P M592 List'!$A$5:$D$1316,2,FALSE)</f>
        <v>1x1</v>
      </c>
      <c r="I1317" s="2" t="str">
        <f>VLOOKUP(A1317,'4B0907557P M592 List'!$A$5:$D$1316,4,FALSE)</f>
        <v>DVL: Luftdurchsatz am zweiten Knickpunkt der Stellerkennlinie</v>
      </c>
      <c r="J1317" s="2" t="str">
        <f>VLOOKUP(A1317,'4B0907557P M592 List'!$A$5:$D$1316,3,FALSE)</f>
        <v>$0719C</v>
      </c>
      <c r="L1317" s="2" t="str">
        <f>VLOOKUP(A1317,'4B0907557P M592 List'!$A$5:$D$1316,2,FALSE)</f>
        <v>1x1</v>
      </c>
      <c r="M1317" s="2" t="str">
        <f>VLOOKUP(A1317,'4B0907557P M592 List'!$A$5:$D$1316,4,FALSE)</f>
        <v>DVL: Luftdurchsatz am zweiten Knickpunkt der Stellerkennlinie</v>
      </c>
      <c r="N1317" s="2" t="str">
        <f>VLOOKUP(A1317,'4B0907557P M592 List'!$A$5:$D$1316,3,FALSE)</f>
        <v>$0719C</v>
      </c>
      <c r="P1317" s="2" t="str">
        <f>VLOOKUP(A1317,'06A906018R M383 List'!$A$6:$D$1294,2,FALSE)</f>
        <v>1x1</v>
      </c>
      <c r="Q1317" s="2" t="str">
        <f>VLOOKUP(A1317,'06A906018R M383 List'!$A$6:$D$1294,4,FALSE)</f>
        <v>DVL: Luftdurchsatz am zweiten Knickpunkt der Stellerkennlinie</v>
      </c>
      <c r="R1317" s="2" t="str">
        <f>VLOOKUP(A1317,'06A906018R M383 List'!$A$6:$D$1294,3,FALSE)</f>
        <v>$06B1E</v>
      </c>
      <c r="T1317" s="2" t="str">
        <f>VLOOKUP(A1317,'06A906018CG M383 List'!$A$6:$D$1395,2,FALSE)</f>
        <v>1x1</v>
      </c>
      <c r="U1317" s="2" t="str">
        <f>VLOOKUP(A1317,'06A906018CG M383 List'!$A$6:$D$1395,4,FALSE)</f>
        <v>DVL: Luftdurchsatz am zweiten Knickpunkt der Stellerkennlinie</v>
      </c>
      <c r="V1317" s="2" t="str">
        <f>VLOOKUP(A1317,'06A906018CG M383 List'!$A$6:$D$1395,3,FALSE)</f>
        <v>$06B3C</v>
      </c>
    </row>
    <row r="1318" spans="1:22">
      <c r="A1318" s="2" t="s">
        <v>5766</v>
      </c>
      <c r="B1318" s="2" t="str">
        <f>VLOOKUP(A1318,'4B0907557B M382 List'!$A$5:$E$1799,5,FALSE)</f>
        <v>DVL : slope of the actuator characteristic</v>
      </c>
      <c r="D1318" s="2" t="str">
        <f>VLOOKUP(A1318,'4B0907557B M382 List'!$A$5:$B$1799,2,FALSE)</f>
        <v>1x1</v>
      </c>
      <c r="E1318" s="2" t="str">
        <f>VLOOKUP(A1318,'4B0907557B M382 List'!$A$5:$D$1799,4,FALSE)</f>
        <v>DVL: Steigung der Stellerkennlinie</v>
      </c>
      <c r="F1318" s="2" t="str">
        <f>VLOOKUP(A1318,'4B0907557B M382 List'!$A$5:$D$1799,3,FALSE)</f>
        <v>$075F8</v>
      </c>
      <c r="H1318" s="2" t="str">
        <f>VLOOKUP(A1318,'4B0907557P M592 List'!$A$5:$D$1316,2,FALSE)</f>
        <v>1x1</v>
      </c>
      <c r="I1318" s="2" t="str">
        <f>VLOOKUP(A1318,'4B0907557P M592 List'!$A$5:$D$1316,4,FALSE)</f>
        <v>DVL: Steigung der Stellerkennlinie</v>
      </c>
      <c r="J1318" s="2" t="str">
        <f>VLOOKUP(A1318,'4B0907557P M592 List'!$A$5:$D$1316,3,FALSE)</f>
        <v>$0718E</v>
      </c>
      <c r="L1318" s="2" t="str">
        <f>VLOOKUP(A1318,'4B0907557P M592 List'!$A$5:$D$1316,2,FALSE)</f>
        <v>1x1</v>
      </c>
      <c r="M1318" s="2" t="str">
        <f>VLOOKUP(A1318,'4B0907557P M592 List'!$A$5:$D$1316,4,FALSE)</f>
        <v>DVL: Steigung der Stellerkennlinie</v>
      </c>
      <c r="N1318" s="2" t="str">
        <f>VLOOKUP(A1318,'4B0907557P M592 List'!$A$5:$D$1316,3,FALSE)</f>
        <v>$0718E</v>
      </c>
      <c r="P1318" s="2" t="str">
        <f>VLOOKUP(A1318,'06A906018R M383 List'!$A$6:$D$1294,2,FALSE)</f>
        <v>1x1</v>
      </c>
      <c r="Q1318" s="2" t="str">
        <f>VLOOKUP(A1318,'06A906018R M383 List'!$A$6:$D$1294,4,FALSE)</f>
        <v>DVL: Steigung der Stellerkennlinie</v>
      </c>
      <c r="R1318" s="2" t="str">
        <f>VLOOKUP(A1318,'06A906018R M383 List'!$A$6:$D$1294,3,FALSE)</f>
        <v>$06B10</v>
      </c>
      <c r="T1318" s="2" t="str">
        <f>VLOOKUP(A1318,'06A906018CG M383 List'!$A$6:$D$1395,2,FALSE)</f>
        <v>1x1</v>
      </c>
      <c r="U1318" s="2" t="str">
        <f>VLOOKUP(A1318,'06A906018CG M383 List'!$A$6:$D$1395,4,FALSE)</f>
        <v>DVL: Steigung der Stellerkennlinie</v>
      </c>
      <c r="V1318" s="2" t="str">
        <f>VLOOKUP(A1318,'06A906018CG M383 List'!$A$6:$D$1395,3,FALSE)</f>
        <v>$06B2E</v>
      </c>
    </row>
    <row r="1319" spans="1:22">
      <c r="A1319" s="2" t="s">
        <v>5768</v>
      </c>
      <c r="B1319" s="2" t="str">
        <f>VLOOKUP(A1319,'4B0907557B M382 List'!$A$5:$E$1799,5,FALSE)</f>
        <v>DVL : slope of the actuator characteristic</v>
      </c>
      <c r="D1319" s="2" t="str">
        <f>VLOOKUP(A1319,'4B0907557B M382 List'!$A$5:$B$1799,2,FALSE)</f>
        <v>1x1</v>
      </c>
      <c r="E1319" s="2" t="str">
        <f>VLOOKUP(A1319,'4B0907557B M382 List'!$A$5:$D$1799,4,FALSE)</f>
        <v>DVL: Steigung der Stellerkennlinie</v>
      </c>
      <c r="F1319" s="2" t="str">
        <f>VLOOKUP(A1319,'4B0907557B M382 List'!$A$5:$D$1799,3,FALSE)</f>
        <v>$07608</v>
      </c>
      <c r="H1319" s="2" t="str">
        <f>VLOOKUP(A1319,'4B0907557P M592 List'!$A$5:$D$1316,2,FALSE)</f>
        <v>1x1</v>
      </c>
      <c r="I1319" s="2" t="str">
        <f>VLOOKUP(A1319,'4B0907557P M592 List'!$A$5:$D$1316,4,FALSE)</f>
        <v>DVL: Steigung der Stellerkennlinie</v>
      </c>
      <c r="J1319" s="2" t="str">
        <f>VLOOKUP(A1319,'4B0907557P M592 List'!$A$5:$D$1316,3,FALSE)</f>
        <v>$0719E</v>
      </c>
      <c r="L1319" s="2" t="str">
        <f>VLOOKUP(A1319,'4B0907557P M592 List'!$A$5:$D$1316,2,FALSE)</f>
        <v>1x1</v>
      </c>
      <c r="M1319" s="2" t="str">
        <f>VLOOKUP(A1319,'4B0907557P M592 List'!$A$5:$D$1316,4,FALSE)</f>
        <v>DVL: Steigung der Stellerkennlinie</v>
      </c>
      <c r="N1319" s="2" t="str">
        <f>VLOOKUP(A1319,'4B0907557P M592 List'!$A$5:$D$1316,3,FALSE)</f>
        <v>$0719E</v>
      </c>
      <c r="P1319" s="2" t="str">
        <f>VLOOKUP(A1319,'06A906018R M383 List'!$A$6:$D$1294,2,FALSE)</f>
        <v>1x1</v>
      </c>
      <c r="Q1319" s="2" t="str">
        <f>VLOOKUP(A1319,'06A906018R M383 List'!$A$6:$D$1294,4,FALSE)</f>
        <v>DVL: Steigung der Stellerkennlinie</v>
      </c>
      <c r="R1319" s="2" t="str">
        <f>VLOOKUP(A1319,'06A906018R M383 List'!$A$6:$D$1294,3,FALSE)</f>
        <v>$06B20</v>
      </c>
      <c r="T1319" s="2" t="str">
        <f>VLOOKUP(A1319,'06A906018CG M383 List'!$A$6:$D$1395,2,FALSE)</f>
        <v>1x1</v>
      </c>
      <c r="U1319" s="2" t="str">
        <f>VLOOKUP(A1319,'06A906018CG M383 List'!$A$6:$D$1395,4,FALSE)</f>
        <v>DVL: Steigung der Stellerkennlinie</v>
      </c>
      <c r="V1319" s="2" t="str">
        <f>VLOOKUP(A1319,'06A906018CG M383 List'!$A$6:$D$1395,3,FALSE)</f>
        <v>$06B3E</v>
      </c>
    </row>
    <row r="1320" spans="1:22">
      <c r="A1320" s="2" t="s">
        <v>5771</v>
      </c>
      <c r="B1320" s="2" t="str">
        <f>VLOOKUP(A1320,'4B0907557B M382 List'!$A$5:$E$1799,5,FALSE)</f>
        <v>DVL : air throughput in the emergency cross</v>
      </c>
      <c r="D1320" s="2" t="str">
        <f>VLOOKUP(A1320,'4B0907557B M382 List'!$A$5:$B$1799,2,FALSE)</f>
        <v>1x1</v>
      </c>
      <c r="E1320" s="2" t="str">
        <f>VLOOKUP(A1320,'4B0907557B M382 List'!$A$5:$D$1799,4,FALSE)</f>
        <v>DVL: Luftdurchsatz im Notlaufquerschnitt</v>
      </c>
      <c r="F1320" s="2" t="str">
        <f>VLOOKUP(A1320,'4B0907557B M382 List'!$A$5:$D$1799,3,FALSE)</f>
        <v>$075F0</v>
      </c>
      <c r="H1320" s="2" t="str">
        <f>VLOOKUP(A1320,'4B0907557P M592 List'!$A$5:$D$1316,2,FALSE)</f>
        <v>1x1</v>
      </c>
      <c r="I1320" s="2" t="str">
        <f>VLOOKUP(A1320,'4B0907557P M592 List'!$A$5:$D$1316,4,FALSE)</f>
        <v>DVL: Luftdurchsatz im Notlaufquerschnitt</v>
      </c>
      <c r="J1320" s="2" t="str">
        <f>VLOOKUP(A1320,'4B0907557P M592 List'!$A$5:$D$1316,3,FALSE)</f>
        <v>$07186</v>
      </c>
      <c r="L1320" s="2" t="str">
        <f>VLOOKUP(A1320,'4B0907557P M592 List'!$A$5:$D$1316,2,FALSE)</f>
        <v>1x1</v>
      </c>
      <c r="M1320" s="2" t="str">
        <f>VLOOKUP(A1320,'4B0907557P M592 List'!$A$5:$D$1316,4,FALSE)</f>
        <v>DVL: Luftdurchsatz im Notlaufquerschnitt</v>
      </c>
      <c r="N1320" s="2" t="str">
        <f>VLOOKUP(A1320,'4B0907557P M592 List'!$A$5:$D$1316,3,FALSE)</f>
        <v>$07186</v>
      </c>
      <c r="P1320" s="2" t="str">
        <f>VLOOKUP(A1320,'06A906018R M383 List'!$A$6:$D$1294,2,FALSE)</f>
        <v>1x1</v>
      </c>
      <c r="Q1320" s="2" t="str">
        <f>VLOOKUP(A1320,'06A906018R M383 List'!$A$6:$D$1294,4,FALSE)</f>
        <v>DVL: Luftdurchsatz im Notlaufquerschnitt</v>
      </c>
      <c r="R1320" s="2" t="str">
        <f>VLOOKUP(A1320,'06A906018R M383 List'!$A$6:$D$1294,3,FALSE)</f>
        <v>$06B08</v>
      </c>
      <c r="T1320" s="2" t="str">
        <f>VLOOKUP(A1320,'06A906018CG M383 List'!$A$6:$D$1395,2,FALSE)</f>
        <v>1x1</v>
      </c>
      <c r="U1320" s="2" t="str">
        <f>VLOOKUP(A1320,'06A906018CG M383 List'!$A$6:$D$1395,4,FALSE)</f>
        <v>DVL: Luftdurchsatz im Notlaufquerschnitt</v>
      </c>
      <c r="V1320" s="2" t="str">
        <f>VLOOKUP(A1320,'06A906018CG M383 List'!$A$6:$D$1395,3,FALSE)</f>
        <v>$06B26</v>
      </c>
    </row>
    <row r="1321" spans="1:22">
      <c r="A1321" s="2" t="s">
        <v>5773</v>
      </c>
      <c r="B1321" s="2" t="str">
        <f>VLOOKUP(A1321,'4B0907557B M382 List'!$A$5:$E$1799,5,FALSE)</f>
        <v>DVL : air throughput in the emergency cross</v>
      </c>
      <c r="D1321" s="2" t="str">
        <f>VLOOKUP(A1321,'4B0907557B M382 List'!$A$5:$B$1799,2,FALSE)</f>
        <v>1x1</v>
      </c>
      <c r="E1321" s="2" t="str">
        <f>VLOOKUP(A1321,'4B0907557B M382 List'!$A$5:$D$1799,4,FALSE)</f>
        <v>DVL: Luftdurchsatz im Notlaufquerschnitt</v>
      </c>
      <c r="F1321" s="2" t="str">
        <f>VLOOKUP(A1321,'4B0907557B M382 List'!$A$5:$D$1799,3,FALSE)</f>
        <v>$07600</v>
      </c>
      <c r="H1321" s="2" t="str">
        <f>VLOOKUP(A1321,'4B0907557P M592 List'!$A$5:$D$1316,2,FALSE)</f>
        <v>1x1</v>
      </c>
      <c r="I1321" s="2" t="str">
        <f>VLOOKUP(A1321,'4B0907557P M592 List'!$A$5:$D$1316,4,FALSE)</f>
        <v>DVL: Luftdurchsatz im Notlaufquerschnitt</v>
      </c>
      <c r="J1321" s="2" t="str">
        <f>VLOOKUP(A1321,'4B0907557P M592 List'!$A$5:$D$1316,3,FALSE)</f>
        <v>$07196</v>
      </c>
      <c r="L1321" s="2" t="str">
        <f>VLOOKUP(A1321,'4B0907557P M592 List'!$A$5:$D$1316,2,FALSE)</f>
        <v>1x1</v>
      </c>
      <c r="M1321" s="2" t="str">
        <f>VLOOKUP(A1321,'4B0907557P M592 List'!$A$5:$D$1316,4,FALSE)</f>
        <v>DVL: Luftdurchsatz im Notlaufquerschnitt</v>
      </c>
      <c r="N1321" s="2" t="str">
        <f>VLOOKUP(A1321,'4B0907557P M592 List'!$A$5:$D$1316,3,FALSE)</f>
        <v>$07196</v>
      </c>
      <c r="P1321" s="2" t="str">
        <f>VLOOKUP(A1321,'06A906018R M383 List'!$A$6:$D$1294,2,FALSE)</f>
        <v>1x1</v>
      </c>
      <c r="Q1321" s="2" t="str">
        <f>VLOOKUP(A1321,'06A906018R M383 List'!$A$6:$D$1294,4,FALSE)</f>
        <v>DVL: Luftdurchsatz im Notlaufquerschnitt</v>
      </c>
      <c r="R1321" s="2" t="str">
        <f>VLOOKUP(A1321,'06A906018R M383 List'!$A$6:$D$1294,3,FALSE)</f>
        <v>$06B18</v>
      </c>
      <c r="T1321" s="2" t="str">
        <f>VLOOKUP(A1321,'06A906018CG M383 List'!$A$6:$D$1395,2,FALSE)</f>
        <v>1x1</v>
      </c>
      <c r="U1321" s="2" t="str">
        <f>VLOOKUP(A1321,'06A906018CG M383 List'!$A$6:$D$1395,4,FALSE)</f>
        <v>DVL: Luftdurchsatz im Notlaufquerschnitt</v>
      </c>
      <c r="V1321" s="2" t="str">
        <f>VLOOKUP(A1321,'06A906018CG M383 List'!$A$6:$D$1395,3,FALSE)</f>
        <v>$06B36</v>
      </c>
    </row>
    <row r="1322" spans="1:22">
      <c r="P1322" s="2"/>
      <c r="Q1322" s="2"/>
      <c r="R1322" s="2"/>
    </row>
    <row r="1323" spans="1:22">
      <c r="A1323" s="2" t="s">
        <v>4387</v>
      </c>
      <c r="B1323" s="15" t="s">
        <v>9990</v>
      </c>
      <c r="P1323" s="2"/>
      <c r="Q1323" s="2"/>
      <c r="R1323" s="2"/>
    </row>
    <row r="1324" spans="1:22">
      <c r="A1324" s="2" t="s">
        <v>9132</v>
      </c>
      <c r="B1324" s="2" t="str">
        <f>VLOOKUP(A1324,'4B0907557B M382 List'!$A$5:$E$1799,5,FALSE)</f>
        <v>lower limit for on-demand adaptation</v>
      </c>
      <c r="D1324" s="2" t="str">
        <f>VLOOKUP(A1324,'4B0907557B M382 List'!$A$5:$B$1799,2,FALSE)</f>
        <v>1x1</v>
      </c>
      <c r="E1324" s="2" t="str">
        <f>VLOOKUP(A1324,'4B0907557B M382 List'!$A$5:$D$1799,4,FALSE)</f>
        <v>untere Begrenzung für Bedarfsadaption</v>
      </c>
      <c r="F1324" s="2" t="str">
        <f>VLOOKUP(A1324,'4B0907557B M382 List'!$A$5:$D$1799,3,FALSE)</f>
        <v>$0760E</v>
      </c>
      <c r="H1324" s="2" t="str">
        <f>VLOOKUP(A1324,'4B0907557P M592 List'!$A$5:$D$1316,2,FALSE)</f>
        <v>1x1</v>
      </c>
      <c r="I1324" s="2" t="str">
        <f>VLOOKUP(A1324,'4B0907557P M592 List'!$A$5:$D$1316,4,FALSE)</f>
        <v>untere Begrenzung für Bedarfsadaption</v>
      </c>
      <c r="J1324" s="2" t="str">
        <f>VLOOKUP(A1324,'4B0907557P M592 List'!$A$5:$D$1316,3,FALSE)</f>
        <v>$071A4</v>
      </c>
      <c r="L1324" s="2" t="str">
        <f>VLOOKUP(A1324,'4B0907557P M592 List'!$A$5:$D$1316,2,FALSE)</f>
        <v>1x1</v>
      </c>
      <c r="M1324" s="2" t="str">
        <f>VLOOKUP(A1324,'4B0907557P M592 List'!$A$5:$D$1316,4,FALSE)</f>
        <v>untere Begrenzung für Bedarfsadaption</v>
      </c>
      <c r="N1324" s="2" t="str">
        <f>VLOOKUP(A1324,'4B0907557P M592 List'!$A$5:$D$1316,3,FALSE)</f>
        <v>$071A4</v>
      </c>
      <c r="P1324" s="2" t="str">
        <f>VLOOKUP(A1324,'06A906018R M383 List'!$A$6:$D$1294,2,FALSE)</f>
        <v>1x1</v>
      </c>
      <c r="Q1324" s="2" t="str">
        <f>VLOOKUP(A1324,'06A906018R M383 List'!$A$6:$D$1294,4,FALSE)</f>
        <v>untere Begrenzung für Bedarfsadaption</v>
      </c>
      <c r="R1324" s="2" t="str">
        <f>VLOOKUP(A1324,'06A906018R M383 List'!$A$6:$D$1294,3,FALSE)</f>
        <v>$06B16</v>
      </c>
      <c r="T1324" s="2" t="e">
        <f>VLOOKUP(A1324,'06A906018CG M383 List'!$A$6:$D$1395,2,FALSE)</f>
        <v>#N/A</v>
      </c>
      <c r="U1324" s="2" t="e">
        <f>VLOOKUP(A1324,'06A906018CG M383 List'!$A$6:$D$1395,4,FALSE)</f>
        <v>#N/A</v>
      </c>
      <c r="V1324" s="2" t="e">
        <f>VLOOKUP(A1324,'06A906018CG M383 List'!$A$6:$D$1395,3,FALSE)</f>
        <v>#N/A</v>
      </c>
    </row>
    <row r="1325" spans="1:22">
      <c r="A1325" s="2" t="s">
        <v>9135</v>
      </c>
      <c r="B1325" s="2" t="str">
        <f>VLOOKUP(A1325,'4B0907557B M382 List'!$A$5:$E$1799,5,FALSE)</f>
        <v>upper limit for on-demand adaptation</v>
      </c>
      <c r="D1325" s="2" t="str">
        <f>VLOOKUP(A1325,'4B0907557B M382 List'!$A$5:$B$1799,2,FALSE)</f>
        <v>1x1</v>
      </c>
      <c r="E1325" s="2" t="str">
        <f>VLOOKUP(A1325,'4B0907557B M382 List'!$A$5:$D$1799,4,FALSE)</f>
        <v>obere Begrenzung für Bedarfsadaption</v>
      </c>
      <c r="F1325" s="2" t="str">
        <f>VLOOKUP(A1325,'4B0907557B M382 List'!$A$5:$D$1799,3,FALSE)</f>
        <v>$07610</v>
      </c>
      <c r="H1325" s="2" t="str">
        <f>VLOOKUP(A1325,'4B0907557P M592 List'!$A$5:$D$1316,2,FALSE)</f>
        <v>1x1</v>
      </c>
      <c r="I1325" s="2" t="str">
        <f>VLOOKUP(A1325,'4B0907557P M592 List'!$A$5:$D$1316,4,FALSE)</f>
        <v>obere Begrenzung für Bedarfsadaption</v>
      </c>
      <c r="J1325" s="2" t="str">
        <f>VLOOKUP(A1325,'4B0907557P M592 List'!$A$5:$D$1316,3,FALSE)</f>
        <v>$071A6</v>
      </c>
      <c r="L1325" s="2" t="str">
        <f>VLOOKUP(A1325,'4B0907557P M592 List'!$A$5:$D$1316,2,FALSE)</f>
        <v>1x1</v>
      </c>
      <c r="M1325" s="2" t="str">
        <f>VLOOKUP(A1325,'4B0907557P M592 List'!$A$5:$D$1316,4,FALSE)</f>
        <v>obere Begrenzung für Bedarfsadaption</v>
      </c>
      <c r="N1325" s="2" t="str">
        <f>VLOOKUP(A1325,'4B0907557P M592 List'!$A$5:$D$1316,3,FALSE)</f>
        <v>$071A6</v>
      </c>
      <c r="P1325" s="2" t="str">
        <f>VLOOKUP(A1325,'06A906018R M383 List'!$A$6:$D$1294,2,FALSE)</f>
        <v>1x1</v>
      </c>
      <c r="Q1325" s="2" t="str">
        <f>VLOOKUP(A1325,'06A906018R M383 List'!$A$6:$D$1294,4,FALSE)</f>
        <v>obere Begrenzung für Bedarfsadaption</v>
      </c>
      <c r="R1325" s="2" t="str">
        <f>VLOOKUP(A1325,'06A906018R M383 List'!$A$6:$D$1294,3,FALSE)</f>
        <v>$06B28</v>
      </c>
      <c r="T1325" s="2" t="str">
        <f>VLOOKUP(A1325,'06A906018CG M383 List'!$A$6:$D$1395,2,FALSE)</f>
        <v>1x1</v>
      </c>
      <c r="U1325" s="2" t="str">
        <f>VLOOKUP(A1325,'06A906018CG M383 List'!$A$6:$D$1395,4,FALSE)</f>
        <v>obere Begrenzung für Bedarfsadaption</v>
      </c>
      <c r="V1325" s="2" t="str">
        <f>VLOOKUP(A1325,'06A906018CG M383 List'!$A$6:$D$1395,3,FALSE)</f>
        <v>$06B46</v>
      </c>
    </row>
    <row r="1326" spans="1:22">
      <c r="A1326" s="2" t="s">
        <v>9138</v>
      </c>
      <c r="B1326" s="2" t="str">
        <f>VLOOKUP(A1326,'4B0907557B M382 List'!$A$5:$E$1799,5,FALSE)</f>
        <v>Maximum Adaptionshub the air feedforward</v>
      </c>
      <c r="D1326" s="2" t="str">
        <f>VLOOKUP(A1326,'4B0907557B M382 List'!$A$5:$B$1799,2,FALSE)</f>
        <v>1x1</v>
      </c>
      <c r="E1326" s="2" t="str">
        <f>VLOOKUP(A1326,'4B0907557B M382 List'!$A$5:$D$1799,4,FALSE)</f>
        <v>Maximaler Adaptionshub der Luftvorsteuerung</v>
      </c>
      <c r="F1326" s="2" t="str">
        <f>VLOOKUP(A1326,'4B0907557B M382 List'!$A$5:$D$1799,3,FALSE)</f>
        <v>$07612</v>
      </c>
      <c r="H1326" s="2" t="str">
        <f>VLOOKUP(A1326,'4B0907557P M592 List'!$A$5:$D$1316,2,FALSE)</f>
        <v>1x1</v>
      </c>
      <c r="I1326" s="2" t="str">
        <f>VLOOKUP(A1326,'4B0907557P M592 List'!$A$5:$D$1316,4,FALSE)</f>
        <v>Maximaler Adaptionshub der Luftvorsteuerung</v>
      </c>
      <c r="J1326" s="2" t="str">
        <f>VLOOKUP(A1326,'4B0907557P M592 List'!$A$5:$D$1316,3,FALSE)</f>
        <v>$071A8</v>
      </c>
      <c r="L1326" s="2" t="str">
        <f>VLOOKUP(A1326,'4B0907557P M592 List'!$A$5:$D$1316,2,FALSE)</f>
        <v>1x1</v>
      </c>
      <c r="M1326" s="2" t="str">
        <f>VLOOKUP(A1326,'4B0907557P M592 List'!$A$5:$D$1316,4,FALSE)</f>
        <v>Maximaler Adaptionshub der Luftvorsteuerung</v>
      </c>
      <c r="N1326" s="2" t="str">
        <f>VLOOKUP(A1326,'4B0907557P M592 List'!$A$5:$D$1316,3,FALSE)</f>
        <v>$071A8</v>
      </c>
      <c r="P1326" s="2" t="str">
        <f>VLOOKUP(A1326,'06A906018R M383 List'!$A$6:$D$1294,2,FALSE)</f>
        <v>1x1</v>
      </c>
      <c r="Q1326" s="2" t="str">
        <f>VLOOKUP(A1326,'06A906018R M383 List'!$A$6:$D$1294,4,FALSE)</f>
        <v>Maximaler Adaptionshub der Luftvorsteuerung</v>
      </c>
      <c r="R1326" s="2" t="str">
        <f>VLOOKUP(A1326,'06A906018R M383 List'!$A$6:$D$1294,3,FALSE)</f>
        <v>$06B2A</v>
      </c>
      <c r="T1326" s="2" t="str">
        <f>VLOOKUP(A1326,'06A906018CG M383 List'!$A$6:$D$1395,2,FALSE)</f>
        <v>1x1</v>
      </c>
      <c r="U1326" s="2" t="str">
        <f>VLOOKUP(A1326,'06A906018CG M383 List'!$A$6:$D$1395,4,FALSE)</f>
        <v>Maximaler Adaptionshub der Luftvorsteuerung</v>
      </c>
      <c r="V1326" s="2" t="str">
        <f>VLOOKUP(A1326,'06A906018CG M383 List'!$A$6:$D$1395,3,FALSE)</f>
        <v>$06B48</v>
      </c>
    </row>
    <row r="1327" spans="1:22">
      <c r="A1327" s="2" t="s">
        <v>6494</v>
      </c>
      <c r="B1327" s="2" t="str">
        <f>VLOOKUP(A1327,'4B0907557B M382 List'!$A$5:$E$1799,5,FALSE)</f>
        <v>TMOT for air feedforward adaptation</v>
      </c>
      <c r="D1327" s="2" t="str">
        <f>VLOOKUP(A1327,'4B0907557B M382 List'!$A$5:$B$1799,2,FALSE)</f>
        <v>1x1</v>
      </c>
      <c r="E1327" s="2" t="str">
        <f>VLOOKUP(A1327,'4B0907557B M382 List'!$A$5:$D$1799,4,FALSE)</f>
        <v>TMOT für Luftvorsteuerung Adaption</v>
      </c>
      <c r="F1327" s="2" t="str">
        <f>VLOOKUP(A1327,'4B0907557B M382 List'!$A$5:$D$1799,3,FALSE)</f>
        <v>$07614</v>
      </c>
      <c r="H1327" s="2" t="str">
        <f>VLOOKUP(A1327,'4B0907557P M592 List'!$A$5:$D$1316,2,FALSE)</f>
        <v>1x1</v>
      </c>
      <c r="I1327" s="2" t="str">
        <f>VLOOKUP(A1327,'4B0907557P M592 List'!$A$5:$D$1316,4,FALSE)</f>
        <v>TMOT für Luftvorsteuerung Adaption</v>
      </c>
      <c r="J1327" s="2" t="str">
        <f>VLOOKUP(A1327,'4B0907557P M592 List'!$A$5:$D$1316,3,FALSE)</f>
        <v>$071AA</v>
      </c>
      <c r="L1327" s="2" t="str">
        <f>VLOOKUP(A1327,'4B0907557P M592 List'!$A$5:$D$1316,2,FALSE)</f>
        <v>1x1</v>
      </c>
      <c r="M1327" s="2" t="str">
        <f>VLOOKUP(A1327,'4B0907557P M592 List'!$A$5:$D$1316,4,FALSE)</f>
        <v>TMOT für Luftvorsteuerung Adaption</v>
      </c>
      <c r="N1327" s="2" t="str">
        <f>VLOOKUP(A1327,'4B0907557P M592 List'!$A$5:$D$1316,3,FALSE)</f>
        <v>$071AA</v>
      </c>
      <c r="P1327" s="2" t="str">
        <f>VLOOKUP(A1327,'06A906018R M383 List'!$A$6:$D$1294,2,FALSE)</f>
        <v>1x1</v>
      </c>
      <c r="Q1327" s="2" t="str">
        <f>VLOOKUP(A1327,'06A906018R M383 List'!$A$6:$D$1294,4,FALSE)</f>
        <v>TMOT für Luftvorsteuerung Adaption</v>
      </c>
      <c r="R1327" s="2" t="str">
        <f>VLOOKUP(A1327,'06A906018R M383 List'!$A$6:$D$1294,3,FALSE)</f>
        <v>$06B2C</v>
      </c>
      <c r="T1327" s="2" t="e">
        <f>VLOOKUP(A1327,'06A906018CG M383 List'!$A$6:$D$1395,2,FALSE)</f>
        <v>#N/A</v>
      </c>
      <c r="U1327" s="2" t="e">
        <f>VLOOKUP(A1327,'06A906018CG M383 List'!$A$6:$D$1395,4,FALSE)</f>
        <v>#N/A</v>
      </c>
      <c r="V1327" s="2" t="e">
        <f>VLOOKUP(A1327,'06A906018CG M383 List'!$A$6:$D$1395,3,FALSE)</f>
        <v>#N/A</v>
      </c>
    </row>
    <row r="1328" spans="1:22">
      <c r="A1328" s="2" t="s">
        <v>6581</v>
      </c>
      <c r="B1328" s="2" t="str">
        <f>VLOOKUP(A1328,'4B0907557B M382 List'!$A$5:$E$1799,5,FALSE)</f>
        <v>Wait for air feedforward adaptation</v>
      </c>
      <c r="D1328" s="2" t="str">
        <f>VLOOKUP(A1328,'4B0907557B M382 List'!$A$5:$B$1799,2,FALSE)</f>
        <v>1x1</v>
      </c>
      <c r="E1328" s="2" t="str">
        <f>VLOOKUP(A1328,'4B0907557B M382 List'!$A$5:$D$1799,4,FALSE)</f>
        <v>Wartezeit für Luftvorsteuerung Adaption</v>
      </c>
      <c r="F1328" s="2" t="str">
        <f>VLOOKUP(A1328,'4B0907557B M382 List'!$A$5:$D$1799,3,FALSE)</f>
        <v>$07616</v>
      </c>
      <c r="H1328" s="2" t="str">
        <f>VLOOKUP(A1328,'4B0907557P M592 List'!$A$5:$D$1316,2,FALSE)</f>
        <v>1x1</v>
      </c>
      <c r="I1328" s="2" t="str">
        <f>VLOOKUP(A1328,'4B0907557P M592 List'!$A$5:$D$1316,4,FALSE)</f>
        <v>Wartezeit für Luftvorsteuerung Adaption</v>
      </c>
      <c r="J1328" s="2" t="str">
        <f>VLOOKUP(A1328,'4B0907557P M592 List'!$A$5:$D$1316,3,FALSE)</f>
        <v>$071AC</v>
      </c>
      <c r="L1328" s="2" t="str">
        <f>VLOOKUP(A1328,'4B0907557P M592 List'!$A$5:$D$1316,2,FALSE)</f>
        <v>1x1</v>
      </c>
      <c r="M1328" s="2" t="str">
        <f>VLOOKUP(A1328,'4B0907557P M592 List'!$A$5:$D$1316,4,FALSE)</f>
        <v>Wartezeit für Luftvorsteuerung Adaption</v>
      </c>
      <c r="N1328" s="2" t="str">
        <f>VLOOKUP(A1328,'4B0907557P M592 List'!$A$5:$D$1316,3,FALSE)</f>
        <v>$071AC</v>
      </c>
      <c r="P1328" s="2" t="str">
        <f>VLOOKUP(A1328,'06A906018R M383 List'!$A$6:$D$1294,2,FALSE)</f>
        <v>1x1</v>
      </c>
      <c r="Q1328" s="2" t="str">
        <f>VLOOKUP(A1328,'06A906018R M383 List'!$A$6:$D$1294,4,FALSE)</f>
        <v>Wartezeit für Luftvorsteuerung Adaption</v>
      </c>
      <c r="R1328" s="2" t="str">
        <f>VLOOKUP(A1328,'06A906018R M383 List'!$A$6:$D$1294,3,FALSE)</f>
        <v>$06B2E</v>
      </c>
      <c r="T1328" s="2" t="str">
        <f>VLOOKUP(A1328,'06A906018CG M383 List'!$A$6:$D$1395,2,FALSE)</f>
        <v>1x1</v>
      </c>
      <c r="U1328" s="2" t="str">
        <f>VLOOKUP(A1328,'06A906018CG M383 List'!$A$6:$D$1395,4,FALSE)</f>
        <v>Wartezeit für Luftvorsteuerung Adaption</v>
      </c>
      <c r="V1328" s="2" t="str">
        <f>VLOOKUP(A1328,'06A906018CG M383 List'!$A$6:$D$1395,3,FALSE)</f>
        <v>$06B4C</v>
      </c>
    </row>
    <row r="1329" spans="1:22">
      <c r="A1329" s="2" t="s">
        <v>4247</v>
      </c>
      <c r="B1329" s="2" t="str">
        <f>VLOOKUP(A1329,'4B0907557B M382 List'!$A$5:$E$1799,5,FALSE)</f>
        <v>Time constant for air feedforward adaptation</v>
      </c>
      <c r="D1329" s="2" t="str">
        <f>VLOOKUP(A1329,'4B0907557B M382 List'!$A$5:$B$1799,2,FALSE)</f>
        <v>1x1</v>
      </c>
      <c r="E1329" s="2" t="str">
        <f>VLOOKUP(A1329,'4B0907557B M382 List'!$A$5:$D$1799,4,FALSE)</f>
        <v>Zeitkonstante für Luftvorsteuerung Adaption</v>
      </c>
      <c r="F1329" s="2" t="str">
        <f>VLOOKUP(A1329,'4B0907557B M382 List'!$A$5:$D$1799,3,FALSE)</f>
        <v>$07618</v>
      </c>
      <c r="H1329" s="2" t="str">
        <f>VLOOKUP(A1329,'4B0907557P M592 List'!$A$5:$D$1316,2,FALSE)</f>
        <v>1x1</v>
      </c>
      <c r="I1329" s="2" t="str">
        <f>VLOOKUP(A1329,'4B0907557P M592 List'!$A$5:$D$1316,4,FALSE)</f>
        <v>Zeitkonstante für Luftvorsteuerung Adaption</v>
      </c>
      <c r="J1329" s="2" t="str">
        <f>VLOOKUP(A1329,'4B0907557P M592 List'!$A$5:$D$1316,3,FALSE)</f>
        <v>$071AE</v>
      </c>
      <c r="L1329" s="2" t="str">
        <f>VLOOKUP(A1329,'4B0907557P M592 List'!$A$5:$D$1316,2,FALSE)</f>
        <v>1x1</v>
      </c>
      <c r="M1329" s="2" t="str">
        <f>VLOOKUP(A1329,'4B0907557P M592 List'!$A$5:$D$1316,4,FALSE)</f>
        <v>Zeitkonstante für Luftvorsteuerung Adaption</v>
      </c>
      <c r="N1329" s="2" t="str">
        <f>VLOOKUP(A1329,'4B0907557P M592 List'!$A$5:$D$1316,3,FALSE)</f>
        <v>$071AE</v>
      </c>
      <c r="P1329" s="2" t="str">
        <f>VLOOKUP(A1329,'06A906018R M383 List'!$A$6:$D$1294,2,FALSE)</f>
        <v>1x1</v>
      </c>
      <c r="Q1329" s="2" t="str">
        <f>VLOOKUP(A1329,'06A906018R M383 List'!$A$6:$D$1294,4,FALSE)</f>
        <v>Zeitkonstante für Luftvorsteuerung Adaption</v>
      </c>
      <c r="R1329" s="2" t="str">
        <f>VLOOKUP(A1329,'06A906018R M383 List'!$A$6:$D$1294,3,FALSE)</f>
        <v>$06B30</v>
      </c>
      <c r="T1329" s="2" t="str">
        <f>VLOOKUP(A1329,'06A906018CG M383 List'!$A$6:$D$1395,2,FALSE)</f>
        <v>1x1</v>
      </c>
      <c r="U1329" s="2" t="str">
        <f>VLOOKUP(A1329,'06A906018CG M383 List'!$A$6:$D$1395,4,FALSE)</f>
        <v>Zeitkonstante für Luftvorsteuerung Adaption</v>
      </c>
      <c r="V1329" s="2" t="str">
        <f>VLOOKUP(A1329,'06A906018CG M383 List'!$A$6:$D$1395,3,FALSE)</f>
        <v>$06B4E</v>
      </c>
    </row>
    <row r="1330" spans="1:22">
      <c r="P1330" s="2"/>
      <c r="Q1330" s="2"/>
      <c r="R1330" s="2"/>
    </row>
    <row r="1331" spans="1:22">
      <c r="A1331" s="17" t="s">
        <v>4388</v>
      </c>
      <c r="B1331" s="18" t="s">
        <v>9991</v>
      </c>
      <c r="P1331" s="2"/>
      <c r="Q1331" s="2"/>
      <c r="R1331" s="2"/>
    </row>
    <row r="1332" spans="1:22">
      <c r="A1332" s="2" t="s">
        <v>9076</v>
      </c>
      <c r="B1332" s="2" t="str">
        <f>VLOOKUP(A1332,'4B0907557B M382 List'!$A$5:$E$1799,5,FALSE)</f>
        <v>Target speed boost when catalytic converter heating at idle speed step ' a '</v>
      </c>
      <c r="D1332" s="2" t="str">
        <f>VLOOKUP(A1332,'4B0907557B M382 List'!$A$5:$B$1799,2,FALSE)</f>
        <v>5x1</v>
      </c>
      <c r="E1332" s="2" t="str">
        <f>VLOOKUP(A1332,'4B0907557B M382 List'!$A$5:$D$1799,4,FALSE)</f>
        <v>Solldrehzahl-Anhebung bei Katheizen im Leerlauf bei Fahrstufe 'ein'</v>
      </c>
      <c r="F1332" s="2" t="str">
        <f>VLOOKUP(A1332,'4B0907557B M382 List'!$A$5:$D$1799,3,FALSE)</f>
        <v>$09F66</v>
      </c>
      <c r="H1332" s="2" t="e">
        <f>VLOOKUP(A1332,'4B0907557P M592 List'!$A$5:$D$1316,2,FALSE)</f>
        <v>#N/A</v>
      </c>
      <c r="I1332" s="2" t="e">
        <f>VLOOKUP(A1332,'4B0907557P M592 List'!$A$5:$D$1316,4,FALSE)</f>
        <v>#N/A</v>
      </c>
      <c r="J1332" s="2" t="e">
        <f>VLOOKUP(A1332,'4B0907557P M592 List'!$A$5:$D$1316,3,FALSE)</f>
        <v>#N/A</v>
      </c>
      <c r="L1332" s="2" t="e">
        <f>VLOOKUP(A1332,'4B0907557P M592 List'!$A$5:$D$1316,2,FALSE)</f>
        <v>#N/A</v>
      </c>
      <c r="M1332" s="2" t="e">
        <f>VLOOKUP(A1332,'4B0907557P M592 List'!$A$5:$D$1316,4,FALSE)</f>
        <v>#N/A</v>
      </c>
      <c r="N1332" s="2" t="e">
        <f>VLOOKUP(A1332,'4B0907557P M592 List'!$A$5:$D$1316,3,FALSE)</f>
        <v>#N/A</v>
      </c>
      <c r="P1332" s="2" t="str">
        <f>VLOOKUP(A1332,'06A906018R M383 List'!$A$6:$D$1294,2,FALSE)</f>
        <v>5x1</v>
      </c>
      <c r="Q1332" s="2" t="str">
        <f>VLOOKUP(A1332,'06A906018R M383 List'!$A$6:$D$1294,4,FALSE)</f>
        <v>Solldrehzahl-Anhebung bei Katheizen im Leerlauf bei Fahrstufe 'ein'</v>
      </c>
      <c r="R1332" s="2" t="str">
        <f>VLOOKUP(A1332,'06A906018R M383 List'!$A$6:$D$1294,3,FALSE)</f>
        <v>$09463</v>
      </c>
      <c r="T1332" s="2" t="e">
        <f>VLOOKUP(A1332,'06A906018CG M383 List'!$A$6:$D$1395,2,FALSE)</f>
        <v>#N/A</v>
      </c>
      <c r="U1332" s="2" t="e">
        <f>VLOOKUP(A1332,'06A906018CG M383 List'!$A$6:$D$1395,4,FALSE)</f>
        <v>#N/A</v>
      </c>
      <c r="V1332" s="2" t="e">
        <f>VLOOKUP(A1332,'06A906018CG M383 List'!$A$6:$D$1395,3,FALSE)</f>
        <v>#N/A</v>
      </c>
    </row>
    <row r="1333" spans="1:22">
      <c r="A1333" s="2" t="s">
        <v>9094</v>
      </c>
      <c r="B1333" s="2" t="str">
        <f>VLOOKUP(A1333,'4B0907557B M382 List'!$A$5:$E$1799,5,FALSE)</f>
        <v>Target speed boost when catalytic converter heating at idle</v>
      </c>
      <c r="D1333" s="2" t="str">
        <f>VLOOKUP(A1333,'4B0907557B M382 List'!$A$5:$B$1799,2,FALSE)</f>
        <v>5x1</v>
      </c>
      <c r="E1333" s="2" t="str">
        <f>VLOOKUP(A1333,'4B0907557B M382 List'!$A$5:$D$1799,4,FALSE)</f>
        <v>Solldrehzahl-Anhebung bei Katheizen im Leerlauf</v>
      </c>
      <c r="F1333" s="2" t="str">
        <f>VLOOKUP(A1333,'4B0907557B M382 List'!$A$5:$D$1799,3,FALSE)</f>
        <v>$09F72</v>
      </c>
      <c r="H1333" s="2" t="e">
        <f>VLOOKUP(A1333,'4B0907557P M592 List'!$A$5:$D$1316,2,FALSE)</f>
        <v>#N/A</v>
      </c>
      <c r="I1333" s="2" t="e">
        <f>VLOOKUP(A1333,'4B0907557P M592 List'!$A$5:$D$1316,4,FALSE)</f>
        <v>#N/A</v>
      </c>
      <c r="J1333" s="2" t="e">
        <f>VLOOKUP(A1333,'4B0907557P M592 List'!$A$5:$D$1316,3,FALSE)</f>
        <v>#N/A</v>
      </c>
      <c r="L1333" s="2" t="e">
        <f>VLOOKUP(A1333,'4B0907557P M592 List'!$A$5:$D$1316,2,FALSE)</f>
        <v>#N/A</v>
      </c>
      <c r="M1333" s="2" t="e">
        <f>VLOOKUP(A1333,'4B0907557P M592 List'!$A$5:$D$1316,4,FALSE)</f>
        <v>#N/A</v>
      </c>
      <c r="N1333" s="2" t="e">
        <f>VLOOKUP(A1333,'4B0907557P M592 List'!$A$5:$D$1316,3,FALSE)</f>
        <v>#N/A</v>
      </c>
      <c r="P1333" s="2" t="str">
        <f>VLOOKUP(A1333,'06A906018R M383 List'!$A$6:$D$1294,2,FALSE)</f>
        <v>5x1</v>
      </c>
      <c r="Q1333" s="2" t="str">
        <f>VLOOKUP(A1333,'06A906018R M383 List'!$A$6:$D$1294,4,FALSE)</f>
        <v>Solldrehzahl-Anhebung bei Katheizen im Leerlauf</v>
      </c>
      <c r="R1333" s="2" t="str">
        <f>VLOOKUP(A1333,'06A906018R M383 List'!$A$6:$D$1294,3,FALSE)</f>
        <v>$09463</v>
      </c>
      <c r="T1333" s="2" t="str">
        <f>VLOOKUP(A1333,'06A906018CG M383 List'!$A$6:$D$1395,2,FALSE)</f>
        <v>5x1</v>
      </c>
      <c r="U1333" s="2" t="str">
        <f>VLOOKUP(A1333,'06A906018CG M383 List'!$A$6:$D$1395,4,FALSE)</f>
        <v>Solldrehzahl-Anhebung bei Katheizen im Leerlauf</v>
      </c>
      <c r="V1333" s="2" t="str">
        <f>VLOOKUP(A1333,'06A906018CG M383 List'!$A$6:$D$1395,3,FALSE)</f>
        <v>$094CD</v>
      </c>
    </row>
    <row r="1334" spans="1:22">
      <c r="A1334" s="2" t="s">
        <v>9298</v>
      </c>
      <c r="B1334" s="2" t="str">
        <f>VLOOKUP(A1334,'4B0907557B M382 List'!$A$5:$E$1799,5,FALSE)</f>
        <v>Batteriespannungshysterese for target speed increase</v>
      </c>
      <c r="D1334" s="2" t="str">
        <f>VLOOKUP(A1334,'4B0907557B M382 List'!$A$5:$B$1799,2,FALSE)</f>
        <v>1x1</v>
      </c>
      <c r="E1334" s="2" t="str">
        <f>VLOOKUP(A1334,'4B0907557B M382 List'!$A$5:$D$1799,4,FALSE)</f>
        <v>Batteriespannungshysterese für Solldrehzahlanhebung</v>
      </c>
      <c r="F1334" s="2" t="str">
        <f>VLOOKUP(A1334,'4B0907557B M382 List'!$A$5:$D$1799,3,FALSE)</f>
        <v>$0761D</v>
      </c>
      <c r="H1334" s="2" t="str">
        <f>VLOOKUP(A1334,'4B0907557P M592 List'!$A$5:$D$1316,2,FALSE)</f>
        <v>1x1</v>
      </c>
      <c r="I1334" s="2" t="str">
        <f>VLOOKUP(A1334,'4B0907557P M592 List'!$A$5:$D$1316,4,FALSE)</f>
        <v>Batteriespannungshysterese für Solldrehzahlanhebung</v>
      </c>
      <c r="J1334" s="2" t="str">
        <f>VLOOKUP(A1334,'4B0907557P M592 List'!$A$5:$D$1316,3,FALSE)</f>
        <v>$071B3</v>
      </c>
      <c r="L1334" s="2" t="str">
        <f>VLOOKUP(A1334,'4B0907557P M592 List'!$A$5:$D$1316,2,FALSE)</f>
        <v>1x1</v>
      </c>
      <c r="M1334" s="2" t="str">
        <f>VLOOKUP(A1334,'4B0907557P M592 List'!$A$5:$D$1316,4,FALSE)</f>
        <v>Batteriespannungshysterese für Solldrehzahlanhebung</v>
      </c>
      <c r="N1334" s="2" t="str">
        <f>VLOOKUP(A1334,'4B0907557P M592 List'!$A$5:$D$1316,3,FALSE)</f>
        <v>$071B3</v>
      </c>
      <c r="P1334" s="2" t="e">
        <f>VLOOKUP(A1334,'06A906018R M383 List'!$A$6:$D$1294,2,FALSE)</f>
        <v>#N/A</v>
      </c>
      <c r="Q1334" s="2" t="e">
        <f>VLOOKUP(A1334,'06A906018R M383 List'!$A$6:$D$1294,4,FALSE)</f>
        <v>#N/A</v>
      </c>
      <c r="R1334" s="2" t="e">
        <f>VLOOKUP(A1334,'06A906018R M383 List'!$A$6:$D$1294,3,FALSE)</f>
        <v>#N/A</v>
      </c>
      <c r="T1334" s="2" t="e">
        <f>VLOOKUP(A1334,'06A906018CG M383 List'!$A$6:$D$1395,2,FALSE)</f>
        <v>#N/A</v>
      </c>
      <c r="U1334" s="2" t="e">
        <f>VLOOKUP(A1334,'06A906018CG M383 List'!$A$6:$D$1395,4,FALSE)</f>
        <v>#N/A</v>
      </c>
      <c r="V1334" s="2" t="e">
        <f>VLOOKUP(A1334,'06A906018CG M383 List'!$A$6:$D$1395,3,FALSE)</f>
        <v>#N/A</v>
      </c>
    </row>
    <row r="1335" spans="1:22">
      <c r="A1335" s="2" t="s">
        <v>9300</v>
      </c>
      <c r="B1335" s="2" t="str">
        <f>VLOOKUP(A1335,'4B0907557B M382 List'!$A$5:$E$1799,5,FALSE)</f>
        <v>Batteriespannungshysterese for target speed increase</v>
      </c>
      <c r="D1335" s="2" t="str">
        <f>VLOOKUP(A1335,'4B0907557B M382 List'!$A$5:$B$1799,2,FALSE)</f>
        <v>1x1</v>
      </c>
      <c r="E1335" s="2" t="str">
        <f>VLOOKUP(A1335,'4B0907557B M382 List'!$A$5:$D$1799,4,FALSE)</f>
        <v>Batteriespannungshysterese für Solldrehzahlanhebung</v>
      </c>
      <c r="F1335" s="2" t="str">
        <f>VLOOKUP(A1335,'4B0907557B M382 List'!$A$5:$D$1799,3,FALSE)</f>
        <v>$07633</v>
      </c>
      <c r="H1335" s="2" t="str">
        <f>VLOOKUP(A1335,'4B0907557P M592 List'!$A$5:$D$1316,2,FALSE)</f>
        <v>1x1</v>
      </c>
      <c r="I1335" s="2" t="str">
        <f>VLOOKUP(A1335,'4B0907557P M592 List'!$A$5:$D$1316,4,FALSE)</f>
        <v>Batteriespannungshysterese für Solldrehzahlanhebung</v>
      </c>
      <c r="J1335" s="2" t="str">
        <f>VLOOKUP(A1335,'4B0907557P M592 List'!$A$5:$D$1316,3,FALSE)</f>
        <v>$071C9</v>
      </c>
      <c r="L1335" s="2" t="str">
        <f>VLOOKUP(A1335,'4B0907557P M592 List'!$A$5:$D$1316,2,FALSE)</f>
        <v>1x1</v>
      </c>
      <c r="M1335" s="2" t="str">
        <f>VLOOKUP(A1335,'4B0907557P M592 List'!$A$5:$D$1316,4,FALSE)</f>
        <v>Batteriespannungshysterese für Solldrehzahlanhebung</v>
      </c>
      <c r="N1335" s="2" t="str">
        <f>VLOOKUP(A1335,'4B0907557P M592 List'!$A$5:$D$1316,3,FALSE)</f>
        <v>$071C9</v>
      </c>
      <c r="P1335" s="2" t="str">
        <f>VLOOKUP(A1335,'06A906018R M383 List'!$A$6:$D$1294,2,FALSE)</f>
        <v>1x1</v>
      </c>
      <c r="Q1335" s="2" t="str">
        <f>VLOOKUP(A1335,'06A906018R M383 List'!$A$6:$D$1294,4,FALSE)</f>
        <v>Batteriespannungshysterese für Solldrehzahlanhebung</v>
      </c>
      <c r="R1335" s="2" t="str">
        <f>VLOOKUP(A1335,'06A906018R M383 List'!$A$6:$D$1294,3,FALSE)</f>
        <v>$06B35</v>
      </c>
      <c r="T1335" s="2" t="e">
        <f>VLOOKUP(A1335,'06A906018CG M383 List'!$A$6:$D$1395,2,FALSE)</f>
        <v>#N/A</v>
      </c>
      <c r="U1335" s="2" t="e">
        <f>VLOOKUP(A1335,'06A906018CG M383 List'!$A$6:$D$1395,4,FALSE)</f>
        <v>#N/A</v>
      </c>
      <c r="V1335" s="2" t="e">
        <f>VLOOKUP(A1335,'06A906018CG M383 List'!$A$6:$D$1395,3,FALSE)</f>
        <v>#N/A</v>
      </c>
    </row>
    <row r="1336" spans="1:22">
      <c r="A1336" s="17" t="s">
        <v>7826</v>
      </c>
      <c r="B1336" s="18" t="str">
        <f>VLOOKUP(A1336,'4B0907557B M382 List'!$A$5:$E$1799,5,FALSE) &amp; "    -TIME CONSTANT FOR IDLE RPM SET FILTER WHILE CATALYTIC CONVERTER HEATING"</f>
        <v>Time constant for setpoint speed filter while Kat - heating    -TIME CONSTANT FOR IDLE RPM SET FILTER WHILE CATALYTIC CONVERTER HEATING</v>
      </c>
      <c r="C1336" s="17"/>
      <c r="D1336" s="17" t="str">
        <f>VLOOKUP(A1336,'4B0907557B M382 List'!$A$5:$B$1799,2,FALSE)</f>
        <v>2x4</v>
      </c>
      <c r="E1336" s="2" t="str">
        <f>VLOOKUP(A1336,'4B0907557B M382 List'!$A$5:$D$1799,4,FALSE)</f>
        <v>Zeitkonstante für Solldrehzahlfilter während Kat-Heizen</v>
      </c>
      <c r="F1336" s="2" t="str">
        <f>VLOOKUP(A1336,'4B0907557B M382 List'!$A$5:$D$1799,3,FALSE)</f>
        <v>$09F57</v>
      </c>
      <c r="H1336" s="2" t="e">
        <f>VLOOKUP(A1336,'4B0907557P M592 List'!$A$5:$D$1316,2,FALSE)</f>
        <v>#N/A</v>
      </c>
      <c r="I1336" s="2" t="e">
        <f>VLOOKUP(A1336,'4B0907557P M592 List'!$A$5:$D$1316,4,FALSE)</f>
        <v>#N/A</v>
      </c>
      <c r="J1336" s="2" t="e">
        <f>VLOOKUP(A1336,'4B0907557P M592 List'!$A$5:$D$1316,3,FALSE)</f>
        <v>#N/A</v>
      </c>
      <c r="L1336" s="2" t="e">
        <f>VLOOKUP(A1336,'4B0907557P M592 List'!$A$5:$D$1316,2,FALSE)</f>
        <v>#N/A</v>
      </c>
      <c r="M1336" s="2" t="e">
        <f>VLOOKUP(A1336,'4B0907557P M592 List'!$A$5:$D$1316,4,FALSE)</f>
        <v>#N/A</v>
      </c>
      <c r="N1336" s="2" t="e">
        <f>VLOOKUP(A1336,'4B0907557P M592 List'!$A$5:$D$1316,3,FALSE)</f>
        <v>#N/A</v>
      </c>
      <c r="P1336" s="2" t="str">
        <f>VLOOKUP(A1336,'06A906018R M383 List'!$A$6:$D$1294,2,FALSE)</f>
        <v>2x4</v>
      </c>
      <c r="Q1336" s="2" t="str">
        <f>VLOOKUP(A1336,'06A906018R M383 List'!$A$6:$D$1294,4,FALSE)</f>
        <v>Zeitkonstante für Solldrehzahlfilter während Kat-Heizen</v>
      </c>
      <c r="R1336" s="2" t="str">
        <f>VLOOKUP(A1336,'06A906018R M383 List'!$A$6:$D$1294,3,FALSE)</f>
        <v>$09442</v>
      </c>
      <c r="T1336" s="2" t="str">
        <f>VLOOKUP(A1336,'06A906018CG M383 List'!$A$6:$D$1395,2,FALSE)</f>
        <v>2x4</v>
      </c>
      <c r="U1336" s="2" t="str">
        <f>VLOOKUP(A1336,'06A906018CG M383 List'!$A$6:$D$1395,4,FALSE)</f>
        <v>Zeitkonstante für Solldrehzahlfilter während Kat-Heizen</v>
      </c>
      <c r="V1336" s="2" t="str">
        <f>VLOOKUP(A1336,'06A906018CG M383 List'!$A$6:$D$1395,3,FALSE)</f>
        <v>$094A1</v>
      </c>
    </row>
    <row r="1337" spans="1:22">
      <c r="A1337" s="17" t="s">
        <v>7830</v>
      </c>
      <c r="B1337" s="18" t="str">
        <f>VLOOKUP(A1337,'4B0907557B M382 List'!$A$5:$E$1799,5,FALSE) &amp; "       -  TIME CONSTANT FOR IDLE RPM SET"</f>
        <v>Time constant for Solldrehzahlabregelung       -  TIME CONSTANT FOR IDLE RPM SET</v>
      </c>
      <c r="C1337" s="17"/>
      <c r="D1337" s="17" t="str">
        <f>VLOOKUP(A1337,'4B0907557B M382 List'!$A$5:$B$1799,2,FALSE)</f>
        <v>2x4</v>
      </c>
      <c r="E1337" s="2" t="str">
        <f>VLOOKUP(A1337,'4B0907557B M382 List'!$A$5:$D$1799,4,FALSE)</f>
        <v>Zeitkonstante für Solldrehzahlabregelung</v>
      </c>
      <c r="F1337" s="2" t="str">
        <f>VLOOKUP(A1337,'4B0907557B M382 List'!$A$5:$D$1799,3,FALSE)</f>
        <v>$09F45</v>
      </c>
      <c r="H1337" s="2" t="e">
        <f>VLOOKUP(A1337,'4B0907557P M592 List'!$A$5:$D$1316,2,FALSE)</f>
        <v>#N/A</v>
      </c>
      <c r="I1337" s="2" t="e">
        <f>VLOOKUP(A1337,'4B0907557P M592 List'!$A$5:$D$1316,4,FALSE)</f>
        <v>#N/A</v>
      </c>
      <c r="J1337" s="2" t="e">
        <f>VLOOKUP(A1337,'4B0907557P M592 List'!$A$5:$D$1316,3,FALSE)</f>
        <v>#N/A</v>
      </c>
      <c r="L1337" s="2" t="e">
        <f>VLOOKUP(A1337,'4B0907557P M592 List'!$A$5:$D$1316,2,FALSE)</f>
        <v>#N/A</v>
      </c>
      <c r="M1337" s="2" t="e">
        <f>VLOOKUP(A1337,'4B0907557P M592 List'!$A$5:$D$1316,4,FALSE)</f>
        <v>#N/A</v>
      </c>
      <c r="N1337" s="2" t="e">
        <f>VLOOKUP(A1337,'4B0907557P M592 List'!$A$5:$D$1316,3,FALSE)</f>
        <v>#N/A</v>
      </c>
      <c r="P1337" s="2" t="e">
        <f>VLOOKUP(A1337,'06A906018R M383 List'!$A$6:$D$1294,2,FALSE)</f>
        <v>#N/A</v>
      </c>
      <c r="Q1337" s="2" t="e">
        <f>VLOOKUP(A1337,'06A906018R M383 List'!$A$6:$D$1294,4,FALSE)</f>
        <v>#N/A</v>
      </c>
      <c r="R1337" s="2" t="e">
        <f>VLOOKUP(A1337,'06A906018R M383 List'!$A$6:$D$1294,3,FALSE)</f>
        <v>#N/A</v>
      </c>
      <c r="T1337" s="2" t="str">
        <f>VLOOKUP(A1337,'06A906018CG M383 List'!$A$6:$D$1395,2,FALSE)</f>
        <v>2x4</v>
      </c>
      <c r="U1337" s="2" t="str">
        <f>VLOOKUP(A1337,'06A906018CG M383 List'!$A$6:$D$1395,4,FALSE)</f>
        <v>Zeitkonstante für Solldrehzahlabregelung</v>
      </c>
      <c r="V1337" s="2" t="str">
        <f>VLOOKUP(A1337,'06A906018CG M383 List'!$A$6:$D$1395,3,FALSE)</f>
        <v>$0948F</v>
      </c>
    </row>
    <row r="1338" spans="1:22">
      <c r="A1338" s="2" t="s">
        <v>7891</v>
      </c>
      <c r="B1338" s="2" t="str">
        <f>VLOOKUP(A1338,'4B0907557B M382 List'!$A$5:$E$1799,5,FALSE)</f>
        <v>Factor for Solldrehzahlnachführung</v>
      </c>
      <c r="D1338" s="2" t="str">
        <f>VLOOKUP(A1338,'4B0907557B M382 List'!$A$5:$B$1799,2,FALSE)</f>
        <v>1x1</v>
      </c>
      <c r="E1338" s="2" t="str">
        <f>VLOOKUP(A1338,'4B0907557B M382 List'!$A$5:$D$1799,4,FALSE)</f>
        <v>Faktor für Solldrehzahlnachführung</v>
      </c>
      <c r="F1338" s="2" t="str">
        <f>VLOOKUP(A1338,'4B0907557B M382 List'!$A$5:$D$1799,3,FALSE)</f>
        <v>$07620</v>
      </c>
      <c r="H1338" s="2" t="str">
        <f>VLOOKUP(A1338,'4B0907557P M592 List'!$A$5:$D$1316,2,FALSE)</f>
        <v>1x1</v>
      </c>
      <c r="I1338" s="2" t="str">
        <f>VLOOKUP(A1338,'4B0907557P M592 List'!$A$5:$D$1316,4,FALSE)</f>
        <v>Faktor für Solldrehzahlnachführung</v>
      </c>
      <c r="J1338" s="2" t="str">
        <f>VLOOKUP(A1338,'4B0907557P M592 List'!$A$5:$D$1316,3,FALSE)</f>
        <v>$071B6</v>
      </c>
      <c r="L1338" s="2" t="str">
        <f>VLOOKUP(A1338,'4B0907557P M592 List'!$A$5:$D$1316,2,FALSE)</f>
        <v>1x1</v>
      </c>
      <c r="M1338" s="2" t="str">
        <f>VLOOKUP(A1338,'4B0907557P M592 List'!$A$5:$D$1316,4,FALSE)</f>
        <v>Faktor für Solldrehzahlnachführung</v>
      </c>
      <c r="N1338" s="2" t="str">
        <f>VLOOKUP(A1338,'4B0907557P M592 List'!$A$5:$D$1316,3,FALSE)</f>
        <v>$071B6</v>
      </c>
      <c r="P1338" s="2" t="e">
        <f>VLOOKUP(A1338,'06A906018R M383 List'!$A$6:$D$1294,2,FALSE)</f>
        <v>#N/A</v>
      </c>
      <c r="Q1338" s="2" t="e">
        <f>VLOOKUP(A1338,'06A906018R M383 List'!$A$6:$D$1294,4,FALSE)</f>
        <v>#N/A</v>
      </c>
      <c r="R1338" s="2" t="e">
        <f>VLOOKUP(A1338,'06A906018R M383 List'!$A$6:$D$1294,3,FALSE)</f>
        <v>#N/A</v>
      </c>
      <c r="T1338" s="2" t="str">
        <f>VLOOKUP(A1338,'06A906018CG M383 List'!$A$6:$D$1395,2,FALSE)</f>
        <v>1x1</v>
      </c>
      <c r="U1338" s="2" t="str">
        <f>VLOOKUP(A1338,'06A906018CG M383 List'!$A$6:$D$1395,4,FALSE)</f>
        <v>Faktor für Solldrehzahlnachführung</v>
      </c>
      <c r="V1338" s="2" t="str">
        <f>VLOOKUP(A1338,'06A906018CG M383 List'!$A$6:$D$1395,3,FALSE)</f>
        <v>$06B56</v>
      </c>
    </row>
    <row r="1339" spans="1:22">
      <c r="A1339" s="2" t="s">
        <v>7893</v>
      </c>
      <c r="B1339" s="2" t="str">
        <f>VLOOKUP(A1339,'4B0907557B M382 List'!$A$5:$E$1799,5,FALSE)</f>
        <v>Factor for Solldrehzahlnachführung</v>
      </c>
      <c r="D1339" s="2" t="str">
        <f>VLOOKUP(A1339,'4B0907557B M382 List'!$A$5:$B$1799,2,FALSE)</f>
        <v>1x1</v>
      </c>
      <c r="E1339" s="2" t="str">
        <f>VLOOKUP(A1339,'4B0907557B M382 List'!$A$5:$D$1799,4,FALSE)</f>
        <v>Faktor für Solldrehzahlnachführung</v>
      </c>
      <c r="F1339" s="2" t="str">
        <f>VLOOKUP(A1339,'4B0907557B M382 List'!$A$5:$D$1799,3,FALSE)</f>
        <v>$07636</v>
      </c>
      <c r="H1339" s="2" t="str">
        <f>VLOOKUP(A1339,'4B0907557P M592 List'!$A$5:$D$1316,2,FALSE)</f>
        <v>1x1</v>
      </c>
      <c r="I1339" s="2" t="str">
        <f>VLOOKUP(A1339,'4B0907557P M592 List'!$A$5:$D$1316,4,FALSE)</f>
        <v>Faktor für Solldrehzahlnachführung</v>
      </c>
      <c r="J1339" s="2" t="str">
        <f>VLOOKUP(A1339,'4B0907557P M592 List'!$A$5:$D$1316,3,FALSE)</f>
        <v>$071CC</v>
      </c>
      <c r="L1339" s="2" t="str">
        <f>VLOOKUP(A1339,'4B0907557P M592 List'!$A$5:$D$1316,2,FALSE)</f>
        <v>1x1</v>
      </c>
      <c r="M1339" s="2" t="str">
        <f>VLOOKUP(A1339,'4B0907557P M592 List'!$A$5:$D$1316,4,FALSE)</f>
        <v>Faktor für Solldrehzahlnachführung</v>
      </c>
      <c r="N1339" s="2" t="str">
        <f>VLOOKUP(A1339,'4B0907557P M592 List'!$A$5:$D$1316,3,FALSE)</f>
        <v>$071CC</v>
      </c>
      <c r="P1339" s="2" t="str">
        <f>VLOOKUP(A1339,'06A906018R M383 List'!$A$6:$D$1294,2,FALSE)</f>
        <v>1x1</v>
      </c>
      <c r="Q1339" s="2" t="str">
        <f>VLOOKUP(A1339,'06A906018R M383 List'!$A$6:$D$1294,4,FALSE)</f>
        <v>Faktor für Solldrehzahlnachführung</v>
      </c>
      <c r="R1339" s="2" t="str">
        <f>VLOOKUP(A1339,'06A906018R M383 List'!$A$6:$D$1294,3,FALSE)</f>
        <v>$06B38</v>
      </c>
      <c r="T1339" s="2" t="str">
        <f>VLOOKUP(A1339,'06A906018CG M383 List'!$A$6:$D$1395,2,FALSE)</f>
        <v>1x1</v>
      </c>
      <c r="U1339" s="2" t="str">
        <f>VLOOKUP(A1339,'06A906018CG M383 List'!$A$6:$D$1395,4,FALSE)</f>
        <v>Faktor für Solldrehzahlnachführung</v>
      </c>
      <c r="V1339" s="2" t="str">
        <f>VLOOKUP(A1339,'06A906018CG M383 List'!$A$6:$D$1395,3,FALSE)</f>
        <v>$06B6C</v>
      </c>
    </row>
    <row r="1340" spans="1:22">
      <c r="A1340" s="2" t="s">
        <v>8369</v>
      </c>
      <c r="B1340" s="2" t="str">
        <f>VLOOKUP(A1340,'4B0907557B M382 List'!$A$5:$E$1799,5,FALSE)</f>
        <v>Maximum Nachführdrehzahl</v>
      </c>
      <c r="D1340" s="2" t="str">
        <f>VLOOKUP(A1340,'4B0907557B M382 List'!$A$5:$B$1799,2,FALSE)</f>
        <v>1x1</v>
      </c>
      <c r="E1340" s="2" t="str">
        <f>VLOOKUP(A1340,'4B0907557B M382 List'!$A$5:$D$1799,4,FALSE)</f>
        <v>Maximale Nachführdrehzahl</v>
      </c>
      <c r="F1340" s="2" t="str">
        <f>VLOOKUP(A1340,'4B0907557B M382 List'!$A$5:$D$1799,3,FALSE)</f>
        <v>$07621</v>
      </c>
      <c r="H1340" s="2" t="str">
        <f>VLOOKUP(A1340,'4B0907557P M592 List'!$A$5:$D$1316,2,FALSE)</f>
        <v>1x1</v>
      </c>
      <c r="I1340" s="2" t="str">
        <f>VLOOKUP(A1340,'4B0907557P M592 List'!$A$5:$D$1316,4,FALSE)</f>
        <v>Maximale Nachführdrehzahl</v>
      </c>
      <c r="J1340" s="2" t="str">
        <f>VLOOKUP(A1340,'4B0907557P M592 List'!$A$5:$D$1316,3,FALSE)</f>
        <v>$071B7</v>
      </c>
      <c r="L1340" s="2" t="str">
        <f>VLOOKUP(A1340,'4B0907557P M592 List'!$A$5:$D$1316,2,FALSE)</f>
        <v>1x1</v>
      </c>
      <c r="M1340" s="2" t="str">
        <f>VLOOKUP(A1340,'4B0907557P M592 List'!$A$5:$D$1316,4,FALSE)</f>
        <v>Maximale Nachführdrehzahl</v>
      </c>
      <c r="N1340" s="2" t="str">
        <f>VLOOKUP(A1340,'4B0907557P M592 List'!$A$5:$D$1316,3,FALSE)</f>
        <v>$071B7</v>
      </c>
      <c r="P1340" s="2" t="e">
        <f>VLOOKUP(A1340,'06A906018R M383 List'!$A$6:$D$1294,2,FALSE)</f>
        <v>#N/A</v>
      </c>
      <c r="Q1340" s="2" t="e">
        <f>VLOOKUP(A1340,'06A906018R M383 List'!$A$6:$D$1294,4,FALSE)</f>
        <v>#N/A</v>
      </c>
      <c r="R1340" s="2" t="e">
        <f>VLOOKUP(A1340,'06A906018R M383 List'!$A$6:$D$1294,3,FALSE)</f>
        <v>#N/A</v>
      </c>
      <c r="T1340" s="2" t="str">
        <f>VLOOKUP(A1340,'06A906018CG M383 List'!$A$6:$D$1395,2,FALSE)</f>
        <v>1x1</v>
      </c>
      <c r="U1340" s="2" t="str">
        <f>VLOOKUP(A1340,'06A906018CG M383 List'!$A$6:$D$1395,4,FALSE)</f>
        <v>Maximale Nachführdrehzahl</v>
      </c>
      <c r="V1340" s="2" t="str">
        <f>VLOOKUP(A1340,'06A906018CG M383 List'!$A$6:$D$1395,3,FALSE)</f>
        <v>$06B57</v>
      </c>
    </row>
    <row r="1341" spans="1:22">
      <c r="A1341" s="2" t="s">
        <v>8371</v>
      </c>
      <c r="B1341" s="2" t="str">
        <f>VLOOKUP(A1341,'4B0907557B M382 List'!$A$5:$E$1799,5,FALSE)</f>
        <v>Maximum Nachführdrehzahl</v>
      </c>
      <c r="D1341" s="2" t="str">
        <f>VLOOKUP(A1341,'4B0907557B M382 List'!$A$5:$B$1799,2,FALSE)</f>
        <v>1x1</v>
      </c>
      <c r="E1341" s="2" t="str">
        <f>VLOOKUP(A1341,'4B0907557B M382 List'!$A$5:$D$1799,4,FALSE)</f>
        <v>Maximale Nachführdrehzahl</v>
      </c>
      <c r="F1341" s="2" t="str">
        <f>VLOOKUP(A1341,'4B0907557B M382 List'!$A$5:$D$1799,3,FALSE)</f>
        <v>$07637</v>
      </c>
      <c r="H1341" s="2" t="str">
        <f>VLOOKUP(A1341,'4B0907557P M592 List'!$A$5:$D$1316,2,FALSE)</f>
        <v>1x1</v>
      </c>
      <c r="I1341" s="2" t="str">
        <f>VLOOKUP(A1341,'4B0907557P M592 List'!$A$5:$D$1316,4,FALSE)</f>
        <v>Maximale Nachführdrehzahl</v>
      </c>
      <c r="J1341" s="2" t="str">
        <f>VLOOKUP(A1341,'4B0907557P M592 List'!$A$5:$D$1316,3,FALSE)</f>
        <v>$071CD</v>
      </c>
      <c r="L1341" s="2" t="str">
        <f>VLOOKUP(A1341,'4B0907557P M592 List'!$A$5:$D$1316,2,FALSE)</f>
        <v>1x1</v>
      </c>
      <c r="M1341" s="2" t="str">
        <f>VLOOKUP(A1341,'4B0907557P M592 List'!$A$5:$D$1316,4,FALSE)</f>
        <v>Maximale Nachführdrehzahl</v>
      </c>
      <c r="N1341" s="2" t="str">
        <f>VLOOKUP(A1341,'4B0907557P M592 List'!$A$5:$D$1316,3,FALSE)</f>
        <v>$071CD</v>
      </c>
      <c r="P1341" s="2" t="str">
        <f>VLOOKUP(A1341,'06A906018R M383 List'!$A$6:$D$1294,2,FALSE)</f>
        <v>1x1</v>
      </c>
      <c r="Q1341" s="2" t="str">
        <f>VLOOKUP(A1341,'06A906018R M383 List'!$A$6:$D$1294,4,FALSE)</f>
        <v>Maximale Nachführdrehzahl</v>
      </c>
      <c r="R1341" s="2" t="str">
        <f>VLOOKUP(A1341,'06A906018R M383 List'!$A$6:$D$1294,3,FALSE)</f>
        <v>$06B39</v>
      </c>
      <c r="T1341" s="2" t="str">
        <f>VLOOKUP(A1341,'06A906018CG M383 List'!$A$6:$D$1395,2,FALSE)</f>
        <v>1x1</v>
      </c>
      <c r="U1341" s="2" t="str">
        <f>VLOOKUP(A1341,'06A906018CG M383 List'!$A$6:$D$1395,4,FALSE)</f>
        <v>Maximale Nachführdrehzahl</v>
      </c>
      <c r="V1341" s="2" t="str">
        <f>VLOOKUP(A1341,'06A906018CG M383 List'!$A$6:$D$1395,3,FALSE)</f>
        <v>$06B6D</v>
      </c>
    </row>
    <row r="1342" spans="1:22">
      <c r="A1342" s="2" t="s">
        <v>8374</v>
      </c>
      <c r="B1342" s="2" t="str">
        <f>VLOOKUP(A1342,'4B0907557B M382 List'!$A$5:$E$1799,5,FALSE)</f>
        <v>Set speed 2-speed switch</v>
      </c>
      <c r="D1342" s="2" t="str">
        <f>VLOOKUP(A1342,'4B0907557B M382 List'!$A$5:$B$1799,2,FALSE)</f>
        <v>4x1</v>
      </c>
      <c r="E1342" s="2" t="str">
        <f>VLOOKUP(A1342,'4B0907557B M382 List'!$A$5:$D$1799,4,FALSE)</f>
        <v>Solldrehzahl 2 Fahrstufenschalter ein</v>
      </c>
      <c r="F1342" s="2" t="str">
        <f>VLOOKUP(A1342,'4B0907557B M382 List'!$A$5:$D$1799,3,FALSE)</f>
        <v>$09F07</v>
      </c>
      <c r="H1342" s="2" t="e">
        <f>VLOOKUP(A1342,'4B0907557P M592 List'!$A$5:$D$1316,2,FALSE)</f>
        <v>#N/A</v>
      </c>
      <c r="I1342" s="2" t="e">
        <f>VLOOKUP(A1342,'4B0907557P M592 List'!$A$5:$D$1316,4,FALSE)</f>
        <v>#N/A</v>
      </c>
      <c r="J1342" s="2" t="e">
        <f>VLOOKUP(A1342,'4B0907557P M592 List'!$A$5:$D$1316,3,FALSE)</f>
        <v>#N/A</v>
      </c>
      <c r="L1342" s="2" t="e">
        <f>VLOOKUP(A1342,'4B0907557P M592 List'!$A$5:$D$1316,2,FALSE)</f>
        <v>#N/A</v>
      </c>
      <c r="M1342" s="2" t="e">
        <f>VLOOKUP(A1342,'4B0907557P M592 List'!$A$5:$D$1316,4,FALSE)</f>
        <v>#N/A</v>
      </c>
      <c r="N1342" s="2" t="e">
        <f>VLOOKUP(A1342,'4B0907557P M592 List'!$A$5:$D$1316,3,FALSE)</f>
        <v>#N/A</v>
      </c>
      <c r="P1342" s="2" t="str">
        <f>VLOOKUP(A1342,'06A906018R M383 List'!$A$6:$D$1294,2,FALSE)</f>
        <v>4x1</v>
      </c>
      <c r="Q1342" s="2" t="str">
        <f>VLOOKUP(A1342,'06A906018R M383 List'!$A$6:$D$1294,4,FALSE)</f>
        <v>Solldrehzahl 2 Fahrstufenschalter ein</v>
      </c>
      <c r="R1342" s="2" t="str">
        <f>VLOOKUP(A1342,'06A906018R M383 List'!$A$6:$D$1294,3,FALSE)</f>
        <v>$093F8</v>
      </c>
      <c r="T1342" s="2" t="str">
        <f>VLOOKUP(A1342,'06A906018CG M383 List'!$A$6:$D$1395,2,FALSE)</f>
        <v>4x1</v>
      </c>
      <c r="U1342" s="2" t="str">
        <f>VLOOKUP(A1342,'06A906018CG M383 List'!$A$6:$D$1395,4,FALSE)</f>
        <v>Solldrehzahl 2 Fahrstufenschalter ein</v>
      </c>
      <c r="V1342" s="2" t="str">
        <f>VLOOKUP(A1342,'06A906018CG M383 List'!$A$6:$D$1395,3,FALSE)</f>
        <v>$09462</v>
      </c>
    </row>
    <row r="1343" spans="1:22">
      <c r="A1343" s="2" t="s">
        <v>8377</v>
      </c>
      <c r="B1343" s="2" t="str">
        <f>VLOOKUP(A1343,'4B0907557B M382 List'!$A$5:$E$1799,5,FALSE)</f>
        <v>Set speed ( loaded gear ) for cooking protection</v>
      </c>
      <c r="D1343" s="2" t="str">
        <f>VLOOKUP(A1343,'4B0907557B M382 List'!$A$5:$B$1799,2,FALSE)</f>
        <v>1x1</v>
      </c>
      <c r="E1343" s="2" t="str">
        <f>VLOOKUP(A1343,'4B0907557B M382 List'!$A$5:$D$1799,4,FALSE)</f>
        <v>Solldrehzahl für Kochschutz (Fahrstufe eingelegt)</v>
      </c>
      <c r="F1343" s="2" t="str">
        <f>VLOOKUP(A1343,'4B0907557B M382 List'!$A$5:$D$1799,3,FALSE)</f>
        <v>$0762E</v>
      </c>
      <c r="H1343" s="2" t="str">
        <f>VLOOKUP(A1343,'4B0907557P M592 List'!$A$5:$D$1316,2,FALSE)</f>
        <v>1x1</v>
      </c>
      <c r="I1343" s="2" t="str">
        <f>VLOOKUP(A1343,'4B0907557P M592 List'!$A$5:$D$1316,4,FALSE)</f>
        <v>Solldrehzahl für Kochschutz (Fahrstufe eingelegt)</v>
      </c>
      <c r="J1343" s="2" t="str">
        <f>VLOOKUP(A1343,'4B0907557P M592 List'!$A$5:$D$1316,3,FALSE)</f>
        <v>$071C4</v>
      </c>
      <c r="L1343" s="2" t="str">
        <f>VLOOKUP(A1343,'4B0907557P M592 List'!$A$5:$D$1316,2,FALSE)</f>
        <v>1x1</v>
      </c>
      <c r="M1343" s="2" t="str">
        <f>VLOOKUP(A1343,'4B0907557P M592 List'!$A$5:$D$1316,4,FALSE)</f>
        <v>Solldrehzahl für Kochschutz (Fahrstufe eingelegt)</v>
      </c>
      <c r="N1343" s="2" t="str">
        <f>VLOOKUP(A1343,'4B0907557P M592 List'!$A$5:$D$1316,3,FALSE)</f>
        <v>$071C4</v>
      </c>
      <c r="P1343" s="2" t="e">
        <f>VLOOKUP(A1343,'06A906018R M383 List'!$A$6:$D$1294,2,FALSE)</f>
        <v>#N/A</v>
      </c>
      <c r="Q1343" s="2" t="e">
        <f>VLOOKUP(A1343,'06A906018R M383 List'!$A$6:$D$1294,4,FALSE)</f>
        <v>#N/A</v>
      </c>
      <c r="R1343" s="2" t="e">
        <f>VLOOKUP(A1343,'06A906018R M383 List'!$A$6:$D$1294,3,FALSE)</f>
        <v>#N/A</v>
      </c>
      <c r="T1343" s="2" t="e">
        <f>VLOOKUP(A1343,'06A906018CG M383 List'!$A$6:$D$1395,2,FALSE)</f>
        <v>#N/A</v>
      </c>
      <c r="U1343" s="2" t="e">
        <f>VLOOKUP(A1343,'06A906018CG M383 List'!$A$6:$D$1395,4,FALSE)</f>
        <v>#N/A</v>
      </c>
      <c r="V1343" s="2" t="e">
        <f>VLOOKUP(A1343,'06A906018CG M383 List'!$A$6:$D$1395,3,FALSE)</f>
        <v>#N/A</v>
      </c>
    </row>
    <row r="1344" spans="1:22">
      <c r="A1344" s="2" t="s">
        <v>8379</v>
      </c>
      <c r="B1344" s="2" t="str">
        <f>VLOOKUP(A1344,'4B0907557B M382 List'!$A$5:$E$1799,5,FALSE)</f>
        <v>Set speed ( loaded gear ) for cooking protection</v>
      </c>
      <c r="D1344" s="2" t="str">
        <f>VLOOKUP(A1344,'4B0907557B M382 List'!$A$5:$B$1799,2,FALSE)</f>
        <v>1x1</v>
      </c>
      <c r="E1344" s="2" t="str">
        <f>VLOOKUP(A1344,'4B0907557B M382 List'!$A$5:$D$1799,4,FALSE)</f>
        <v>Solldrehzahl für Kochschutz (Fahrstufe eingelegt)</v>
      </c>
      <c r="F1344" s="2" t="str">
        <f>VLOOKUP(A1344,'4B0907557B M382 List'!$A$5:$D$1799,3,FALSE)</f>
        <v>$07644</v>
      </c>
      <c r="H1344" s="2" t="str">
        <f>VLOOKUP(A1344,'4B0907557P M592 List'!$A$5:$D$1316,2,FALSE)</f>
        <v>1x1</v>
      </c>
      <c r="I1344" s="2" t="str">
        <f>VLOOKUP(A1344,'4B0907557P M592 List'!$A$5:$D$1316,4,FALSE)</f>
        <v>Solldrehzahl für Kochschutz (Fahrstufe eingelegt)</v>
      </c>
      <c r="J1344" s="2" t="str">
        <f>VLOOKUP(A1344,'4B0907557P M592 List'!$A$5:$D$1316,3,FALSE)</f>
        <v>$071DA</v>
      </c>
      <c r="L1344" s="2" t="str">
        <f>VLOOKUP(A1344,'4B0907557P M592 List'!$A$5:$D$1316,2,FALSE)</f>
        <v>1x1</v>
      </c>
      <c r="M1344" s="2" t="str">
        <f>VLOOKUP(A1344,'4B0907557P M592 List'!$A$5:$D$1316,4,FALSE)</f>
        <v>Solldrehzahl für Kochschutz (Fahrstufe eingelegt)</v>
      </c>
      <c r="N1344" s="2" t="str">
        <f>VLOOKUP(A1344,'4B0907557P M592 List'!$A$5:$D$1316,3,FALSE)</f>
        <v>$071DA</v>
      </c>
      <c r="P1344" s="2" t="e">
        <f>VLOOKUP(A1344,'06A906018R M383 List'!$A$6:$D$1294,2,FALSE)</f>
        <v>#N/A</v>
      </c>
      <c r="Q1344" s="2" t="e">
        <f>VLOOKUP(A1344,'06A906018R M383 List'!$A$6:$D$1294,4,FALSE)</f>
        <v>#N/A</v>
      </c>
      <c r="R1344" s="2" t="e">
        <f>VLOOKUP(A1344,'06A906018R M383 List'!$A$6:$D$1294,3,FALSE)</f>
        <v>#N/A</v>
      </c>
      <c r="T1344" s="2" t="e">
        <f>VLOOKUP(A1344,'06A906018CG M383 List'!$A$6:$D$1395,2,FALSE)</f>
        <v>#N/A</v>
      </c>
      <c r="U1344" s="2" t="e">
        <f>VLOOKUP(A1344,'06A906018CG M383 List'!$A$6:$D$1395,4,FALSE)</f>
        <v>#N/A</v>
      </c>
      <c r="V1344" s="2" t="e">
        <f>VLOOKUP(A1344,'06A906018CG M383 List'!$A$6:$D$1395,3,FALSE)</f>
        <v>#N/A</v>
      </c>
    </row>
    <row r="1345" spans="1:22">
      <c r="A1345" s="17" t="s">
        <v>8382</v>
      </c>
      <c r="B1345" s="18" t="str">
        <f>VLOOKUP(A1345,'4B0907557B M382 List'!$A$5:$E$1799,5,FALSE) &amp; "        - TARGET SPEED SWITCH"</f>
        <v>Set speed a TR switch        - TARGET SPEED SWITCH</v>
      </c>
      <c r="C1345" s="17"/>
      <c r="D1345" s="17" t="str">
        <f>VLOOKUP(A1345,'4B0907557B M382 List'!$A$5:$B$1799,2,FALSE)</f>
        <v>4x1</v>
      </c>
      <c r="E1345" s="2" t="str">
        <f>VLOOKUP(A1345,'4B0907557B M382 List'!$A$5:$D$1799,4,FALSE)</f>
        <v>Solldrehzahl Fahrstufenschalter ein</v>
      </c>
      <c r="F1345" s="2" t="str">
        <f>VLOOKUP(A1345,'4B0907557B M382 List'!$A$5:$D$1799,3,FALSE)</f>
        <v>$09EFD</v>
      </c>
      <c r="H1345" s="2" t="e">
        <f>VLOOKUP(A1345,'4B0907557P M592 List'!$A$5:$D$1316,2,FALSE)</f>
        <v>#N/A</v>
      </c>
      <c r="I1345" s="2" t="e">
        <f>VLOOKUP(A1345,'4B0907557P M592 List'!$A$5:$D$1316,4,FALSE)</f>
        <v>#N/A</v>
      </c>
      <c r="J1345" s="2" t="e">
        <f>VLOOKUP(A1345,'4B0907557P M592 List'!$A$5:$D$1316,3,FALSE)</f>
        <v>#N/A</v>
      </c>
      <c r="L1345" s="2" t="e">
        <f>VLOOKUP(A1345,'4B0907557P M592 List'!$A$5:$D$1316,2,FALSE)</f>
        <v>#N/A</v>
      </c>
      <c r="M1345" s="2" t="e">
        <f>VLOOKUP(A1345,'4B0907557P M592 List'!$A$5:$D$1316,4,FALSE)</f>
        <v>#N/A</v>
      </c>
      <c r="N1345" s="2" t="e">
        <f>VLOOKUP(A1345,'4B0907557P M592 List'!$A$5:$D$1316,3,FALSE)</f>
        <v>#N/A</v>
      </c>
      <c r="P1345" s="2" t="str">
        <f>VLOOKUP(A1345,'06A906018R M383 List'!$A$6:$D$1294,2,FALSE)</f>
        <v>4x1</v>
      </c>
      <c r="Q1345" s="2" t="str">
        <f>VLOOKUP(A1345,'06A906018R M383 List'!$A$6:$D$1294,4,FALSE)</f>
        <v>Solldrehzahl Fahrstufenschalter ein</v>
      </c>
      <c r="R1345" s="2" t="str">
        <f>VLOOKUP(A1345,'06A906018R M383 List'!$A$6:$D$1294,3,FALSE)</f>
        <v>$093EE</v>
      </c>
      <c r="T1345" s="2" t="str">
        <f>VLOOKUP(A1345,'06A906018CG M383 List'!$A$6:$D$1395,2,FALSE)</f>
        <v>4x1</v>
      </c>
      <c r="U1345" s="2" t="str">
        <f>VLOOKUP(A1345,'06A906018CG M383 List'!$A$6:$D$1395,4,FALSE)</f>
        <v>Solldrehzahl Fahrstufenschalter ein</v>
      </c>
      <c r="V1345" s="2" t="str">
        <f>VLOOKUP(A1345,'06A906018CG M383 List'!$A$6:$D$1395,3,FALSE)</f>
        <v>$09458</v>
      </c>
    </row>
    <row r="1346" spans="1:22">
      <c r="A1346" s="2" t="s">
        <v>8385</v>
      </c>
      <c r="B1346" s="2" t="str">
        <f>VLOOKUP(A1346,'4B0907557B M382 List'!$A$5:$E$1799,5,FALSE)</f>
        <v>Set speed with gear and a low battery voltage or boil protection</v>
      </c>
      <c r="D1346" s="2" t="str">
        <f>VLOOKUP(A1346,'4B0907557B M382 List'!$A$5:$B$1799,2,FALSE)</f>
        <v>1x1</v>
      </c>
      <c r="E1346" s="2" t="str">
        <f>VLOOKUP(A1346,'4B0907557B M382 List'!$A$5:$D$1799,4,FALSE)</f>
        <v>Solldrehzahl bei Fahrstufe ein und niedriger Batteriespannung bzw. Kochschutz</v>
      </c>
      <c r="F1346" s="2" t="str">
        <f>VLOOKUP(A1346,'4B0907557B M382 List'!$A$5:$D$1799,3,FALSE)</f>
        <v>$07623</v>
      </c>
      <c r="H1346" s="2" t="str">
        <f>VLOOKUP(A1346,'4B0907557P M592 List'!$A$5:$D$1316,2,FALSE)</f>
        <v>1x1</v>
      </c>
      <c r="I1346" s="2" t="str">
        <f>VLOOKUP(A1346,'4B0907557P M592 List'!$A$5:$D$1316,4,FALSE)</f>
        <v>Solldrehzahl bei Fahrstufe ein und niedriger Batteriespannung bzw. Kochschutz</v>
      </c>
      <c r="J1346" s="2" t="str">
        <f>VLOOKUP(A1346,'4B0907557P M592 List'!$A$5:$D$1316,3,FALSE)</f>
        <v>$071B9</v>
      </c>
      <c r="L1346" s="2" t="str">
        <f>VLOOKUP(A1346,'4B0907557P M592 List'!$A$5:$D$1316,2,FALSE)</f>
        <v>1x1</v>
      </c>
      <c r="M1346" s="2" t="str">
        <f>VLOOKUP(A1346,'4B0907557P M592 List'!$A$5:$D$1316,4,FALSE)</f>
        <v>Solldrehzahl bei Fahrstufe ein und niedriger Batteriespannung bzw. Kochschutz</v>
      </c>
      <c r="N1346" s="2" t="str">
        <f>VLOOKUP(A1346,'4B0907557P M592 List'!$A$5:$D$1316,3,FALSE)</f>
        <v>$071B9</v>
      </c>
      <c r="P1346" s="2" t="e">
        <f>VLOOKUP(A1346,'06A906018R M383 List'!$A$6:$D$1294,2,FALSE)</f>
        <v>#N/A</v>
      </c>
      <c r="Q1346" s="2" t="e">
        <f>VLOOKUP(A1346,'06A906018R M383 List'!$A$6:$D$1294,4,FALSE)</f>
        <v>#N/A</v>
      </c>
      <c r="R1346" s="2" t="e">
        <f>VLOOKUP(A1346,'06A906018R M383 List'!$A$6:$D$1294,3,FALSE)</f>
        <v>#N/A</v>
      </c>
      <c r="T1346" s="2" t="e">
        <f>VLOOKUP(A1346,'06A906018CG M383 List'!$A$6:$D$1395,2,FALSE)</f>
        <v>#N/A</v>
      </c>
      <c r="U1346" s="2" t="e">
        <f>VLOOKUP(A1346,'06A906018CG M383 List'!$A$6:$D$1395,4,FALSE)</f>
        <v>#N/A</v>
      </c>
      <c r="V1346" s="2" t="e">
        <f>VLOOKUP(A1346,'06A906018CG M383 List'!$A$6:$D$1395,3,FALSE)</f>
        <v>#N/A</v>
      </c>
    </row>
    <row r="1347" spans="1:22">
      <c r="A1347" s="2" t="s">
        <v>8387</v>
      </c>
      <c r="B1347" s="2" t="str">
        <f>VLOOKUP(A1347,'4B0907557B M382 List'!$A$5:$E$1799,5,FALSE)</f>
        <v>Set speed with gear and a low battery voltage or boil protection</v>
      </c>
      <c r="D1347" s="2" t="str">
        <f>VLOOKUP(A1347,'4B0907557B M382 List'!$A$5:$B$1799,2,FALSE)</f>
        <v>1x1</v>
      </c>
      <c r="E1347" s="2" t="str">
        <f>VLOOKUP(A1347,'4B0907557B M382 List'!$A$5:$D$1799,4,FALSE)</f>
        <v>Solldrehzahl bei Fahrstufe ein und niedriger Batteriespannung bzw. Kochschutz</v>
      </c>
      <c r="F1347" s="2" t="str">
        <f>VLOOKUP(A1347,'4B0907557B M382 List'!$A$5:$D$1799,3,FALSE)</f>
        <v>$07639</v>
      </c>
      <c r="H1347" s="2" t="str">
        <f>VLOOKUP(A1347,'4B0907557P M592 List'!$A$5:$D$1316,2,FALSE)</f>
        <v>1x1</v>
      </c>
      <c r="I1347" s="2" t="str">
        <f>VLOOKUP(A1347,'4B0907557P M592 List'!$A$5:$D$1316,4,FALSE)</f>
        <v>Solldrehzahl bei Fahrstufe ein und niedriger Batteriespannung bzw. Kochschutz</v>
      </c>
      <c r="J1347" s="2" t="str">
        <f>VLOOKUP(A1347,'4B0907557P M592 List'!$A$5:$D$1316,3,FALSE)</f>
        <v>$071CF</v>
      </c>
      <c r="L1347" s="2" t="str">
        <f>VLOOKUP(A1347,'4B0907557P M592 List'!$A$5:$D$1316,2,FALSE)</f>
        <v>1x1</v>
      </c>
      <c r="M1347" s="2" t="str">
        <f>VLOOKUP(A1347,'4B0907557P M592 List'!$A$5:$D$1316,4,FALSE)</f>
        <v>Solldrehzahl bei Fahrstufe ein und niedriger Batteriespannung bzw. Kochschutz</v>
      </c>
      <c r="N1347" s="2" t="str">
        <f>VLOOKUP(A1347,'4B0907557P M592 List'!$A$5:$D$1316,3,FALSE)</f>
        <v>$071CF</v>
      </c>
      <c r="P1347" s="2" t="e">
        <f>VLOOKUP(A1347,'06A906018R M383 List'!$A$6:$D$1294,2,FALSE)</f>
        <v>#N/A</v>
      </c>
      <c r="Q1347" s="2" t="e">
        <f>VLOOKUP(A1347,'06A906018R M383 List'!$A$6:$D$1294,4,FALSE)</f>
        <v>#N/A</v>
      </c>
      <c r="R1347" s="2" t="e">
        <f>VLOOKUP(A1347,'06A906018R M383 List'!$A$6:$D$1294,3,FALSE)</f>
        <v>#N/A</v>
      </c>
      <c r="T1347" s="2" t="e">
        <f>VLOOKUP(A1347,'06A906018CG M383 List'!$A$6:$D$1395,2,FALSE)</f>
        <v>#N/A</v>
      </c>
      <c r="U1347" s="2" t="e">
        <f>VLOOKUP(A1347,'06A906018CG M383 List'!$A$6:$D$1395,4,FALSE)</f>
        <v>#N/A</v>
      </c>
      <c r="V1347" s="2" t="e">
        <f>VLOOKUP(A1347,'06A906018CG M383 List'!$A$6:$D$1395,3,FALSE)</f>
        <v>#N/A</v>
      </c>
    </row>
    <row r="1348" spans="1:22">
      <c r="A1348" s="17" t="s">
        <v>8415</v>
      </c>
      <c r="B1348" s="18" t="str">
        <f>VLOOKUP(A1348,'4B0907557B M382 List'!$A$5:$E$1799,5,FALSE)&amp; "        - TARGET IDLE SPEED 2"</f>
        <v>Set speed 2        - TARGET IDLE SPEED 2</v>
      </c>
      <c r="C1348" s="17"/>
      <c r="D1348" s="17" t="str">
        <f>VLOOKUP(A1348,'4B0907557B M382 List'!$A$5:$B$1799,2,FALSE)</f>
        <v>4x1</v>
      </c>
      <c r="E1348" s="2" t="str">
        <f>VLOOKUP(A1348,'4B0907557B M382 List'!$A$5:$D$1799,4,FALSE)</f>
        <v>Solldrehzahl 2</v>
      </c>
      <c r="F1348" s="2" t="str">
        <f>VLOOKUP(A1348,'4B0907557B M382 List'!$A$5:$D$1799,3,FALSE)</f>
        <v>$09F2D</v>
      </c>
      <c r="H1348" s="2" t="e">
        <f>VLOOKUP(A1348,'4B0907557P M592 List'!$A$5:$D$1316,2,FALSE)</f>
        <v>#N/A</v>
      </c>
      <c r="I1348" s="2" t="e">
        <f>VLOOKUP(A1348,'4B0907557P M592 List'!$A$5:$D$1316,4,FALSE)</f>
        <v>#N/A</v>
      </c>
      <c r="J1348" s="2" t="e">
        <f>VLOOKUP(A1348,'4B0907557P M592 List'!$A$5:$D$1316,3,FALSE)</f>
        <v>#N/A</v>
      </c>
      <c r="L1348" s="2" t="e">
        <f>VLOOKUP(A1348,'4B0907557P M592 List'!$A$5:$D$1316,2,FALSE)</f>
        <v>#N/A</v>
      </c>
      <c r="M1348" s="2" t="e">
        <f>VLOOKUP(A1348,'4B0907557P M592 List'!$A$5:$D$1316,4,FALSE)</f>
        <v>#N/A</v>
      </c>
      <c r="N1348" s="2" t="e">
        <f>VLOOKUP(A1348,'4B0907557P M592 List'!$A$5:$D$1316,3,FALSE)</f>
        <v>#N/A</v>
      </c>
      <c r="P1348" s="2" t="e">
        <f>VLOOKUP(A1348,'06A906018R M383 List'!$A$6:$D$1294,2,FALSE)</f>
        <v>#N/A</v>
      </c>
      <c r="Q1348" s="2" t="e">
        <f>VLOOKUP(A1348,'06A906018R M383 List'!$A$6:$D$1294,4,FALSE)</f>
        <v>#N/A</v>
      </c>
      <c r="R1348" s="2" t="e">
        <f>VLOOKUP(A1348,'06A906018R M383 List'!$A$6:$D$1294,3,FALSE)</f>
        <v>#N/A</v>
      </c>
      <c r="T1348" s="2" t="str">
        <f>VLOOKUP(A1348,'06A906018CG M383 List'!$A$6:$D$1395,2,FALSE)</f>
        <v>4x1</v>
      </c>
      <c r="U1348" s="2" t="str">
        <f>VLOOKUP(A1348,'06A906018CG M383 List'!$A$6:$D$1395,4,FALSE)</f>
        <v>Solldrehzahl 2</v>
      </c>
      <c r="V1348" s="2" t="str">
        <f>VLOOKUP(A1348,'06A906018CG M383 List'!$A$6:$D$1395,3,FALSE)</f>
        <v>$09477</v>
      </c>
    </row>
    <row r="1349" spans="1:22">
      <c r="A1349" s="17" t="s">
        <v>8417</v>
      </c>
      <c r="B1349" s="18" t="str">
        <f>VLOOKUP(A1349,'4B0907557B M382 List'!$A$5:$E$1799,5,FALSE)&amp; "        - TARGET IDLE SPEED 2"</f>
        <v>Set speed 2        - TARGET IDLE SPEED 2</v>
      </c>
      <c r="C1349" s="17"/>
      <c r="D1349" s="17" t="str">
        <f>VLOOKUP(A1349,'4B0907557B M382 List'!$A$5:$B$1799,2,FALSE)</f>
        <v>4x1</v>
      </c>
      <c r="E1349" s="2" t="str">
        <f>VLOOKUP(A1349,'4B0907557B M382 List'!$A$5:$D$1799,4,FALSE)</f>
        <v>Solldrehzahl 2</v>
      </c>
      <c r="F1349" s="2" t="str">
        <f>VLOOKUP(A1349,'4B0907557B M382 List'!$A$5:$D$1799,3,FALSE)</f>
        <v>$09F37</v>
      </c>
      <c r="H1349" s="2" t="e">
        <f>VLOOKUP(A1349,'4B0907557P M592 List'!$A$5:$D$1316,2,FALSE)</f>
        <v>#N/A</v>
      </c>
      <c r="I1349" s="2" t="e">
        <f>VLOOKUP(A1349,'4B0907557P M592 List'!$A$5:$D$1316,4,FALSE)</f>
        <v>#N/A</v>
      </c>
      <c r="J1349" s="2" t="e">
        <f>VLOOKUP(A1349,'4B0907557P M592 List'!$A$5:$D$1316,3,FALSE)</f>
        <v>#N/A</v>
      </c>
      <c r="L1349" s="2" t="e">
        <f>VLOOKUP(A1349,'4B0907557P M592 List'!$A$5:$D$1316,2,FALSE)</f>
        <v>#N/A</v>
      </c>
      <c r="M1349" s="2" t="e">
        <f>VLOOKUP(A1349,'4B0907557P M592 List'!$A$5:$D$1316,4,FALSE)</f>
        <v>#N/A</v>
      </c>
      <c r="N1349" s="2" t="e">
        <f>VLOOKUP(A1349,'4B0907557P M592 List'!$A$5:$D$1316,3,FALSE)</f>
        <v>#N/A</v>
      </c>
      <c r="P1349" s="2" t="e">
        <f>VLOOKUP(A1349,'06A906018R M383 List'!$A$6:$D$1294,2,FALSE)</f>
        <v>#N/A</v>
      </c>
      <c r="Q1349" s="2" t="e">
        <f>VLOOKUP(A1349,'06A906018R M383 List'!$A$6:$D$1294,4,FALSE)</f>
        <v>#N/A</v>
      </c>
      <c r="R1349" s="2" t="e">
        <f>VLOOKUP(A1349,'06A906018R M383 List'!$A$6:$D$1294,3,FALSE)</f>
        <v>#N/A</v>
      </c>
      <c r="T1349" s="2" t="str">
        <f>VLOOKUP(A1349,'06A906018CG M383 List'!$A$6:$D$1395,2,FALSE)</f>
        <v>4x1</v>
      </c>
      <c r="U1349" s="2" t="str">
        <f>VLOOKUP(A1349,'06A906018CG M383 List'!$A$6:$D$1395,4,FALSE)</f>
        <v>Solldrehzahl 2</v>
      </c>
      <c r="V1349" s="2" t="str">
        <f>VLOOKUP(A1349,'06A906018CG M383 List'!$A$6:$D$1395,3,FALSE)</f>
        <v>$09481</v>
      </c>
    </row>
    <row r="1350" spans="1:22">
      <c r="A1350" s="2" t="s">
        <v>8420</v>
      </c>
      <c r="B1350" s="2" t="str">
        <f>VLOOKUP(A1350,'4B0907557B M382 List'!$A$5:$E$1799,5,FALSE)</f>
        <v>Target speed as a function of height</v>
      </c>
      <c r="D1350" s="2" t="str">
        <f>VLOOKUP(A1350,'4B0907557B M382 List'!$A$5:$B$1799,2,FALSE)</f>
        <v>7x1</v>
      </c>
      <c r="E1350" s="2" t="str">
        <f>VLOOKUP(A1350,'4B0907557B M382 List'!$A$5:$D$1799,4,FALSE)</f>
        <v>Solldrehzahl in Abhängigkeit der Höhe</v>
      </c>
      <c r="F1350" s="2" t="str">
        <f>VLOOKUP(A1350,'4B0907557B M382 List'!$A$5:$D$1799,3,FALSE)</f>
        <v>$09F80</v>
      </c>
      <c r="H1350" s="2" t="e">
        <f>VLOOKUP(A1350,'4B0907557P M592 List'!$A$5:$D$1316,2,FALSE)</f>
        <v>#N/A</v>
      </c>
      <c r="I1350" s="2" t="e">
        <f>VLOOKUP(A1350,'4B0907557P M592 List'!$A$5:$D$1316,4,FALSE)</f>
        <v>#N/A</v>
      </c>
      <c r="J1350" s="2" t="e">
        <f>VLOOKUP(A1350,'4B0907557P M592 List'!$A$5:$D$1316,3,FALSE)</f>
        <v>#N/A</v>
      </c>
      <c r="L1350" s="2" t="e">
        <f>VLOOKUP(A1350,'4B0907557P M592 List'!$A$5:$D$1316,2,FALSE)</f>
        <v>#N/A</v>
      </c>
      <c r="M1350" s="2" t="e">
        <f>VLOOKUP(A1350,'4B0907557P M592 List'!$A$5:$D$1316,4,FALSE)</f>
        <v>#N/A</v>
      </c>
      <c r="N1350" s="2" t="e">
        <f>VLOOKUP(A1350,'4B0907557P M592 List'!$A$5:$D$1316,3,FALSE)</f>
        <v>#N/A</v>
      </c>
      <c r="P1350" s="2" t="str">
        <f>VLOOKUP(A1350,'06A906018R M383 List'!$A$6:$D$1294,2,FALSE)</f>
        <v>7x1</v>
      </c>
      <c r="Q1350" s="2" t="str">
        <f>VLOOKUP(A1350,'06A906018R M383 List'!$A$6:$D$1294,4,FALSE)</f>
        <v>Solldrehzahl in Abhängigkeit der Höhe</v>
      </c>
      <c r="R1350" s="2" t="str">
        <f>VLOOKUP(A1350,'06A906018R M383 List'!$A$6:$D$1294,3,FALSE)</f>
        <v>$0947D</v>
      </c>
      <c r="T1350" s="2" t="str">
        <f>VLOOKUP(A1350,'06A906018CG M383 List'!$A$6:$D$1395,2,FALSE)</f>
        <v>7x1</v>
      </c>
      <c r="U1350" s="2" t="str">
        <f>VLOOKUP(A1350,'06A906018CG M383 List'!$A$6:$D$1395,4,FALSE)</f>
        <v>Solldrehzahl in Abhängigkeit der Höhe</v>
      </c>
      <c r="V1350" s="2" t="str">
        <f>VLOOKUP(A1350,'06A906018CG M383 List'!$A$6:$D$1395,3,FALSE)</f>
        <v>$094E7</v>
      </c>
    </row>
    <row r="1351" spans="1:22">
      <c r="A1351" s="17" t="s">
        <v>8423</v>
      </c>
      <c r="B1351" s="18" t="str">
        <f>VLOOKUP(A1351,'4B0907557B M382 List'!$A$5:$E$1799,5,FALSE) &amp; "        - TARGET IDLE SPEED"</f>
        <v>Target speed        - TARGET IDLE SPEED</v>
      </c>
      <c r="C1351" s="17"/>
      <c r="D1351" s="17" t="str">
        <f>VLOOKUP(A1351,'4B0907557B M382 List'!$A$5:$B$1799,2,FALSE)</f>
        <v>6x1</v>
      </c>
      <c r="E1351" s="2" t="str">
        <f>VLOOKUP(A1351,'4B0907557B M382 List'!$A$5:$D$1799,4,FALSE)</f>
        <v>Solldrehzahl</v>
      </c>
      <c r="F1351" s="2" t="str">
        <f>VLOOKUP(A1351,'4B0907557B M382 List'!$A$5:$D$1799,3,FALSE)</f>
        <v>$09F13</v>
      </c>
      <c r="H1351" s="2" t="e">
        <f>VLOOKUP(A1351,'4B0907557P M592 List'!$A$5:$D$1316,2,FALSE)</f>
        <v>#N/A</v>
      </c>
      <c r="I1351" s="2" t="e">
        <f>VLOOKUP(A1351,'4B0907557P M592 List'!$A$5:$D$1316,4,FALSE)</f>
        <v>#N/A</v>
      </c>
      <c r="J1351" s="2" t="e">
        <f>VLOOKUP(A1351,'4B0907557P M592 List'!$A$5:$D$1316,3,FALSE)</f>
        <v>#N/A</v>
      </c>
      <c r="L1351" s="2" t="e">
        <f>VLOOKUP(A1351,'4B0907557P M592 List'!$A$5:$D$1316,2,FALSE)</f>
        <v>#N/A</v>
      </c>
      <c r="M1351" s="2" t="e">
        <f>VLOOKUP(A1351,'4B0907557P M592 List'!$A$5:$D$1316,4,FALSE)</f>
        <v>#N/A</v>
      </c>
      <c r="N1351" s="2" t="e">
        <f>VLOOKUP(A1351,'4B0907557P M592 List'!$A$5:$D$1316,3,FALSE)</f>
        <v>#N/A</v>
      </c>
      <c r="P1351" s="2" t="e">
        <f>VLOOKUP(A1351,'06A906018R M383 List'!$A$6:$D$1294,2,FALSE)</f>
        <v>#N/A</v>
      </c>
      <c r="Q1351" s="2" t="e">
        <f>VLOOKUP(A1351,'06A906018R M383 List'!$A$6:$D$1294,4,FALSE)</f>
        <v>#N/A</v>
      </c>
      <c r="R1351" s="2" t="e">
        <f>VLOOKUP(A1351,'06A906018R M383 List'!$A$6:$D$1294,3,FALSE)</f>
        <v>#N/A</v>
      </c>
      <c r="T1351" s="2" t="e">
        <f>VLOOKUP(A1351,'06A906018CG M383 List'!$A$6:$D$1395,2,FALSE)</f>
        <v>#N/A</v>
      </c>
      <c r="U1351" s="2" t="e">
        <f>VLOOKUP(A1351,'06A906018CG M383 List'!$A$6:$D$1395,4,FALSE)</f>
        <v>#N/A</v>
      </c>
      <c r="V1351" s="2" t="e">
        <f>VLOOKUP(A1351,'06A906018CG M383 List'!$A$6:$D$1395,3,FALSE)</f>
        <v>#N/A</v>
      </c>
    </row>
    <row r="1352" spans="1:22">
      <c r="A1352" s="17" t="s">
        <v>8425</v>
      </c>
      <c r="B1352" s="18" t="str">
        <f>VLOOKUP(A1352,'4B0907557B M382 List'!$A$5:$E$1799,5,FALSE) &amp; "        - TARGET IDLE SPEED"</f>
        <v>Target speed        - TARGET IDLE SPEED</v>
      </c>
      <c r="C1352" s="17"/>
      <c r="D1352" s="17" t="str">
        <f>VLOOKUP(A1352,'4B0907557B M382 List'!$A$5:$B$1799,2,FALSE)</f>
        <v>6x1</v>
      </c>
      <c r="E1352" s="2" t="str">
        <f>VLOOKUP(A1352,'4B0907557B M382 List'!$A$5:$D$1799,4,FALSE)</f>
        <v>Solldrehzahl</v>
      </c>
      <c r="F1352" s="2" t="str">
        <f>VLOOKUP(A1352,'4B0907557B M382 List'!$A$5:$D$1799,3,FALSE)</f>
        <v>$09F21</v>
      </c>
      <c r="H1352" s="2" t="e">
        <f>VLOOKUP(A1352,'4B0907557P M592 List'!$A$5:$D$1316,2,FALSE)</f>
        <v>#N/A</v>
      </c>
      <c r="I1352" s="2" t="e">
        <f>VLOOKUP(A1352,'4B0907557P M592 List'!$A$5:$D$1316,4,FALSE)</f>
        <v>#N/A</v>
      </c>
      <c r="J1352" s="2" t="e">
        <f>VLOOKUP(A1352,'4B0907557P M592 List'!$A$5:$D$1316,3,FALSE)</f>
        <v>#N/A</v>
      </c>
      <c r="L1352" s="2" t="e">
        <f>VLOOKUP(A1352,'4B0907557P M592 List'!$A$5:$D$1316,2,FALSE)</f>
        <v>#N/A</v>
      </c>
      <c r="M1352" s="2" t="e">
        <f>VLOOKUP(A1352,'4B0907557P M592 List'!$A$5:$D$1316,4,FALSE)</f>
        <v>#N/A</v>
      </c>
      <c r="N1352" s="2" t="e">
        <f>VLOOKUP(A1352,'4B0907557P M592 List'!$A$5:$D$1316,3,FALSE)</f>
        <v>#N/A</v>
      </c>
      <c r="P1352" s="2" t="str">
        <f>VLOOKUP(A1352,'06A906018R M383 List'!$A$6:$D$1294,2,FALSE)</f>
        <v>6x1</v>
      </c>
      <c r="Q1352" s="2" t="str">
        <f>VLOOKUP(A1352,'06A906018R M383 List'!$A$6:$D$1294,4,FALSE)</f>
        <v>Solldrehzahl</v>
      </c>
      <c r="R1352" s="2" t="str">
        <f>VLOOKUP(A1352,'06A906018R M383 List'!$A$6:$D$1294,3,FALSE)</f>
        <v>$09412</v>
      </c>
      <c r="T1352" s="2" t="str">
        <f>VLOOKUP(A1352,'06A906018CG M383 List'!$A$6:$D$1395,2,FALSE)</f>
        <v>6x1</v>
      </c>
      <c r="U1352" s="2" t="str">
        <f>VLOOKUP(A1352,'06A906018CG M383 List'!$A$6:$D$1395,4,FALSE)</f>
        <v>Solldrehzahl</v>
      </c>
      <c r="V1352" s="2" t="str">
        <f>VLOOKUP(A1352,'06A906018CG M383 List'!$A$6:$D$1395,3,FALSE)</f>
        <v>$09472</v>
      </c>
    </row>
    <row r="1353" spans="1:22">
      <c r="A1353" s="2" t="s">
        <v>8433</v>
      </c>
      <c r="B1353" s="2" t="str">
        <f>VLOOKUP(A1353,'4B0907557B M382 List'!$A$5:$E$1799,5,FALSE)</f>
        <v>Minimum limitation of setpoint speed adaptation (Tester Interface)</v>
      </c>
      <c r="D1353" s="2" t="str">
        <f>VLOOKUP(A1353,'4B0907557B M382 List'!$A$5:$B$1799,2,FALSE)</f>
        <v>1x1</v>
      </c>
      <c r="E1353" s="2" t="str">
        <f>VLOOKUP(A1353,'4B0907557B M382 List'!$A$5:$D$1799,4,FALSE)</f>
        <v>Minimalbegrenzung für Solldrehzahlanpassung (Testerschnittstelle)</v>
      </c>
      <c r="F1353" s="2" t="str">
        <f>VLOOKUP(A1353,'4B0907557B M382 List'!$A$5:$D$1799,3,FALSE)</f>
        <v>$0762B</v>
      </c>
      <c r="H1353" s="2" t="str">
        <f>VLOOKUP(A1353,'4B0907557P M592 List'!$A$5:$D$1316,2,FALSE)</f>
        <v>1x1</v>
      </c>
      <c r="I1353" s="2" t="str">
        <f>VLOOKUP(A1353,'4B0907557P M592 List'!$A$5:$D$1316,4,FALSE)</f>
        <v>Minimalbegrenzung für Solldrehzahlanpassung (Testerschnittstelle)</v>
      </c>
      <c r="J1353" s="2" t="str">
        <f>VLOOKUP(A1353,'4B0907557P M592 List'!$A$5:$D$1316,3,FALSE)</f>
        <v>$071C1</v>
      </c>
      <c r="L1353" s="2" t="str">
        <f>VLOOKUP(A1353,'4B0907557P M592 List'!$A$5:$D$1316,2,FALSE)</f>
        <v>1x1</v>
      </c>
      <c r="M1353" s="2" t="str">
        <f>VLOOKUP(A1353,'4B0907557P M592 List'!$A$5:$D$1316,4,FALSE)</f>
        <v>Minimalbegrenzung für Solldrehzahlanpassung (Testerschnittstelle)</v>
      </c>
      <c r="N1353" s="2" t="str">
        <f>VLOOKUP(A1353,'4B0907557P M592 List'!$A$5:$D$1316,3,FALSE)</f>
        <v>$071C1</v>
      </c>
      <c r="P1353" s="2" t="e">
        <f>VLOOKUP(A1353,'06A906018R M383 List'!$A$6:$D$1294,2,FALSE)</f>
        <v>#N/A</v>
      </c>
      <c r="Q1353" s="2" t="e">
        <f>VLOOKUP(A1353,'06A906018R M383 List'!$A$6:$D$1294,4,FALSE)</f>
        <v>#N/A</v>
      </c>
      <c r="R1353" s="2" t="e">
        <f>VLOOKUP(A1353,'06A906018R M383 List'!$A$6:$D$1294,3,FALSE)</f>
        <v>#N/A</v>
      </c>
      <c r="T1353" s="2" t="str">
        <f>VLOOKUP(A1353,'06A906018CG M383 List'!$A$6:$D$1395,2,FALSE)</f>
        <v>1x1</v>
      </c>
      <c r="U1353" s="2" t="str">
        <f>VLOOKUP(A1353,'06A906018CG M383 List'!$A$6:$D$1395,4,FALSE)</f>
        <v>Minimalbegrenzung für Solldrehzahlanpassung (Testerschnittstelle)</v>
      </c>
      <c r="V1353" s="2" t="str">
        <f>VLOOKUP(A1353,'06A906018CG M383 List'!$A$6:$D$1395,3,FALSE)</f>
        <v>$06B61</v>
      </c>
    </row>
    <row r="1354" spans="1:22">
      <c r="A1354" s="2" t="s">
        <v>8435</v>
      </c>
      <c r="B1354" s="2" t="str">
        <f>VLOOKUP(A1354,'4B0907557B M382 List'!$A$5:$E$1799,5,FALSE)</f>
        <v>Minimum limitation of setpoint speed adaptation (Tester Interface)</v>
      </c>
      <c r="D1354" s="2" t="str">
        <f>VLOOKUP(A1354,'4B0907557B M382 List'!$A$5:$B$1799,2,FALSE)</f>
        <v>1x1</v>
      </c>
      <c r="E1354" s="2" t="str">
        <f>VLOOKUP(A1354,'4B0907557B M382 List'!$A$5:$D$1799,4,FALSE)</f>
        <v>Minimalbegrenzung für Solldrehzahlanpassung (Testerschnittstelle)</v>
      </c>
      <c r="F1354" s="2" t="str">
        <f>VLOOKUP(A1354,'4B0907557B M382 List'!$A$5:$D$1799,3,FALSE)</f>
        <v>$07641</v>
      </c>
      <c r="H1354" s="2" t="str">
        <f>VLOOKUP(A1354,'4B0907557P M592 List'!$A$5:$D$1316,2,FALSE)</f>
        <v>1x1</v>
      </c>
      <c r="I1354" s="2" t="str">
        <f>VLOOKUP(A1354,'4B0907557P M592 List'!$A$5:$D$1316,4,FALSE)</f>
        <v>Minimalbegrenzung für Solldrehzahlanpassung (Testerschnittstelle)</v>
      </c>
      <c r="J1354" s="2" t="str">
        <f>VLOOKUP(A1354,'4B0907557P M592 List'!$A$5:$D$1316,3,FALSE)</f>
        <v>$071D7</v>
      </c>
      <c r="L1354" s="2" t="str">
        <f>VLOOKUP(A1354,'4B0907557P M592 List'!$A$5:$D$1316,2,FALSE)</f>
        <v>1x1</v>
      </c>
      <c r="M1354" s="2" t="str">
        <f>VLOOKUP(A1354,'4B0907557P M592 List'!$A$5:$D$1316,4,FALSE)</f>
        <v>Minimalbegrenzung für Solldrehzahlanpassung (Testerschnittstelle)</v>
      </c>
      <c r="N1354" s="2" t="str">
        <f>VLOOKUP(A1354,'4B0907557P M592 List'!$A$5:$D$1316,3,FALSE)</f>
        <v>$071D7</v>
      </c>
      <c r="P1354" s="2" t="e">
        <f>VLOOKUP(A1354,'06A906018R M383 List'!$A$6:$D$1294,2,FALSE)</f>
        <v>#N/A</v>
      </c>
      <c r="Q1354" s="2" t="e">
        <f>VLOOKUP(A1354,'06A906018R M383 List'!$A$6:$D$1294,4,FALSE)</f>
        <v>#N/A</v>
      </c>
      <c r="R1354" s="2" t="e">
        <f>VLOOKUP(A1354,'06A906018R M383 List'!$A$6:$D$1294,3,FALSE)</f>
        <v>#N/A</v>
      </c>
      <c r="T1354" s="2" t="str">
        <f>VLOOKUP(A1354,'06A906018CG M383 List'!$A$6:$D$1395,2,FALSE)</f>
        <v>1x1</v>
      </c>
      <c r="U1354" s="2" t="str">
        <f>VLOOKUP(A1354,'06A906018CG M383 List'!$A$6:$D$1395,4,FALSE)</f>
        <v>Minimalbegrenzung für Solldrehzahlanpassung (Testerschnittstelle)</v>
      </c>
      <c r="V1354" s="2" t="str">
        <f>VLOOKUP(A1354,'06A906018CG M383 List'!$A$6:$D$1395,3,FALSE)</f>
        <v>$06B77</v>
      </c>
    </row>
    <row r="1355" spans="1:22">
      <c r="A1355" s="2" t="s">
        <v>8438</v>
      </c>
      <c r="B1355" s="2" t="str">
        <f>VLOOKUP(A1355,'4B0907557B M382 List'!$A$5:$E$1799,5,FALSE)</f>
        <v>Limitation for set speed adaptation (Tester Interface)</v>
      </c>
      <c r="D1355" s="2" t="str">
        <f>VLOOKUP(A1355,'4B0907557B M382 List'!$A$5:$B$1799,2,FALSE)</f>
        <v>1x1</v>
      </c>
      <c r="E1355" s="2" t="str">
        <f>VLOOKUP(A1355,'4B0907557B M382 List'!$A$5:$D$1799,4,FALSE)</f>
        <v>Maximalbegrenzung für Solldrehzahlanpassung (Testerschnittstelle)</v>
      </c>
      <c r="F1355" s="2" t="str">
        <f>VLOOKUP(A1355,'4B0907557B M382 List'!$A$5:$D$1799,3,FALSE)</f>
        <v>$0762A</v>
      </c>
      <c r="H1355" s="2" t="str">
        <f>VLOOKUP(A1355,'4B0907557P M592 List'!$A$5:$D$1316,2,FALSE)</f>
        <v>1x1</v>
      </c>
      <c r="I1355" s="2" t="str">
        <f>VLOOKUP(A1355,'4B0907557P M592 List'!$A$5:$D$1316,4,FALSE)</f>
        <v>Maximalbegrenzung für Solldrehzahlanpassung (Testerschnittstelle)</v>
      </c>
      <c r="J1355" s="2" t="str">
        <f>VLOOKUP(A1355,'4B0907557P M592 List'!$A$5:$D$1316,3,FALSE)</f>
        <v>$071C0</v>
      </c>
      <c r="L1355" s="2" t="str">
        <f>VLOOKUP(A1355,'4B0907557P M592 List'!$A$5:$D$1316,2,FALSE)</f>
        <v>1x1</v>
      </c>
      <c r="M1355" s="2" t="str">
        <f>VLOOKUP(A1355,'4B0907557P M592 List'!$A$5:$D$1316,4,FALSE)</f>
        <v>Maximalbegrenzung für Solldrehzahlanpassung (Testerschnittstelle)</v>
      </c>
      <c r="N1355" s="2" t="str">
        <f>VLOOKUP(A1355,'4B0907557P M592 List'!$A$5:$D$1316,3,FALSE)</f>
        <v>$071C0</v>
      </c>
      <c r="P1355" s="2" t="e">
        <f>VLOOKUP(A1355,'06A906018R M383 List'!$A$6:$D$1294,2,FALSE)</f>
        <v>#N/A</v>
      </c>
      <c r="Q1355" s="2" t="e">
        <f>VLOOKUP(A1355,'06A906018R M383 List'!$A$6:$D$1294,4,FALSE)</f>
        <v>#N/A</v>
      </c>
      <c r="R1355" s="2" t="e">
        <f>VLOOKUP(A1355,'06A906018R M383 List'!$A$6:$D$1294,3,FALSE)</f>
        <v>#N/A</v>
      </c>
      <c r="T1355" s="2" t="str">
        <f>VLOOKUP(A1355,'06A906018CG M383 List'!$A$6:$D$1395,2,FALSE)</f>
        <v>1x1</v>
      </c>
      <c r="U1355" s="2" t="str">
        <f>VLOOKUP(A1355,'06A906018CG M383 List'!$A$6:$D$1395,4,FALSE)</f>
        <v>Maximalbegrenzung für Solldrehzahlanpassung (Testerschnittstelle)</v>
      </c>
      <c r="V1355" s="2" t="str">
        <f>VLOOKUP(A1355,'06A906018CG M383 List'!$A$6:$D$1395,3,FALSE)</f>
        <v>$06B60</v>
      </c>
    </row>
    <row r="1356" spans="1:22">
      <c r="A1356" s="2" t="s">
        <v>8440</v>
      </c>
      <c r="B1356" s="2" t="str">
        <f>VLOOKUP(A1356,'4B0907557B M382 List'!$A$5:$E$1799,5,FALSE)</f>
        <v>Limitation for set speed adaptation (Tester Interface)</v>
      </c>
      <c r="D1356" s="2" t="str">
        <f>VLOOKUP(A1356,'4B0907557B M382 List'!$A$5:$B$1799,2,FALSE)</f>
        <v>1x1</v>
      </c>
      <c r="E1356" s="2" t="str">
        <f>VLOOKUP(A1356,'4B0907557B M382 List'!$A$5:$D$1799,4,FALSE)</f>
        <v>Maximalbegrenzung für Solldrehzahlanpassung (Testerschnittstelle)</v>
      </c>
      <c r="F1356" s="2" t="str">
        <f>VLOOKUP(A1356,'4B0907557B M382 List'!$A$5:$D$1799,3,FALSE)</f>
        <v>$07640</v>
      </c>
      <c r="H1356" s="2" t="str">
        <f>VLOOKUP(A1356,'4B0907557P M592 List'!$A$5:$D$1316,2,FALSE)</f>
        <v>1x1</v>
      </c>
      <c r="I1356" s="2" t="str">
        <f>VLOOKUP(A1356,'4B0907557P M592 List'!$A$5:$D$1316,4,FALSE)</f>
        <v>Maximalbegrenzung für Solldrehzahlanpassung (Testerschnittstelle)</v>
      </c>
      <c r="J1356" s="2" t="str">
        <f>VLOOKUP(A1356,'4B0907557P M592 List'!$A$5:$D$1316,3,FALSE)</f>
        <v>$071D6</v>
      </c>
      <c r="L1356" s="2" t="str">
        <f>VLOOKUP(A1356,'4B0907557P M592 List'!$A$5:$D$1316,2,FALSE)</f>
        <v>1x1</v>
      </c>
      <c r="M1356" s="2" t="str">
        <f>VLOOKUP(A1356,'4B0907557P M592 List'!$A$5:$D$1316,4,FALSE)</f>
        <v>Maximalbegrenzung für Solldrehzahlanpassung (Testerschnittstelle)</v>
      </c>
      <c r="N1356" s="2" t="str">
        <f>VLOOKUP(A1356,'4B0907557P M592 List'!$A$5:$D$1316,3,FALSE)</f>
        <v>$071D6</v>
      </c>
      <c r="P1356" s="2" t="e">
        <f>VLOOKUP(A1356,'06A906018R M383 List'!$A$6:$D$1294,2,FALSE)</f>
        <v>#N/A</v>
      </c>
      <c r="Q1356" s="2" t="e">
        <f>VLOOKUP(A1356,'06A906018R M383 List'!$A$6:$D$1294,4,FALSE)</f>
        <v>#N/A</v>
      </c>
      <c r="R1356" s="2" t="e">
        <f>VLOOKUP(A1356,'06A906018R M383 List'!$A$6:$D$1294,3,FALSE)</f>
        <v>#N/A</v>
      </c>
      <c r="T1356" s="2" t="str">
        <f>VLOOKUP(A1356,'06A906018CG M383 List'!$A$6:$D$1395,2,FALSE)</f>
        <v>1x1</v>
      </c>
      <c r="U1356" s="2" t="str">
        <f>VLOOKUP(A1356,'06A906018CG M383 List'!$A$6:$D$1395,4,FALSE)</f>
        <v>Maximalbegrenzung für Solldrehzahlanpassung (Testerschnittstelle)</v>
      </c>
      <c r="V1356" s="2" t="str">
        <f>VLOOKUP(A1356,'06A906018CG M383 List'!$A$6:$D$1395,3,FALSE)</f>
        <v>$06B76</v>
      </c>
    </row>
    <row r="1357" spans="1:22">
      <c r="A1357" s="2" t="s">
        <v>8477</v>
      </c>
      <c r="B1357" s="2" t="str">
        <f>VLOOKUP(A1357,'4B0907557B M382 List'!$A$5:$E$1799,5,FALSE)</f>
        <v>Set speed for cooking protection</v>
      </c>
      <c r="D1357" s="2" t="str">
        <f>VLOOKUP(A1357,'4B0907557B M382 List'!$A$5:$B$1799,2,FALSE)</f>
        <v>1x1</v>
      </c>
      <c r="E1357" s="2" t="str">
        <f>VLOOKUP(A1357,'4B0907557B M382 List'!$A$5:$D$1799,4,FALSE)</f>
        <v>Solldrehzahl für Kochschutz</v>
      </c>
      <c r="F1357" s="2" t="str">
        <f>VLOOKUP(A1357,'4B0907557B M382 List'!$A$5:$D$1799,3,FALSE)</f>
        <v>$0762D</v>
      </c>
      <c r="H1357" s="2" t="str">
        <f>VLOOKUP(A1357,'4B0907557P M592 List'!$A$5:$D$1316,2,FALSE)</f>
        <v>1x1</v>
      </c>
      <c r="I1357" s="2" t="str">
        <f>VLOOKUP(A1357,'4B0907557P M592 List'!$A$5:$D$1316,4,FALSE)</f>
        <v>Solldrehzahl für Kochschutz</v>
      </c>
      <c r="J1357" s="2" t="str">
        <f>VLOOKUP(A1357,'4B0907557P M592 List'!$A$5:$D$1316,3,FALSE)</f>
        <v>$071C3</v>
      </c>
      <c r="L1357" s="2" t="str">
        <f>VLOOKUP(A1357,'4B0907557P M592 List'!$A$5:$D$1316,2,FALSE)</f>
        <v>1x1</v>
      </c>
      <c r="M1357" s="2" t="str">
        <f>VLOOKUP(A1357,'4B0907557P M592 List'!$A$5:$D$1316,4,FALSE)</f>
        <v>Solldrehzahl für Kochschutz</v>
      </c>
      <c r="N1357" s="2" t="str">
        <f>VLOOKUP(A1357,'4B0907557P M592 List'!$A$5:$D$1316,3,FALSE)</f>
        <v>$071C3</v>
      </c>
      <c r="P1357" s="2" t="e">
        <f>VLOOKUP(A1357,'06A906018R M383 List'!$A$6:$D$1294,2,FALSE)</f>
        <v>#N/A</v>
      </c>
      <c r="Q1357" s="2" t="e">
        <f>VLOOKUP(A1357,'06A906018R M383 List'!$A$6:$D$1294,4,FALSE)</f>
        <v>#N/A</v>
      </c>
      <c r="R1357" s="2" t="e">
        <f>VLOOKUP(A1357,'06A906018R M383 List'!$A$6:$D$1294,3,FALSE)</f>
        <v>#N/A</v>
      </c>
      <c r="T1357" s="2" t="e">
        <f>VLOOKUP(A1357,'06A906018CG M383 List'!$A$6:$D$1395,2,FALSE)</f>
        <v>#N/A</v>
      </c>
      <c r="U1357" s="2" t="e">
        <f>VLOOKUP(A1357,'06A906018CG M383 List'!$A$6:$D$1395,4,FALSE)</f>
        <v>#N/A</v>
      </c>
      <c r="V1357" s="2" t="e">
        <f>VLOOKUP(A1357,'06A906018CG M383 List'!$A$6:$D$1395,3,FALSE)</f>
        <v>#N/A</v>
      </c>
    </row>
    <row r="1358" spans="1:22">
      <c r="A1358" s="2" t="s">
        <v>8479</v>
      </c>
      <c r="B1358" s="2" t="str">
        <f>VLOOKUP(A1358,'4B0907557B M382 List'!$A$5:$E$1799,5,FALSE)</f>
        <v>Set speed for cooking protection</v>
      </c>
      <c r="D1358" s="2" t="str">
        <f>VLOOKUP(A1358,'4B0907557B M382 List'!$A$5:$B$1799,2,FALSE)</f>
        <v>1x1</v>
      </c>
      <c r="E1358" s="2" t="str">
        <f>VLOOKUP(A1358,'4B0907557B M382 List'!$A$5:$D$1799,4,FALSE)</f>
        <v>Solldrehzahl für Kochschutz</v>
      </c>
      <c r="F1358" s="2" t="str">
        <f>VLOOKUP(A1358,'4B0907557B M382 List'!$A$5:$D$1799,3,FALSE)</f>
        <v>$07643</v>
      </c>
      <c r="H1358" s="2" t="str">
        <f>VLOOKUP(A1358,'4B0907557P M592 List'!$A$5:$D$1316,2,FALSE)</f>
        <v>1x1</v>
      </c>
      <c r="I1358" s="2" t="str">
        <f>VLOOKUP(A1358,'4B0907557P M592 List'!$A$5:$D$1316,4,FALSE)</f>
        <v>Solldrehzahl für Kochschutz</v>
      </c>
      <c r="J1358" s="2" t="str">
        <f>VLOOKUP(A1358,'4B0907557P M592 List'!$A$5:$D$1316,3,FALSE)</f>
        <v>$071D9</v>
      </c>
      <c r="L1358" s="2" t="str">
        <f>VLOOKUP(A1358,'4B0907557P M592 List'!$A$5:$D$1316,2,FALSE)</f>
        <v>1x1</v>
      </c>
      <c r="M1358" s="2" t="str">
        <f>VLOOKUP(A1358,'4B0907557P M592 List'!$A$5:$D$1316,4,FALSE)</f>
        <v>Solldrehzahl für Kochschutz</v>
      </c>
      <c r="N1358" s="2" t="str">
        <f>VLOOKUP(A1358,'4B0907557P M592 List'!$A$5:$D$1316,3,FALSE)</f>
        <v>$071D9</v>
      </c>
      <c r="P1358" s="2" t="e">
        <f>VLOOKUP(A1358,'06A906018R M383 List'!$A$6:$D$1294,2,FALSE)</f>
        <v>#N/A</v>
      </c>
      <c r="Q1358" s="2" t="e">
        <f>VLOOKUP(A1358,'06A906018R M383 List'!$A$6:$D$1294,4,FALSE)</f>
        <v>#N/A</v>
      </c>
      <c r="R1358" s="2" t="e">
        <f>VLOOKUP(A1358,'06A906018R M383 List'!$A$6:$D$1294,3,FALSE)</f>
        <v>#N/A</v>
      </c>
      <c r="T1358" s="2" t="e">
        <f>VLOOKUP(A1358,'06A906018CG M383 List'!$A$6:$D$1395,2,FALSE)</f>
        <v>#N/A</v>
      </c>
      <c r="U1358" s="2" t="e">
        <f>VLOOKUP(A1358,'06A906018CG M383 List'!$A$6:$D$1395,4,FALSE)</f>
        <v>#N/A</v>
      </c>
      <c r="V1358" s="2" t="e">
        <f>VLOOKUP(A1358,'06A906018CG M383 List'!$A$6:$D$1395,3,FALSE)</f>
        <v>#N/A</v>
      </c>
    </row>
    <row r="1359" spans="1:22">
      <c r="A1359" s="2" t="s">
        <v>8482</v>
      </c>
      <c r="B1359" s="2" t="str">
        <f>VLOOKUP(A1359,'4B0907557B M382 List'!$A$5:$E$1799,5,FALSE)</f>
        <v>Setpoint speed active at power steering</v>
      </c>
      <c r="D1359" s="2" t="str">
        <f>VLOOKUP(A1359,'4B0907557B M382 List'!$A$5:$B$1799,2,FALSE)</f>
        <v>1x1</v>
      </c>
      <c r="E1359" s="2" t="str">
        <f>VLOOKUP(A1359,'4B0907557B M382 List'!$A$5:$D$1799,4,FALSE)</f>
        <v>Solldrehzahl bei Servolenkung aktiv</v>
      </c>
      <c r="F1359" s="2" t="str">
        <f>VLOOKUP(A1359,'4B0907557B M382 List'!$A$5:$D$1799,3,FALSE)</f>
        <v>$0762C</v>
      </c>
      <c r="H1359" s="2" t="str">
        <f>VLOOKUP(A1359,'4B0907557P M592 List'!$A$5:$D$1316,2,FALSE)</f>
        <v>1x1</v>
      </c>
      <c r="I1359" s="2" t="str">
        <f>VLOOKUP(A1359,'4B0907557P M592 List'!$A$5:$D$1316,4,FALSE)</f>
        <v>Solldrehzahl bei Servolenkung aktiv</v>
      </c>
      <c r="J1359" s="2" t="str">
        <f>VLOOKUP(A1359,'4B0907557P M592 List'!$A$5:$D$1316,3,FALSE)</f>
        <v>$071C2</v>
      </c>
      <c r="L1359" s="2" t="str">
        <f>VLOOKUP(A1359,'4B0907557P M592 List'!$A$5:$D$1316,2,FALSE)</f>
        <v>1x1</v>
      </c>
      <c r="M1359" s="2" t="str">
        <f>VLOOKUP(A1359,'4B0907557P M592 List'!$A$5:$D$1316,4,FALSE)</f>
        <v>Solldrehzahl bei Servolenkung aktiv</v>
      </c>
      <c r="N1359" s="2" t="str">
        <f>VLOOKUP(A1359,'4B0907557P M592 List'!$A$5:$D$1316,3,FALSE)</f>
        <v>$071C2</v>
      </c>
      <c r="P1359" s="2" t="e">
        <f>VLOOKUP(A1359,'06A906018R M383 List'!$A$6:$D$1294,2,FALSE)</f>
        <v>#N/A</v>
      </c>
      <c r="Q1359" s="2" t="e">
        <f>VLOOKUP(A1359,'06A906018R M383 List'!$A$6:$D$1294,4,FALSE)</f>
        <v>#N/A</v>
      </c>
      <c r="R1359" s="2" t="e">
        <f>VLOOKUP(A1359,'06A906018R M383 List'!$A$6:$D$1294,3,FALSE)</f>
        <v>#N/A</v>
      </c>
      <c r="T1359" s="2" t="e">
        <f>VLOOKUP(A1359,'06A906018CG M383 List'!$A$6:$D$1395,2,FALSE)</f>
        <v>#N/A</v>
      </c>
      <c r="U1359" s="2" t="e">
        <f>VLOOKUP(A1359,'06A906018CG M383 List'!$A$6:$D$1395,4,FALSE)</f>
        <v>#N/A</v>
      </c>
      <c r="V1359" s="2" t="e">
        <f>VLOOKUP(A1359,'06A906018CG M383 List'!$A$6:$D$1395,3,FALSE)</f>
        <v>#N/A</v>
      </c>
    </row>
    <row r="1360" spans="1:22">
      <c r="A1360" s="2" t="s">
        <v>8484</v>
      </c>
      <c r="B1360" s="2" t="str">
        <f>VLOOKUP(A1360,'4B0907557B M382 List'!$A$5:$E$1799,5,FALSE)</f>
        <v>Setpoint speed active at power steering</v>
      </c>
      <c r="D1360" s="2" t="str">
        <f>VLOOKUP(A1360,'4B0907557B M382 List'!$A$5:$B$1799,2,FALSE)</f>
        <v>1x1</v>
      </c>
      <c r="E1360" s="2" t="str">
        <f>VLOOKUP(A1360,'4B0907557B M382 List'!$A$5:$D$1799,4,FALSE)</f>
        <v>Solldrehzahl bei Servolenkung aktiv</v>
      </c>
      <c r="F1360" s="2" t="str">
        <f>VLOOKUP(A1360,'4B0907557B M382 List'!$A$5:$D$1799,3,FALSE)</f>
        <v>$07642</v>
      </c>
      <c r="H1360" s="2" t="str">
        <f>VLOOKUP(A1360,'4B0907557P M592 List'!$A$5:$D$1316,2,FALSE)</f>
        <v>1x1</v>
      </c>
      <c r="I1360" s="2" t="str">
        <f>VLOOKUP(A1360,'4B0907557P M592 List'!$A$5:$D$1316,4,FALSE)</f>
        <v>Solldrehzahl bei Servolenkung aktiv</v>
      </c>
      <c r="J1360" s="2" t="str">
        <f>VLOOKUP(A1360,'4B0907557P M592 List'!$A$5:$D$1316,3,FALSE)</f>
        <v>$071D8</v>
      </c>
      <c r="L1360" s="2" t="str">
        <f>VLOOKUP(A1360,'4B0907557P M592 List'!$A$5:$D$1316,2,FALSE)</f>
        <v>1x1</v>
      </c>
      <c r="M1360" s="2" t="str">
        <f>VLOOKUP(A1360,'4B0907557P M592 List'!$A$5:$D$1316,4,FALSE)</f>
        <v>Solldrehzahl bei Servolenkung aktiv</v>
      </c>
      <c r="N1360" s="2" t="str">
        <f>VLOOKUP(A1360,'4B0907557P M592 List'!$A$5:$D$1316,3,FALSE)</f>
        <v>$071D8</v>
      </c>
      <c r="P1360" s="2" t="e">
        <f>VLOOKUP(A1360,'06A906018R M383 List'!$A$6:$D$1294,2,FALSE)</f>
        <v>#N/A</v>
      </c>
      <c r="Q1360" s="2" t="e">
        <f>VLOOKUP(A1360,'06A906018R M383 List'!$A$6:$D$1294,4,FALSE)</f>
        <v>#N/A</v>
      </c>
      <c r="R1360" s="2" t="e">
        <f>VLOOKUP(A1360,'06A906018R M383 List'!$A$6:$D$1294,3,FALSE)</f>
        <v>#N/A</v>
      </c>
      <c r="T1360" s="2" t="e">
        <f>VLOOKUP(A1360,'06A906018CG M383 List'!$A$6:$D$1395,2,FALSE)</f>
        <v>#N/A</v>
      </c>
      <c r="U1360" s="2" t="e">
        <f>VLOOKUP(A1360,'06A906018CG M383 List'!$A$6:$D$1395,4,FALSE)</f>
        <v>#N/A</v>
      </c>
      <c r="V1360" s="2" t="e">
        <f>VLOOKUP(A1360,'06A906018CG M383 List'!$A$6:$D$1395,3,FALSE)</f>
        <v>#N/A</v>
      </c>
    </row>
    <row r="1361" spans="1:22">
      <c r="A1361" s="2" t="s">
        <v>8513</v>
      </c>
      <c r="B1361" s="2" t="str">
        <f>VLOOKUP(A1361,'4B0907557B M382 List'!$A$5:$E$1799,5,FALSE)</f>
        <v>Set speed for cooking or protection at low battery voltage</v>
      </c>
      <c r="D1361" s="2" t="str">
        <f>VLOOKUP(A1361,'4B0907557B M382 List'!$A$5:$B$1799,2,FALSE)</f>
        <v>1x1</v>
      </c>
      <c r="E1361" s="2" t="str">
        <f>VLOOKUP(A1361,'4B0907557B M382 List'!$A$5:$D$1799,4,FALSE)</f>
        <v>Solldrehzahl für Kochschutz bzw. bei niedriger Batteriespannung</v>
      </c>
      <c r="F1361" s="2" t="str">
        <f>VLOOKUP(A1361,'4B0907557B M382 List'!$A$5:$D$1799,3,FALSE)</f>
        <v>$0761F</v>
      </c>
      <c r="H1361" s="2" t="str">
        <f>VLOOKUP(A1361,'4B0907557P M592 List'!$A$5:$D$1316,2,FALSE)</f>
        <v>1x1</v>
      </c>
      <c r="I1361" s="2" t="str">
        <f>VLOOKUP(A1361,'4B0907557P M592 List'!$A$5:$D$1316,4,FALSE)</f>
        <v>Solldrehzahl für Kochschutz bzw. bei niedriger Batteriespannung</v>
      </c>
      <c r="J1361" s="2" t="str">
        <f>VLOOKUP(A1361,'4B0907557P M592 List'!$A$5:$D$1316,3,FALSE)</f>
        <v>$071B5</v>
      </c>
      <c r="L1361" s="2" t="str">
        <f>VLOOKUP(A1361,'4B0907557P M592 List'!$A$5:$D$1316,2,FALSE)</f>
        <v>1x1</v>
      </c>
      <c r="M1361" s="2" t="str">
        <f>VLOOKUP(A1361,'4B0907557P M592 List'!$A$5:$D$1316,4,FALSE)</f>
        <v>Solldrehzahl für Kochschutz bzw. bei niedriger Batteriespannung</v>
      </c>
      <c r="N1361" s="2" t="str">
        <f>VLOOKUP(A1361,'4B0907557P M592 List'!$A$5:$D$1316,3,FALSE)</f>
        <v>$071B5</v>
      </c>
      <c r="P1361" s="2" t="e">
        <f>VLOOKUP(A1361,'06A906018R M383 List'!$A$6:$D$1294,2,FALSE)</f>
        <v>#N/A</v>
      </c>
      <c r="Q1361" s="2" t="e">
        <f>VLOOKUP(A1361,'06A906018R M383 List'!$A$6:$D$1294,4,FALSE)</f>
        <v>#N/A</v>
      </c>
      <c r="R1361" s="2" t="e">
        <f>VLOOKUP(A1361,'06A906018R M383 List'!$A$6:$D$1294,3,FALSE)</f>
        <v>#N/A</v>
      </c>
      <c r="T1361" s="2" t="e">
        <f>VLOOKUP(A1361,'06A906018CG M383 List'!$A$6:$D$1395,2,FALSE)</f>
        <v>#N/A</v>
      </c>
      <c r="U1361" s="2" t="e">
        <f>VLOOKUP(A1361,'06A906018CG M383 List'!$A$6:$D$1395,4,FALSE)</f>
        <v>#N/A</v>
      </c>
      <c r="V1361" s="2" t="e">
        <f>VLOOKUP(A1361,'06A906018CG M383 List'!$A$6:$D$1395,3,FALSE)</f>
        <v>#N/A</v>
      </c>
    </row>
    <row r="1362" spans="1:22">
      <c r="A1362" s="2" t="s">
        <v>8515</v>
      </c>
      <c r="B1362" s="2" t="str">
        <f>VLOOKUP(A1362,'4B0907557B M382 List'!$A$5:$E$1799,5,FALSE)</f>
        <v>Set speed for cooking or protection at low battery voltage</v>
      </c>
      <c r="D1362" s="2" t="str">
        <f>VLOOKUP(A1362,'4B0907557B M382 List'!$A$5:$B$1799,2,FALSE)</f>
        <v>1x1</v>
      </c>
      <c r="E1362" s="2" t="str">
        <f>VLOOKUP(A1362,'4B0907557B M382 List'!$A$5:$D$1799,4,FALSE)</f>
        <v>Solldrehzahl für Kochschutz bzw. bei niedriger Batteriespannung</v>
      </c>
      <c r="F1362" s="2" t="str">
        <f>VLOOKUP(A1362,'4B0907557B M382 List'!$A$5:$D$1799,3,FALSE)</f>
        <v>$07635</v>
      </c>
      <c r="H1362" s="2" t="str">
        <f>VLOOKUP(A1362,'4B0907557P M592 List'!$A$5:$D$1316,2,FALSE)</f>
        <v>1x1</v>
      </c>
      <c r="I1362" s="2" t="str">
        <f>VLOOKUP(A1362,'4B0907557P M592 List'!$A$5:$D$1316,4,FALSE)</f>
        <v>Solldrehzahl für Kochschutz bzw. bei niedriger Batteriespannung</v>
      </c>
      <c r="J1362" s="2" t="str">
        <f>VLOOKUP(A1362,'4B0907557P M592 List'!$A$5:$D$1316,3,FALSE)</f>
        <v>$071CB</v>
      </c>
      <c r="L1362" s="2" t="str">
        <f>VLOOKUP(A1362,'4B0907557P M592 List'!$A$5:$D$1316,2,FALSE)</f>
        <v>1x1</v>
      </c>
      <c r="M1362" s="2" t="str">
        <f>VLOOKUP(A1362,'4B0907557P M592 List'!$A$5:$D$1316,4,FALSE)</f>
        <v>Solldrehzahl für Kochschutz bzw. bei niedriger Batteriespannung</v>
      </c>
      <c r="N1362" s="2" t="str">
        <f>VLOOKUP(A1362,'4B0907557P M592 List'!$A$5:$D$1316,3,FALSE)</f>
        <v>$071CB</v>
      </c>
      <c r="P1362" s="2" t="str">
        <f>VLOOKUP(A1362,'06A906018R M383 List'!$A$6:$D$1294,2,FALSE)</f>
        <v>1x1</v>
      </c>
      <c r="Q1362" s="2" t="str">
        <f>VLOOKUP(A1362,'06A906018R M383 List'!$A$6:$D$1294,4,FALSE)</f>
        <v>Solldrehzahl für Kochschutz bzw. bei niedriger Batteriespannung</v>
      </c>
      <c r="R1362" s="2" t="str">
        <f>VLOOKUP(A1362,'06A906018R M383 List'!$A$6:$D$1294,3,FALSE)</f>
        <v>$06B37</v>
      </c>
      <c r="T1362" s="2" t="e">
        <f>VLOOKUP(A1362,'06A906018CG M383 List'!$A$6:$D$1395,2,FALSE)</f>
        <v>#N/A</v>
      </c>
      <c r="U1362" s="2" t="e">
        <f>VLOOKUP(A1362,'06A906018CG M383 List'!$A$6:$D$1395,4,FALSE)</f>
        <v>#N/A</v>
      </c>
      <c r="V1362" s="2" t="e">
        <f>VLOOKUP(A1362,'06A906018CG M383 List'!$A$6:$D$1395,3,FALSE)</f>
        <v>#N/A</v>
      </c>
    </row>
    <row r="1363" spans="1:22">
      <c r="A1363" s="2" t="s">
        <v>5671</v>
      </c>
      <c r="B1363" s="2" t="str">
        <f>VLOOKUP(A1363,'4B0907557B M382 List'!$A$5:$E$1799,5,FALSE)</f>
        <v>Speed ​​threshold for Ubatt monitoring for target speed increase</v>
      </c>
      <c r="D1363" s="2" t="str">
        <f>VLOOKUP(A1363,'4B0907557B M382 List'!$A$5:$B$1799,2,FALSE)</f>
        <v>1x1</v>
      </c>
      <c r="E1363" s="2" t="str">
        <f>VLOOKUP(A1363,'4B0907557B M382 List'!$A$5:$D$1799,4,FALSE)</f>
        <v>Drehzahlschwelle für Ubatt Überwachung für Solldrehzahlanhebung</v>
      </c>
      <c r="F1363" s="2" t="str">
        <f>VLOOKUP(A1363,'4B0907557B M382 List'!$A$5:$D$1799,3,FALSE)</f>
        <v>$07622</v>
      </c>
      <c r="H1363" s="2" t="str">
        <f>VLOOKUP(A1363,'4B0907557P M592 List'!$A$5:$D$1316,2,FALSE)</f>
        <v>1x1</v>
      </c>
      <c r="I1363" s="2" t="str">
        <f>VLOOKUP(A1363,'4B0907557P M592 List'!$A$5:$D$1316,4,FALSE)</f>
        <v>Drehzahlschwelle für Ubatt Überwachung für Solldrehzahlanhebung</v>
      </c>
      <c r="J1363" s="2" t="str">
        <f>VLOOKUP(A1363,'4B0907557P M592 List'!$A$5:$D$1316,3,FALSE)</f>
        <v>$071B8</v>
      </c>
      <c r="L1363" s="2" t="str">
        <f>VLOOKUP(A1363,'4B0907557P M592 List'!$A$5:$D$1316,2,FALSE)</f>
        <v>1x1</v>
      </c>
      <c r="M1363" s="2" t="str">
        <f>VLOOKUP(A1363,'4B0907557P M592 List'!$A$5:$D$1316,4,FALSE)</f>
        <v>Drehzahlschwelle für Ubatt Überwachung für Solldrehzahlanhebung</v>
      </c>
      <c r="N1363" s="2" t="str">
        <f>VLOOKUP(A1363,'4B0907557P M592 List'!$A$5:$D$1316,3,FALSE)</f>
        <v>$071B8</v>
      </c>
      <c r="P1363" s="2" t="e">
        <f>VLOOKUP(A1363,'06A906018R M383 List'!$A$6:$D$1294,2,FALSE)</f>
        <v>#N/A</v>
      </c>
      <c r="Q1363" s="2" t="e">
        <f>VLOOKUP(A1363,'06A906018R M383 List'!$A$6:$D$1294,4,FALSE)</f>
        <v>#N/A</v>
      </c>
      <c r="R1363" s="2" t="e">
        <f>VLOOKUP(A1363,'06A906018R M383 List'!$A$6:$D$1294,3,FALSE)</f>
        <v>#N/A</v>
      </c>
      <c r="T1363" s="2" t="e">
        <f>VLOOKUP(A1363,'06A906018CG M383 List'!$A$6:$D$1395,2,FALSE)</f>
        <v>#N/A</v>
      </c>
      <c r="U1363" s="2" t="e">
        <f>VLOOKUP(A1363,'06A906018CG M383 List'!$A$6:$D$1395,4,FALSE)</f>
        <v>#N/A</v>
      </c>
      <c r="V1363" s="2" t="e">
        <f>VLOOKUP(A1363,'06A906018CG M383 List'!$A$6:$D$1395,3,FALSE)</f>
        <v>#N/A</v>
      </c>
    </row>
    <row r="1364" spans="1:22">
      <c r="A1364" s="2" t="s">
        <v>5673</v>
      </c>
      <c r="B1364" s="2" t="str">
        <f>VLOOKUP(A1364,'4B0907557B M382 List'!$A$5:$E$1799,5,FALSE)</f>
        <v>Speed ​​threshold for Ubatt monitoring for target speed increase</v>
      </c>
      <c r="D1364" s="2" t="str">
        <f>VLOOKUP(A1364,'4B0907557B M382 List'!$A$5:$B$1799,2,FALSE)</f>
        <v>1x1</v>
      </c>
      <c r="E1364" s="2" t="str">
        <f>VLOOKUP(A1364,'4B0907557B M382 List'!$A$5:$D$1799,4,FALSE)</f>
        <v>Drehzahlschwelle für Ubatt Überwachung für Solldrehzahlanhebung</v>
      </c>
      <c r="F1364" s="2" t="str">
        <f>VLOOKUP(A1364,'4B0907557B M382 List'!$A$5:$D$1799,3,FALSE)</f>
        <v>$07638</v>
      </c>
      <c r="H1364" s="2" t="str">
        <f>VLOOKUP(A1364,'4B0907557P M592 List'!$A$5:$D$1316,2,FALSE)</f>
        <v>1x1</v>
      </c>
      <c r="I1364" s="2" t="str">
        <f>VLOOKUP(A1364,'4B0907557P M592 List'!$A$5:$D$1316,4,FALSE)</f>
        <v>Drehzahlschwelle für Ubatt Überwachung für Solldrehzahlanhebung</v>
      </c>
      <c r="J1364" s="2" t="str">
        <f>VLOOKUP(A1364,'4B0907557P M592 List'!$A$5:$D$1316,3,FALSE)</f>
        <v>$071CE</v>
      </c>
      <c r="L1364" s="2" t="str">
        <f>VLOOKUP(A1364,'4B0907557P M592 List'!$A$5:$D$1316,2,FALSE)</f>
        <v>1x1</v>
      </c>
      <c r="M1364" s="2" t="str">
        <f>VLOOKUP(A1364,'4B0907557P M592 List'!$A$5:$D$1316,4,FALSE)</f>
        <v>Drehzahlschwelle für Ubatt Überwachung für Solldrehzahlanhebung</v>
      </c>
      <c r="N1364" s="2" t="str">
        <f>VLOOKUP(A1364,'4B0907557P M592 List'!$A$5:$D$1316,3,FALSE)</f>
        <v>$071CE</v>
      </c>
      <c r="P1364" s="2" t="e">
        <f>VLOOKUP(A1364,'06A906018R M383 List'!$A$6:$D$1294,2,FALSE)</f>
        <v>#N/A</v>
      </c>
      <c r="Q1364" s="2" t="e">
        <f>VLOOKUP(A1364,'06A906018R M383 List'!$A$6:$D$1294,4,FALSE)</f>
        <v>#N/A</v>
      </c>
      <c r="R1364" s="2" t="e">
        <f>VLOOKUP(A1364,'06A906018R M383 List'!$A$6:$D$1294,3,FALSE)</f>
        <v>#N/A</v>
      </c>
      <c r="T1364" s="2" t="e">
        <f>VLOOKUP(A1364,'06A906018CG M383 List'!$A$6:$D$1395,2,FALSE)</f>
        <v>#N/A</v>
      </c>
      <c r="U1364" s="2" t="e">
        <f>VLOOKUP(A1364,'06A906018CG M383 List'!$A$6:$D$1395,4,FALSE)</f>
        <v>#N/A</v>
      </c>
      <c r="V1364" s="2" t="e">
        <f>VLOOKUP(A1364,'06A906018CG M383 List'!$A$6:$D$1395,3,FALSE)</f>
        <v>#N/A</v>
      </c>
    </row>
    <row r="1365" spans="1:22">
      <c r="A1365" s="2" t="s">
        <v>6475</v>
      </c>
      <c r="B1365" s="2" t="str">
        <f>VLOOKUP(A1365,'4B0907557B M382 List'!$A$5:$E$1799,5,FALSE)</f>
        <v>Cooking protection threshold</v>
      </c>
      <c r="D1365" s="2" t="str">
        <f>VLOOKUP(A1365,'4B0907557B M382 List'!$A$5:$B$1799,2,FALSE)</f>
        <v>1x1</v>
      </c>
      <c r="E1365" s="2" t="str">
        <f>VLOOKUP(A1365,'4B0907557B M382 List'!$A$5:$D$1799,4,FALSE)</f>
        <v>Kochschutzschwelle</v>
      </c>
      <c r="F1365" s="2" t="str">
        <f>VLOOKUP(A1365,'4B0907557B M382 List'!$A$5:$D$1799,3,FALSE)</f>
        <v>$0761E</v>
      </c>
      <c r="H1365" s="2" t="str">
        <f>VLOOKUP(A1365,'4B0907557P M592 List'!$A$5:$D$1316,2,FALSE)</f>
        <v>1x1</v>
      </c>
      <c r="I1365" s="2" t="str">
        <f>VLOOKUP(A1365,'4B0907557P M592 List'!$A$5:$D$1316,4,FALSE)</f>
        <v>Kochschutzschwelle</v>
      </c>
      <c r="J1365" s="2" t="str">
        <f>VLOOKUP(A1365,'4B0907557P M592 List'!$A$5:$D$1316,3,FALSE)</f>
        <v>$071B4</v>
      </c>
      <c r="L1365" s="2" t="str">
        <f>VLOOKUP(A1365,'4B0907557P M592 List'!$A$5:$D$1316,2,FALSE)</f>
        <v>1x1</v>
      </c>
      <c r="M1365" s="2" t="str">
        <f>VLOOKUP(A1365,'4B0907557P M592 List'!$A$5:$D$1316,4,FALSE)</f>
        <v>Kochschutzschwelle</v>
      </c>
      <c r="N1365" s="2" t="str">
        <f>VLOOKUP(A1365,'4B0907557P M592 List'!$A$5:$D$1316,3,FALSE)</f>
        <v>$071B4</v>
      </c>
      <c r="P1365" s="2" t="e">
        <f>VLOOKUP(A1365,'06A906018R M383 List'!$A$6:$D$1294,2,FALSE)</f>
        <v>#N/A</v>
      </c>
      <c r="Q1365" s="2" t="e">
        <f>VLOOKUP(A1365,'06A906018R M383 List'!$A$6:$D$1294,4,FALSE)</f>
        <v>#N/A</v>
      </c>
      <c r="R1365" s="2" t="e">
        <f>VLOOKUP(A1365,'06A906018R M383 List'!$A$6:$D$1294,3,FALSE)</f>
        <v>#N/A</v>
      </c>
      <c r="T1365" s="2" t="e">
        <f>VLOOKUP(A1365,'06A906018CG M383 List'!$A$6:$D$1395,2,FALSE)</f>
        <v>#N/A</v>
      </c>
      <c r="U1365" s="2" t="e">
        <f>VLOOKUP(A1365,'06A906018CG M383 List'!$A$6:$D$1395,4,FALSE)</f>
        <v>#N/A</v>
      </c>
      <c r="V1365" s="2" t="e">
        <f>VLOOKUP(A1365,'06A906018CG M383 List'!$A$6:$D$1395,3,FALSE)</f>
        <v>#N/A</v>
      </c>
    </row>
    <row r="1366" spans="1:22">
      <c r="A1366" s="2" t="s">
        <v>6477</v>
      </c>
      <c r="B1366" s="2" t="str">
        <f>VLOOKUP(A1366,'4B0907557B M382 List'!$A$5:$E$1799,5,FALSE)</f>
        <v>Cooking protection threshold</v>
      </c>
      <c r="D1366" s="2" t="str">
        <f>VLOOKUP(A1366,'4B0907557B M382 List'!$A$5:$B$1799,2,FALSE)</f>
        <v>1x1</v>
      </c>
      <c r="E1366" s="2" t="str">
        <f>VLOOKUP(A1366,'4B0907557B M382 List'!$A$5:$D$1799,4,FALSE)</f>
        <v>Kochschutzschwelle</v>
      </c>
      <c r="F1366" s="2" t="str">
        <f>VLOOKUP(A1366,'4B0907557B M382 List'!$A$5:$D$1799,3,FALSE)</f>
        <v>$07634</v>
      </c>
      <c r="H1366" s="2" t="str">
        <f>VLOOKUP(A1366,'4B0907557P M592 List'!$A$5:$D$1316,2,FALSE)</f>
        <v>1x1</v>
      </c>
      <c r="I1366" s="2" t="str">
        <f>VLOOKUP(A1366,'4B0907557P M592 List'!$A$5:$D$1316,4,FALSE)</f>
        <v>Kochschutzschwelle</v>
      </c>
      <c r="J1366" s="2" t="str">
        <f>VLOOKUP(A1366,'4B0907557P M592 List'!$A$5:$D$1316,3,FALSE)</f>
        <v>$071CA</v>
      </c>
      <c r="L1366" s="2" t="str">
        <f>VLOOKUP(A1366,'4B0907557P M592 List'!$A$5:$D$1316,2,FALSE)</f>
        <v>1x1</v>
      </c>
      <c r="M1366" s="2" t="str">
        <f>VLOOKUP(A1366,'4B0907557P M592 List'!$A$5:$D$1316,4,FALSE)</f>
        <v>Kochschutzschwelle</v>
      </c>
      <c r="N1366" s="2" t="str">
        <f>VLOOKUP(A1366,'4B0907557P M592 List'!$A$5:$D$1316,3,FALSE)</f>
        <v>$071CA</v>
      </c>
      <c r="P1366" s="2" t="str">
        <f>VLOOKUP(A1366,'06A906018R M383 List'!$A$6:$D$1294,2,FALSE)</f>
        <v>1x1</v>
      </c>
      <c r="Q1366" s="2" t="str">
        <f>VLOOKUP(A1366,'06A906018R M383 List'!$A$6:$D$1294,4,FALSE)</f>
        <v>Kochschutzschwelle</v>
      </c>
      <c r="R1366" s="2" t="str">
        <f>VLOOKUP(A1366,'06A906018R M383 List'!$A$6:$D$1294,3,FALSE)</f>
        <v>$06B36</v>
      </c>
      <c r="T1366" s="2" t="e">
        <f>VLOOKUP(A1366,'06A906018CG M383 List'!$A$6:$D$1395,2,FALSE)</f>
        <v>#N/A</v>
      </c>
      <c r="U1366" s="2" t="e">
        <f>VLOOKUP(A1366,'06A906018CG M383 List'!$A$6:$D$1395,4,FALSE)</f>
        <v>#N/A</v>
      </c>
      <c r="V1366" s="2" t="e">
        <f>VLOOKUP(A1366,'06A906018CG M383 List'!$A$6:$D$1395,3,FALSE)</f>
        <v>#N/A</v>
      </c>
    </row>
    <row r="1367" spans="1:22">
      <c r="A1367" s="2" t="s">
        <v>6567</v>
      </c>
      <c r="B1367" s="2" t="str">
        <f>VLOOKUP(A1367,'4B0907557B M382 List'!$A$5:$E$1799,5,FALSE)</f>
        <v>Waiting time until release Ubatt monitoring for target speed increase</v>
      </c>
      <c r="D1367" s="2" t="str">
        <f>VLOOKUP(A1367,'4B0907557B M382 List'!$A$5:$B$1799,2,FALSE)</f>
        <v>1x1</v>
      </c>
      <c r="E1367" s="2" t="str">
        <f>VLOOKUP(A1367,'4B0907557B M382 List'!$A$5:$D$1799,4,FALSE)</f>
        <v>Wartezeit bis Freigabe Ubatt-Überwachung für Solldrehzahlanhebung</v>
      </c>
      <c r="F1367" s="2" t="str">
        <f>VLOOKUP(A1367,'4B0907557B M382 List'!$A$5:$D$1799,3,FALSE)</f>
        <v>$07624</v>
      </c>
      <c r="H1367" s="2" t="str">
        <f>VLOOKUP(A1367,'4B0907557P M592 List'!$A$5:$D$1316,2,FALSE)</f>
        <v>1x1</v>
      </c>
      <c r="I1367" s="2" t="str">
        <f>VLOOKUP(A1367,'4B0907557P M592 List'!$A$5:$D$1316,4,FALSE)</f>
        <v>Wartezeit bis Freigabe Ubatt-Überwachung für Solldrehzahlanhebung</v>
      </c>
      <c r="J1367" s="2" t="str">
        <f>VLOOKUP(A1367,'4B0907557P M592 List'!$A$5:$D$1316,3,FALSE)</f>
        <v>$071BA</v>
      </c>
      <c r="L1367" s="2" t="str">
        <f>VLOOKUP(A1367,'4B0907557P M592 List'!$A$5:$D$1316,2,FALSE)</f>
        <v>1x1</v>
      </c>
      <c r="M1367" s="2" t="str">
        <f>VLOOKUP(A1367,'4B0907557P M592 List'!$A$5:$D$1316,4,FALSE)</f>
        <v>Wartezeit bis Freigabe Ubatt-Überwachung für Solldrehzahlanhebung</v>
      </c>
      <c r="N1367" s="2" t="str">
        <f>VLOOKUP(A1367,'4B0907557P M592 List'!$A$5:$D$1316,3,FALSE)</f>
        <v>$071BA</v>
      </c>
      <c r="P1367" s="2" t="e">
        <f>VLOOKUP(A1367,'06A906018R M383 List'!$A$6:$D$1294,2,FALSE)</f>
        <v>#N/A</v>
      </c>
      <c r="Q1367" s="2" t="e">
        <f>VLOOKUP(A1367,'06A906018R M383 List'!$A$6:$D$1294,4,FALSE)</f>
        <v>#N/A</v>
      </c>
      <c r="R1367" s="2" t="e">
        <f>VLOOKUP(A1367,'06A906018R M383 List'!$A$6:$D$1294,3,FALSE)</f>
        <v>#N/A</v>
      </c>
      <c r="T1367" s="2" t="e">
        <f>VLOOKUP(A1367,'06A906018CG M383 List'!$A$6:$D$1395,2,FALSE)</f>
        <v>#N/A</v>
      </c>
      <c r="U1367" s="2" t="e">
        <f>VLOOKUP(A1367,'06A906018CG M383 List'!$A$6:$D$1395,4,FALSE)</f>
        <v>#N/A</v>
      </c>
      <c r="V1367" s="2" t="e">
        <f>VLOOKUP(A1367,'06A906018CG M383 List'!$A$6:$D$1395,3,FALSE)</f>
        <v>#N/A</v>
      </c>
    </row>
    <row r="1368" spans="1:22">
      <c r="A1368" s="2" t="s">
        <v>6569</v>
      </c>
      <c r="B1368" s="2" t="str">
        <f>VLOOKUP(A1368,'4B0907557B M382 List'!$A$5:$E$1799,5,FALSE)</f>
        <v>Waiting time until release Ubatt monitoring for target speed increase</v>
      </c>
      <c r="D1368" s="2" t="str">
        <f>VLOOKUP(A1368,'4B0907557B M382 List'!$A$5:$B$1799,2,FALSE)</f>
        <v>1x1</v>
      </c>
      <c r="E1368" s="2" t="str">
        <f>VLOOKUP(A1368,'4B0907557B M382 List'!$A$5:$D$1799,4,FALSE)</f>
        <v>Wartezeit bis Freigabe Ubatt-Überwachung für Solldrehzahlanhebung</v>
      </c>
      <c r="F1368" s="2" t="str">
        <f>VLOOKUP(A1368,'4B0907557B M382 List'!$A$5:$D$1799,3,FALSE)</f>
        <v>$0763A</v>
      </c>
      <c r="H1368" s="2" t="str">
        <f>VLOOKUP(A1368,'4B0907557P M592 List'!$A$5:$D$1316,2,FALSE)</f>
        <v>1x1</v>
      </c>
      <c r="I1368" s="2" t="str">
        <f>VLOOKUP(A1368,'4B0907557P M592 List'!$A$5:$D$1316,4,FALSE)</f>
        <v>Wartezeit bis Freigabe Ubatt-Überwachung für Solldrehzahlanhebung</v>
      </c>
      <c r="J1368" s="2" t="str">
        <f>VLOOKUP(A1368,'4B0907557P M592 List'!$A$5:$D$1316,3,FALSE)</f>
        <v>$071D0</v>
      </c>
      <c r="L1368" s="2" t="str">
        <f>VLOOKUP(A1368,'4B0907557P M592 List'!$A$5:$D$1316,2,FALSE)</f>
        <v>1x1</v>
      </c>
      <c r="M1368" s="2" t="str">
        <f>VLOOKUP(A1368,'4B0907557P M592 List'!$A$5:$D$1316,4,FALSE)</f>
        <v>Wartezeit bis Freigabe Ubatt-Überwachung für Solldrehzahlanhebung</v>
      </c>
      <c r="N1368" s="2" t="str">
        <f>VLOOKUP(A1368,'4B0907557P M592 List'!$A$5:$D$1316,3,FALSE)</f>
        <v>$071D0</v>
      </c>
      <c r="P1368" s="2" t="e">
        <f>VLOOKUP(A1368,'06A906018R M383 List'!$A$6:$D$1294,2,FALSE)</f>
        <v>#N/A</v>
      </c>
      <c r="Q1368" s="2" t="e">
        <f>VLOOKUP(A1368,'06A906018R M383 List'!$A$6:$D$1294,4,FALSE)</f>
        <v>#N/A</v>
      </c>
      <c r="R1368" s="2" t="e">
        <f>VLOOKUP(A1368,'06A906018R M383 List'!$A$6:$D$1294,3,FALSE)</f>
        <v>#N/A</v>
      </c>
      <c r="T1368" s="2" t="e">
        <f>VLOOKUP(A1368,'06A906018CG M383 List'!$A$6:$D$1395,2,FALSE)</f>
        <v>#N/A</v>
      </c>
      <c r="U1368" s="2" t="e">
        <f>VLOOKUP(A1368,'06A906018CG M383 List'!$A$6:$D$1395,4,FALSE)</f>
        <v>#N/A</v>
      </c>
      <c r="V1368" s="2" t="e">
        <f>VLOOKUP(A1368,'06A906018CG M383 List'!$A$6:$D$1395,3,FALSE)</f>
        <v>#N/A</v>
      </c>
    </row>
    <row r="1369" spans="1:22">
      <c r="A1369" s="2" t="s">
        <v>7005</v>
      </c>
      <c r="B1369" s="2" t="str">
        <f>VLOOKUP(A1369,'4B0907557B M382 List'!$A$5:$E$1799,5,FALSE)</f>
        <v>Below Entrpellzeit Ubatt threshold for Sold speed increase</v>
      </c>
      <c r="D1369" s="2" t="str">
        <f>VLOOKUP(A1369,'4B0907557B M382 List'!$A$5:$B$1799,2,FALSE)</f>
        <v>1x1</v>
      </c>
      <c r="E1369" s="2" t="str">
        <f>VLOOKUP(A1369,'4B0907557B M382 List'!$A$5:$D$1799,4,FALSE)</f>
        <v>Entrpellzeit Ubatt-Schwelle für Solddrehzahlanhebung unterschritten</v>
      </c>
      <c r="F1369" s="2" t="str">
        <f>VLOOKUP(A1369,'4B0907557B M382 List'!$A$5:$D$1799,3,FALSE)</f>
        <v>$07626</v>
      </c>
      <c r="H1369" s="2" t="str">
        <f>VLOOKUP(A1369,'4B0907557P M592 List'!$A$5:$D$1316,2,FALSE)</f>
        <v>1x1</v>
      </c>
      <c r="I1369" s="2" t="str">
        <f>VLOOKUP(A1369,'4B0907557P M592 List'!$A$5:$D$1316,4,FALSE)</f>
        <v>Entrpellzeit Ubatt-Schwelle für Solddrehzahlanhebung unterschritten</v>
      </c>
      <c r="J1369" s="2" t="str">
        <f>VLOOKUP(A1369,'4B0907557P M592 List'!$A$5:$D$1316,3,FALSE)</f>
        <v>$071BC</v>
      </c>
      <c r="L1369" s="2" t="str">
        <f>VLOOKUP(A1369,'4B0907557P M592 List'!$A$5:$D$1316,2,FALSE)</f>
        <v>1x1</v>
      </c>
      <c r="M1369" s="2" t="str">
        <f>VLOOKUP(A1369,'4B0907557P M592 List'!$A$5:$D$1316,4,FALSE)</f>
        <v>Entrpellzeit Ubatt-Schwelle für Solddrehzahlanhebung unterschritten</v>
      </c>
      <c r="N1369" s="2" t="str">
        <f>VLOOKUP(A1369,'4B0907557P M592 List'!$A$5:$D$1316,3,FALSE)</f>
        <v>$071BC</v>
      </c>
      <c r="P1369" s="2" t="e">
        <f>VLOOKUP(A1369,'06A906018R M383 List'!$A$6:$D$1294,2,FALSE)</f>
        <v>#N/A</v>
      </c>
      <c r="Q1369" s="2" t="e">
        <f>VLOOKUP(A1369,'06A906018R M383 List'!$A$6:$D$1294,4,FALSE)</f>
        <v>#N/A</v>
      </c>
      <c r="R1369" s="2" t="e">
        <f>VLOOKUP(A1369,'06A906018R M383 List'!$A$6:$D$1294,3,FALSE)</f>
        <v>#N/A</v>
      </c>
      <c r="T1369" s="2" t="e">
        <f>VLOOKUP(A1369,'06A906018CG M383 List'!$A$6:$D$1395,2,FALSE)</f>
        <v>#N/A</v>
      </c>
      <c r="U1369" s="2" t="e">
        <f>VLOOKUP(A1369,'06A906018CG M383 List'!$A$6:$D$1395,4,FALSE)</f>
        <v>#N/A</v>
      </c>
      <c r="V1369" s="2" t="e">
        <f>VLOOKUP(A1369,'06A906018CG M383 List'!$A$6:$D$1395,3,FALSE)</f>
        <v>#N/A</v>
      </c>
    </row>
    <row r="1370" spans="1:22">
      <c r="A1370" s="2" t="s">
        <v>7007</v>
      </c>
      <c r="B1370" s="2" t="str">
        <f>VLOOKUP(A1370,'4B0907557B M382 List'!$A$5:$E$1799,5,FALSE)</f>
        <v>Below Entrpellzeit Ubatt threshold for Sold speed increase</v>
      </c>
      <c r="D1370" s="2" t="str">
        <f>VLOOKUP(A1370,'4B0907557B M382 List'!$A$5:$B$1799,2,FALSE)</f>
        <v>1x1</v>
      </c>
      <c r="E1370" s="2" t="str">
        <f>VLOOKUP(A1370,'4B0907557B M382 List'!$A$5:$D$1799,4,FALSE)</f>
        <v>Entrpellzeit Ubatt-Schwelle für Solddrehzahlanhebung unterschritten</v>
      </c>
      <c r="F1370" s="2" t="str">
        <f>VLOOKUP(A1370,'4B0907557B M382 List'!$A$5:$D$1799,3,FALSE)</f>
        <v>$0763C</v>
      </c>
      <c r="H1370" s="2" t="str">
        <f>VLOOKUP(A1370,'4B0907557P M592 List'!$A$5:$D$1316,2,FALSE)</f>
        <v>1x1</v>
      </c>
      <c r="I1370" s="2" t="str">
        <f>VLOOKUP(A1370,'4B0907557P M592 List'!$A$5:$D$1316,4,FALSE)</f>
        <v>Entrpellzeit Ubatt-Schwelle für Solddrehzahlanhebung unterschritten</v>
      </c>
      <c r="J1370" s="2" t="str">
        <f>VLOOKUP(A1370,'4B0907557P M592 List'!$A$5:$D$1316,3,FALSE)</f>
        <v>$071D2</v>
      </c>
      <c r="L1370" s="2" t="str">
        <f>VLOOKUP(A1370,'4B0907557P M592 List'!$A$5:$D$1316,2,FALSE)</f>
        <v>1x1</v>
      </c>
      <c r="M1370" s="2" t="str">
        <f>VLOOKUP(A1370,'4B0907557P M592 List'!$A$5:$D$1316,4,FALSE)</f>
        <v>Entrpellzeit Ubatt-Schwelle für Solddrehzahlanhebung unterschritten</v>
      </c>
      <c r="N1370" s="2" t="str">
        <f>VLOOKUP(A1370,'4B0907557P M592 List'!$A$5:$D$1316,3,FALSE)</f>
        <v>$071D2</v>
      </c>
      <c r="P1370" s="2" t="e">
        <f>VLOOKUP(A1370,'06A906018R M383 List'!$A$6:$D$1294,2,FALSE)</f>
        <v>#N/A</v>
      </c>
      <c r="Q1370" s="2" t="e">
        <f>VLOOKUP(A1370,'06A906018R M383 List'!$A$6:$D$1294,4,FALSE)</f>
        <v>#N/A</v>
      </c>
      <c r="R1370" s="2" t="e">
        <f>VLOOKUP(A1370,'06A906018R M383 List'!$A$6:$D$1294,3,FALSE)</f>
        <v>#N/A</v>
      </c>
      <c r="T1370" s="2" t="e">
        <f>VLOOKUP(A1370,'06A906018CG M383 List'!$A$6:$D$1395,2,FALSE)</f>
        <v>#N/A</v>
      </c>
      <c r="U1370" s="2" t="e">
        <f>VLOOKUP(A1370,'06A906018CG M383 List'!$A$6:$D$1395,4,FALSE)</f>
        <v>#N/A</v>
      </c>
      <c r="V1370" s="2" t="e">
        <f>VLOOKUP(A1370,'06A906018CG M383 List'!$A$6:$D$1395,3,FALSE)</f>
        <v>#N/A</v>
      </c>
    </row>
    <row r="1371" spans="1:22">
      <c r="A1371" s="2" t="s">
        <v>7010</v>
      </c>
      <c r="B1371" s="2" t="str">
        <f>VLOOKUP(A1371,'4B0907557B M382 List'!$A$5:$E$1799,5,FALSE)</f>
        <v>Exceeded Entrpellzeit Ubatt threshold for Sold speed increase</v>
      </c>
      <c r="D1371" s="2" t="str">
        <f>VLOOKUP(A1371,'4B0907557B M382 List'!$A$5:$B$1799,2,FALSE)</f>
        <v>1x1</v>
      </c>
      <c r="E1371" s="2" t="str">
        <f>VLOOKUP(A1371,'4B0907557B M382 List'!$A$5:$D$1799,4,FALSE)</f>
        <v>Entrpellzeit Ubatt-Schwelle für Solddrehzahlanhebung überschritten</v>
      </c>
      <c r="F1371" s="2" t="str">
        <f>VLOOKUP(A1371,'4B0907557B M382 List'!$A$5:$D$1799,3,FALSE)</f>
        <v>$07628</v>
      </c>
      <c r="H1371" s="2" t="str">
        <f>VLOOKUP(A1371,'4B0907557P M592 List'!$A$5:$D$1316,2,FALSE)</f>
        <v>1x1</v>
      </c>
      <c r="I1371" s="2" t="str">
        <f>VLOOKUP(A1371,'4B0907557P M592 List'!$A$5:$D$1316,4,FALSE)</f>
        <v>Entrpellzeit Ubatt-Schwelle für Solddrehzahlanhebung überschritten</v>
      </c>
      <c r="J1371" s="2" t="str">
        <f>VLOOKUP(A1371,'4B0907557P M592 List'!$A$5:$D$1316,3,FALSE)</f>
        <v>$071BE</v>
      </c>
      <c r="L1371" s="2" t="str">
        <f>VLOOKUP(A1371,'4B0907557P M592 List'!$A$5:$D$1316,2,FALSE)</f>
        <v>1x1</v>
      </c>
      <c r="M1371" s="2" t="str">
        <f>VLOOKUP(A1371,'4B0907557P M592 List'!$A$5:$D$1316,4,FALSE)</f>
        <v>Entrpellzeit Ubatt-Schwelle für Solddrehzahlanhebung überschritten</v>
      </c>
      <c r="N1371" s="2" t="str">
        <f>VLOOKUP(A1371,'4B0907557P M592 List'!$A$5:$D$1316,3,FALSE)</f>
        <v>$071BE</v>
      </c>
      <c r="P1371" s="2" t="e">
        <f>VLOOKUP(A1371,'06A906018R M383 List'!$A$6:$D$1294,2,FALSE)</f>
        <v>#N/A</v>
      </c>
      <c r="Q1371" s="2" t="e">
        <f>VLOOKUP(A1371,'06A906018R M383 List'!$A$6:$D$1294,4,FALSE)</f>
        <v>#N/A</v>
      </c>
      <c r="R1371" s="2" t="e">
        <f>VLOOKUP(A1371,'06A906018R M383 List'!$A$6:$D$1294,3,FALSE)</f>
        <v>#N/A</v>
      </c>
      <c r="T1371" s="2" t="e">
        <f>VLOOKUP(A1371,'06A906018CG M383 List'!$A$6:$D$1395,2,FALSE)</f>
        <v>#N/A</v>
      </c>
      <c r="U1371" s="2" t="e">
        <f>VLOOKUP(A1371,'06A906018CG M383 List'!$A$6:$D$1395,4,FALSE)</f>
        <v>#N/A</v>
      </c>
      <c r="V1371" s="2" t="e">
        <f>VLOOKUP(A1371,'06A906018CG M383 List'!$A$6:$D$1395,3,FALSE)</f>
        <v>#N/A</v>
      </c>
    </row>
    <row r="1372" spans="1:22">
      <c r="A1372" s="2" t="s">
        <v>7012</v>
      </c>
      <c r="B1372" s="2" t="str">
        <f>VLOOKUP(A1372,'4B0907557B M382 List'!$A$5:$E$1799,5,FALSE)</f>
        <v>Exceeded Entrpellzeit Ubatt threshold for Sold speed increase</v>
      </c>
      <c r="D1372" s="2" t="str">
        <f>VLOOKUP(A1372,'4B0907557B M382 List'!$A$5:$B$1799,2,FALSE)</f>
        <v>1x1</v>
      </c>
      <c r="E1372" s="2" t="str">
        <f>VLOOKUP(A1372,'4B0907557B M382 List'!$A$5:$D$1799,4,FALSE)</f>
        <v>Entrpellzeit Ubatt-Schwelle für Solddrehzahlanhebung überschritten</v>
      </c>
      <c r="F1372" s="2" t="str">
        <f>VLOOKUP(A1372,'4B0907557B M382 List'!$A$5:$D$1799,3,FALSE)</f>
        <v>$0763E</v>
      </c>
      <c r="H1372" s="2" t="str">
        <f>VLOOKUP(A1372,'4B0907557P M592 List'!$A$5:$D$1316,2,FALSE)</f>
        <v>1x1</v>
      </c>
      <c r="I1372" s="2" t="str">
        <f>VLOOKUP(A1372,'4B0907557P M592 List'!$A$5:$D$1316,4,FALSE)</f>
        <v>Entrpellzeit Ubatt-Schwelle für Solddrehzahlanhebung überschritten</v>
      </c>
      <c r="J1372" s="2" t="str">
        <f>VLOOKUP(A1372,'4B0907557P M592 List'!$A$5:$D$1316,3,FALSE)</f>
        <v>$071D4</v>
      </c>
      <c r="L1372" s="2" t="str">
        <f>VLOOKUP(A1372,'4B0907557P M592 List'!$A$5:$D$1316,2,FALSE)</f>
        <v>1x1</v>
      </c>
      <c r="M1372" s="2" t="str">
        <f>VLOOKUP(A1372,'4B0907557P M592 List'!$A$5:$D$1316,4,FALSE)</f>
        <v>Entrpellzeit Ubatt-Schwelle für Solddrehzahlanhebung überschritten</v>
      </c>
      <c r="N1372" s="2" t="str">
        <f>VLOOKUP(A1372,'4B0907557P M592 List'!$A$5:$D$1316,3,FALSE)</f>
        <v>$071D4</v>
      </c>
      <c r="P1372" s="2" t="e">
        <f>VLOOKUP(A1372,'06A906018R M383 List'!$A$6:$D$1294,2,FALSE)</f>
        <v>#N/A</v>
      </c>
      <c r="Q1372" s="2" t="e">
        <f>VLOOKUP(A1372,'06A906018R M383 List'!$A$6:$D$1294,4,FALSE)</f>
        <v>#N/A</v>
      </c>
      <c r="R1372" s="2" t="e">
        <f>VLOOKUP(A1372,'06A906018R M383 List'!$A$6:$D$1294,3,FALSE)</f>
        <v>#N/A</v>
      </c>
      <c r="T1372" s="2" t="e">
        <f>VLOOKUP(A1372,'06A906018CG M383 List'!$A$6:$D$1395,2,FALSE)</f>
        <v>#N/A</v>
      </c>
      <c r="U1372" s="2" t="e">
        <f>VLOOKUP(A1372,'06A906018CG M383 List'!$A$6:$D$1395,4,FALSE)</f>
        <v>#N/A</v>
      </c>
      <c r="V1372" s="2" t="e">
        <f>VLOOKUP(A1372,'06A906018CG M383 List'!$A$6:$D$1395,3,FALSE)</f>
        <v>#N/A</v>
      </c>
    </row>
    <row r="1373" spans="1:22">
      <c r="A1373" s="2" t="s">
        <v>3824</v>
      </c>
      <c r="B1373" s="2" t="str">
        <f>VLOOKUP(A1373,'4B0907557B M382 List'!$A$5:$E$1799,5,FALSE)</f>
        <v>Battery voltage threshold for NSOLL - raising</v>
      </c>
      <c r="D1373" s="2" t="str">
        <f>VLOOKUP(A1373,'4B0907557B M382 List'!$A$5:$B$1799,2,FALSE)</f>
        <v>1x1</v>
      </c>
      <c r="E1373" s="2" t="str">
        <f>VLOOKUP(A1373,'4B0907557B M382 List'!$A$5:$D$1799,4,FALSE)</f>
        <v>Batteriespannungsschwelle für NSOLL - Anhebung</v>
      </c>
      <c r="F1373" s="2" t="str">
        <f>VLOOKUP(A1373,'4B0907557B M382 List'!$A$5:$D$1799,3,FALSE)</f>
        <v>$0761C</v>
      </c>
      <c r="H1373" s="2" t="str">
        <f>VLOOKUP(A1373,'4B0907557P M592 List'!$A$5:$D$1316,2,FALSE)</f>
        <v>1x1</v>
      </c>
      <c r="I1373" s="2" t="str">
        <f>VLOOKUP(A1373,'4B0907557P M592 List'!$A$5:$D$1316,4,FALSE)</f>
        <v>Batteriespannungsschwelle für NSOLL - Anhebung</v>
      </c>
      <c r="J1373" s="2" t="str">
        <f>VLOOKUP(A1373,'4B0907557P M592 List'!$A$5:$D$1316,3,FALSE)</f>
        <v>$071B2</v>
      </c>
      <c r="L1373" s="2" t="str">
        <f>VLOOKUP(A1373,'4B0907557P M592 List'!$A$5:$D$1316,2,FALSE)</f>
        <v>1x1</v>
      </c>
      <c r="M1373" s="2" t="str">
        <f>VLOOKUP(A1373,'4B0907557P M592 List'!$A$5:$D$1316,4,FALSE)</f>
        <v>Batteriespannungsschwelle für NSOLL - Anhebung</v>
      </c>
      <c r="N1373" s="2" t="str">
        <f>VLOOKUP(A1373,'4B0907557P M592 List'!$A$5:$D$1316,3,FALSE)</f>
        <v>$071B2</v>
      </c>
      <c r="P1373" s="2" t="e">
        <f>VLOOKUP(A1373,'06A906018R M383 List'!$A$6:$D$1294,2,FALSE)</f>
        <v>#N/A</v>
      </c>
      <c r="Q1373" s="2" t="e">
        <f>VLOOKUP(A1373,'06A906018R M383 List'!$A$6:$D$1294,4,FALSE)</f>
        <v>#N/A</v>
      </c>
      <c r="R1373" s="2" t="e">
        <f>VLOOKUP(A1373,'06A906018R M383 List'!$A$6:$D$1294,3,FALSE)</f>
        <v>#N/A</v>
      </c>
      <c r="T1373" s="2" t="e">
        <f>VLOOKUP(A1373,'06A906018CG M383 List'!$A$6:$D$1395,2,FALSE)</f>
        <v>#N/A</v>
      </c>
      <c r="U1373" s="2" t="e">
        <f>VLOOKUP(A1373,'06A906018CG M383 List'!$A$6:$D$1395,4,FALSE)</f>
        <v>#N/A</v>
      </c>
      <c r="V1373" s="2" t="e">
        <f>VLOOKUP(A1373,'06A906018CG M383 List'!$A$6:$D$1395,3,FALSE)</f>
        <v>#N/A</v>
      </c>
    </row>
    <row r="1374" spans="1:22">
      <c r="A1374" s="2" t="s">
        <v>3826</v>
      </c>
      <c r="B1374" s="2" t="str">
        <f>VLOOKUP(A1374,'4B0907557B M382 List'!$A$5:$E$1799,5,FALSE)</f>
        <v>Battery voltage threshold for NSOLL - raising</v>
      </c>
      <c r="D1374" s="2" t="str">
        <f>VLOOKUP(A1374,'4B0907557B M382 List'!$A$5:$B$1799,2,FALSE)</f>
        <v>1x1</v>
      </c>
      <c r="E1374" s="2" t="str">
        <f>VLOOKUP(A1374,'4B0907557B M382 List'!$A$5:$D$1799,4,FALSE)</f>
        <v>Batteriespannungsschwelle für NSOLL - Anhebung</v>
      </c>
      <c r="F1374" s="2" t="str">
        <f>VLOOKUP(A1374,'4B0907557B M382 List'!$A$5:$D$1799,3,FALSE)</f>
        <v>$07632</v>
      </c>
      <c r="H1374" s="2" t="str">
        <f>VLOOKUP(A1374,'4B0907557P M592 List'!$A$5:$D$1316,2,FALSE)</f>
        <v>1x1</v>
      </c>
      <c r="I1374" s="2" t="str">
        <f>VLOOKUP(A1374,'4B0907557P M592 List'!$A$5:$D$1316,4,FALSE)</f>
        <v>Batteriespannungsschwelle für NSOLL - Anhebung</v>
      </c>
      <c r="J1374" s="2" t="str">
        <f>VLOOKUP(A1374,'4B0907557P M592 List'!$A$5:$D$1316,3,FALSE)</f>
        <v>$071C8</v>
      </c>
      <c r="L1374" s="2" t="str">
        <f>VLOOKUP(A1374,'4B0907557P M592 List'!$A$5:$D$1316,2,FALSE)</f>
        <v>1x1</v>
      </c>
      <c r="M1374" s="2" t="str">
        <f>VLOOKUP(A1374,'4B0907557P M592 List'!$A$5:$D$1316,4,FALSE)</f>
        <v>Batteriespannungsschwelle für NSOLL - Anhebung</v>
      </c>
      <c r="N1374" s="2" t="str">
        <f>VLOOKUP(A1374,'4B0907557P M592 List'!$A$5:$D$1316,3,FALSE)</f>
        <v>$071C8</v>
      </c>
      <c r="P1374" s="2" t="str">
        <f>VLOOKUP(A1374,'06A906018R M383 List'!$A$6:$D$1294,2,FALSE)</f>
        <v>1x1</v>
      </c>
      <c r="Q1374" s="2" t="str">
        <f>VLOOKUP(A1374,'06A906018R M383 List'!$A$6:$D$1294,4,FALSE)</f>
        <v>Batteriespannungsschwelle für NSOLL - Anhebung</v>
      </c>
      <c r="R1374" s="2" t="str">
        <f>VLOOKUP(A1374,'06A906018R M383 List'!$A$6:$D$1294,3,FALSE)</f>
        <v>$06B34</v>
      </c>
      <c r="T1374" s="2" t="e">
        <f>VLOOKUP(A1374,'06A906018CG M383 List'!$A$6:$D$1395,2,FALSE)</f>
        <v>#N/A</v>
      </c>
      <c r="U1374" s="2" t="e">
        <f>VLOOKUP(A1374,'06A906018CG M383 List'!$A$6:$D$1395,4,FALSE)</f>
        <v>#N/A</v>
      </c>
      <c r="V1374" s="2" t="e">
        <f>VLOOKUP(A1374,'06A906018CG M383 List'!$A$6:$D$1395,3,FALSE)</f>
        <v>#N/A</v>
      </c>
    </row>
    <row r="1375" spans="1:22">
      <c r="P1375" s="2"/>
      <c r="Q1375" s="2"/>
      <c r="R1375" s="2"/>
    </row>
    <row r="1376" spans="1:22">
      <c r="A1376" s="2" t="s">
        <v>4389</v>
      </c>
      <c r="B1376" s="15" t="s">
        <v>9992</v>
      </c>
      <c r="P1376" s="2"/>
      <c r="Q1376" s="2"/>
      <c r="R1376" s="2"/>
    </row>
    <row r="1377" spans="1:22">
      <c r="A1377" s="2" t="s">
        <v>8875</v>
      </c>
      <c r="B1377" s="2" t="str">
        <f>VLOOKUP(A1377,'4B0907557B M382 List'!$A$5:$E$1799,5,FALSE)</f>
        <v>Code word : Switching P component permanently included</v>
      </c>
      <c r="D1377" s="2" t="str">
        <f>VLOOKUP(A1377,'4B0907557B M382 List'!$A$5:$B$1799,2,FALSE)</f>
        <v>1x1</v>
      </c>
      <c r="E1377" s="2" t="str">
        <f>VLOOKUP(A1377,'4B0907557B M382 List'!$A$5:$D$1799,4,FALSE)</f>
        <v>Codewort: Umschaltung P-Anteil permanent eingerechnet</v>
      </c>
      <c r="F1377" s="2" t="str">
        <f>VLOOKUP(A1377,'4B0907557B M382 List'!$A$5:$D$1799,3,FALSE)</f>
        <v>$07652</v>
      </c>
      <c r="H1377" s="2" t="str">
        <f>VLOOKUP(A1377,'4B0907557P M592 List'!$A$5:$D$1316,2,FALSE)</f>
        <v>1x1</v>
      </c>
      <c r="I1377" s="2" t="str">
        <f>VLOOKUP(A1377,'4B0907557P M592 List'!$A$5:$D$1316,4,FALSE)</f>
        <v>Codewort: Umschaltung P-Anteil permanent eingerechnet</v>
      </c>
      <c r="J1377" s="2" t="str">
        <f>VLOOKUP(A1377,'4B0907557P M592 List'!$A$5:$D$1316,3,FALSE)</f>
        <v>$071E8</v>
      </c>
      <c r="L1377" s="2" t="str">
        <f>VLOOKUP(A1377,'4B0907557P M592 List'!$A$5:$D$1316,2,FALSE)</f>
        <v>1x1</v>
      </c>
      <c r="M1377" s="2" t="str">
        <f>VLOOKUP(A1377,'4B0907557P M592 List'!$A$5:$D$1316,4,FALSE)</f>
        <v>Codewort: Umschaltung P-Anteil permanent eingerechnet</v>
      </c>
      <c r="N1377" s="2" t="str">
        <f>VLOOKUP(A1377,'4B0907557P M592 List'!$A$5:$D$1316,3,FALSE)</f>
        <v>$071E8</v>
      </c>
      <c r="P1377" s="2" t="str">
        <f>VLOOKUP(A1377,'06A906018R M383 List'!$A$6:$D$1294,2,FALSE)</f>
        <v>1x1</v>
      </c>
      <c r="Q1377" s="2" t="str">
        <f>VLOOKUP(A1377,'06A906018R M383 List'!$A$6:$D$1294,4,FALSE)</f>
        <v>Codewort: Umschaltung P-Anteil permanent eingerechnet</v>
      </c>
      <c r="R1377" s="2" t="str">
        <f>VLOOKUP(A1377,'06A906018R M383 List'!$A$6:$D$1294,3,FALSE)</f>
        <v>$06B6A</v>
      </c>
      <c r="T1377" s="2" t="str">
        <f>VLOOKUP(A1377,'06A906018CG M383 List'!$A$6:$D$1395,2,FALSE)</f>
        <v>1x1</v>
      </c>
      <c r="U1377" s="2" t="str">
        <f>VLOOKUP(A1377,'06A906018CG M383 List'!$A$6:$D$1395,4,FALSE)</f>
        <v>Codewort: Umschaltung P-Anteil permanent eingerechnet</v>
      </c>
      <c r="V1377" s="2" t="str">
        <f>VLOOKUP(A1377,'06A906018CG M383 List'!$A$6:$D$1395,3,FALSE)</f>
        <v>$06B88</v>
      </c>
    </row>
    <row r="1378" spans="1:22">
      <c r="A1378" s="2" t="s">
        <v>8945</v>
      </c>
      <c r="B1378" s="2" t="str">
        <f>VLOOKUP(A1378,'4B0907557B M382 List'!$A$5:$E$1799,5,FALSE)</f>
        <v>D amplification for filling intervention</v>
      </c>
      <c r="D1378" s="2" t="str">
        <f>VLOOKUP(A1378,'4B0907557B M382 List'!$A$5:$B$1799,2,FALSE)</f>
        <v>4x1</v>
      </c>
      <c r="E1378" s="2" t="str">
        <f>VLOOKUP(A1378,'4B0907557B M382 List'!$A$5:$D$1799,4,FALSE)</f>
        <v>D-Verstärkung für Füllungseingriff</v>
      </c>
      <c r="F1378" s="2" t="str">
        <f>VLOOKUP(A1378,'4B0907557B M382 List'!$A$5:$D$1799,3,FALSE)</f>
        <v>$09F8D</v>
      </c>
      <c r="H1378" s="2" t="e">
        <f>VLOOKUP(A1378,'4B0907557P M592 List'!$A$5:$D$1316,2,FALSE)</f>
        <v>#N/A</v>
      </c>
      <c r="I1378" s="2" t="e">
        <f>VLOOKUP(A1378,'4B0907557P M592 List'!$A$5:$D$1316,4,FALSE)</f>
        <v>#N/A</v>
      </c>
      <c r="J1378" s="2" t="e">
        <f>VLOOKUP(A1378,'4B0907557P M592 List'!$A$5:$D$1316,3,FALSE)</f>
        <v>#N/A</v>
      </c>
      <c r="L1378" s="2" t="e">
        <f>VLOOKUP(A1378,'4B0907557P M592 List'!$A$5:$D$1316,2,FALSE)</f>
        <v>#N/A</v>
      </c>
      <c r="M1378" s="2" t="e">
        <f>VLOOKUP(A1378,'4B0907557P M592 List'!$A$5:$D$1316,4,FALSE)</f>
        <v>#N/A</v>
      </c>
      <c r="N1378" s="2" t="e">
        <f>VLOOKUP(A1378,'4B0907557P M592 List'!$A$5:$D$1316,3,FALSE)</f>
        <v>#N/A</v>
      </c>
      <c r="P1378" s="2" t="str">
        <f>VLOOKUP(A1378,'06A906018R M383 List'!$A$6:$D$1294,2,FALSE)</f>
        <v>4x1</v>
      </c>
      <c r="Q1378" s="2" t="str">
        <f>VLOOKUP(A1378,'06A906018R M383 List'!$A$6:$D$1294,4,FALSE)</f>
        <v>D-Verstärkung für Füllungseingriff</v>
      </c>
      <c r="R1378" s="2" t="str">
        <f>VLOOKUP(A1378,'06A906018R M383 List'!$A$6:$D$1294,3,FALSE)</f>
        <v>$0948A</v>
      </c>
      <c r="T1378" s="2" t="str">
        <f>VLOOKUP(A1378,'06A906018CG M383 List'!$A$6:$D$1395,2,FALSE)</f>
        <v>4x1</v>
      </c>
      <c r="U1378" s="2" t="str">
        <f>VLOOKUP(A1378,'06A906018CG M383 List'!$A$6:$D$1395,4,FALSE)</f>
        <v>D-Verstärkung für Füllungseingriff</v>
      </c>
      <c r="V1378" s="2" t="str">
        <f>VLOOKUP(A1378,'06A906018CG M383 List'!$A$6:$D$1395,3,FALSE)</f>
        <v>$094F4</v>
      </c>
    </row>
    <row r="1379" spans="1:22">
      <c r="A1379" s="2" t="s">
        <v>9009</v>
      </c>
      <c r="B1379" s="2" t="str">
        <f>VLOOKUP(A1379,'4B0907557B M382 List'!$A$5:$E$1799,5,FALSE)</f>
        <v>I - share negative</v>
      </c>
      <c r="D1379" s="2" t="str">
        <f>VLOOKUP(A1379,'4B0907557B M382 List'!$A$5:$B$1799,2,FALSE)</f>
        <v>16x1</v>
      </c>
      <c r="E1379" s="2" t="str">
        <f>VLOOKUP(A1379,'4B0907557B M382 List'!$A$5:$D$1799,4,FALSE)</f>
        <v>I - Anteil negativ</v>
      </c>
      <c r="F1379" s="2" t="str">
        <f>VLOOKUP(A1379,'4B0907557B M382 List'!$A$5:$D$1799,3,FALSE)</f>
        <v>$07EAA</v>
      </c>
      <c r="H1379" s="2" t="str">
        <f>VLOOKUP(A1379,'4B0907557P M592 List'!$A$5:$D$1316,2,FALSE)</f>
        <v>16x1</v>
      </c>
      <c r="I1379" s="2" t="str">
        <f>VLOOKUP(A1379,'4B0907557P M592 List'!$A$5:$D$1316,4,FALSE)</f>
        <v>I - Anteil negativ</v>
      </c>
      <c r="J1379" s="2" t="str">
        <f>VLOOKUP(A1379,'4B0907557P M592 List'!$A$5:$D$1316,3,FALSE)</f>
        <v>$07A40</v>
      </c>
      <c r="L1379" s="2" t="str">
        <f>VLOOKUP(A1379,'4B0907557P M592 List'!$A$5:$D$1316,2,FALSE)</f>
        <v>16x1</v>
      </c>
      <c r="M1379" s="2" t="str">
        <f>VLOOKUP(A1379,'4B0907557P M592 List'!$A$5:$D$1316,4,FALSE)</f>
        <v>I - Anteil negativ</v>
      </c>
      <c r="N1379" s="2" t="str">
        <f>VLOOKUP(A1379,'4B0907557P M592 List'!$A$5:$D$1316,3,FALSE)</f>
        <v>$07A40</v>
      </c>
      <c r="P1379" s="2" t="str">
        <f>VLOOKUP(A1379,'06A906018R M383 List'!$A$6:$D$1294,2,FALSE)</f>
        <v>16x1</v>
      </c>
      <c r="Q1379" s="2" t="str">
        <f>VLOOKUP(A1379,'06A906018R M383 List'!$A$6:$D$1294,4,FALSE)</f>
        <v>I - Anteil negativ</v>
      </c>
      <c r="R1379" s="2" t="str">
        <f>VLOOKUP(A1379,'06A906018R M383 List'!$A$6:$D$1294,3,FALSE)</f>
        <v>$073E4</v>
      </c>
      <c r="T1379" s="2" t="str">
        <f>VLOOKUP(A1379,'06A906018CG M383 List'!$A$6:$D$1395,2,FALSE)</f>
        <v>16x1</v>
      </c>
      <c r="U1379" s="2" t="str">
        <f>VLOOKUP(A1379,'06A906018CG M383 List'!$A$6:$D$1395,4,FALSE)</f>
        <v>I - Anteil negativ</v>
      </c>
      <c r="V1379" s="2" t="str">
        <f>VLOOKUP(A1379,'06A906018CG M383 List'!$A$6:$D$1395,3,FALSE)</f>
        <v>$0744E</v>
      </c>
    </row>
    <row r="1380" spans="1:22">
      <c r="A1380" s="2" t="s">
        <v>9011</v>
      </c>
      <c r="B1380" s="2" t="str">
        <f>VLOOKUP(A1380,'4B0907557B M382 List'!$A$5:$E$1799,5,FALSE)</f>
        <v>I - share negative</v>
      </c>
      <c r="D1380" s="2" t="str">
        <f>VLOOKUP(A1380,'4B0907557B M382 List'!$A$5:$B$1799,2,FALSE)</f>
        <v>16x1</v>
      </c>
      <c r="E1380" s="2" t="str">
        <f>VLOOKUP(A1380,'4B0907557B M382 List'!$A$5:$D$1799,4,FALSE)</f>
        <v>I - Anteil negativ</v>
      </c>
      <c r="F1380" s="2" t="str">
        <f>VLOOKUP(A1380,'4B0907557B M382 List'!$A$5:$D$1799,3,FALSE)</f>
        <v>$07F2C</v>
      </c>
      <c r="H1380" s="2" t="str">
        <f>VLOOKUP(A1380,'4B0907557P M592 List'!$A$5:$D$1316,2,FALSE)</f>
        <v>16x1</v>
      </c>
      <c r="I1380" s="2" t="str">
        <f>VLOOKUP(A1380,'4B0907557P M592 List'!$A$5:$D$1316,4,FALSE)</f>
        <v>I - Anteil negativ</v>
      </c>
      <c r="J1380" s="2" t="str">
        <f>VLOOKUP(A1380,'4B0907557P M592 List'!$A$5:$D$1316,3,FALSE)</f>
        <v>$07AC2</v>
      </c>
      <c r="L1380" s="2" t="str">
        <f>VLOOKUP(A1380,'4B0907557P M592 List'!$A$5:$D$1316,2,FALSE)</f>
        <v>16x1</v>
      </c>
      <c r="M1380" s="2" t="str">
        <f>VLOOKUP(A1380,'4B0907557P M592 List'!$A$5:$D$1316,4,FALSE)</f>
        <v>I - Anteil negativ</v>
      </c>
      <c r="N1380" s="2" t="str">
        <f>VLOOKUP(A1380,'4B0907557P M592 List'!$A$5:$D$1316,3,FALSE)</f>
        <v>$07AC2</v>
      </c>
      <c r="P1380" s="2" t="str">
        <f>VLOOKUP(A1380,'06A906018R M383 List'!$A$6:$D$1294,2,FALSE)</f>
        <v>16x1</v>
      </c>
      <c r="Q1380" s="2" t="str">
        <f>VLOOKUP(A1380,'06A906018R M383 List'!$A$6:$D$1294,4,FALSE)</f>
        <v>I - Anteil negativ</v>
      </c>
      <c r="R1380" s="2" t="str">
        <f>VLOOKUP(A1380,'06A906018R M383 List'!$A$6:$D$1294,3,FALSE)</f>
        <v>$07466</v>
      </c>
      <c r="T1380" s="2" t="str">
        <f>VLOOKUP(A1380,'06A906018CG M383 List'!$A$6:$D$1395,2,FALSE)</f>
        <v>16x1</v>
      </c>
      <c r="U1380" s="2" t="str">
        <f>VLOOKUP(A1380,'06A906018CG M383 List'!$A$6:$D$1395,4,FALSE)</f>
        <v>I - Anteil negativ</v>
      </c>
      <c r="V1380" s="2" t="str">
        <f>VLOOKUP(A1380,'06A906018CG M383 List'!$A$6:$D$1395,3,FALSE)</f>
        <v>$074D0</v>
      </c>
    </row>
    <row r="1381" spans="1:22">
      <c r="A1381" s="2" t="s">
        <v>9014</v>
      </c>
      <c r="B1381" s="2" t="str">
        <f>VLOOKUP(A1381,'4B0907557B M382 List'!$A$5:$E$1799,5,FALSE)</f>
        <v>I - share positive</v>
      </c>
      <c r="D1381" s="2" t="str">
        <f>VLOOKUP(A1381,'4B0907557B M382 List'!$A$5:$B$1799,2,FALSE)</f>
        <v>16x1</v>
      </c>
      <c r="E1381" s="2" t="str">
        <f>VLOOKUP(A1381,'4B0907557B M382 List'!$A$5:$D$1799,4,FALSE)</f>
        <v>I - Anteil positiv</v>
      </c>
      <c r="F1381" s="2" t="str">
        <f>VLOOKUP(A1381,'4B0907557B M382 List'!$A$5:$D$1799,3,FALSE)</f>
        <v>$07EBA</v>
      </c>
      <c r="H1381" s="2" t="str">
        <f>VLOOKUP(A1381,'4B0907557P M592 List'!$A$5:$D$1316,2,FALSE)</f>
        <v>16x1</v>
      </c>
      <c r="I1381" s="2" t="str">
        <f>VLOOKUP(A1381,'4B0907557P M592 List'!$A$5:$D$1316,4,FALSE)</f>
        <v>I - Anteil positiv</v>
      </c>
      <c r="J1381" s="2" t="str">
        <f>VLOOKUP(A1381,'4B0907557P M592 List'!$A$5:$D$1316,3,FALSE)</f>
        <v>$07A50</v>
      </c>
      <c r="L1381" s="2" t="str">
        <f>VLOOKUP(A1381,'4B0907557P M592 List'!$A$5:$D$1316,2,FALSE)</f>
        <v>16x1</v>
      </c>
      <c r="M1381" s="2" t="str">
        <f>VLOOKUP(A1381,'4B0907557P M592 List'!$A$5:$D$1316,4,FALSE)</f>
        <v>I - Anteil positiv</v>
      </c>
      <c r="N1381" s="2" t="str">
        <f>VLOOKUP(A1381,'4B0907557P M592 List'!$A$5:$D$1316,3,FALSE)</f>
        <v>$07A50</v>
      </c>
      <c r="P1381" s="2" t="str">
        <f>VLOOKUP(A1381,'06A906018R M383 List'!$A$6:$D$1294,2,FALSE)</f>
        <v>16x1</v>
      </c>
      <c r="Q1381" s="2" t="str">
        <f>VLOOKUP(A1381,'06A906018R M383 List'!$A$6:$D$1294,4,FALSE)</f>
        <v>I - Anteil positiv</v>
      </c>
      <c r="R1381" s="2" t="str">
        <f>VLOOKUP(A1381,'06A906018R M383 List'!$A$6:$D$1294,3,FALSE)</f>
        <v>$073F4</v>
      </c>
      <c r="T1381" s="2" t="str">
        <f>VLOOKUP(A1381,'06A906018CG M383 List'!$A$6:$D$1395,2,FALSE)</f>
        <v>16x1</v>
      </c>
      <c r="U1381" s="2" t="str">
        <f>VLOOKUP(A1381,'06A906018CG M383 List'!$A$6:$D$1395,4,FALSE)</f>
        <v>I - Anteil positiv</v>
      </c>
      <c r="V1381" s="2" t="str">
        <f>VLOOKUP(A1381,'06A906018CG M383 List'!$A$6:$D$1395,3,FALSE)</f>
        <v>$0745E</v>
      </c>
    </row>
    <row r="1382" spans="1:22">
      <c r="A1382" s="2" t="s">
        <v>9016</v>
      </c>
      <c r="B1382" s="2" t="str">
        <f>VLOOKUP(A1382,'4B0907557B M382 List'!$A$5:$E$1799,5,FALSE)</f>
        <v>I - share positive</v>
      </c>
      <c r="D1382" s="2" t="str">
        <f>VLOOKUP(A1382,'4B0907557B M382 List'!$A$5:$B$1799,2,FALSE)</f>
        <v>16x1</v>
      </c>
      <c r="E1382" s="2" t="str">
        <f>VLOOKUP(A1382,'4B0907557B M382 List'!$A$5:$D$1799,4,FALSE)</f>
        <v>I - Anteil positiv</v>
      </c>
      <c r="F1382" s="2" t="str">
        <f>VLOOKUP(A1382,'4B0907557B M382 List'!$A$5:$D$1799,3,FALSE)</f>
        <v>$07F3C</v>
      </c>
      <c r="H1382" s="2" t="str">
        <f>VLOOKUP(A1382,'4B0907557P M592 List'!$A$5:$D$1316,2,FALSE)</f>
        <v>16x1</v>
      </c>
      <c r="I1382" s="2" t="str">
        <f>VLOOKUP(A1382,'4B0907557P M592 List'!$A$5:$D$1316,4,FALSE)</f>
        <v>I - Anteil positiv</v>
      </c>
      <c r="J1382" s="2" t="str">
        <f>VLOOKUP(A1382,'4B0907557P M592 List'!$A$5:$D$1316,3,FALSE)</f>
        <v>$07AD2</v>
      </c>
      <c r="L1382" s="2" t="str">
        <f>VLOOKUP(A1382,'4B0907557P M592 List'!$A$5:$D$1316,2,FALSE)</f>
        <v>16x1</v>
      </c>
      <c r="M1382" s="2" t="str">
        <f>VLOOKUP(A1382,'4B0907557P M592 List'!$A$5:$D$1316,4,FALSE)</f>
        <v>I - Anteil positiv</v>
      </c>
      <c r="N1382" s="2" t="str">
        <f>VLOOKUP(A1382,'4B0907557P M592 List'!$A$5:$D$1316,3,FALSE)</f>
        <v>$07AD2</v>
      </c>
      <c r="P1382" s="2" t="str">
        <f>VLOOKUP(A1382,'06A906018R M383 List'!$A$6:$D$1294,2,FALSE)</f>
        <v>16x1</v>
      </c>
      <c r="Q1382" s="2" t="str">
        <f>VLOOKUP(A1382,'06A906018R M383 List'!$A$6:$D$1294,4,FALSE)</f>
        <v>I - Anteil positiv</v>
      </c>
      <c r="R1382" s="2" t="str">
        <f>VLOOKUP(A1382,'06A906018R M383 List'!$A$6:$D$1294,3,FALSE)</f>
        <v>$07476</v>
      </c>
      <c r="T1382" s="2" t="str">
        <f>VLOOKUP(A1382,'06A906018CG M383 List'!$A$6:$D$1395,2,FALSE)</f>
        <v>16x1</v>
      </c>
      <c r="U1382" s="2" t="str">
        <f>VLOOKUP(A1382,'06A906018CG M383 List'!$A$6:$D$1395,4,FALSE)</f>
        <v>I - Anteil positiv</v>
      </c>
      <c r="V1382" s="2" t="str">
        <f>VLOOKUP(A1382,'06A906018CG M383 List'!$A$6:$D$1395,3,FALSE)</f>
        <v>$074E0</v>
      </c>
    </row>
    <row r="1383" spans="1:22">
      <c r="A1383" s="2" t="s">
        <v>9019</v>
      </c>
      <c r="B1383" s="2" t="str">
        <f>VLOOKUP(A1383,'4B0907557B M382 List'!$A$5:$E$1799,5,FALSE)</f>
        <v>P - part negative</v>
      </c>
      <c r="D1383" s="2" t="str">
        <f>VLOOKUP(A1383,'4B0907557B M382 List'!$A$5:$B$1799,2,FALSE)</f>
        <v>16x1</v>
      </c>
      <c r="E1383" s="2" t="str">
        <f>VLOOKUP(A1383,'4B0907557B M382 List'!$A$5:$D$1799,4,FALSE)</f>
        <v>P - Anteil negativ</v>
      </c>
      <c r="F1383" s="2" t="str">
        <f>VLOOKUP(A1383,'4B0907557B M382 List'!$A$5:$D$1799,3,FALSE)</f>
        <v>$07ECA</v>
      </c>
      <c r="H1383" s="2" t="str">
        <f>VLOOKUP(A1383,'4B0907557P M592 List'!$A$5:$D$1316,2,FALSE)</f>
        <v>16x1</v>
      </c>
      <c r="I1383" s="2" t="str">
        <f>VLOOKUP(A1383,'4B0907557P M592 List'!$A$5:$D$1316,4,FALSE)</f>
        <v>P - Anteil negativ</v>
      </c>
      <c r="J1383" s="2" t="str">
        <f>VLOOKUP(A1383,'4B0907557P M592 List'!$A$5:$D$1316,3,FALSE)</f>
        <v>$07A60</v>
      </c>
      <c r="L1383" s="2" t="str">
        <f>VLOOKUP(A1383,'4B0907557P M592 List'!$A$5:$D$1316,2,FALSE)</f>
        <v>16x1</v>
      </c>
      <c r="M1383" s="2" t="str">
        <f>VLOOKUP(A1383,'4B0907557P M592 List'!$A$5:$D$1316,4,FALSE)</f>
        <v>P - Anteil negativ</v>
      </c>
      <c r="N1383" s="2" t="str">
        <f>VLOOKUP(A1383,'4B0907557P M592 List'!$A$5:$D$1316,3,FALSE)</f>
        <v>$07A60</v>
      </c>
      <c r="P1383" s="2" t="str">
        <f>VLOOKUP(A1383,'06A906018R M383 List'!$A$6:$D$1294,2,FALSE)</f>
        <v>16x1</v>
      </c>
      <c r="Q1383" s="2" t="str">
        <f>VLOOKUP(A1383,'06A906018R M383 List'!$A$6:$D$1294,4,FALSE)</f>
        <v>P - Anteil negativ</v>
      </c>
      <c r="R1383" s="2" t="str">
        <f>VLOOKUP(A1383,'06A906018R M383 List'!$A$6:$D$1294,3,FALSE)</f>
        <v>$07404</v>
      </c>
      <c r="T1383" s="2" t="str">
        <f>VLOOKUP(A1383,'06A906018CG M383 List'!$A$6:$D$1395,2,FALSE)</f>
        <v>16x1</v>
      </c>
      <c r="U1383" s="2" t="str">
        <f>VLOOKUP(A1383,'06A906018CG M383 List'!$A$6:$D$1395,4,FALSE)</f>
        <v>P - Anteil negativ</v>
      </c>
      <c r="V1383" s="2" t="str">
        <f>VLOOKUP(A1383,'06A906018CG M383 List'!$A$6:$D$1395,3,FALSE)</f>
        <v>$0746E</v>
      </c>
    </row>
    <row r="1384" spans="1:22">
      <c r="A1384" s="2" t="s">
        <v>9021</v>
      </c>
      <c r="B1384" s="2" t="str">
        <f>VLOOKUP(A1384,'4B0907557B M382 List'!$A$5:$E$1799,5,FALSE)</f>
        <v>P - part negative</v>
      </c>
      <c r="D1384" s="2" t="str">
        <f>VLOOKUP(A1384,'4B0907557B M382 List'!$A$5:$B$1799,2,FALSE)</f>
        <v>16x1</v>
      </c>
      <c r="E1384" s="2" t="str">
        <f>VLOOKUP(A1384,'4B0907557B M382 List'!$A$5:$D$1799,4,FALSE)</f>
        <v>P - Anteil negativ</v>
      </c>
      <c r="F1384" s="2" t="str">
        <f>VLOOKUP(A1384,'4B0907557B M382 List'!$A$5:$D$1799,3,FALSE)</f>
        <v>$07F4C</v>
      </c>
      <c r="H1384" s="2" t="str">
        <f>VLOOKUP(A1384,'4B0907557P M592 List'!$A$5:$D$1316,2,FALSE)</f>
        <v>16x1</v>
      </c>
      <c r="I1384" s="2" t="str">
        <f>VLOOKUP(A1384,'4B0907557P M592 List'!$A$5:$D$1316,4,FALSE)</f>
        <v>P - Anteil negativ</v>
      </c>
      <c r="J1384" s="2" t="str">
        <f>VLOOKUP(A1384,'4B0907557P M592 List'!$A$5:$D$1316,3,FALSE)</f>
        <v>$07AE2</v>
      </c>
      <c r="L1384" s="2" t="str">
        <f>VLOOKUP(A1384,'4B0907557P M592 List'!$A$5:$D$1316,2,FALSE)</f>
        <v>16x1</v>
      </c>
      <c r="M1384" s="2" t="str">
        <f>VLOOKUP(A1384,'4B0907557P M592 List'!$A$5:$D$1316,4,FALSE)</f>
        <v>P - Anteil negativ</v>
      </c>
      <c r="N1384" s="2" t="str">
        <f>VLOOKUP(A1384,'4B0907557P M592 List'!$A$5:$D$1316,3,FALSE)</f>
        <v>$07AE2</v>
      </c>
      <c r="P1384" s="2" t="str">
        <f>VLOOKUP(A1384,'06A906018R M383 List'!$A$6:$D$1294,2,FALSE)</f>
        <v>16x1</v>
      </c>
      <c r="Q1384" s="2" t="str">
        <f>VLOOKUP(A1384,'06A906018R M383 List'!$A$6:$D$1294,4,FALSE)</f>
        <v>P - Anteil negativ</v>
      </c>
      <c r="R1384" s="2" t="str">
        <f>VLOOKUP(A1384,'06A906018R M383 List'!$A$6:$D$1294,3,FALSE)</f>
        <v>$07486</v>
      </c>
      <c r="T1384" s="2" t="str">
        <f>VLOOKUP(A1384,'06A906018CG M383 List'!$A$6:$D$1395,2,FALSE)</f>
        <v>16x1</v>
      </c>
      <c r="U1384" s="2" t="str">
        <f>VLOOKUP(A1384,'06A906018CG M383 List'!$A$6:$D$1395,4,FALSE)</f>
        <v>P - Anteil negativ</v>
      </c>
      <c r="V1384" s="2" t="str">
        <f>VLOOKUP(A1384,'06A906018CG M383 List'!$A$6:$D$1395,3,FALSE)</f>
        <v>$074F0</v>
      </c>
    </row>
    <row r="1385" spans="1:22">
      <c r="A1385" s="2" t="s">
        <v>9024</v>
      </c>
      <c r="B1385" s="2" t="str">
        <f>VLOOKUP(A1385,'4B0907557B M382 List'!$A$5:$E$1799,5,FALSE)</f>
        <v>P - percentage positive</v>
      </c>
      <c r="D1385" s="2" t="str">
        <f>VLOOKUP(A1385,'4B0907557B M382 List'!$A$5:$B$1799,2,FALSE)</f>
        <v>32x1</v>
      </c>
      <c r="E1385" s="2" t="str">
        <f>VLOOKUP(A1385,'4B0907557B M382 List'!$A$5:$D$1799,4,FALSE)</f>
        <v>P - Anteil positiv</v>
      </c>
      <c r="F1385" s="2" t="str">
        <f>VLOOKUP(A1385,'4B0907557B M382 List'!$A$5:$D$1799,3,FALSE)</f>
        <v>$07EDA</v>
      </c>
      <c r="H1385" s="2" t="str">
        <f>VLOOKUP(A1385,'4B0907557P M592 List'!$A$5:$D$1316,2,FALSE)</f>
        <v>32x1</v>
      </c>
      <c r="I1385" s="2" t="str">
        <f>VLOOKUP(A1385,'4B0907557P M592 List'!$A$5:$D$1316,4,FALSE)</f>
        <v>P - Anteil positiv</v>
      </c>
      <c r="J1385" s="2" t="str">
        <f>VLOOKUP(A1385,'4B0907557P M592 List'!$A$5:$D$1316,3,FALSE)</f>
        <v>$07A70</v>
      </c>
      <c r="L1385" s="2" t="str">
        <f>VLOOKUP(A1385,'4B0907557P M592 List'!$A$5:$D$1316,2,FALSE)</f>
        <v>32x1</v>
      </c>
      <c r="M1385" s="2" t="str">
        <f>VLOOKUP(A1385,'4B0907557P M592 List'!$A$5:$D$1316,4,FALSE)</f>
        <v>P - Anteil positiv</v>
      </c>
      <c r="N1385" s="2" t="str">
        <f>VLOOKUP(A1385,'4B0907557P M592 List'!$A$5:$D$1316,3,FALSE)</f>
        <v>$07A70</v>
      </c>
      <c r="P1385" s="2" t="str">
        <f>VLOOKUP(A1385,'06A906018R M383 List'!$A$6:$D$1294,2,FALSE)</f>
        <v>32x1</v>
      </c>
      <c r="Q1385" s="2" t="str">
        <f>VLOOKUP(A1385,'06A906018R M383 List'!$A$6:$D$1294,4,FALSE)</f>
        <v>P - Anteil positiv</v>
      </c>
      <c r="R1385" s="2" t="str">
        <f>VLOOKUP(A1385,'06A906018R M383 List'!$A$6:$D$1294,3,FALSE)</f>
        <v>$07414</v>
      </c>
      <c r="T1385" s="2" t="str">
        <f>VLOOKUP(A1385,'06A906018CG M383 List'!$A$6:$D$1395,2,FALSE)</f>
        <v>32x1</v>
      </c>
      <c r="U1385" s="2" t="str">
        <f>VLOOKUP(A1385,'06A906018CG M383 List'!$A$6:$D$1395,4,FALSE)</f>
        <v>P - Anteil positiv</v>
      </c>
      <c r="V1385" s="2" t="str">
        <f>VLOOKUP(A1385,'06A906018CG M383 List'!$A$6:$D$1395,3,FALSE)</f>
        <v>$0747E</v>
      </c>
    </row>
    <row r="1386" spans="1:22">
      <c r="A1386" s="2" t="s">
        <v>9027</v>
      </c>
      <c r="B1386" s="2" t="str">
        <f>VLOOKUP(A1386,'4B0907557B M382 List'!$A$5:$E$1799,5,FALSE)</f>
        <v>P - percentage positive</v>
      </c>
      <c r="D1386" s="2" t="str">
        <f>VLOOKUP(A1386,'4B0907557B M382 List'!$A$5:$B$1799,2,FALSE)</f>
        <v>32x1</v>
      </c>
      <c r="E1386" s="2" t="str">
        <f>VLOOKUP(A1386,'4B0907557B M382 List'!$A$5:$D$1799,4,FALSE)</f>
        <v>P - Anteil positiv</v>
      </c>
      <c r="F1386" s="2" t="str">
        <f>VLOOKUP(A1386,'4B0907557B M382 List'!$A$5:$D$1799,3,FALSE)</f>
        <v>$07F5C</v>
      </c>
      <c r="H1386" s="2" t="str">
        <f>VLOOKUP(A1386,'4B0907557P M592 List'!$A$5:$D$1316,2,FALSE)</f>
        <v>32x1</v>
      </c>
      <c r="I1386" s="2" t="str">
        <f>VLOOKUP(A1386,'4B0907557P M592 List'!$A$5:$D$1316,4,FALSE)</f>
        <v>P - Anteil positiv</v>
      </c>
      <c r="J1386" s="2" t="str">
        <f>VLOOKUP(A1386,'4B0907557P M592 List'!$A$5:$D$1316,3,FALSE)</f>
        <v>$07AF2</v>
      </c>
      <c r="L1386" s="2" t="str">
        <f>VLOOKUP(A1386,'4B0907557P M592 List'!$A$5:$D$1316,2,FALSE)</f>
        <v>32x1</v>
      </c>
      <c r="M1386" s="2" t="str">
        <f>VLOOKUP(A1386,'4B0907557P M592 List'!$A$5:$D$1316,4,FALSE)</f>
        <v>P - Anteil positiv</v>
      </c>
      <c r="N1386" s="2" t="str">
        <f>VLOOKUP(A1386,'4B0907557P M592 List'!$A$5:$D$1316,3,FALSE)</f>
        <v>$07AF2</v>
      </c>
      <c r="P1386" s="2" t="str">
        <f>VLOOKUP(A1386,'06A906018R M383 List'!$A$6:$D$1294,2,FALSE)</f>
        <v>32x1</v>
      </c>
      <c r="Q1386" s="2" t="str">
        <f>VLOOKUP(A1386,'06A906018R M383 List'!$A$6:$D$1294,4,FALSE)</f>
        <v>P - Anteil positiv</v>
      </c>
      <c r="R1386" s="2" t="str">
        <f>VLOOKUP(A1386,'06A906018R M383 List'!$A$6:$D$1294,3,FALSE)</f>
        <v>$07496</v>
      </c>
      <c r="T1386" s="2" t="str">
        <f>VLOOKUP(A1386,'06A906018CG M383 List'!$A$6:$D$1395,2,FALSE)</f>
        <v>32x1</v>
      </c>
      <c r="U1386" s="2" t="str">
        <f>VLOOKUP(A1386,'06A906018CG M383 List'!$A$6:$D$1395,4,FALSE)</f>
        <v>P - Anteil positiv</v>
      </c>
      <c r="V1386" s="2" t="str">
        <f>VLOOKUP(A1386,'06A906018CG M383 List'!$A$6:$D$1395,3,FALSE)</f>
        <v>$07500</v>
      </c>
    </row>
    <row r="1387" spans="1:22">
      <c r="A1387" s="2" t="s">
        <v>9126</v>
      </c>
      <c r="B1387" s="2" t="str">
        <f>VLOOKUP(A1387,'4B0907557B M382 List'!$A$5:$E$1799,5,FALSE)</f>
        <v>Speed ​​offset diff on NSOL for the start . LLR ignition angle</v>
      </c>
      <c r="D1387" s="2" t="str">
        <f>VLOOKUP(A1387,'4B0907557B M382 List'!$A$5:$B$1799,2,FALSE)</f>
        <v>1x1</v>
      </c>
      <c r="E1387" s="2" t="str">
        <f>VLOOKUP(A1387,'4B0907557B M382 List'!$A$5:$D$1799,4,FALSE)</f>
        <v>Drehzahloffset auf NSOL für Beginn diff. LLR-Zündwinkeleingriff</v>
      </c>
      <c r="F1387" s="2" t="str">
        <f>VLOOKUP(A1387,'4B0907557B M382 List'!$A$5:$D$1799,3,FALSE)</f>
        <v>$07645</v>
      </c>
      <c r="H1387" s="2" t="str">
        <f>VLOOKUP(A1387,'4B0907557P M592 List'!$A$5:$D$1316,2,FALSE)</f>
        <v>1x1</v>
      </c>
      <c r="I1387" s="2" t="str">
        <f>VLOOKUP(A1387,'4B0907557P M592 List'!$A$5:$D$1316,4,FALSE)</f>
        <v>Drehzahloffset auf NSOL für Beginn diff. LLR-Zündwinkeleingriff</v>
      </c>
      <c r="J1387" s="2" t="str">
        <f>VLOOKUP(A1387,'4B0907557P M592 List'!$A$5:$D$1316,3,FALSE)</f>
        <v>$071DB</v>
      </c>
      <c r="L1387" s="2" t="str">
        <f>VLOOKUP(A1387,'4B0907557P M592 List'!$A$5:$D$1316,2,FALSE)</f>
        <v>1x1</v>
      </c>
      <c r="M1387" s="2" t="str">
        <f>VLOOKUP(A1387,'4B0907557P M592 List'!$A$5:$D$1316,4,FALSE)</f>
        <v>Drehzahloffset auf NSOL für Beginn diff. LLR-Zündwinkeleingriff</v>
      </c>
      <c r="N1387" s="2" t="str">
        <f>VLOOKUP(A1387,'4B0907557P M592 List'!$A$5:$D$1316,3,FALSE)</f>
        <v>$071DB</v>
      </c>
      <c r="P1387" s="2" t="str">
        <f>VLOOKUP(A1387,'06A906018R M383 List'!$A$6:$D$1294,2,FALSE)</f>
        <v>1x1</v>
      </c>
      <c r="Q1387" s="2" t="str">
        <f>VLOOKUP(A1387,'06A906018R M383 List'!$A$6:$D$1294,4,FALSE)</f>
        <v>Drehzahloffset auf NSOL für Beginn diff. LLR-Zündwinkeleingriff</v>
      </c>
      <c r="R1387" s="2" t="str">
        <f>VLOOKUP(A1387,'06A906018R M383 List'!$A$6:$D$1294,3,FALSE)</f>
        <v>$06B5D</v>
      </c>
      <c r="T1387" s="2" t="str">
        <f>VLOOKUP(A1387,'06A906018CG M383 List'!$A$6:$D$1395,2,FALSE)</f>
        <v>1x1</v>
      </c>
      <c r="U1387" s="2" t="str">
        <f>VLOOKUP(A1387,'06A906018CG M383 List'!$A$6:$D$1395,4,FALSE)</f>
        <v>Drehzahloffset auf NSOL für Beginn diff. LLR-Zündwinkeleingriff</v>
      </c>
      <c r="V1387" s="2" t="str">
        <f>VLOOKUP(A1387,'06A906018CG M383 List'!$A$6:$D$1395,3,FALSE)</f>
        <v>$06B7B</v>
      </c>
    </row>
    <row r="1388" spans="1:22">
      <c r="A1388" s="2" t="s">
        <v>9169</v>
      </c>
      <c r="B1388" s="2" t="str">
        <f>VLOOKUP(A1388,'4B0907557B M382 List'!$A$5:$E$1799,5,FALSE)</f>
        <v>Maximum control range negative</v>
      </c>
      <c r="D1388" s="2" t="str">
        <f>VLOOKUP(A1388,'4B0907557B M382 List'!$A$5:$B$1799,2,FALSE)</f>
        <v>1x1</v>
      </c>
      <c r="E1388" s="2" t="str">
        <f>VLOOKUP(A1388,'4B0907557B M382 List'!$A$5:$D$1799,4,FALSE)</f>
        <v>Maximaler Regelhub negativ</v>
      </c>
      <c r="F1388" s="2" t="str">
        <f>VLOOKUP(A1388,'4B0907557B M382 List'!$A$5:$D$1799,3,FALSE)</f>
        <v>$07646</v>
      </c>
      <c r="H1388" s="2" t="str">
        <f>VLOOKUP(A1388,'4B0907557P M592 List'!$A$5:$D$1316,2,FALSE)</f>
        <v>1x1</v>
      </c>
      <c r="I1388" s="2" t="str">
        <f>VLOOKUP(A1388,'4B0907557P M592 List'!$A$5:$D$1316,4,FALSE)</f>
        <v>Maximaler Regelhub negativ</v>
      </c>
      <c r="J1388" s="2" t="str">
        <f>VLOOKUP(A1388,'4B0907557P M592 List'!$A$5:$D$1316,3,FALSE)</f>
        <v>$071DC</v>
      </c>
      <c r="L1388" s="2" t="str">
        <f>VLOOKUP(A1388,'4B0907557P M592 List'!$A$5:$D$1316,2,FALSE)</f>
        <v>1x1</v>
      </c>
      <c r="M1388" s="2" t="str">
        <f>VLOOKUP(A1388,'4B0907557P M592 List'!$A$5:$D$1316,4,FALSE)</f>
        <v>Maximaler Regelhub negativ</v>
      </c>
      <c r="N1388" s="2" t="str">
        <f>VLOOKUP(A1388,'4B0907557P M592 List'!$A$5:$D$1316,3,FALSE)</f>
        <v>$071DC</v>
      </c>
      <c r="P1388" s="2" t="str">
        <f>VLOOKUP(A1388,'06A906018R M383 List'!$A$6:$D$1294,2,FALSE)</f>
        <v>1x1</v>
      </c>
      <c r="Q1388" s="2" t="str">
        <f>VLOOKUP(A1388,'06A906018R M383 List'!$A$6:$D$1294,4,FALSE)</f>
        <v>Maximaler Regelhub negativ</v>
      </c>
      <c r="R1388" s="2" t="str">
        <f>VLOOKUP(A1388,'06A906018R M383 List'!$A$6:$D$1294,3,FALSE)</f>
        <v>$06B5E</v>
      </c>
      <c r="T1388" s="2" t="str">
        <f>VLOOKUP(A1388,'06A906018CG M383 List'!$A$6:$D$1395,2,FALSE)</f>
        <v>1x1</v>
      </c>
      <c r="U1388" s="2" t="str">
        <f>VLOOKUP(A1388,'06A906018CG M383 List'!$A$6:$D$1395,4,FALSE)</f>
        <v>Maximaler Regelhub negativ</v>
      </c>
      <c r="V1388" s="2" t="str">
        <f>VLOOKUP(A1388,'06A906018CG M383 List'!$A$6:$D$1395,3,FALSE)</f>
        <v>$06B7C</v>
      </c>
    </row>
    <row r="1389" spans="1:22">
      <c r="A1389" s="2" t="s">
        <v>9175</v>
      </c>
      <c r="B1389" s="2" t="str">
        <f>VLOOKUP(A1389,'4B0907557B M382 List'!$A$5:$E$1799,5,FALSE)</f>
        <v>Expanded regulator -min stop at diagnosis idle actuator</v>
      </c>
      <c r="D1389" s="2" t="str">
        <f>VLOOKUP(A1389,'4B0907557B M382 List'!$A$5:$B$1799,2,FALSE)</f>
        <v>1x1</v>
      </c>
      <c r="E1389" s="2" t="str">
        <f>VLOOKUP(A1389,'4B0907557B M382 List'!$A$5:$D$1799,4,FALSE)</f>
        <v>Erweiteter Regler-Min-Anschlag bei Diagnose Leerlaufsteller</v>
      </c>
      <c r="F1389" s="2" t="str">
        <f>VLOOKUP(A1389,'4B0907557B M382 List'!$A$5:$D$1799,3,FALSE)</f>
        <v>$074A6</v>
      </c>
      <c r="H1389" s="2" t="e">
        <f>VLOOKUP(A1389,'4B0907557P M592 List'!$A$5:$D$1316,2,FALSE)</f>
        <v>#N/A</v>
      </c>
      <c r="I1389" s="2" t="e">
        <f>VLOOKUP(A1389,'4B0907557P M592 List'!$A$5:$D$1316,4,FALSE)</f>
        <v>#N/A</v>
      </c>
      <c r="J1389" s="2" t="e">
        <f>VLOOKUP(A1389,'4B0907557P M592 List'!$A$5:$D$1316,3,FALSE)</f>
        <v>#N/A</v>
      </c>
      <c r="L1389" s="2" t="e">
        <f>VLOOKUP(A1389,'4B0907557P M592 List'!$A$5:$D$1316,2,FALSE)</f>
        <v>#N/A</v>
      </c>
      <c r="M1389" s="2" t="e">
        <f>VLOOKUP(A1389,'4B0907557P M592 List'!$A$5:$D$1316,4,FALSE)</f>
        <v>#N/A</v>
      </c>
      <c r="N1389" s="2" t="e">
        <f>VLOOKUP(A1389,'4B0907557P M592 List'!$A$5:$D$1316,3,FALSE)</f>
        <v>#N/A</v>
      </c>
      <c r="P1389" s="2" t="str">
        <f>VLOOKUP(A1389,'06A906018R M383 List'!$A$6:$D$1294,2,FALSE)</f>
        <v>1x1</v>
      </c>
      <c r="Q1389" s="2" t="str">
        <f>VLOOKUP(A1389,'06A906018R M383 List'!$A$6:$D$1294,4,FALSE)</f>
        <v>Erweiteter Regler-Min-Anschlag bei Diagnose Leerlaufsteller</v>
      </c>
      <c r="R1389" s="2" t="str">
        <f>VLOOKUP(A1389,'06A906018R M383 List'!$A$6:$D$1294,3,FALSE)</f>
        <v>$069B2</v>
      </c>
      <c r="T1389" s="2" t="str">
        <f>VLOOKUP(A1389,'06A906018CG M383 List'!$A$6:$D$1395,2,FALSE)</f>
        <v>1x1</v>
      </c>
      <c r="U1389" s="2" t="str">
        <f>VLOOKUP(A1389,'06A906018CG M383 List'!$A$6:$D$1395,4,FALSE)</f>
        <v>Erweiteter Regler-Min-Anschlag bei Diagnose Leerlaufsteller</v>
      </c>
      <c r="V1389" s="2" t="str">
        <f>VLOOKUP(A1389,'06A906018CG M383 List'!$A$6:$D$1395,3,FALSE)</f>
        <v>$069CE</v>
      </c>
    </row>
    <row r="1390" spans="1:22">
      <c r="A1390" s="2" t="s">
        <v>9178</v>
      </c>
      <c r="B1390" s="2" t="str">
        <f>VLOOKUP(A1390,'4B0907557B M382 List'!$A$5:$E$1799,5,FALSE)</f>
        <v>Maximum control range positive</v>
      </c>
      <c r="D1390" s="2" t="str">
        <f>VLOOKUP(A1390,'4B0907557B M382 List'!$A$5:$B$1799,2,FALSE)</f>
        <v>1x1</v>
      </c>
      <c r="E1390" s="2" t="str">
        <f>VLOOKUP(A1390,'4B0907557B M382 List'!$A$5:$D$1799,4,FALSE)</f>
        <v>Maximaler Regelhub positiv</v>
      </c>
      <c r="F1390" s="2" t="str">
        <f>VLOOKUP(A1390,'4B0907557B M382 List'!$A$5:$D$1799,3,FALSE)</f>
        <v>$07647</v>
      </c>
      <c r="H1390" s="2" t="str">
        <f>VLOOKUP(A1390,'4B0907557P M592 List'!$A$5:$D$1316,2,FALSE)</f>
        <v>1x1</v>
      </c>
      <c r="I1390" s="2" t="str">
        <f>VLOOKUP(A1390,'4B0907557P M592 List'!$A$5:$D$1316,4,FALSE)</f>
        <v>Maximaler Regelhub positiv</v>
      </c>
      <c r="J1390" s="2" t="str">
        <f>VLOOKUP(A1390,'4B0907557P M592 List'!$A$5:$D$1316,3,FALSE)</f>
        <v>$071DD</v>
      </c>
      <c r="L1390" s="2" t="str">
        <f>VLOOKUP(A1390,'4B0907557P M592 List'!$A$5:$D$1316,2,FALSE)</f>
        <v>1x1</v>
      </c>
      <c r="M1390" s="2" t="str">
        <f>VLOOKUP(A1390,'4B0907557P M592 List'!$A$5:$D$1316,4,FALSE)</f>
        <v>Maximaler Regelhub positiv</v>
      </c>
      <c r="N1390" s="2" t="str">
        <f>VLOOKUP(A1390,'4B0907557P M592 List'!$A$5:$D$1316,3,FALSE)</f>
        <v>$071DD</v>
      </c>
      <c r="P1390" s="2" t="str">
        <f>VLOOKUP(A1390,'06A906018R M383 List'!$A$6:$D$1294,2,FALSE)</f>
        <v>1x1</v>
      </c>
      <c r="Q1390" s="2" t="str">
        <f>VLOOKUP(A1390,'06A906018R M383 List'!$A$6:$D$1294,4,FALSE)</f>
        <v>Maximaler Regelhub positiv</v>
      </c>
      <c r="R1390" s="2" t="str">
        <f>VLOOKUP(A1390,'06A906018R M383 List'!$A$6:$D$1294,3,FALSE)</f>
        <v>$06B5F</v>
      </c>
      <c r="T1390" s="2" t="str">
        <f>VLOOKUP(A1390,'06A906018CG M383 List'!$A$6:$D$1395,2,FALSE)</f>
        <v>1x1</v>
      </c>
      <c r="U1390" s="2" t="str">
        <f>VLOOKUP(A1390,'06A906018CG M383 List'!$A$6:$D$1395,4,FALSE)</f>
        <v>Maximaler Regelhub positiv</v>
      </c>
      <c r="V1390" s="2" t="str">
        <f>VLOOKUP(A1390,'06A906018CG M383 List'!$A$6:$D$1395,3,FALSE)</f>
        <v>$06B7D</v>
      </c>
    </row>
    <row r="1391" spans="1:22">
      <c r="A1391" s="2" t="s">
        <v>9216</v>
      </c>
      <c r="B1391" s="2" t="str">
        <f>VLOOKUP(A1391,'4B0907557B M382 List'!$A$5:$E$1799,5,FALSE)</f>
        <v>I-component negative active in DTES</v>
      </c>
      <c r="D1391" s="2" t="str">
        <f>VLOOKUP(A1391,'4B0907557B M382 List'!$A$5:$B$1799,2,FALSE)</f>
        <v>16x1</v>
      </c>
      <c r="E1391" s="2" t="str">
        <f>VLOOKUP(A1391,'4B0907557B M382 List'!$A$5:$D$1799,4,FALSE)</f>
        <v>I-Anteil negativ bei DTES aktiv</v>
      </c>
      <c r="F1391" s="2" t="str">
        <f>VLOOKUP(A1391,'4B0907557B M382 List'!$A$5:$D$1799,3,FALSE)</f>
        <v>$07E9A</v>
      </c>
      <c r="H1391" s="2" t="str">
        <f>VLOOKUP(A1391,'4B0907557P M592 List'!$A$5:$D$1316,2,FALSE)</f>
        <v>16x1</v>
      </c>
      <c r="I1391" s="2" t="str">
        <f>VLOOKUP(A1391,'4B0907557P M592 List'!$A$5:$D$1316,4,FALSE)</f>
        <v>I-Anteil negativ bei DTES aktiv</v>
      </c>
      <c r="J1391" s="2" t="str">
        <f>VLOOKUP(A1391,'4B0907557P M592 List'!$A$5:$D$1316,3,FALSE)</f>
        <v>$07A30</v>
      </c>
      <c r="L1391" s="2" t="str">
        <f>VLOOKUP(A1391,'4B0907557P M592 List'!$A$5:$D$1316,2,FALSE)</f>
        <v>16x1</v>
      </c>
      <c r="M1391" s="2" t="str">
        <f>VLOOKUP(A1391,'4B0907557P M592 List'!$A$5:$D$1316,4,FALSE)</f>
        <v>I-Anteil negativ bei DTES aktiv</v>
      </c>
      <c r="N1391" s="2" t="str">
        <f>VLOOKUP(A1391,'4B0907557P M592 List'!$A$5:$D$1316,3,FALSE)</f>
        <v>$07A30</v>
      </c>
      <c r="P1391" s="2" t="str">
        <f>VLOOKUP(A1391,'06A906018R M383 List'!$A$6:$D$1294,2,FALSE)</f>
        <v>16x1</v>
      </c>
      <c r="Q1391" s="2" t="str">
        <f>VLOOKUP(A1391,'06A906018R M383 List'!$A$6:$D$1294,4,FALSE)</f>
        <v>I-Anteil negativ bei DTES aktiv</v>
      </c>
      <c r="R1391" s="2" t="str">
        <f>VLOOKUP(A1391,'06A906018R M383 List'!$A$6:$D$1294,3,FALSE)</f>
        <v>$073D4</v>
      </c>
      <c r="T1391" s="2" t="str">
        <f>VLOOKUP(A1391,'06A906018CG M383 List'!$A$6:$D$1395,2,FALSE)</f>
        <v>16x1</v>
      </c>
      <c r="U1391" s="2" t="str">
        <f>VLOOKUP(A1391,'06A906018CG M383 List'!$A$6:$D$1395,4,FALSE)</f>
        <v>I-Anteil negativ bei DTES aktiv</v>
      </c>
      <c r="V1391" s="2" t="str">
        <f>VLOOKUP(A1391,'06A906018CG M383 List'!$A$6:$D$1395,3,FALSE)</f>
        <v>$0743E</v>
      </c>
    </row>
    <row r="1392" spans="1:22">
      <c r="A1392" s="2" t="s">
        <v>9218</v>
      </c>
      <c r="B1392" s="2" t="str">
        <f>VLOOKUP(A1392,'4B0907557B M382 List'!$A$5:$E$1799,5,FALSE)</f>
        <v>I-component negative active in DTES</v>
      </c>
      <c r="D1392" s="2" t="str">
        <f>VLOOKUP(A1392,'4B0907557B M382 List'!$A$5:$B$1799,2,FALSE)</f>
        <v>16x1</v>
      </c>
      <c r="E1392" s="2" t="str">
        <f>VLOOKUP(A1392,'4B0907557B M382 List'!$A$5:$D$1799,4,FALSE)</f>
        <v>I-Anteil negativ bei DTES aktiv</v>
      </c>
      <c r="F1392" s="2" t="str">
        <f>VLOOKUP(A1392,'4B0907557B M382 List'!$A$5:$D$1799,3,FALSE)</f>
        <v>$07F1C</v>
      </c>
      <c r="H1392" s="2" t="str">
        <f>VLOOKUP(A1392,'4B0907557P M592 List'!$A$5:$D$1316,2,FALSE)</f>
        <v>16x1</v>
      </c>
      <c r="I1392" s="2" t="str">
        <f>VLOOKUP(A1392,'4B0907557P M592 List'!$A$5:$D$1316,4,FALSE)</f>
        <v>I-Anteil negativ bei DTES aktiv</v>
      </c>
      <c r="J1392" s="2" t="str">
        <f>VLOOKUP(A1392,'4B0907557P M592 List'!$A$5:$D$1316,3,FALSE)</f>
        <v>$07AB2</v>
      </c>
      <c r="L1392" s="2" t="str">
        <f>VLOOKUP(A1392,'4B0907557P M592 List'!$A$5:$D$1316,2,FALSE)</f>
        <v>16x1</v>
      </c>
      <c r="M1392" s="2" t="str">
        <f>VLOOKUP(A1392,'4B0907557P M592 List'!$A$5:$D$1316,4,FALSE)</f>
        <v>I-Anteil negativ bei DTES aktiv</v>
      </c>
      <c r="N1392" s="2" t="str">
        <f>VLOOKUP(A1392,'4B0907557P M592 List'!$A$5:$D$1316,3,FALSE)</f>
        <v>$07AB2</v>
      </c>
      <c r="P1392" s="2" t="str">
        <f>VLOOKUP(A1392,'06A906018R M383 List'!$A$6:$D$1294,2,FALSE)</f>
        <v>16x1</v>
      </c>
      <c r="Q1392" s="2" t="str">
        <f>VLOOKUP(A1392,'06A906018R M383 List'!$A$6:$D$1294,4,FALSE)</f>
        <v>I-Anteil negativ bei DTES aktiv</v>
      </c>
      <c r="R1392" s="2" t="str">
        <f>VLOOKUP(A1392,'06A906018R M383 List'!$A$6:$D$1294,3,FALSE)</f>
        <v>$07456</v>
      </c>
      <c r="T1392" s="2" t="str">
        <f>VLOOKUP(A1392,'06A906018CG M383 List'!$A$6:$D$1395,2,FALSE)</f>
        <v>16x1</v>
      </c>
      <c r="U1392" s="2" t="str">
        <f>VLOOKUP(A1392,'06A906018CG M383 List'!$A$6:$D$1395,4,FALSE)</f>
        <v>I-Anteil negativ bei DTES aktiv</v>
      </c>
      <c r="V1392" s="2" t="str">
        <f>VLOOKUP(A1392,'06A906018CG M383 List'!$A$6:$D$1395,3,FALSE)</f>
        <v>$074C0</v>
      </c>
    </row>
    <row r="1393" spans="1:22">
      <c r="A1393" s="2" t="s">
        <v>9434</v>
      </c>
      <c r="B1393" s="2" t="str">
        <f>VLOOKUP(A1393,'4B0907557B M382 List'!$A$5:$E$1799,5,FALSE)</f>
        <v>D amplification for ignition intervention</v>
      </c>
      <c r="D1393" s="2" t="str">
        <f>VLOOKUP(A1393,'4B0907557B M382 List'!$A$5:$B$1799,2,FALSE)</f>
        <v>4x1</v>
      </c>
      <c r="E1393" s="2" t="str">
        <f>VLOOKUP(A1393,'4B0907557B M382 List'!$A$5:$D$1799,4,FALSE)</f>
        <v>D-Verstärkung für Zündungseingriff</v>
      </c>
      <c r="F1393" s="2" t="str">
        <f>VLOOKUP(A1393,'4B0907557B M382 List'!$A$5:$D$1799,3,FALSE)</f>
        <v>$09FA5</v>
      </c>
      <c r="H1393" s="2" t="e">
        <f>VLOOKUP(A1393,'4B0907557P M592 List'!$A$5:$D$1316,2,FALSE)</f>
        <v>#N/A</v>
      </c>
      <c r="I1393" s="2" t="e">
        <f>VLOOKUP(A1393,'4B0907557P M592 List'!$A$5:$D$1316,4,FALSE)</f>
        <v>#N/A</v>
      </c>
      <c r="J1393" s="2" t="e">
        <f>VLOOKUP(A1393,'4B0907557P M592 List'!$A$5:$D$1316,3,FALSE)</f>
        <v>#N/A</v>
      </c>
      <c r="L1393" s="2" t="e">
        <f>VLOOKUP(A1393,'4B0907557P M592 List'!$A$5:$D$1316,2,FALSE)</f>
        <v>#N/A</v>
      </c>
      <c r="M1393" s="2" t="e">
        <f>VLOOKUP(A1393,'4B0907557P M592 List'!$A$5:$D$1316,4,FALSE)</f>
        <v>#N/A</v>
      </c>
      <c r="N1393" s="2" t="e">
        <f>VLOOKUP(A1393,'4B0907557P M592 List'!$A$5:$D$1316,3,FALSE)</f>
        <v>#N/A</v>
      </c>
      <c r="P1393" s="2" t="str">
        <f>VLOOKUP(A1393,'06A906018R M383 List'!$A$6:$D$1294,2,FALSE)</f>
        <v>4x1</v>
      </c>
      <c r="Q1393" s="2" t="str">
        <f>VLOOKUP(A1393,'06A906018R M383 List'!$A$6:$D$1294,4,FALSE)</f>
        <v>D-Verstärkung für Zündungseingriff</v>
      </c>
      <c r="R1393" s="2" t="str">
        <f>VLOOKUP(A1393,'06A906018R M383 List'!$A$6:$D$1294,3,FALSE)</f>
        <v>$094A2</v>
      </c>
      <c r="T1393" s="2" t="str">
        <f>VLOOKUP(A1393,'06A906018CG M383 List'!$A$6:$D$1395,2,FALSE)</f>
        <v>4x1</v>
      </c>
      <c r="U1393" s="2" t="str">
        <f>VLOOKUP(A1393,'06A906018CG M383 List'!$A$6:$D$1395,4,FALSE)</f>
        <v>D-Verstärkung für Zündungseingriff</v>
      </c>
      <c r="V1393" s="2" t="str">
        <f>VLOOKUP(A1393,'06A906018CG M383 List'!$A$6:$D$1395,3,FALSE)</f>
        <v>$0950C</v>
      </c>
    </row>
    <row r="1394" spans="1:22">
      <c r="A1394" s="2" t="s">
        <v>9559</v>
      </c>
      <c r="B1394" s="2" t="str">
        <f>VLOOKUP(A1394,'4B0907557B M382 List'!$A$5:$E$1799,5,FALSE)</f>
        <v>LLR : weighting factor for D gain</v>
      </c>
      <c r="D1394" s="2" t="str">
        <f>VLOOKUP(A1394,'4B0907557B M382 List'!$A$5:$B$1799,2,FALSE)</f>
        <v>4x1</v>
      </c>
      <c r="E1394" s="2" t="str">
        <f>VLOOKUP(A1394,'4B0907557B M382 List'!$A$5:$D$1799,4,FALSE)</f>
        <v>LLR: Gewichtungsfaktor für D-Verstärkung</v>
      </c>
      <c r="F1394" s="2" t="str">
        <f>VLOOKUP(A1394,'4B0907557B M382 List'!$A$5:$D$1799,3,FALSE)</f>
        <v>$09FAF</v>
      </c>
      <c r="H1394" s="2" t="e">
        <f>VLOOKUP(A1394,'4B0907557P M592 List'!$A$5:$D$1316,2,FALSE)</f>
        <v>#N/A</v>
      </c>
      <c r="I1394" s="2" t="e">
        <f>VLOOKUP(A1394,'4B0907557P M592 List'!$A$5:$D$1316,4,FALSE)</f>
        <v>#N/A</v>
      </c>
      <c r="J1394" s="2" t="e">
        <f>VLOOKUP(A1394,'4B0907557P M592 List'!$A$5:$D$1316,3,FALSE)</f>
        <v>#N/A</v>
      </c>
      <c r="L1394" s="2" t="e">
        <f>VLOOKUP(A1394,'4B0907557P M592 List'!$A$5:$D$1316,2,FALSE)</f>
        <v>#N/A</v>
      </c>
      <c r="M1394" s="2" t="e">
        <f>VLOOKUP(A1394,'4B0907557P M592 List'!$A$5:$D$1316,4,FALSE)</f>
        <v>#N/A</v>
      </c>
      <c r="N1394" s="2" t="e">
        <f>VLOOKUP(A1394,'4B0907557P M592 List'!$A$5:$D$1316,3,FALSE)</f>
        <v>#N/A</v>
      </c>
      <c r="P1394" s="2" t="str">
        <f>VLOOKUP(A1394,'06A906018R M383 List'!$A$6:$D$1294,2,FALSE)</f>
        <v>4x1</v>
      </c>
      <c r="Q1394" s="2" t="str">
        <f>VLOOKUP(A1394,'06A906018R M383 List'!$A$6:$D$1294,4,FALSE)</f>
        <v>LLR: Gewichtungsfaktor für D-Verstärkung</v>
      </c>
      <c r="R1394" s="2" t="str">
        <f>VLOOKUP(A1394,'06A906018R M383 List'!$A$6:$D$1294,3,FALSE)</f>
        <v>$094AC</v>
      </c>
      <c r="T1394" s="2" t="str">
        <f>VLOOKUP(A1394,'06A906018CG M383 List'!$A$6:$D$1395,2,FALSE)</f>
        <v>4x1</v>
      </c>
      <c r="U1394" s="2" t="str">
        <f>VLOOKUP(A1394,'06A906018CG M383 List'!$A$6:$D$1395,4,FALSE)</f>
        <v>LLR: Gewichtungsfaktor für D-Verstärkung</v>
      </c>
      <c r="V1394" s="2" t="str">
        <f>VLOOKUP(A1394,'06A906018CG M383 List'!$A$6:$D$1395,3,FALSE)</f>
        <v>$09516</v>
      </c>
    </row>
    <row r="1395" spans="1:22">
      <c r="A1395" s="2" t="s">
        <v>8196</v>
      </c>
      <c r="B1395" s="2" t="str">
        <f>VLOOKUP(A1395,'4B0907557B M382 List'!$A$5:$E$1799,5,FALSE)</f>
        <v>Value of the idle integrator in the Start</v>
      </c>
      <c r="D1395" s="2" t="str">
        <f>VLOOKUP(A1395,'4B0907557B M382 List'!$A$5:$B$1799,2,FALSE)</f>
        <v>6x1</v>
      </c>
      <c r="E1395" s="2" t="str">
        <f>VLOOKUP(A1395,'4B0907557B M382 List'!$A$5:$D$1799,4,FALSE)</f>
        <v>Wert des Leerlaufintegrators im Start</v>
      </c>
      <c r="F1395" s="2" t="str">
        <f>VLOOKUP(A1395,'4B0907557B M382 List'!$A$5:$D$1799,3,FALSE)</f>
        <v>$09F99</v>
      </c>
      <c r="H1395" s="2" t="e">
        <f>VLOOKUP(A1395,'4B0907557P M592 List'!$A$5:$D$1316,2,FALSE)</f>
        <v>#N/A</v>
      </c>
      <c r="I1395" s="2" t="e">
        <f>VLOOKUP(A1395,'4B0907557P M592 List'!$A$5:$D$1316,4,FALSE)</f>
        <v>#N/A</v>
      </c>
      <c r="J1395" s="2" t="e">
        <f>VLOOKUP(A1395,'4B0907557P M592 List'!$A$5:$D$1316,3,FALSE)</f>
        <v>#N/A</v>
      </c>
      <c r="L1395" s="2" t="e">
        <f>VLOOKUP(A1395,'4B0907557P M592 List'!$A$5:$D$1316,2,FALSE)</f>
        <v>#N/A</v>
      </c>
      <c r="M1395" s="2" t="e">
        <f>VLOOKUP(A1395,'4B0907557P M592 List'!$A$5:$D$1316,4,FALSE)</f>
        <v>#N/A</v>
      </c>
      <c r="N1395" s="2" t="e">
        <f>VLOOKUP(A1395,'4B0907557P M592 List'!$A$5:$D$1316,3,FALSE)</f>
        <v>#N/A</v>
      </c>
      <c r="P1395" s="2" t="str">
        <f>VLOOKUP(A1395,'06A906018R M383 List'!$A$6:$D$1294,2,FALSE)</f>
        <v>6x1</v>
      </c>
      <c r="Q1395" s="2" t="str">
        <f>VLOOKUP(A1395,'06A906018R M383 List'!$A$6:$D$1294,4,FALSE)</f>
        <v>Wert des Leerlaufintegrators im Start</v>
      </c>
      <c r="R1395" s="2" t="str">
        <f>VLOOKUP(A1395,'06A906018R M383 List'!$A$6:$D$1294,3,FALSE)</f>
        <v>$09496</v>
      </c>
      <c r="T1395" s="2" t="str">
        <f>VLOOKUP(A1395,'06A906018CG M383 List'!$A$6:$D$1395,2,FALSE)</f>
        <v>6x1</v>
      </c>
      <c r="U1395" s="2" t="str">
        <f>VLOOKUP(A1395,'06A906018CG M383 List'!$A$6:$D$1395,4,FALSE)</f>
        <v>Wert des Leerlaufintegrators im Start</v>
      </c>
      <c r="V1395" s="2" t="str">
        <f>VLOOKUP(A1395,'06A906018CG M383 List'!$A$6:$D$1395,3,FALSE)</f>
        <v>$09500</v>
      </c>
    </row>
    <row r="1396" spans="1:22">
      <c r="A1396" s="2" t="s">
        <v>8354</v>
      </c>
      <c r="B1396" s="2" t="str">
        <f>VLOOKUP(A1396,'4B0907557B M382 List'!$A$5:$E$1799,5,FALSE)</f>
        <v>Differential speed for integrator reset</v>
      </c>
      <c r="D1396" s="2" t="str">
        <f>VLOOKUP(A1396,'4B0907557B M382 List'!$A$5:$B$1799,2,FALSE)</f>
        <v>1x1</v>
      </c>
      <c r="E1396" s="2" t="str">
        <f>VLOOKUP(A1396,'4B0907557B M382 List'!$A$5:$D$1799,4,FALSE)</f>
        <v>Differenzdrehzahl für Integratorreset</v>
      </c>
      <c r="F1396" s="2" t="str">
        <f>VLOOKUP(A1396,'4B0907557B M382 List'!$A$5:$D$1799,3,FALSE)</f>
        <v>$07648</v>
      </c>
      <c r="H1396" s="2" t="str">
        <f>VLOOKUP(A1396,'4B0907557P M592 List'!$A$5:$D$1316,2,FALSE)</f>
        <v>1x1</v>
      </c>
      <c r="I1396" s="2" t="str">
        <f>VLOOKUP(A1396,'4B0907557P M592 List'!$A$5:$D$1316,4,FALSE)</f>
        <v>Differenzdrehzahl für Integratorreset</v>
      </c>
      <c r="J1396" s="2" t="str">
        <f>VLOOKUP(A1396,'4B0907557P M592 List'!$A$5:$D$1316,3,FALSE)</f>
        <v>$071DE</v>
      </c>
      <c r="L1396" s="2" t="str">
        <f>VLOOKUP(A1396,'4B0907557P M592 List'!$A$5:$D$1316,2,FALSE)</f>
        <v>1x1</v>
      </c>
      <c r="M1396" s="2" t="str">
        <f>VLOOKUP(A1396,'4B0907557P M592 List'!$A$5:$D$1316,4,FALSE)</f>
        <v>Differenzdrehzahl für Integratorreset</v>
      </c>
      <c r="N1396" s="2" t="str">
        <f>VLOOKUP(A1396,'4B0907557P M592 List'!$A$5:$D$1316,3,FALSE)</f>
        <v>$071DE</v>
      </c>
      <c r="P1396" s="2" t="str">
        <f>VLOOKUP(A1396,'06A906018R M383 List'!$A$6:$D$1294,2,FALSE)</f>
        <v>1x1</v>
      </c>
      <c r="Q1396" s="2" t="str">
        <f>VLOOKUP(A1396,'06A906018R M383 List'!$A$6:$D$1294,4,FALSE)</f>
        <v>Differenzdrehzahl für Integratorreset</v>
      </c>
      <c r="R1396" s="2" t="str">
        <f>VLOOKUP(A1396,'06A906018R M383 List'!$A$6:$D$1294,3,FALSE)</f>
        <v>$06B60</v>
      </c>
      <c r="T1396" s="2" t="str">
        <f>VLOOKUP(A1396,'06A906018CG M383 List'!$A$6:$D$1395,2,FALSE)</f>
        <v>1x1</v>
      </c>
      <c r="U1396" s="2" t="str">
        <f>VLOOKUP(A1396,'06A906018CG M383 List'!$A$6:$D$1395,4,FALSE)</f>
        <v>Differenzdrehzahl für Integratorreset</v>
      </c>
      <c r="V1396" s="2" t="str">
        <f>VLOOKUP(A1396,'06A906018CG M383 List'!$A$6:$D$1395,3,FALSE)</f>
        <v>$06B7E</v>
      </c>
    </row>
    <row r="1397" spans="1:22">
      <c r="A1397" s="2" t="s">
        <v>8492</v>
      </c>
      <c r="B1397" s="2" t="str">
        <f>VLOOKUP(A1397,'4B0907557B M382 List'!$A$5:$E$1799,5,FALSE)</f>
        <v>LLR Start End Speed</v>
      </c>
      <c r="D1397" s="2" t="str">
        <f>VLOOKUP(A1397,'4B0907557B M382 List'!$A$5:$B$1799,2,FALSE)</f>
        <v>4x1</v>
      </c>
      <c r="E1397" s="2" t="str">
        <f>VLOOKUP(A1397,'4B0907557B M382 List'!$A$5:$D$1799,4,FALSE)</f>
        <v>LLR Startendedrehzahl</v>
      </c>
      <c r="F1397" s="2" t="str">
        <f>VLOOKUP(A1397,'4B0907557B M382 List'!$A$5:$D$1799,3,FALSE)</f>
        <v>$09FB9</v>
      </c>
      <c r="H1397" s="2" t="e">
        <f>VLOOKUP(A1397,'4B0907557P M592 List'!$A$5:$D$1316,2,FALSE)</f>
        <v>#N/A</v>
      </c>
      <c r="I1397" s="2" t="e">
        <f>VLOOKUP(A1397,'4B0907557P M592 List'!$A$5:$D$1316,4,FALSE)</f>
        <v>#N/A</v>
      </c>
      <c r="J1397" s="2" t="e">
        <f>VLOOKUP(A1397,'4B0907557P M592 List'!$A$5:$D$1316,3,FALSE)</f>
        <v>#N/A</v>
      </c>
      <c r="L1397" s="2" t="e">
        <f>VLOOKUP(A1397,'4B0907557P M592 List'!$A$5:$D$1316,2,FALSE)</f>
        <v>#N/A</v>
      </c>
      <c r="M1397" s="2" t="e">
        <f>VLOOKUP(A1397,'4B0907557P M592 List'!$A$5:$D$1316,4,FALSE)</f>
        <v>#N/A</v>
      </c>
      <c r="N1397" s="2" t="e">
        <f>VLOOKUP(A1397,'4B0907557P M592 List'!$A$5:$D$1316,3,FALSE)</f>
        <v>#N/A</v>
      </c>
      <c r="P1397" s="2" t="str">
        <f>VLOOKUP(A1397,'06A906018R M383 List'!$A$6:$D$1294,2,FALSE)</f>
        <v>4x1</v>
      </c>
      <c r="Q1397" s="2" t="str">
        <f>VLOOKUP(A1397,'06A906018R M383 List'!$A$6:$D$1294,4,FALSE)</f>
        <v>LLR Startendedrehzahl</v>
      </c>
      <c r="R1397" s="2" t="str">
        <f>VLOOKUP(A1397,'06A906018R M383 List'!$A$6:$D$1294,3,FALSE)</f>
        <v>$094B6</v>
      </c>
      <c r="T1397" s="2" t="e">
        <f>VLOOKUP(A1397,'06A906018CG M383 List'!$A$6:$D$1395,2,FALSE)</f>
        <v>#N/A</v>
      </c>
      <c r="U1397" s="2" t="e">
        <f>VLOOKUP(A1397,'06A906018CG M383 List'!$A$6:$D$1395,4,FALSE)</f>
        <v>#N/A</v>
      </c>
      <c r="V1397" s="2" t="e">
        <f>VLOOKUP(A1397,'06A906018CG M383 List'!$A$6:$D$1395,3,FALSE)</f>
        <v>#N/A</v>
      </c>
    </row>
    <row r="1398" spans="1:22">
      <c r="A1398" s="2" t="s">
        <v>8494</v>
      </c>
      <c r="B1398" s="2" t="str">
        <f>VLOOKUP(A1398,'4B0907557B M382 List'!$A$5:$E$1799,5,FALSE)</f>
        <v>LLR Start End Speed</v>
      </c>
      <c r="D1398" s="2" t="str">
        <f>VLOOKUP(A1398,'4B0907557B M382 List'!$A$5:$B$1799,2,FALSE)</f>
        <v>4x1</v>
      </c>
      <c r="E1398" s="2" t="str">
        <f>VLOOKUP(A1398,'4B0907557B M382 List'!$A$5:$D$1799,4,FALSE)</f>
        <v>LLR Startendedrehzahl</v>
      </c>
      <c r="F1398" s="2" t="str">
        <f>VLOOKUP(A1398,'4B0907557B M382 List'!$A$5:$D$1799,3,FALSE)</f>
        <v>$09FC3</v>
      </c>
      <c r="H1398" s="2" t="e">
        <f>VLOOKUP(A1398,'4B0907557P M592 List'!$A$5:$D$1316,2,FALSE)</f>
        <v>#N/A</v>
      </c>
      <c r="I1398" s="2" t="e">
        <f>VLOOKUP(A1398,'4B0907557P M592 List'!$A$5:$D$1316,4,FALSE)</f>
        <v>#N/A</v>
      </c>
      <c r="J1398" s="2" t="e">
        <f>VLOOKUP(A1398,'4B0907557P M592 List'!$A$5:$D$1316,3,FALSE)</f>
        <v>#N/A</v>
      </c>
      <c r="L1398" s="2" t="e">
        <f>VLOOKUP(A1398,'4B0907557P M592 List'!$A$5:$D$1316,2,FALSE)</f>
        <v>#N/A</v>
      </c>
      <c r="M1398" s="2" t="e">
        <f>VLOOKUP(A1398,'4B0907557P M592 List'!$A$5:$D$1316,4,FALSE)</f>
        <v>#N/A</v>
      </c>
      <c r="N1398" s="2" t="e">
        <f>VLOOKUP(A1398,'4B0907557P M592 List'!$A$5:$D$1316,3,FALSE)</f>
        <v>#N/A</v>
      </c>
      <c r="P1398" s="2" t="str">
        <f>VLOOKUP(A1398,'06A906018R M383 List'!$A$6:$D$1294,2,FALSE)</f>
        <v>4x1</v>
      </c>
      <c r="Q1398" s="2" t="str">
        <f>VLOOKUP(A1398,'06A906018R M383 List'!$A$6:$D$1294,4,FALSE)</f>
        <v>LLR Startendedrehzahl</v>
      </c>
      <c r="R1398" s="2" t="str">
        <f>VLOOKUP(A1398,'06A906018R M383 List'!$A$6:$D$1294,3,FALSE)</f>
        <v>$094C0</v>
      </c>
      <c r="T1398" s="2" t="str">
        <f>VLOOKUP(A1398,'06A906018CG M383 List'!$A$6:$D$1395,2,FALSE)</f>
        <v>4x1</v>
      </c>
      <c r="U1398" s="2" t="str">
        <f>VLOOKUP(A1398,'06A906018CG M383 List'!$A$6:$D$1395,4,FALSE)</f>
        <v>LLR Startendedrehzahl</v>
      </c>
      <c r="V1398" s="2" t="str">
        <f>VLOOKUP(A1398,'06A906018CG M383 List'!$A$6:$D$1395,3,FALSE)</f>
        <v>$09520</v>
      </c>
    </row>
    <row r="1399" spans="1:22">
      <c r="A1399" s="2" t="s">
        <v>8496</v>
      </c>
      <c r="B1399" s="2" t="str">
        <f>VLOOKUP(A1399,'4B0907557B M382 List'!$A$5:$E$1799,5,FALSE)</f>
        <v>LLR Start End Speed</v>
      </c>
      <c r="D1399" s="2" t="str">
        <f>VLOOKUP(A1399,'4B0907557B M382 List'!$A$5:$B$1799,2,FALSE)</f>
        <v>4x1</v>
      </c>
      <c r="E1399" s="2" t="str">
        <f>VLOOKUP(A1399,'4B0907557B M382 List'!$A$5:$D$1799,4,FALSE)</f>
        <v>LLR Startendedrehzahl</v>
      </c>
      <c r="F1399" s="2" t="str">
        <f>VLOOKUP(A1399,'4B0907557B M382 List'!$A$5:$D$1799,3,FALSE)</f>
        <v>$09FCD</v>
      </c>
      <c r="H1399" s="2" t="e">
        <f>VLOOKUP(A1399,'4B0907557P M592 List'!$A$5:$D$1316,2,FALSE)</f>
        <v>#N/A</v>
      </c>
      <c r="I1399" s="2" t="e">
        <f>VLOOKUP(A1399,'4B0907557P M592 List'!$A$5:$D$1316,4,FALSE)</f>
        <v>#N/A</v>
      </c>
      <c r="J1399" s="2" t="e">
        <f>VLOOKUP(A1399,'4B0907557P M592 List'!$A$5:$D$1316,3,FALSE)</f>
        <v>#N/A</v>
      </c>
      <c r="L1399" s="2" t="e">
        <f>VLOOKUP(A1399,'4B0907557P M592 List'!$A$5:$D$1316,2,FALSE)</f>
        <v>#N/A</v>
      </c>
      <c r="M1399" s="2" t="e">
        <f>VLOOKUP(A1399,'4B0907557P M592 List'!$A$5:$D$1316,4,FALSE)</f>
        <v>#N/A</v>
      </c>
      <c r="N1399" s="2" t="e">
        <f>VLOOKUP(A1399,'4B0907557P M592 List'!$A$5:$D$1316,3,FALSE)</f>
        <v>#N/A</v>
      </c>
      <c r="P1399" s="2" t="str">
        <f>VLOOKUP(A1399,'06A906018R M383 List'!$A$6:$D$1294,2,FALSE)</f>
        <v>4x1</v>
      </c>
      <c r="Q1399" s="2" t="str">
        <f>VLOOKUP(A1399,'06A906018R M383 List'!$A$6:$D$1294,4,FALSE)</f>
        <v>LLR Startendedrehzahl</v>
      </c>
      <c r="R1399" s="2" t="str">
        <f>VLOOKUP(A1399,'06A906018R M383 List'!$A$6:$D$1294,3,FALSE)</f>
        <v>$094B6</v>
      </c>
      <c r="T1399" s="2" t="str">
        <f>VLOOKUP(A1399,'06A906018CG M383 List'!$A$6:$D$1395,2,FALSE)</f>
        <v>4x1</v>
      </c>
      <c r="U1399" s="2" t="str">
        <f>VLOOKUP(A1399,'06A906018CG M383 List'!$A$6:$D$1395,4,FALSE)</f>
        <v>LLR Startendedrehzahl</v>
      </c>
      <c r="V1399" s="2" t="str">
        <f>VLOOKUP(A1399,'06A906018CG M383 List'!$A$6:$D$1395,3,FALSE)</f>
        <v>$0952A</v>
      </c>
    </row>
    <row r="1400" spans="1:22">
      <c r="A1400" s="2" t="s">
        <v>8498</v>
      </c>
      <c r="B1400" s="2" t="str">
        <f>VLOOKUP(A1400,'4B0907557B M382 List'!$A$5:$E$1799,5,FALSE)</f>
        <v>LLR Start End Speed</v>
      </c>
      <c r="D1400" s="2" t="str">
        <f>VLOOKUP(A1400,'4B0907557B M382 List'!$A$5:$B$1799,2,FALSE)</f>
        <v>4x1</v>
      </c>
      <c r="E1400" s="2" t="str">
        <f>VLOOKUP(A1400,'4B0907557B M382 List'!$A$5:$D$1799,4,FALSE)</f>
        <v>LLR Startendedrehzahl</v>
      </c>
      <c r="F1400" s="2" t="str">
        <f>VLOOKUP(A1400,'4B0907557B M382 List'!$A$5:$D$1799,3,FALSE)</f>
        <v>$09FD7</v>
      </c>
      <c r="H1400" s="2" t="e">
        <f>VLOOKUP(A1400,'4B0907557P M592 List'!$A$5:$D$1316,2,FALSE)</f>
        <v>#N/A</v>
      </c>
      <c r="I1400" s="2" t="e">
        <f>VLOOKUP(A1400,'4B0907557P M592 List'!$A$5:$D$1316,4,FALSE)</f>
        <v>#N/A</v>
      </c>
      <c r="J1400" s="2" t="e">
        <f>VLOOKUP(A1400,'4B0907557P M592 List'!$A$5:$D$1316,3,FALSE)</f>
        <v>#N/A</v>
      </c>
      <c r="L1400" s="2" t="e">
        <f>VLOOKUP(A1400,'4B0907557P M592 List'!$A$5:$D$1316,2,FALSE)</f>
        <v>#N/A</v>
      </c>
      <c r="M1400" s="2" t="e">
        <f>VLOOKUP(A1400,'4B0907557P M592 List'!$A$5:$D$1316,4,FALSE)</f>
        <v>#N/A</v>
      </c>
      <c r="N1400" s="2" t="e">
        <f>VLOOKUP(A1400,'4B0907557P M592 List'!$A$5:$D$1316,3,FALSE)</f>
        <v>#N/A</v>
      </c>
      <c r="P1400" s="2" t="str">
        <f>VLOOKUP(A1400,'06A906018R M383 List'!$A$6:$D$1294,2,FALSE)</f>
        <v>4x1</v>
      </c>
      <c r="Q1400" s="2" t="str">
        <f>VLOOKUP(A1400,'06A906018R M383 List'!$A$6:$D$1294,4,FALSE)</f>
        <v>LLR Startendedrehzahl</v>
      </c>
      <c r="R1400" s="2" t="str">
        <f>VLOOKUP(A1400,'06A906018R M383 List'!$A$6:$D$1294,3,FALSE)</f>
        <v>$094C0</v>
      </c>
      <c r="T1400" s="2" t="str">
        <f>VLOOKUP(A1400,'06A906018CG M383 List'!$A$6:$D$1395,2,FALSE)</f>
        <v>4x1</v>
      </c>
      <c r="U1400" s="2" t="str">
        <f>VLOOKUP(A1400,'06A906018CG M383 List'!$A$6:$D$1395,4,FALSE)</f>
        <v>LLR Startendedrehzahl</v>
      </c>
      <c r="V1400" s="2" t="str">
        <f>VLOOKUP(A1400,'06A906018CG M383 List'!$A$6:$D$1395,3,FALSE)</f>
        <v>$09534</v>
      </c>
    </row>
    <row r="1401" spans="1:22">
      <c r="A1401" s="2" t="s">
        <v>5706</v>
      </c>
      <c r="B1401" s="2" t="str">
        <f>VLOOKUP(A1401,'4B0907557B M382 List'!$A$5:$E$1799,5,FALSE)</f>
        <v>Speed ​​threshold for shutdown diff . LLR ignition angle</v>
      </c>
      <c r="D1401" s="2" t="str">
        <f>VLOOKUP(A1401,'4B0907557B M382 List'!$A$5:$B$1799,2,FALSE)</f>
        <v>1x1</v>
      </c>
      <c r="E1401" s="2" t="str">
        <f>VLOOKUP(A1401,'4B0907557B M382 List'!$A$5:$D$1799,4,FALSE)</f>
        <v>Drehzahlschwelle für Abschaltung diff. LLR-Zündwinkeleingriff</v>
      </c>
      <c r="F1401" s="2" t="str">
        <f>VLOOKUP(A1401,'4B0907557B M382 List'!$A$5:$D$1799,3,FALSE)</f>
        <v>$07649</v>
      </c>
      <c r="H1401" s="2" t="str">
        <f>VLOOKUP(A1401,'4B0907557P M592 List'!$A$5:$D$1316,2,FALSE)</f>
        <v>1x1</v>
      </c>
      <c r="I1401" s="2" t="str">
        <f>VLOOKUP(A1401,'4B0907557P M592 List'!$A$5:$D$1316,4,FALSE)</f>
        <v>Drehzahlschwelle für Abschaltung diff. LLR-Zündwinkeleingriff</v>
      </c>
      <c r="J1401" s="2" t="str">
        <f>VLOOKUP(A1401,'4B0907557P M592 List'!$A$5:$D$1316,3,FALSE)</f>
        <v>$071DF</v>
      </c>
      <c r="L1401" s="2" t="str">
        <f>VLOOKUP(A1401,'4B0907557P M592 List'!$A$5:$D$1316,2,FALSE)</f>
        <v>1x1</v>
      </c>
      <c r="M1401" s="2" t="str">
        <f>VLOOKUP(A1401,'4B0907557P M592 List'!$A$5:$D$1316,4,FALSE)</f>
        <v>Drehzahlschwelle für Abschaltung diff. LLR-Zündwinkeleingriff</v>
      </c>
      <c r="N1401" s="2" t="str">
        <f>VLOOKUP(A1401,'4B0907557P M592 List'!$A$5:$D$1316,3,FALSE)</f>
        <v>$071DF</v>
      </c>
      <c r="P1401" s="2" t="str">
        <f>VLOOKUP(A1401,'06A906018R M383 List'!$A$6:$D$1294,2,FALSE)</f>
        <v>1x1</v>
      </c>
      <c r="Q1401" s="2" t="str">
        <f>VLOOKUP(A1401,'06A906018R M383 List'!$A$6:$D$1294,4,FALSE)</f>
        <v>Drehzahlschwelle für Abschaltung diff. LLR-Zündwinkeleingriff</v>
      </c>
      <c r="R1401" s="2" t="str">
        <f>VLOOKUP(A1401,'06A906018R M383 List'!$A$6:$D$1294,3,FALSE)</f>
        <v>$06B61</v>
      </c>
      <c r="T1401" s="2" t="str">
        <f>VLOOKUP(A1401,'06A906018CG M383 List'!$A$6:$D$1395,2,FALSE)</f>
        <v>1x1</v>
      </c>
      <c r="U1401" s="2" t="str">
        <f>VLOOKUP(A1401,'06A906018CG M383 List'!$A$6:$D$1395,4,FALSE)</f>
        <v>Drehzahlschwelle für Abschaltung diff. LLR-Zündwinkeleingriff</v>
      </c>
      <c r="V1401" s="2" t="str">
        <f>VLOOKUP(A1401,'06A906018CG M383 List'!$A$6:$D$1395,3,FALSE)</f>
        <v>$06B7F</v>
      </c>
    </row>
    <row r="1402" spans="1:22">
      <c r="A1402" s="2" t="s">
        <v>6187</v>
      </c>
      <c r="B1402" s="2" t="str">
        <f>VLOOKUP(A1402,'4B0907557B M382 List'!$A$5:$E$1799,5,FALSE)</f>
        <v>Under the brake release</v>
      </c>
      <c r="D1402" s="2" t="str">
        <f>VLOOKUP(A1402,'4B0907557B M382 List'!$A$5:$B$1799,2,FALSE)</f>
        <v>1x1</v>
      </c>
      <c r="E1402" s="2" t="str">
        <f>VLOOKUP(A1402,'4B0907557B M382 List'!$A$5:$D$1799,4,FALSE)</f>
        <v>Unterbremsfreigabe</v>
      </c>
      <c r="F1402" s="2" t="str">
        <f>VLOOKUP(A1402,'4B0907557B M382 List'!$A$5:$D$1799,3,FALSE)</f>
        <v>$0764A</v>
      </c>
      <c r="H1402" s="2" t="str">
        <f>VLOOKUP(A1402,'4B0907557P M592 List'!$A$5:$D$1316,2,FALSE)</f>
        <v>1x1</v>
      </c>
      <c r="I1402" s="2" t="str">
        <f>VLOOKUP(A1402,'4B0907557P M592 List'!$A$5:$D$1316,4,FALSE)</f>
        <v>Unterbremsfreigabe</v>
      </c>
      <c r="J1402" s="2" t="str">
        <f>VLOOKUP(A1402,'4B0907557P M592 List'!$A$5:$D$1316,3,FALSE)</f>
        <v>$071E0</v>
      </c>
      <c r="L1402" s="2" t="str">
        <f>VLOOKUP(A1402,'4B0907557P M592 List'!$A$5:$D$1316,2,FALSE)</f>
        <v>1x1</v>
      </c>
      <c r="M1402" s="2" t="str">
        <f>VLOOKUP(A1402,'4B0907557P M592 List'!$A$5:$D$1316,4,FALSE)</f>
        <v>Unterbremsfreigabe</v>
      </c>
      <c r="N1402" s="2" t="str">
        <f>VLOOKUP(A1402,'4B0907557P M592 List'!$A$5:$D$1316,3,FALSE)</f>
        <v>$071E0</v>
      </c>
      <c r="P1402" s="2" t="str">
        <f>VLOOKUP(A1402,'06A906018R M383 List'!$A$6:$D$1294,2,FALSE)</f>
        <v>1x1</v>
      </c>
      <c r="Q1402" s="2" t="str">
        <f>VLOOKUP(A1402,'06A906018R M383 List'!$A$6:$D$1294,4,FALSE)</f>
        <v>Unterbremsfreigabe</v>
      </c>
      <c r="R1402" s="2" t="str">
        <f>VLOOKUP(A1402,'06A906018R M383 List'!$A$6:$D$1294,3,FALSE)</f>
        <v>$06B62</v>
      </c>
      <c r="T1402" s="2" t="str">
        <f>VLOOKUP(A1402,'06A906018CG M383 List'!$A$6:$D$1395,2,FALSE)</f>
        <v>1x1</v>
      </c>
      <c r="U1402" s="2" t="str">
        <f>VLOOKUP(A1402,'06A906018CG M383 List'!$A$6:$D$1395,4,FALSE)</f>
        <v>Unterbremsfreigabe</v>
      </c>
      <c r="V1402" s="2" t="str">
        <f>VLOOKUP(A1402,'06A906018CG M383 List'!$A$6:$D$1395,3,FALSE)</f>
        <v>$06B80</v>
      </c>
    </row>
    <row r="1403" spans="1:22">
      <c r="A1403" s="2" t="s">
        <v>6325</v>
      </c>
      <c r="B1403" s="2" t="str">
        <f>VLOOKUP(A1403,'4B0907557B M382 List'!$A$5:$E$1799,5,FALSE)</f>
        <v>tL - limit LL - Integrator</v>
      </c>
      <c r="D1403" s="2" t="str">
        <f>VLOOKUP(A1403,'4B0907557B M382 List'!$A$5:$B$1799,2,FALSE)</f>
        <v>4x1</v>
      </c>
      <c r="E1403" s="2" t="str">
        <f>VLOOKUP(A1403,'4B0907557B M382 List'!$A$5:$D$1799,4,FALSE)</f>
        <v>tL - Begrenzung LL - Integrator</v>
      </c>
      <c r="F1403" s="2" t="str">
        <f>VLOOKUP(A1403,'4B0907557B M382 List'!$A$5:$D$1799,3,FALSE)</f>
        <v>$09FE1</v>
      </c>
      <c r="H1403" s="2" t="e">
        <f>VLOOKUP(A1403,'4B0907557P M592 List'!$A$5:$D$1316,2,FALSE)</f>
        <v>#N/A</v>
      </c>
      <c r="I1403" s="2" t="e">
        <f>VLOOKUP(A1403,'4B0907557P M592 List'!$A$5:$D$1316,4,FALSE)</f>
        <v>#N/A</v>
      </c>
      <c r="J1403" s="2" t="e">
        <f>VLOOKUP(A1403,'4B0907557P M592 List'!$A$5:$D$1316,3,FALSE)</f>
        <v>#N/A</v>
      </c>
      <c r="L1403" s="2" t="e">
        <f>VLOOKUP(A1403,'4B0907557P M592 List'!$A$5:$D$1316,2,FALSE)</f>
        <v>#N/A</v>
      </c>
      <c r="M1403" s="2" t="e">
        <f>VLOOKUP(A1403,'4B0907557P M592 List'!$A$5:$D$1316,4,FALSE)</f>
        <v>#N/A</v>
      </c>
      <c r="N1403" s="2" t="e">
        <f>VLOOKUP(A1403,'4B0907557P M592 List'!$A$5:$D$1316,3,FALSE)</f>
        <v>#N/A</v>
      </c>
      <c r="P1403" s="2" t="str">
        <f>VLOOKUP(A1403,'06A906018R M383 List'!$A$6:$D$1294,2,FALSE)</f>
        <v>4x1</v>
      </c>
      <c r="Q1403" s="2" t="str">
        <f>VLOOKUP(A1403,'06A906018R M383 List'!$A$6:$D$1294,4,FALSE)</f>
        <v>tL - Begrenzung LL - Integrator</v>
      </c>
      <c r="R1403" s="2" t="str">
        <f>VLOOKUP(A1403,'06A906018R M383 List'!$A$6:$D$1294,3,FALSE)</f>
        <v>$094DE</v>
      </c>
      <c r="T1403" s="2" t="str">
        <f>VLOOKUP(A1403,'06A906018CG M383 List'!$A$6:$D$1395,2,FALSE)</f>
        <v>4x1</v>
      </c>
      <c r="U1403" s="2" t="str">
        <f>VLOOKUP(A1403,'06A906018CG M383 List'!$A$6:$D$1395,4,FALSE)</f>
        <v>tL - Begrenzung LL - Integrator</v>
      </c>
      <c r="V1403" s="2" t="str">
        <f>VLOOKUP(A1403,'06A906018CG M383 List'!$A$6:$D$1395,3,FALSE)</f>
        <v>$09548</v>
      </c>
    </row>
    <row r="1404" spans="1:22">
      <c r="A1404" s="2" t="s">
        <v>6963</v>
      </c>
      <c r="B1404" s="2" t="str">
        <f>VLOOKUP(A1404,'4B0907557B M382 List'!$A$5:$E$1799,5,FALSE)</f>
        <v>Time after start of LL- integration prohibition down</v>
      </c>
      <c r="D1404" s="2" t="str">
        <f>VLOOKUP(A1404,'4B0907557B M382 List'!$A$5:$B$1799,2,FALSE)</f>
        <v>1x1</v>
      </c>
      <c r="E1404" s="2" t="str">
        <f>VLOOKUP(A1404,'4B0907557B M382 List'!$A$5:$D$1799,4,FALSE)</f>
        <v>Zeit nach Start für LL-Integrationsverbot nach unten</v>
      </c>
      <c r="F1404" s="2" t="str">
        <f>VLOOKUP(A1404,'4B0907557B M382 List'!$A$5:$D$1799,3,FALSE)</f>
        <v>$07654</v>
      </c>
      <c r="H1404" s="2" t="str">
        <f>VLOOKUP(A1404,'4B0907557P M592 List'!$A$5:$D$1316,2,FALSE)</f>
        <v>1x1</v>
      </c>
      <c r="I1404" s="2" t="str">
        <f>VLOOKUP(A1404,'4B0907557P M592 List'!$A$5:$D$1316,4,FALSE)</f>
        <v>Zeit nach Start für LL-Integrationsverbot nach unten</v>
      </c>
      <c r="J1404" s="2" t="str">
        <f>VLOOKUP(A1404,'4B0907557P M592 List'!$A$5:$D$1316,3,FALSE)</f>
        <v>$071EA</v>
      </c>
      <c r="L1404" s="2" t="str">
        <f>VLOOKUP(A1404,'4B0907557P M592 List'!$A$5:$D$1316,2,FALSE)</f>
        <v>1x1</v>
      </c>
      <c r="M1404" s="2" t="str">
        <f>VLOOKUP(A1404,'4B0907557P M592 List'!$A$5:$D$1316,4,FALSE)</f>
        <v>Zeit nach Start für LL-Integrationsverbot nach unten</v>
      </c>
      <c r="N1404" s="2" t="str">
        <f>VLOOKUP(A1404,'4B0907557P M592 List'!$A$5:$D$1316,3,FALSE)</f>
        <v>$071EA</v>
      </c>
      <c r="P1404" s="2" t="str">
        <f>VLOOKUP(A1404,'06A906018R M383 List'!$A$6:$D$1294,2,FALSE)</f>
        <v>1x1</v>
      </c>
      <c r="Q1404" s="2" t="str">
        <f>VLOOKUP(A1404,'06A906018R M383 List'!$A$6:$D$1294,4,FALSE)</f>
        <v>Zeit nach Start für LL-Integrationsverbot nach unten</v>
      </c>
      <c r="R1404" s="2" t="str">
        <f>VLOOKUP(A1404,'06A906018R M383 List'!$A$6:$D$1294,3,FALSE)</f>
        <v>$06B6C</v>
      </c>
      <c r="T1404" s="2" t="str">
        <f>VLOOKUP(A1404,'06A906018CG M383 List'!$A$6:$D$1395,2,FALSE)</f>
        <v>1x1</v>
      </c>
      <c r="U1404" s="2" t="str">
        <f>VLOOKUP(A1404,'06A906018CG M383 List'!$A$6:$D$1395,4,FALSE)</f>
        <v>Zeit nach Start für LL-Integrationsverbot nach unten</v>
      </c>
      <c r="V1404" s="2" t="str">
        <f>VLOOKUP(A1404,'06A906018CG M383 List'!$A$6:$D$1395,3,FALSE)</f>
        <v>$06B8A</v>
      </c>
    </row>
    <row r="1405" spans="1:22">
      <c r="A1405" s="2" t="s">
        <v>6978</v>
      </c>
      <c r="B1405" s="2" t="str">
        <f>VLOOKUP(A1405,'4B0907557B M382 List'!$A$5:$E$1799,5,FALSE)</f>
        <v>Blocking time for the LLR integrator after the start</v>
      </c>
      <c r="D1405" s="2" t="str">
        <f>VLOOKUP(A1405,'4B0907557B M382 List'!$A$5:$B$1799,2,FALSE)</f>
        <v>1x1</v>
      </c>
      <c r="E1405" s="2" t="str">
        <f>VLOOKUP(A1405,'4B0907557B M382 List'!$A$5:$D$1799,4,FALSE)</f>
        <v>Sperrzeit für den LLR-Integrator nach dem Start</v>
      </c>
      <c r="F1405" s="2" t="str">
        <f>VLOOKUP(A1405,'4B0907557B M382 List'!$A$5:$D$1799,3,FALSE)</f>
        <v>$07656</v>
      </c>
      <c r="H1405" s="2" t="str">
        <f>VLOOKUP(A1405,'4B0907557P M592 List'!$A$5:$D$1316,2,FALSE)</f>
        <v>1x1</v>
      </c>
      <c r="I1405" s="2" t="str">
        <f>VLOOKUP(A1405,'4B0907557P M592 List'!$A$5:$D$1316,4,FALSE)</f>
        <v>Sperrzeit für den LLR-Integrator nach dem Start</v>
      </c>
      <c r="J1405" s="2" t="str">
        <f>VLOOKUP(A1405,'4B0907557P M592 List'!$A$5:$D$1316,3,FALSE)</f>
        <v>$071EC</v>
      </c>
      <c r="L1405" s="2" t="str">
        <f>VLOOKUP(A1405,'4B0907557P M592 List'!$A$5:$D$1316,2,FALSE)</f>
        <v>1x1</v>
      </c>
      <c r="M1405" s="2" t="str">
        <f>VLOOKUP(A1405,'4B0907557P M592 List'!$A$5:$D$1316,4,FALSE)</f>
        <v>Sperrzeit für den LLR-Integrator nach dem Start</v>
      </c>
      <c r="N1405" s="2" t="str">
        <f>VLOOKUP(A1405,'4B0907557P M592 List'!$A$5:$D$1316,3,FALSE)</f>
        <v>$071EC</v>
      </c>
      <c r="P1405" s="2" t="str">
        <f>VLOOKUP(A1405,'06A906018R M383 List'!$A$6:$D$1294,2,FALSE)</f>
        <v>1x1</v>
      </c>
      <c r="Q1405" s="2" t="str">
        <f>VLOOKUP(A1405,'06A906018R M383 List'!$A$6:$D$1294,4,FALSE)</f>
        <v>Sperrzeit für den LLR-Integrator nach dem Start</v>
      </c>
      <c r="R1405" s="2" t="str">
        <f>VLOOKUP(A1405,'06A906018R M383 List'!$A$6:$D$1294,3,FALSE)</f>
        <v>$06B6E</v>
      </c>
      <c r="T1405" s="2" t="str">
        <f>VLOOKUP(A1405,'06A906018CG M383 List'!$A$6:$D$1395,2,FALSE)</f>
        <v>1x1</v>
      </c>
      <c r="U1405" s="2" t="str">
        <f>VLOOKUP(A1405,'06A906018CG M383 List'!$A$6:$D$1395,4,FALSE)</f>
        <v>Sperrzeit für den LLR-Integrator nach dem Start</v>
      </c>
      <c r="V1405" s="2" t="str">
        <f>VLOOKUP(A1405,'06A906018CG M383 List'!$A$6:$D$1395,3,FALSE)</f>
        <v>$06B8C</v>
      </c>
    </row>
    <row r="1406" spans="1:22">
      <c r="A1406" s="2" t="s">
        <v>3993</v>
      </c>
      <c r="B1406" s="2" t="str">
        <f>VLOOKUP(A1406,'4B0907557B M382 List'!$A$5:$E$1799,5,FALSE)</f>
        <v>Speed ​​threshold below</v>
      </c>
      <c r="D1406" s="2" t="str">
        <f>VLOOKUP(A1406,'4B0907557B M382 List'!$A$5:$B$1799,2,FALSE)</f>
        <v>1x1</v>
      </c>
      <c r="E1406" s="2" t="str">
        <f>VLOOKUP(A1406,'4B0907557B M382 List'!$A$5:$D$1799,4,FALSE)</f>
        <v>Geschwindigkeitsschwelle unten</v>
      </c>
      <c r="F1406" s="2" t="str">
        <f>VLOOKUP(A1406,'4B0907557B M382 List'!$A$5:$D$1799,3,FALSE)</f>
        <v>$0764C</v>
      </c>
      <c r="H1406" s="2" t="str">
        <f>VLOOKUP(A1406,'4B0907557P M592 List'!$A$5:$D$1316,2,FALSE)</f>
        <v>1x1</v>
      </c>
      <c r="I1406" s="2" t="str">
        <f>VLOOKUP(A1406,'4B0907557P M592 List'!$A$5:$D$1316,4,FALSE)</f>
        <v>Geschwindigkeitsschwelle unten</v>
      </c>
      <c r="J1406" s="2" t="str">
        <f>VLOOKUP(A1406,'4B0907557P M592 List'!$A$5:$D$1316,3,FALSE)</f>
        <v>$071E2</v>
      </c>
      <c r="L1406" s="2" t="str">
        <f>VLOOKUP(A1406,'4B0907557P M592 List'!$A$5:$D$1316,2,FALSE)</f>
        <v>1x1</v>
      </c>
      <c r="M1406" s="2" t="str">
        <f>VLOOKUP(A1406,'4B0907557P M592 List'!$A$5:$D$1316,4,FALSE)</f>
        <v>Geschwindigkeitsschwelle unten</v>
      </c>
      <c r="N1406" s="2" t="str">
        <f>VLOOKUP(A1406,'4B0907557P M592 List'!$A$5:$D$1316,3,FALSE)</f>
        <v>$071E2</v>
      </c>
      <c r="P1406" s="2" t="e">
        <f>VLOOKUP(A1406,'06A906018R M383 List'!$A$6:$D$1294,2,FALSE)</f>
        <v>#N/A</v>
      </c>
      <c r="Q1406" s="2" t="e">
        <f>VLOOKUP(A1406,'06A906018R M383 List'!$A$6:$D$1294,4,FALSE)</f>
        <v>#N/A</v>
      </c>
      <c r="R1406" s="2" t="e">
        <f>VLOOKUP(A1406,'06A906018R M383 List'!$A$6:$D$1294,3,FALSE)</f>
        <v>#N/A</v>
      </c>
      <c r="T1406" s="2" t="e">
        <f>VLOOKUP(A1406,'06A906018CG M383 List'!$A$6:$D$1395,2,FALSE)</f>
        <v>#N/A</v>
      </c>
      <c r="U1406" s="2" t="e">
        <f>VLOOKUP(A1406,'06A906018CG M383 List'!$A$6:$D$1395,4,FALSE)</f>
        <v>#N/A</v>
      </c>
      <c r="V1406" s="2" t="e">
        <f>VLOOKUP(A1406,'06A906018CG M383 List'!$A$6:$D$1395,3,FALSE)</f>
        <v>#N/A</v>
      </c>
    </row>
    <row r="1407" spans="1:22">
      <c r="A1407" s="2" t="s">
        <v>3999</v>
      </c>
      <c r="B1407" s="2" t="str">
        <f>VLOOKUP(A1407,'4B0907557B M382 List'!$A$5:$E$1799,5,FALSE)</f>
        <v>Vehicle speed for filling intervention by idling control</v>
      </c>
      <c r="D1407" s="2" t="str">
        <f>VLOOKUP(A1407,'4B0907557B M382 List'!$A$5:$B$1799,2,FALSE)</f>
        <v>1x1</v>
      </c>
      <c r="E1407" s="2" t="str">
        <f>VLOOKUP(A1407,'4B0907557B M382 List'!$A$5:$D$1799,4,FALSE)</f>
        <v>Fahrzeuggeschwindigkeit für Füllungseingriff durch Leerlaufregelung</v>
      </c>
      <c r="F1407" s="2" t="str">
        <f>VLOOKUP(A1407,'4B0907557B M382 List'!$A$5:$D$1799,3,FALSE)</f>
        <v>$0764D</v>
      </c>
      <c r="H1407" s="2" t="str">
        <f>VLOOKUP(A1407,'4B0907557P M592 List'!$A$5:$D$1316,2,FALSE)</f>
        <v>1x1</v>
      </c>
      <c r="I1407" s="2" t="str">
        <f>VLOOKUP(A1407,'4B0907557P M592 List'!$A$5:$D$1316,4,FALSE)</f>
        <v>Fahrzeuggeschwindigkeit für Füllungseingriff durch Leerlaufregelung</v>
      </c>
      <c r="J1407" s="2" t="str">
        <f>VLOOKUP(A1407,'4B0907557P M592 List'!$A$5:$D$1316,3,FALSE)</f>
        <v>$071E3</v>
      </c>
      <c r="L1407" s="2" t="str">
        <f>VLOOKUP(A1407,'4B0907557P M592 List'!$A$5:$D$1316,2,FALSE)</f>
        <v>1x1</v>
      </c>
      <c r="M1407" s="2" t="str">
        <f>VLOOKUP(A1407,'4B0907557P M592 List'!$A$5:$D$1316,4,FALSE)</f>
        <v>Fahrzeuggeschwindigkeit für Füllungseingriff durch Leerlaufregelung</v>
      </c>
      <c r="N1407" s="2" t="str">
        <f>VLOOKUP(A1407,'4B0907557P M592 List'!$A$5:$D$1316,3,FALSE)</f>
        <v>$071E3</v>
      </c>
      <c r="P1407" s="2" t="e">
        <f>VLOOKUP(A1407,'06A906018R M383 List'!$A$6:$D$1294,2,FALSE)</f>
        <v>#N/A</v>
      </c>
      <c r="Q1407" s="2" t="e">
        <f>VLOOKUP(A1407,'06A906018R M383 List'!$A$6:$D$1294,4,FALSE)</f>
        <v>#N/A</v>
      </c>
      <c r="R1407" s="2" t="e">
        <f>VLOOKUP(A1407,'06A906018R M383 List'!$A$6:$D$1294,3,FALSE)</f>
        <v>#N/A</v>
      </c>
      <c r="T1407" s="2" t="e">
        <f>VLOOKUP(A1407,'06A906018CG M383 List'!$A$6:$D$1395,2,FALSE)</f>
        <v>#N/A</v>
      </c>
      <c r="U1407" s="2" t="e">
        <f>VLOOKUP(A1407,'06A906018CG M383 List'!$A$6:$D$1395,4,FALSE)</f>
        <v>#N/A</v>
      </c>
      <c r="V1407" s="2" t="e">
        <f>VLOOKUP(A1407,'06A906018CG M383 List'!$A$6:$D$1395,3,FALSE)</f>
        <v>#N/A</v>
      </c>
    </row>
    <row r="1408" spans="1:22">
      <c r="A1408" s="2" t="s">
        <v>4010</v>
      </c>
      <c r="B1408" s="2" t="str">
        <f>VLOOKUP(A1408,'4B0907557B M382 List'!$A$5:$E$1799,5,FALSE)</f>
        <v>Vehicle speed for ignition angle by idling control</v>
      </c>
      <c r="D1408" s="2" t="str">
        <f>VLOOKUP(A1408,'4B0907557B M382 List'!$A$5:$B$1799,2,FALSE)</f>
        <v>1x1</v>
      </c>
      <c r="E1408" s="2" t="str">
        <f>VLOOKUP(A1408,'4B0907557B M382 List'!$A$5:$D$1799,4,FALSE)</f>
        <v>Fahrzeuggeschwindigkeit für Zündwinkeleingriff durch Leerlaufregelung</v>
      </c>
      <c r="F1408" s="2" t="str">
        <f>VLOOKUP(A1408,'4B0907557B M382 List'!$A$5:$D$1799,3,FALSE)</f>
        <v>$0764B</v>
      </c>
      <c r="H1408" s="2" t="str">
        <f>VLOOKUP(A1408,'4B0907557P M592 List'!$A$5:$D$1316,2,FALSE)</f>
        <v>1x1</v>
      </c>
      <c r="I1408" s="2" t="str">
        <f>VLOOKUP(A1408,'4B0907557P M592 List'!$A$5:$D$1316,4,FALSE)</f>
        <v>Fahrzeuggeschwindigkeit für Zündwinkeleingriff durch Leerlaufregelung</v>
      </c>
      <c r="J1408" s="2" t="str">
        <f>VLOOKUP(A1408,'4B0907557P M592 List'!$A$5:$D$1316,3,FALSE)</f>
        <v>$071E1</v>
      </c>
      <c r="L1408" s="2" t="str">
        <f>VLOOKUP(A1408,'4B0907557P M592 List'!$A$5:$D$1316,2,FALSE)</f>
        <v>1x1</v>
      </c>
      <c r="M1408" s="2" t="str">
        <f>VLOOKUP(A1408,'4B0907557P M592 List'!$A$5:$D$1316,4,FALSE)</f>
        <v>Fahrzeuggeschwindigkeit für Zündwinkeleingriff durch Leerlaufregelung</v>
      </c>
      <c r="N1408" s="2" t="str">
        <f>VLOOKUP(A1408,'4B0907557P M592 List'!$A$5:$D$1316,3,FALSE)</f>
        <v>$071E1</v>
      </c>
      <c r="P1408" s="2" t="e">
        <f>VLOOKUP(A1408,'06A906018R M383 List'!$A$6:$D$1294,2,FALSE)</f>
        <v>#N/A</v>
      </c>
      <c r="Q1408" s="2" t="e">
        <f>VLOOKUP(A1408,'06A906018R M383 List'!$A$6:$D$1294,4,FALSE)</f>
        <v>#N/A</v>
      </c>
      <c r="R1408" s="2" t="e">
        <f>VLOOKUP(A1408,'06A906018R M383 List'!$A$6:$D$1294,3,FALSE)</f>
        <v>#N/A</v>
      </c>
      <c r="T1408" s="2" t="e">
        <f>VLOOKUP(A1408,'06A906018CG M383 List'!$A$6:$D$1395,2,FALSE)</f>
        <v>#N/A</v>
      </c>
      <c r="U1408" s="2" t="e">
        <f>VLOOKUP(A1408,'06A906018CG M383 List'!$A$6:$D$1395,4,FALSE)</f>
        <v>#N/A</v>
      </c>
      <c r="V1408" s="2" t="e">
        <f>VLOOKUP(A1408,'06A906018CG M383 List'!$A$6:$D$1395,3,FALSE)</f>
        <v>#N/A</v>
      </c>
    </row>
    <row r="1409" spans="1:22">
      <c r="A1409" s="2" t="s">
        <v>4094</v>
      </c>
      <c r="B1409" s="2" t="str">
        <f>VLOOKUP(A1409,'4B0907557B M382 List'!$A$5:$E$1799,5,FALSE)</f>
        <v>Angle for negative deviation</v>
      </c>
      <c r="D1409" s="2" t="str">
        <f>VLOOKUP(A1409,'4B0907557B M382 List'!$A$5:$B$1799,2,FALSE)</f>
        <v>16x1</v>
      </c>
      <c r="E1409" s="2" t="str">
        <f>VLOOKUP(A1409,'4B0907557B M382 List'!$A$5:$D$1799,4,FALSE)</f>
        <v>Winkel für negative Regelabweichung</v>
      </c>
      <c r="F1409" s="2" t="str">
        <f>VLOOKUP(A1409,'4B0907557B M382 List'!$A$5:$D$1799,3,FALSE)</f>
        <v>$07EFA</v>
      </c>
      <c r="H1409" s="2" t="str">
        <f>VLOOKUP(A1409,'4B0907557P M592 List'!$A$5:$D$1316,2,FALSE)</f>
        <v>16x1</v>
      </c>
      <c r="I1409" s="2" t="str">
        <f>VLOOKUP(A1409,'4B0907557P M592 List'!$A$5:$D$1316,4,FALSE)</f>
        <v>Winkel für negative Regelabweichung</v>
      </c>
      <c r="J1409" s="2" t="str">
        <f>VLOOKUP(A1409,'4B0907557P M592 List'!$A$5:$D$1316,3,FALSE)</f>
        <v>$07A90</v>
      </c>
      <c r="L1409" s="2" t="str">
        <f>VLOOKUP(A1409,'4B0907557P M592 List'!$A$5:$D$1316,2,FALSE)</f>
        <v>16x1</v>
      </c>
      <c r="M1409" s="2" t="str">
        <f>VLOOKUP(A1409,'4B0907557P M592 List'!$A$5:$D$1316,4,FALSE)</f>
        <v>Winkel für negative Regelabweichung</v>
      </c>
      <c r="N1409" s="2" t="str">
        <f>VLOOKUP(A1409,'4B0907557P M592 List'!$A$5:$D$1316,3,FALSE)</f>
        <v>$07A90</v>
      </c>
      <c r="P1409" s="2" t="str">
        <f>VLOOKUP(A1409,'06A906018R M383 List'!$A$6:$D$1294,2,FALSE)</f>
        <v>16x1</v>
      </c>
      <c r="Q1409" s="2" t="str">
        <f>VLOOKUP(A1409,'06A906018R M383 List'!$A$6:$D$1294,4,FALSE)</f>
        <v>Winkel für negative Regelabweichung</v>
      </c>
      <c r="R1409" s="2" t="str">
        <f>VLOOKUP(A1409,'06A906018R M383 List'!$A$6:$D$1294,3,FALSE)</f>
        <v>$07434</v>
      </c>
      <c r="T1409" s="2" t="str">
        <f>VLOOKUP(A1409,'06A906018CG M383 List'!$A$6:$D$1395,2,FALSE)</f>
        <v>16x1</v>
      </c>
      <c r="U1409" s="2" t="str">
        <f>VLOOKUP(A1409,'06A906018CG M383 List'!$A$6:$D$1395,4,FALSE)</f>
        <v>Winkel für negative Regelabweichung</v>
      </c>
      <c r="V1409" s="2" t="str">
        <f>VLOOKUP(A1409,'06A906018CG M383 List'!$A$6:$D$1395,3,FALSE)</f>
        <v>$0749E</v>
      </c>
    </row>
    <row r="1410" spans="1:22">
      <c r="A1410" s="2" t="s">
        <v>4096</v>
      </c>
      <c r="B1410" s="2" t="str">
        <f>VLOOKUP(A1410,'4B0907557B M382 List'!$A$5:$E$1799,5,FALSE)</f>
        <v>Angle for negative deviation</v>
      </c>
      <c r="D1410" s="2" t="str">
        <f>VLOOKUP(A1410,'4B0907557B M382 List'!$A$5:$B$1799,2,FALSE)</f>
        <v>16x1</v>
      </c>
      <c r="E1410" s="2" t="str">
        <f>VLOOKUP(A1410,'4B0907557B M382 List'!$A$5:$D$1799,4,FALSE)</f>
        <v>Winkel für negative Regelabweichung</v>
      </c>
      <c r="F1410" s="2" t="str">
        <f>VLOOKUP(A1410,'4B0907557B M382 List'!$A$5:$D$1799,3,FALSE)</f>
        <v>$07F7C</v>
      </c>
      <c r="H1410" s="2" t="str">
        <f>VLOOKUP(A1410,'4B0907557P M592 List'!$A$5:$D$1316,2,FALSE)</f>
        <v>16x1</v>
      </c>
      <c r="I1410" s="2" t="str">
        <f>VLOOKUP(A1410,'4B0907557P M592 List'!$A$5:$D$1316,4,FALSE)</f>
        <v>Winkel für negative Regelabweichung</v>
      </c>
      <c r="J1410" s="2" t="str">
        <f>VLOOKUP(A1410,'4B0907557P M592 List'!$A$5:$D$1316,3,FALSE)</f>
        <v>$07B12</v>
      </c>
      <c r="L1410" s="2" t="str">
        <f>VLOOKUP(A1410,'4B0907557P M592 List'!$A$5:$D$1316,2,FALSE)</f>
        <v>16x1</v>
      </c>
      <c r="M1410" s="2" t="str">
        <f>VLOOKUP(A1410,'4B0907557P M592 List'!$A$5:$D$1316,4,FALSE)</f>
        <v>Winkel für negative Regelabweichung</v>
      </c>
      <c r="N1410" s="2" t="str">
        <f>VLOOKUP(A1410,'4B0907557P M592 List'!$A$5:$D$1316,3,FALSE)</f>
        <v>$07B12</v>
      </c>
      <c r="P1410" s="2" t="str">
        <f>VLOOKUP(A1410,'06A906018R M383 List'!$A$6:$D$1294,2,FALSE)</f>
        <v>16x1</v>
      </c>
      <c r="Q1410" s="2" t="str">
        <f>VLOOKUP(A1410,'06A906018R M383 List'!$A$6:$D$1294,4,FALSE)</f>
        <v>Winkel für negative Regelabweichung</v>
      </c>
      <c r="R1410" s="2" t="str">
        <f>VLOOKUP(A1410,'06A906018R M383 List'!$A$6:$D$1294,3,FALSE)</f>
        <v>$074B6</v>
      </c>
      <c r="T1410" s="2" t="str">
        <f>VLOOKUP(A1410,'06A906018CG M383 List'!$A$6:$D$1395,2,FALSE)</f>
        <v>16x1</v>
      </c>
      <c r="U1410" s="2" t="str">
        <f>VLOOKUP(A1410,'06A906018CG M383 List'!$A$6:$D$1395,4,FALSE)</f>
        <v>Winkel für negative Regelabweichung</v>
      </c>
      <c r="V1410" s="2" t="str">
        <f>VLOOKUP(A1410,'06A906018CG M383 List'!$A$6:$D$1395,3,FALSE)</f>
        <v>$07520</v>
      </c>
    </row>
    <row r="1411" spans="1:22">
      <c r="A1411" s="2" t="s">
        <v>4114</v>
      </c>
      <c r="B1411" s="2" t="str">
        <f>VLOOKUP(A1411,'4B0907557B M382 List'!$A$5:$E$1799,5,FALSE)</f>
        <v>Angle for positive deviation</v>
      </c>
      <c r="D1411" s="2" t="str">
        <f>VLOOKUP(A1411,'4B0907557B M382 List'!$A$5:$B$1799,2,FALSE)</f>
        <v>16x1</v>
      </c>
      <c r="E1411" s="2" t="str">
        <f>VLOOKUP(A1411,'4B0907557B M382 List'!$A$5:$D$1799,4,FALSE)</f>
        <v>Winkel für positive Regelabweichung</v>
      </c>
      <c r="F1411" s="2" t="str">
        <f>VLOOKUP(A1411,'4B0907557B M382 List'!$A$5:$D$1799,3,FALSE)</f>
        <v>$07F0A</v>
      </c>
      <c r="H1411" s="2" t="str">
        <f>VLOOKUP(A1411,'4B0907557P M592 List'!$A$5:$D$1316,2,FALSE)</f>
        <v>16x1</v>
      </c>
      <c r="I1411" s="2" t="str">
        <f>VLOOKUP(A1411,'4B0907557P M592 List'!$A$5:$D$1316,4,FALSE)</f>
        <v>Winkel für positive Regelabweichung</v>
      </c>
      <c r="J1411" s="2" t="str">
        <f>VLOOKUP(A1411,'4B0907557P M592 List'!$A$5:$D$1316,3,FALSE)</f>
        <v>$07AA0</v>
      </c>
      <c r="L1411" s="2" t="str">
        <f>VLOOKUP(A1411,'4B0907557P M592 List'!$A$5:$D$1316,2,FALSE)</f>
        <v>16x1</v>
      </c>
      <c r="M1411" s="2" t="str">
        <f>VLOOKUP(A1411,'4B0907557P M592 List'!$A$5:$D$1316,4,FALSE)</f>
        <v>Winkel für positive Regelabweichung</v>
      </c>
      <c r="N1411" s="2" t="str">
        <f>VLOOKUP(A1411,'4B0907557P M592 List'!$A$5:$D$1316,3,FALSE)</f>
        <v>$07AA0</v>
      </c>
      <c r="P1411" s="2" t="str">
        <f>VLOOKUP(A1411,'06A906018R M383 List'!$A$6:$D$1294,2,FALSE)</f>
        <v>16x1</v>
      </c>
      <c r="Q1411" s="2" t="str">
        <f>VLOOKUP(A1411,'06A906018R M383 List'!$A$6:$D$1294,4,FALSE)</f>
        <v>Winkel für positive Regelabweichung</v>
      </c>
      <c r="R1411" s="2" t="str">
        <f>VLOOKUP(A1411,'06A906018R M383 List'!$A$6:$D$1294,3,FALSE)</f>
        <v>$07444</v>
      </c>
      <c r="T1411" s="2" t="str">
        <f>VLOOKUP(A1411,'06A906018CG M383 List'!$A$6:$D$1395,2,FALSE)</f>
        <v>16x1</v>
      </c>
      <c r="U1411" s="2" t="str">
        <f>VLOOKUP(A1411,'06A906018CG M383 List'!$A$6:$D$1395,4,FALSE)</f>
        <v>Winkel für positive Regelabweichung</v>
      </c>
      <c r="V1411" s="2" t="str">
        <f>VLOOKUP(A1411,'06A906018CG M383 List'!$A$6:$D$1395,3,FALSE)</f>
        <v>$074AE</v>
      </c>
    </row>
    <row r="1412" spans="1:22">
      <c r="A1412" s="2" t="s">
        <v>4116</v>
      </c>
      <c r="B1412" s="2" t="str">
        <f>VLOOKUP(A1412,'4B0907557B M382 List'!$A$5:$E$1799,5,FALSE)</f>
        <v>Angle for positive deviation</v>
      </c>
      <c r="D1412" s="2" t="str">
        <f>VLOOKUP(A1412,'4B0907557B M382 List'!$A$5:$B$1799,2,FALSE)</f>
        <v>16x1</v>
      </c>
      <c r="E1412" s="2" t="str">
        <f>VLOOKUP(A1412,'4B0907557B M382 List'!$A$5:$D$1799,4,FALSE)</f>
        <v>Winkel für positive Regelabweichung</v>
      </c>
      <c r="F1412" s="2" t="str">
        <f>VLOOKUP(A1412,'4B0907557B M382 List'!$A$5:$D$1799,3,FALSE)</f>
        <v>$07F8C</v>
      </c>
      <c r="H1412" s="2" t="str">
        <f>VLOOKUP(A1412,'4B0907557P M592 List'!$A$5:$D$1316,2,FALSE)</f>
        <v>16x1</v>
      </c>
      <c r="I1412" s="2" t="str">
        <f>VLOOKUP(A1412,'4B0907557P M592 List'!$A$5:$D$1316,4,FALSE)</f>
        <v>Winkel für positive Regelabweichung</v>
      </c>
      <c r="J1412" s="2" t="str">
        <f>VLOOKUP(A1412,'4B0907557P M592 List'!$A$5:$D$1316,3,FALSE)</f>
        <v>$07B22</v>
      </c>
      <c r="L1412" s="2" t="str">
        <f>VLOOKUP(A1412,'4B0907557P M592 List'!$A$5:$D$1316,2,FALSE)</f>
        <v>16x1</v>
      </c>
      <c r="M1412" s="2" t="str">
        <f>VLOOKUP(A1412,'4B0907557P M592 List'!$A$5:$D$1316,4,FALSE)</f>
        <v>Winkel für positive Regelabweichung</v>
      </c>
      <c r="N1412" s="2" t="str">
        <f>VLOOKUP(A1412,'4B0907557P M592 List'!$A$5:$D$1316,3,FALSE)</f>
        <v>$07B22</v>
      </c>
      <c r="P1412" s="2" t="str">
        <f>VLOOKUP(A1412,'06A906018R M383 List'!$A$6:$D$1294,2,FALSE)</f>
        <v>16x1</v>
      </c>
      <c r="Q1412" s="2" t="str">
        <f>VLOOKUP(A1412,'06A906018R M383 List'!$A$6:$D$1294,4,FALSE)</f>
        <v>Winkel für positive Regelabweichung</v>
      </c>
      <c r="R1412" s="2" t="str">
        <f>VLOOKUP(A1412,'06A906018R M383 List'!$A$6:$D$1294,3,FALSE)</f>
        <v>$074C6</v>
      </c>
      <c r="T1412" s="2" t="str">
        <f>VLOOKUP(A1412,'06A906018CG M383 List'!$A$6:$D$1395,2,FALSE)</f>
        <v>16x1</v>
      </c>
      <c r="U1412" s="2" t="str">
        <f>VLOOKUP(A1412,'06A906018CG M383 List'!$A$6:$D$1395,4,FALSE)</f>
        <v>Winkel für positive Regelabweichung</v>
      </c>
      <c r="V1412" s="2" t="str">
        <f>VLOOKUP(A1412,'06A906018CG M383 List'!$A$6:$D$1395,3,FALSE)</f>
        <v>$07530</v>
      </c>
    </row>
    <row r="1413" spans="1:22">
      <c r="A1413" s="2" t="s">
        <v>4180</v>
      </c>
      <c r="B1413" s="2" t="str">
        <f>VLOOKUP(A1413,'4B0907557B M382 List'!$A$5:$E$1799,5,FALSE)</f>
        <v>Time constant of integrator reset n&gt; NSOL</v>
      </c>
      <c r="D1413" s="2" t="str">
        <f>VLOOKUP(A1413,'4B0907557B M382 List'!$A$5:$B$1799,2,FALSE)</f>
        <v>1x1</v>
      </c>
      <c r="E1413" s="2" t="str">
        <f>VLOOKUP(A1413,'4B0907557B M382 List'!$A$5:$D$1799,4,FALSE)</f>
        <v>Zeitkonstante für Integratorreset n &gt; NSOL</v>
      </c>
      <c r="F1413" s="2" t="str">
        <f>VLOOKUP(A1413,'4B0907557B M382 List'!$A$5:$D$1799,3,FALSE)</f>
        <v>$07650</v>
      </c>
      <c r="H1413" s="2" t="str">
        <f>VLOOKUP(A1413,'4B0907557P M592 List'!$A$5:$D$1316,2,FALSE)</f>
        <v>1x1</v>
      </c>
      <c r="I1413" s="2" t="str">
        <f>VLOOKUP(A1413,'4B0907557P M592 List'!$A$5:$D$1316,4,FALSE)</f>
        <v>Zeitkonstante für Integratorreset n &gt; NSOL</v>
      </c>
      <c r="J1413" s="2" t="str">
        <f>VLOOKUP(A1413,'4B0907557P M592 List'!$A$5:$D$1316,3,FALSE)</f>
        <v>$071E6</v>
      </c>
      <c r="L1413" s="2" t="str">
        <f>VLOOKUP(A1413,'4B0907557P M592 List'!$A$5:$D$1316,2,FALSE)</f>
        <v>1x1</v>
      </c>
      <c r="M1413" s="2" t="str">
        <f>VLOOKUP(A1413,'4B0907557P M592 List'!$A$5:$D$1316,4,FALSE)</f>
        <v>Zeitkonstante für Integratorreset n &gt; NSOL</v>
      </c>
      <c r="N1413" s="2" t="str">
        <f>VLOOKUP(A1413,'4B0907557P M592 List'!$A$5:$D$1316,3,FALSE)</f>
        <v>$071E6</v>
      </c>
      <c r="P1413" s="2" t="str">
        <f>VLOOKUP(A1413,'06A906018R M383 List'!$A$6:$D$1294,2,FALSE)</f>
        <v>1x1</v>
      </c>
      <c r="Q1413" s="2" t="str">
        <f>VLOOKUP(A1413,'06A906018R M383 List'!$A$6:$D$1294,4,FALSE)</f>
        <v>Zeitkonstante für Integratorreset n &gt; NSOL</v>
      </c>
      <c r="R1413" s="2" t="str">
        <f>VLOOKUP(A1413,'06A906018R M383 List'!$A$6:$D$1294,3,FALSE)</f>
        <v>$06B68</v>
      </c>
      <c r="T1413" s="2" t="str">
        <f>VLOOKUP(A1413,'06A906018CG M383 List'!$A$6:$D$1395,2,FALSE)</f>
        <v>1x1</v>
      </c>
      <c r="U1413" s="2" t="str">
        <f>VLOOKUP(A1413,'06A906018CG M383 List'!$A$6:$D$1395,4,FALSE)</f>
        <v>Zeitkonstante für Integratorreset n &gt; NSOL</v>
      </c>
      <c r="V1413" s="2" t="str">
        <f>VLOOKUP(A1413,'06A906018CG M383 List'!$A$6:$D$1395,3,FALSE)</f>
        <v>$06B86</v>
      </c>
    </row>
    <row r="1414" spans="1:22">
      <c r="A1414" s="2" t="s">
        <v>4183</v>
      </c>
      <c r="B1414" s="2" t="str">
        <f>VLOOKUP(A1414,'4B0907557B M382 List'!$A$5:$E$1799,5,FALSE)</f>
        <v>Time constant of integrator reset n &lt; NSOL</v>
      </c>
      <c r="D1414" s="2" t="str">
        <f>VLOOKUP(A1414,'4B0907557B M382 List'!$A$5:$B$1799,2,FALSE)</f>
        <v>1x1</v>
      </c>
      <c r="E1414" s="2" t="str">
        <f>VLOOKUP(A1414,'4B0907557B M382 List'!$A$5:$D$1799,4,FALSE)</f>
        <v>Zeitkonstante für Integratorreset n &lt; NSOL</v>
      </c>
      <c r="F1414" s="2" t="str">
        <f>VLOOKUP(A1414,'4B0907557B M382 List'!$A$5:$D$1799,3,FALSE)</f>
        <v>$07651</v>
      </c>
      <c r="H1414" s="2" t="str">
        <f>VLOOKUP(A1414,'4B0907557P M592 List'!$A$5:$D$1316,2,FALSE)</f>
        <v>1x1</v>
      </c>
      <c r="I1414" s="2" t="str">
        <f>VLOOKUP(A1414,'4B0907557P M592 List'!$A$5:$D$1316,4,FALSE)</f>
        <v>Zeitkonstante für Integratorreset n &lt; NSOL</v>
      </c>
      <c r="J1414" s="2" t="str">
        <f>VLOOKUP(A1414,'4B0907557P M592 List'!$A$5:$D$1316,3,FALSE)</f>
        <v>$071E7</v>
      </c>
      <c r="L1414" s="2" t="str">
        <f>VLOOKUP(A1414,'4B0907557P M592 List'!$A$5:$D$1316,2,FALSE)</f>
        <v>1x1</v>
      </c>
      <c r="M1414" s="2" t="str">
        <f>VLOOKUP(A1414,'4B0907557P M592 List'!$A$5:$D$1316,4,FALSE)</f>
        <v>Zeitkonstante für Integratorreset n &lt; NSOL</v>
      </c>
      <c r="N1414" s="2" t="str">
        <f>VLOOKUP(A1414,'4B0907557P M592 List'!$A$5:$D$1316,3,FALSE)</f>
        <v>$071E7</v>
      </c>
      <c r="P1414" s="2" t="str">
        <f>VLOOKUP(A1414,'06A906018R M383 List'!$A$6:$D$1294,2,FALSE)</f>
        <v>1x1</v>
      </c>
      <c r="Q1414" s="2" t="str">
        <f>VLOOKUP(A1414,'06A906018R M383 List'!$A$6:$D$1294,4,FALSE)</f>
        <v>Zeitkonstante für Integratorreset n &lt; NSOL</v>
      </c>
      <c r="R1414" s="2" t="str">
        <f>VLOOKUP(A1414,'06A906018R M383 List'!$A$6:$D$1294,3,FALSE)</f>
        <v>$06B69</v>
      </c>
      <c r="T1414" s="2" t="str">
        <f>VLOOKUP(A1414,'06A906018CG M383 List'!$A$6:$D$1395,2,FALSE)</f>
        <v>1x1</v>
      </c>
      <c r="U1414" s="2" t="str">
        <f>VLOOKUP(A1414,'06A906018CG M383 List'!$A$6:$D$1395,4,FALSE)</f>
        <v>Zeitkonstante für Integratorreset n &lt; NSOL</v>
      </c>
      <c r="V1414" s="2" t="str">
        <f>VLOOKUP(A1414,'06A906018CG M383 List'!$A$6:$D$1395,3,FALSE)</f>
        <v>$06B87</v>
      </c>
    </row>
    <row r="1415" spans="1:22">
      <c r="A1415" s="2" t="s">
        <v>4238</v>
      </c>
      <c r="B1415" s="2" t="str">
        <f>VLOOKUP(A1415,'4B0907557B M382 List'!$A$5:$E$1799,5,FALSE)</f>
        <v>Time constant LLR speed filter</v>
      </c>
      <c r="D1415" s="2" t="str">
        <f>VLOOKUP(A1415,'4B0907557B M382 List'!$A$5:$B$1799,2,FALSE)</f>
        <v>1x1</v>
      </c>
      <c r="E1415" s="2" t="str">
        <f>VLOOKUP(A1415,'4B0907557B M382 List'!$A$5:$D$1799,4,FALSE)</f>
        <v>Zeitkonstante LLR-Drehzahl-Filter</v>
      </c>
      <c r="F1415" s="2" t="str">
        <f>VLOOKUP(A1415,'4B0907557B M382 List'!$A$5:$D$1799,3,FALSE)</f>
        <v>$0764E</v>
      </c>
      <c r="H1415" s="2" t="str">
        <f>VLOOKUP(A1415,'4B0907557P M592 List'!$A$5:$D$1316,2,FALSE)</f>
        <v>1x1</v>
      </c>
      <c r="I1415" s="2" t="str">
        <f>VLOOKUP(A1415,'4B0907557P M592 List'!$A$5:$D$1316,4,FALSE)</f>
        <v>Zeitkonstante LLR-Drehzahl-Filter</v>
      </c>
      <c r="J1415" s="2" t="str">
        <f>VLOOKUP(A1415,'4B0907557P M592 List'!$A$5:$D$1316,3,FALSE)</f>
        <v>$071E4</v>
      </c>
      <c r="L1415" s="2" t="str">
        <f>VLOOKUP(A1415,'4B0907557P M592 List'!$A$5:$D$1316,2,FALSE)</f>
        <v>1x1</v>
      </c>
      <c r="M1415" s="2" t="str">
        <f>VLOOKUP(A1415,'4B0907557P M592 List'!$A$5:$D$1316,4,FALSE)</f>
        <v>Zeitkonstante LLR-Drehzahl-Filter</v>
      </c>
      <c r="N1415" s="2" t="str">
        <f>VLOOKUP(A1415,'4B0907557P M592 List'!$A$5:$D$1316,3,FALSE)</f>
        <v>$071E4</v>
      </c>
      <c r="P1415" s="2" t="str">
        <f>VLOOKUP(A1415,'06A906018R M383 List'!$A$6:$D$1294,2,FALSE)</f>
        <v>1x1</v>
      </c>
      <c r="Q1415" s="2" t="str">
        <f>VLOOKUP(A1415,'06A906018R M383 List'!$A$6:$D$1294,4,FALSE)</f>
        <v>Zeitkonstante LLR-Drehzahl-Filter</v>
      </c>
      <c r="R1415" s="2" t="str">
        <f>VLOOKUP(A1415,'06A906018R M383 List'!$A$6:$D$1294,3,FALSE)</f>
        <v>$06B66</v>
      </c>
      <c r="T1415" s="2" t="str">
        <f>VLOOKUP(A1415,'06A906018CG M383 List'!$A$6:$D$1395,2,FALSE)</f>
        <v>1x1</v>
      </c>
      <c r="U1415" s="2" t="str">
        <f>VLOOKUP(A1415,'06A906018CG M383 List'!$A$6:$D$1395,4,FALSE)</f>
        <v>Zeitkonstante LLR-Drehzahl-Filter</v>
      </c>
      <c r="V1415" s="2" t="str">
        <f>VLOOKUP(A1415,'06A906018CG M383 List'!$A$6:$D$1395,3,FALSE)</f>
        <v>$06B84</v>
      </c>
    </row>
    <row r="1416" spans="1:22">
      <c r="P1416" s="2"/>
      <c r="Q1416" s="2"/>
      <c r="R1416" s="2"/>
    </row>
    <row r="1417" spans="1:22">
      <c r="A1417" s="17" t="s">
        <v>4390</v>
      </c>
      <c r="B1417" s="15" t="s">
        <v>10033</v>
      </c>
      <c r="P1417" s="2"/>
      <c r="Q1417" s="2"/>
      <c r="R1417" s="2"/>
    </row>
    <row r="1418" spans="1:22">
      <c r="A1418" s="2" t="s">
        <v>9141</v>
      </c>
      <c r="B1418" s="2" t="str">
        <f>VLOOKUP(A1418,'4B0907557B M382 List'!$A$5:$E$1799,5,FALSE)</f>
        <v>Air correction to increase the speed by dnsol</v>
      </c>
      <c r="D1418" s="2" t="str">
        <f>VLOOKUP(A1418,'4B0907557B M382 List'!$A$5:$B$1799,2,FALSE)</f>
        <v>4x1</v>
      </c>
      <c r="E1418" s="2" t="str">
        <f>VLOOKUP(A1418,'4B0907557B M382 List'!$A$5:$D$1799,4,FALSE)</f>
        <v>Luftkorrektur zur Anhebung der Drehzahl um dnsol</v>
      </c>
      <c r="F1418" s="2" t="str">
        <f>VLOOKUP(A1418,'4B0907557B M382 List'!$A$5:$D$1799,3,FALSE)</f>
        <v>$0A07B</v>
      </c>
      <c r="H1418" s="2" t="e">
        <f>VLOOKUP(A1418,'4B0907557P M592 List'!$A$5:$D$1316,2,FALSE)</f>
        <v>#N/A</v>
      </c>
      <c r="I1418" s="2" t="e">
        <f>VLOOKUP(A1418,'4B0907557P M592 List'!$A$5:$D$1316,4,FALSE)</f>
        <v>#N/A</v>
      </c>
      <c r="J1418" s="2" t="e">
        <f>VLOOKUP(A1418,'4B0907557P M592 List'!$A$5:$D$1316,3,FALSE)</f>
        <v>#N/A</v>
      </c>
      <c r="L1418" s="2" t="e">
        <f>VLOOKUP(A1418,'4B0907557P M592 List'!$A$5:$D$1316,2,FALSE)</f>
        <v>#N/A</v>
      </c>
      <c r="M1418" s="2" t="e">
        <f>VLOOKUP(A1418,'4B0907557P M592 List'!$A$5:$D$1316,4,FALSE)</f>
        <v>#N/A</v>
      </c>
      <c r="N1418" s="2" t="e">
        <f>VLOOKUP(A1418,'4B0907557P M592 List'!$A$5:$D$1316,3,FALSE)</f>
        <v>#N/A</v>
      </c>
      <c r="P1418" s="2" t="str">
        <f>VLOOKUP(A1418,'06A906018R M383 List'!$A$6:$D$1294,2,FALSE)</f>
        <v>4x1</v>
      </c>
      <c r="Q1418" s="2" t="str">
        <f>VLOOKUP(A1418,'06A906018R M383 List'!$A$6:$D$1294,4,FALSE)</f>
        <v>Luftkorrektur zur Anhebung der Drehzahl um dnsol</v>
      </c>
      <c r="R1418" s="2" t="str">
        <f>VLOOKUP(A1418,'06A906018R M383 List'!$A$6:$D$1294,3,FALSE)</f>
        <v>$09570</v>
      </c>
      <c r="T1418" s="2" t="str">
        <f>VLOOKUP(A1418,'06A906018CG M383 List'!$A$6:$D$1395,2,FALSE)</f>
        <v>4x1</v>
      </c>
      <c r="U1418" s="2" t="str">
        <f>VLOOKUP(A1418,'06A906018CG M383 List'!$A$6:$D$1395,4,FALSE)</f>
        <v>Luftkorrektur zur Anhebung der Drehzahl um dnsol</v>
      </c>
      <c r="V1418" s="2" t="str">
        <f>VLOOKUP(A1418,'06A906018CG M383 List'!$A$6:$D$1395,3,FALSE)</f>
        <v>$095DA</v>
      </c>
    </row>
    <row r="1419" spans="1:22">
      <c r="A1419" s="2" t="s">
        <v>9144</v>
      </c>
      <c r="B1419" s="2" t="str">
        <f>VLOOKUP(A1419,'4B0907557B M382 List'!$A$5:$E$1799,5,FALSE)</f>
        <v>Air correction to increase the speed by dnsol when a gear is engaged</v>
      </c>
      <c r="D1419" s="2" t="str">
        <f>VLOOKUP(A1419,'4B0907557B M382 List'!$A$5:$B$1799,2,FALSE)</f>
        <v>4x1</v>
      </c>
      <c r="E1419" s="2" t="str">
        <f>VLOOKUP(A1419,'4B0907557B M382 List'!$A$5:$D$1799,4,FALSE)</f>
        <v>Luftkorrektur zur Anhebung der Drehzahl um dnsol bei eingelegter Fahrstufe</v>
      </c>
      <c r="F1419" s="2" t="str">
        <f>VLOOKUP(A1419,'4B0907557B M382 List'!$A$5:$D$1799,3,FALSE)</f>
        <v>$0A085</v>
      </c>
      <c r="H1419" s="2" t="e">
        <f>VLOOKUP(A1419,'4B0907557P M592 List'!$A$5:$D$1316,2,FALSE)</f>
        <v>#N/A</v>
      </c>
      <c r="I1419" s="2" t="e">
        <f>VLOOKUP(A1419,'4B0907557P M592 List'!$A$5:$D$1316,4,FALSE)</f>
        <v>#N/A</v>
      </c>
      <c r="J1419" s="2" t="e">
        <f>VLOOKUP(A1419,'4B0907557P M592 List'!$A$5:$D$1316,3,FALSE)</f>
        <v>#N/A</v>
      </c>
      <c r="L1419" s="2" t="e">
        <f>VLOOKUP(A1419,'4B0907557P M592 List'!$A$5:$D$1316,2,FALSE)</f>
        <v>#N/A</v>
      </c>
      <c r="M1419" s="2" t="e">
        <f>VLOOKUP(A1419,'4B0907557P M592 List'!$A$5:$D$1316,4,FALSE)</f>
        <v>#N/A</v>
      </c>
      <c r="N1419" s="2" t="e">
        <f>VLOOKUP(A1419,'4B0907557P M592 List'!$A$5:$D$1316,3,FALSE)</f>
        <v>#N/A</v>
      </c>
      <c r="P1419" s="2" t="str">
        <f>VLOOKUP(A1419,'06A906018R M383 List'!$A$6:$D$1294,2,FALSE)</f>
        <v>4x1</v>
      </c>
      <c r="Q1419" s="2" t="str">
        <f>VLOOKUP(A1419,'06A906018R M383 List'!$A$6:$D$1294,4,FALSE)</f>
        <v>Luftkorrektur zur Anhebung der Drehzahl um dnsol bei eingelegter Fahrstufe</v>
      </c>
      <c r="R1419" s="2" t="str">
        <f>VLOOKUP(A1419,'06A906018R M383 List'!$A$6:$D$1294,3,FALSE)</f>
        <v>$0957A</v>
      </c>
      <c r="T1419" s="2" t="str">
        <f>VLOOKUP(A1419,'06A906018CG M383 List'!$A$6:$D$1395,2,FALSE)</f>
        <v>4x1</v>
      </c>
      <c r="U1419" s="2" t="str">
        <f>VLOOKUP(A1419,'06A906018CG M383 List'!$A$6:$D$1395,4,FALSE)</f>
        <v>Luftkorrektur zur Anhebung der Drehzahl um dnsol bei eingelegter Fahrstufe</v>
      </c>
      <c r="V1419" s="2" t="str">
        <f>VLOOKUP(A1419,'06A906018CG M383 List'!$A$6:$D$1395,3,FALSE)</f>
        <v>$095E4</v>
      </c>
    </row>
    <row r="1420" spans="1:22">
      <c r="A1420" s="2" t="s">
        <v>9157</v>
      </c>
      <c r="B1420" s="2" t="str">
        <f>VLOOKUP(A1420,'4B0907557B M382 List'!$A$5:$E$1799,5,FALSE)</f>
        <v>Dynamic air compressor derivative at a</v>
      </c>
      <c r="D1420" s="2" t="str">
        <f>VLOOKUP(A1420,'4B0907557B M382 List'!$A$5:$B$1799,2,FALSE)</f>
        <v>6x1</v>
      </c>
      <c r="E1420" s="2" t="str">
        <f>VLOOKUP(A1420,'4B0907557B M382 List'!$A$5:$D$1799,4,FALSE)</f>
        <v>Dynamischer Luftvorhalt bei Kompressor ein</v>
      </c>
      <c r="F1420" s="2" t="str">
        <f>VLOOKUP(A1420,'4B0907557B M382 List'!$A$5:$D$1799,3,FALSE)</f>
        <v>$0A0A1</v>
      </c>
      <c r="H1420" s="2" t="e">
        <f>VLOOKUP(A1420,'4B0907557P M592 List'!$A$5:$D$1316,2,FALSE)</f>
        <v>#N/A</v>
      </c>
      <c r="I1420" s="2" t="e">
        <f>VLOOKUP(A1420,'4B0907557P M592 List'!$A$5:$D$1316,4,FALSE)</f>
        <v>#N/A</v>
      </c>
      <c r="J1420" s="2" t="e">
        <f>VLOOKUP(A1420,'4B0907557P M592 List'!$A$5:$D$1316,3,FALSE)</f>
        <v>#N/A</v>
      </c>
      <c r="L1420" s="2" t="e">
        <f>VLOOKUP(A1420,'4B0907557P M592 List'!$A$5:$D$1316,2,FALSE)</f>
        <v>#N/A</v>
      </c>
      <c r="M1420" s="2" t="e">
        <f>VLOOKUP(A1420,'4B0907557P M592 List'!$A$5:$D$1316,4,FALSE)</f>
        <v>#N/A</v>
      </c>
      <c r="N1420" s="2" t="e">
        <f>VLOOKUP(A1420,'4B0907557P M592 List'!$A$5:$D$1316,3,FALSE)</f>
        <v>#N/A</v>
      </c>
      <c r="P1420" s="2" t="str">
        <f>VLOOKUP(A1420,'06A906018R M383 List'!$A$6:$D$1294,2,FALSE)</f>
        <v>6x1</v>
      </c>
      <c r="Q1420" s="2" t="str">
        <f>VLOOKUP(A1420,'06A906018R M383 List'!$A$6:$D$1294,4,FALSE)</f>
        <v>Dynamischer Luftvorhalt bei Kompressor ein</v>
      </c>
      <c r="R1420" s="2" t="str">
        <f>VLOOKUP(A1420,'06A906018R M383 List'!$A$6:$D$1294,3,FALSE)</f>
        <v>$09596</v>
      </c>
      <c r="T1420" s="2" t="str">
        <f>VLOOKUP(A1420,'06A906018CG M383 List'!$A$6:$D$1395,2,FALSE)</f>
        <v>6x1</v>
      </c>
      <c r="U1420" s="2" t="str">
        <f>VLOOKUP(A1420,'06A906018CG M383 List'!$A$6:$D$1395,4,FALSE)</f>
        <v>Dynamischer Luftvorhalt bei Kompressor ein</v>
      </c>
      <c r="V1420" s="2" t="str">
        <f>VLOOKUP(A1420,'06A906018CG M383 List'!$A$6:$D$1395,3,FALSE)</f>
        <v>$09600</v>
      </c>
    </row>
    <row r="1421" spans="1:22">
      <c r="A1421" s="2" t="s">
        <v>9189</v>
      </c>
      <c r="B1421" s="2" t="str">
        <f>VLOOKUP(A1421,'4B0907557B M382 List'!$A$5:$E$1799,5,FALSE)</f>
        <v>Air feedforward thrust reserve dep. of speed</v>
      </c>
      <c r="D1421" s="2" t="str">
        <f>VLOOKUP(A1421,'4B0907557B M382 List'!$A$5:$B$1799,2,FALSE)</f>
        <v>8x1</v>
      </c>
      <c r="E1421" s="2" t="str">
        <f>VLOOKUP(A1421,'4B0907557B M382 List'!$A$5:$D$1799,4,FALSE)</f>
        <v>Luftvorsteuerung Schubreserve abh. von Drehzahl</v>
      </c>
      <c r="F1421" s="2" t="str">
        <f>VLOOKUP(A1421,'4B0907557B M382 List'!$A$5:$D$1799,3,FALSE)</f>
        <v>$09FEF</v>
      </c>
      <c r="H1421" s="2" t="e">
        <f>VLOOKUP(A1421,'4B0907557P M592 List'!$A$5:$D$1316,2,FALSE)</f>
        <v>#N/A</v>
      </c>
      <c r="I1421" s="2" t="e">
        <f>VLOOKUP(A1421,'4B0907557P M592 List'!$A$5:$D$1316,4,FALSE)</f>
        <v>#N/A</v>
      </c>
      <c r="J1421" s="2" t="e">
        <f>VLOOKUP(A1421,'4B0907557P M592 List'!$A$5:$D$1316,3,FALSE)</f>
        <v>#N/A</v>
      </c>
      <c r="L1421" s="2" t="e">
        <f>VLOOKUP(A1421,'4B0907557P M592 List'!$A$5:$D$1316,2,FALSE)</f>
        <v>#N/A</v>
      </c>
      <c r="M1421" s="2" t="e">
        <f>VLOOKUP(A1421,'4B0907557P M592 List'!$A$5:$D$1316,4,FALSE)</f>
        <v>#N/A</v>
      </c>
      <c r="N1421" s="2" t="e">
        <f>VLOOKUP(A1421,'4B0907557P M592 List'!$A$5:$D$1316,3,FALSE)</f>
        <v>#N/A</v>
      </c>
      <c r="P1421" s="2" t="str">
        <f>VLOOKUP(A1421,'06A906018R M383 List'!$A$6:$D$1294,2,FALSE)</f>
        <v>8x1</v>
      </c>
      <c r="Q1421" s="2" t="str">
        <f>VLOOKUP(A1421,'06A906018R M383 List'!$A$6:$D$1294,4,FALSE)</f>
        <v>Luftvorsteuerung Schubreserve abh. von Drehzahl</v>
      </c>
      <c r="R1421" s="2" t="str">
        <f>VLOOKUP(A1421,'06A906018R M383 List'!$A$6:$D$1294,3,FALSE)</f>
        <v>$094EC</v>
      </c>
      <c r="T1421" s="2" t="str">
        <f>VLOOKUP(A1421,'06A906018CG M383 List'!$A$6:$D$1395,2,FALSE)</f>
        <v>8x1</v>
      </c>
      <c r="U1421" s="2" t="str">
        <f>VLOOKUP(A1421,'06A906018CG M383 List'!$A$6:$D$1395,4,FALSE)</f>
        <v>Luftvorsteuerung Schubreserve abh. von Drehzahl</v>
      </c>
      <c r="V1421" s="2" t="str">
        <f>VLOOKUP(A1421,'06A906018CG M383 List'!$A$6:$D$1395,3,FALSE)</f>
        <v>$09556</v>
      </c>
    </row>
    <row r="1422" spans="1:22">
      <c r="A1422" s="2" t="s">
        <v>9192</v>
      </c>
      <c r="B1422" s="2" t="str">
        <f>VLOOKUP(A1422,'4B0907557B M382 List'!$A$5:$E$1799,5,FALSE)</f>
        <v>Dynamic air derivative in a power steering</v>
      </c>
      <c r="D1422" s="2" t="str">
        <f>VLOOKUP(A1422,'4B0907557B M382 List'!$A$5:$B$1799,2,FALSE)</f>
        <v>1x1</v>
      </c>
      <c r="E1422" s="2" t="str">
        <f>VLOOKUP(A1422,'4B0907557B M382 List'!$A$5:$D$1799,4,FALSE)</f>
        <v>Dynamischer Luftvorhalt bei Servolenkung ein</v>
      </c>
      <c r="F1422" s="2" t="str">
        <f>VLOOKUP(A1422,'4B0907557B M382 List'!$A$5:$D$1799,3,FALSE)</f>
        <v>$07662</v>
      </c>
      <c r="H1422" s="2" t="str">
        <f>VLOOKUP(A1422,'4B0907557P M592 List'!$A$5:$D$1316,2,FALSE)</f>
        <v>1x1</v>
      </c>
      <c r="I1422" s="2" t="str">
        <f>VLOOKUP(A1422,'4B0907557P M592 List'!$A$5:$D$1316,4,FALSE)</f>
        <v>Dynamischer Luftvorhalt bei Servolenkung ein</v>
      </c>
      <c r="J1422" s="2" t="str">
        <f>VLOOKUP(A1422,'4B0907557P M592 List'!$A$5:$D$1316,3,FALSE)</f>
        <v>$071F8</v>
      </c>
      <c r="L1422" s="2" t="str">
        <f>VLOOKUP(A1422,'4B0907557P M592 List'!$A$5:$D$1316,2,FALSE)</f>
        <v>1x1</v>
      </c>
      <c r="M1422" s="2" t="str">
        <f>VLOOKUP(A1422,'4B0907557P M592 List'!$A$5:$D$1316,4,FALSE)</f>
        <v>Dynamischer Luftvorhalt bei Servolenkung ein</v>
      </c>
      <c r="N1422" s="2" t="str">
        <f>VLOOKUP(A1422,'4B0907557P M592 List'!$A$5:$D$1316,3,FALSE)</f>
        <v>$071F8</v>
      </c>
      <c r="P1422" s="2" t="e">
        <f>VLOOKUP(A1422,'06A906018R M383 List'!$A$6:$D$1294,2,FALSE)</f>
        <v>#N/A</v>
      </c>
      <c r="Q1422" s="2" t="e">
        <f>VLOOKUP(A1422,'06A906018R M383 List'!$A$6:$D$1294,4,FALSE)</f>
        <v>#N/A</v>
      </c>
      <c r="R1422" s="2" t="e">
        <f>VLOOKUP(A1422,'06A906018R M383 List'!$A$6:$D$1294,3,FALSE)</f>
        <v>#N/A</v>
      </c>
      <c r="T1422" s="2" t="e">
        <f>VLOOKUP(A1422,'06A906018CG M383 List'!$A$6:$D$1395,2,FALSE)</f>
        <v>#N/A</v>
      </c>
      <c r="U1422" s="2" t="e">
        <f>VLOOKUP(A1422,'06A906018CG M383 List'!$A$6:$D$1395,4,FALSE)</f>
        <v>#N/A</v>
      </c>
      <c r="V1422" s="2" t="e">
        <f>VLOOKUP(A1422,'06A906018CG M383 List'!$A$6:$D$1395,3,FALSE)</f>
        <v>#N/A</v>
      </c>
    </row>
    <row r="1423" spans="1:22">
      <c r="A1423" s="2" t="s">
        <v>9195</v>
      </c>
      <c r="B1423" s="2" t="str">
        <f>VLOOKUP(A1423,'4B0907557B M382 List'!$A$5:$E$1799,5,FALSE)</f>
        <v>Dynamic air derivative with secondary air system active</v>
      </c>
      <c r="D1423" s="2" t="str">
        <f>VLOOKUP(A1423,'4B0907557B M382 List'!$A$5:$B$1799,2,FALSE)</f>
        <v>1x1</v>
      </c>
      <c r="E1423" s="2" t="str">
        <f>VLOOKUP(A1423,'4B0907557B M382 List'!$A$5:$D$1799,4,FALSE)</f>
        <v>Dynamischer Luftvorhalt bei Sekundärluftsystem aktiv</v>
      </c>
      <c r="F1423" s="2" t="str">
        <f>VLOOKUP(A1423,'4B0907557B M382 List'!$A$5:$D$1799,3,FALSE)</f>
        <v>$0765E</v>
      </c>
      <c r="H1423" s="2" t="str">
        <f>VLOOKUP(A1423,'4B0907557P M592 List'!$A$5:$D$1316,2,FALSE)</f>
        <v>1x1</v>
      </c>
      <c r="I1423" s="2" t="str">
        <f>VLOOKUP(A1423,'4B0907557P M592 List'!$A$5:$D$1316,4,FALSE)</f>
        <v>Dynamischer Luftvorhalt bei Sekundärluftsystem aktiv</v>
      </c>
      <c r="J1423" s="2" t="str">
        <f>VLOOKUP(A1423,'4B0907557P M592 List'!$A$5:$D$1316,3,FALSE)</f>
        <v>$071F4</v>
      </c>
      <c r="L1423" s="2" t="str">
        <f>VLOOKUP(A1423,'4B0907557P M592 List'!$A$5:$D$1316,2,FALSE)</f>
        <v>1x1</v>
      </c>
      <c r="M1423" s="2" t="str">
        <f>VLOOKUP(A1423,'4B0907557P M592 List'!$A$5:$D$1316,4,FALSE)</f>
        <v>Dynamischer Luftvorhalt bei Sekundärluftsystem aktiv</v>
      </c>
      <c r="N1423" s="2" t="str">
        <f>VLOOKUP(A1423,'4B0907557P M592 List'!$A$5:$D$1316,3,FALSE)</f>
        <v>$071F4</v>
      </c>
      <c r="P1423" s="2" t="str">
        <f>VLOOKUP(A1423,'06A906018R M383 List'!$A$6:$D$1294,2,FALSE)</f>
        <v>1x1</v>
      </c>
      <c r="Q1423" s="2" t="str">
        <f>VLOOKUP(A1423,'06A906018R M383 List'!$A$6:$D$1294,4,FALSE)</f>
        <v>Dynamischer Luftvorhalt bei Sekundärluftsystem aktiv</v>
      </c>
      <c r="R1423" s="2" t="str">
        <f>VLOOKUP(A1423,'06A906018R M383 List'!$A$6:$D$1294,3,FALSE)</f>
        <v>$06B76</v>
      </c>
      <c r="T1423" s="2" t="str">
        <f>VLOOKUP(A1423,'06A906018CG M383 List'!$A$6:$D$1395,2,FALSE)</f>
        <v>1x1</v>
      </c>
      <c r="U1423" s="2" t="str">
        <f>VLOOKUP(A1423,'06A906018CG M383 List'!$A$6:$D$1395,4,FALSE)</f>
        <v>Dynamischer Luftvorhalt bei Sekundärluftsystem aktiv</v>
      </c>
      <c r="V1423" s="2" t="str">
        <f>VLOOKUP(A1423,'06A906018CG M383 List'!$A$6:$D$1395,3,FALSE)</f>
        <v>$06B94</v>
      </c>
    </row>
    <row r="1424" spans="1:22">
      <c r="A1424" s="2" t="s">
        <v>9901</v>
      </c>
      <c r="B1424" s="2" t="str">
        <f>VLOOKUP(A1424,'4B0907557B M382 List'!$A$5:$E$1799,5,FALSE)</f>
        <v>Factor LLR air mass flow rate reduction dep. of fdkha</v>
      </c>
      <c r="D1424" s="2" t="str">
        <f>VLOOKUP(A1424,'4B0907557B M382 List'!$A$5:$B$1799,2,FALSE)</f>
        <v>4x1</v>
      </c>
      <c r="E1424" s="2" t="str">
        <f>VLOOKUP(A1424,'4B0907557B M382 List'!$A$5:$D$1799,4,FALSE)</f>
        <v>Faktor LLR-Luftmassendurchsatz-Reduktion abh. von fdkha</v>
      </c>
      <c r="F1424" s="2" t="str">
        <f>VLOOKUP(A1424,'4B0907557B M382 List'!$A$5:$D$1799,3,FALSE)</f>
        <v>$0A08F</v>
      </c>
      <c r="H1424" s="2" t="e">
        <f>VLOOKUP(A1424,'4B0907557P M592 List'!$A$5:$D$1316,2,FALSE)</f>
        <v>#N/A</v>
      </c>
      <c r="I1424" s="2" t="e">
        <f>VLOOKUP(A1424,'4B0907557P M592 List'!$A$5:$D$1316,4,FALSE)</f>
        <v>#N/A</v>
      </c>
      <c r="J1424" s="2" t="e">
        <f>VLOOKUP(A1424,'4B0907557P M592 List'!$A$5:$D$1316,3,FALSE)</f>
        <v>#N/A</v>
      </c>
      <c r="L1424" s="2" t="e">
        <f>VLOOKUP(A1424,'4B0907557P M592 List'!$A$5:$D$1316,2,FALSE)</f>
        <v>#N/A</v>
      </c>
      <c r="M1424" s="2" t="e">
        <f>VLOOKUP(A1424,'4B0907557P M592 List'!$A$5:$D$1316,4,FALSE)</f>
        <v>#N/A</v>
      </c>
      <c r="N1424" s="2" t="e">
        <f>VLOOKUP(A1424,'4B0907557P M592 List'!$A$5:$D$1316,3,FALSE)</f>
        <v>#N/A</v>
      </c>
      <c r="P1424" s="2" t="str">
        <f>VLOOKUP(A1424,'06A906018R M383 List'!$A$6:$D$1294,2,FALSE)</f>
        <v>4x1</v>
      </c>
      <c r="Q1424" s="2" t="str">
        <f>VLOOKUP(A1424,'06A906018R M383 List'!$A$6:$D$1294,4,FALSE)</f>
        <v>Faktor LLR-Luftmassendurchsatz-Reduktion abh. von fdkha</v>
      </c>
      <c r="R1424" s="2" t="str">
        <f>VLOOKUP(A1424,'06A906018R M383 List'!$A$6:$D$1294,3,FALSE)</f>
        <v>$09584</v>
      </c>
      <c r="T1424" s="2" t="str">
        <f>VLOOKUP(A1424,'06A906018CG M383 List'!$A$6:$D$1395,2,FALSE)</f>
        <v>4x1</v>
      </c>
      <c r="U1424" s="2" t="str">
        <f>VLOOKUP(A1424,'06A906018CG M383 List'!$A$6:$D$1395,4,FALSE)</f>
        <v>Faktor LLR-Luftmassendurchsatz-Reduktion abh. von fdkha</v>
      </c>
      <c r="V1424" s="2" t="str">
        <f>VLOOKUP(A1424,'06A906018CG M383 List'!$A$6:$D$1395,3,FALSE)</f>
        <v>$095EE</v>
      </c>
    </row>
    <row r="1425" spans="1:22">
      <c r="A1425" s="2" t="s">
        <v>7485</v>
      </c>
      <c r="B1425" s="2" t="str">
        <f>VLOOKUP(A1425,'4B0907557B M382 List'!$A$5:$E$1799,5,FALSE)</f>
        <v>additional air</v>
      </c>
      <c r="D1425" s="2" t="str">
        <f>VLOOKUP(A1425,'4B0907557B M382 List'!$A$5:$B$1799,2,FALSE)</f>
        <v>2x8</v>
      </c>
      <c r="E1425" s="2" t="str">
        <f>VLOOKUP(A1425,'4B0907557B M382 List'!$A$5:$D$1799,4,FALSE)</f>
        <v>Zusatzluft</v>
      </c>
      <c r="F1425" s="2" t="str">
        <f>VLOOKUP(A1425,'4B0907557B M382 List'!$A$5:$D$1799,3,FALSE)</f>
        <v>$0A0B5</v>
      </c>
      <c r="H1425" s="2" t="e">
        <f>VLOOKUP(A1425,'4B0907557P M592 List'!$A$5:$D$1316,2,FALSE)</f>
        <v>#N/A</v>
      </c>
      <c r="I1425" s="2" t="e">
        <f>VLOOKUP(A1425,'4B0907557P M592 List'!$A$5:$D$1316,4,FALSE)</f>
        <v>#N/A</v>
      </c>
      <c r="J1425" s="2" t="e">
        <f>VLOOKUP(A1425,'4B0907557P M592 List'!$A$5:$D$1316,3,FALSE)</f>
        <v>#N/A</v>
      </c>
      <c r="L1425" s="2" t="e">
        <f>VLOOKUP(A1425,'4B0907557P M592 List'!$A$5:$D$1316,2,FALSE)</f>
        <v>#N/A</v>
      </c>
      <c r="M1425" s="2" t="e">
        <f>VLOOKUP(A1425,'4B0907557P M592 List'!$A$5:$D$1316,4,FALSE)</f>
        <v>#N/A</v>
      </c>
      <c r="N1425" s="2" t="e">
        <f>VLOOKUP(A1425,'4B0907557P M592 List'!$A$5:$D$1316,3,FALSE)</f>
        <v>#N/A</v>
      </c>
      <c r="P1425" s="2" t="str">
        <f>VLOOKUP(A1425,'06A906018R M383 List'!$A$6:$D$1294,2,FALSE)</f>
        <v>2x8</v>
      </c>
      <c r="Q1425" s="2" t="str">
        <f>VLOOKUP(A1425,'06A906018R M383 List'!$A$6:$D$1294,4,FALSE)</f>
        <v>Zusatzluft</v>
      </c>
      <c r="R1425" s="2" t="str">
        <f>VLOOKUP(A1425,'06A906018R M383 List'!$A$6:$D$1294,3,FALSE)</f>
        <v>$095AA</v>
      </c>
      <c r="T1425" s="2" t="str">
        <f>VLOOKUP(A1425,'06A906018CG M383 List'!$A$6:$D$1395,2,FALSE)</f>
        <v>2x8</v>
      </c>
      <c r="U1425" s="2" t="str">
        <f>VLOOKUP(A1425,'06A906018CG M383 List'!$A$6:$D$1395,4,FALSE)</f>
        <v>Zusatzluft</v>
      </c>
      <c r="V1425" s="2" t="str">
        <f>VLOOKUP(A1425,'06A906018CG M383 List'!$A$6:$D$1395,3,FALSE)</f>
        <v>$09614</v>
      </c>
    </row>
    <row r="1426" spans="1:22">
      <c r="A1426" s="2" t="s">
        <v>7488</v>
      </c>
      <c r="B1426" s="2" t="str">
        <f>VLOOKUP(A1426,'4B0907557B M382 List'!$A$5:$E$1799,5,FALSE)</f>
        <v>additional air</v>
      </c>
      <c r="D1426" s="2" t="str">
        <f>VLOOKUP(A1426,'4B0907557B M382 List'!$A$5:$B$1799,2,FALSE)</f>
        <v>2x8</v>
      </c>
      <c r="E1426" s="2" t="str">
        <f>VLOOKUP(A1426,'4B0907557B M382 List'!$A$5:$D$1799,4,FALSE)</f>
        <v>Zusatzluft</v>
      </c>
      <c r="F1426" s="2" t="str">
        <f>VLOOKUP(A1426,'4B0907557B M382 List'!$A$5:$D$1799,3,FALSE)</f>
        <v>$0A0D3</v>
      </c>
      <c r="H1426" s="2" t="e">
        <f>VLOOKUP(A1426,'4B0907557P M592 List'!$A$5:$D$1316,2,FALSE)</f>
        <v>#N/A</v>
      </c>
      <c r="I1426" s="2" t="e">
        <f>VLOOKUP(A1426,'4B0907557P M592 List'!$A$5:$D$1316,4,FALSE)</f>
        <v>#N/A</v>
      </c>
      <c r="J1426" s="2" t="e">
        <f>VLOOKUP(A1426,'4B0907557P M592 List'!$A$5:$D$1316,3,FALSE)</f>
        <v>#N/A</v>
      </c>
      <c r="L1426" s="2" t="e">
        <f>VLOOKUP(A1426,'4B0907557P M592 List'!$A$5:$D$1316,2,FALSE)</f>
        <v>#N/A</v>
      </c>
      <c r="M1426" s="2" t="e">
        <f>VLOOKUP(A1426,'4B0907557P M592 List'!$A$5:$D$1316,4,FALSE)</f>
        <v>#N/A</v>
      </c>
      <c r="N1426" s="2" t="e">
        <f>VLOOKUP(A1426,'4B0907557P M592 List'!$A$5:$D$1316,3,FALSE)</f>
        <v>#N/A</v>
      </c>
      <c r="P1426" s="2" t="str">
        <f>VLOOKUP(A1426,'06A906018R M383 List'!$A$6:$D$1294,2,FALSE)</f>
        <v>2x8</v>
      </c>
      <c r="Q1426" s="2" t="str">
        <f>VLOOKUP(A1426,'06A906018R M383 List'!$A$6:$D$1294,4,FALSE)</f>
        <v>Zusatzluft</v>
      </c>
      <c r="R1426" s="2" t="str">
        <f>VLOOKUP(A1426,'06A906018R M383 List'!$A$6:$D$1294,3,FALSE)</f>
        <v>$095C8</v>
      </c>
      <c r="T1426" s="2" t="str">
        <f>VLOOKUP(A1426,'06A906018CG M383 List'!$A$6:$D$1395,2,FALSE)</f>
        <v>2x8</v>
      </c>
      <c r="U1426" s="2" t="str">
        <f>VLOOKUP(A1426,'06A906018CG M383 List'!$A$6:$D$1395,4,FALSE)</f>
        <v>Zusatzluft</v>
      </c>
      <c r="V1426" s="2" t="str">
        <f>VLOOKUP(A1426,'06A906018CG M383 List'!$A$6:$D$1395,3,FALSE)</f>
        <v>$09632</v>
      </c>
    </row>
    <row r="1427" spans="1:22">
      <c r="A1427" s="2" t="s">
        <v>7490</v>
      </c>
      <c r="B1427" s="2" t="str">
        <f>VLOOKUP(A1427,'4B0907557B M382 List'!$A$5:$E$1799,5,FALSE)</f>
        <v>additional air</v>
      </c>
      <c r="D1427" s="2" t="str">
        <f>VLOOKUP(A1427,'4B0907557B M382 List'!$A$5:$B$1799,2,FALSE)</f>
        <v>2x8</v>
      </c>
      <c r="E1427" s="2" t="str">
        <f>VLOOKUP(A1427,'4B0907557B M382 List'!$A$5:$D$1799,4,FALSE)</f>
        <v>Zusatzluft</v>
      </c>
      <c r="F1427" s="2" t="str">
        <f>VLOOKUP(A1427,'4B0907557B M382 List'!$A$5:$D$1799,3,FALSE)</f>
        <v>$0A0F1</v>
      </c>
      <c r="H1427" s="2" t="e">
        <f>VLOOKUP(A1427,'4B0907557P M592 List'!$A$5:$D$1316,2,FALSE)</f>
        <v>#N/A</v>
      </c>
      <c r="I1427" s="2" t="e">
        <f>VLOOKUP(A1427,'4B0907557P M592 List'!$A$5:$D$1316,4,FALSE)</f>
        <v>#N/A</v>
      </c>
      <c r="J1427" s="2" t="e">
        <f>VLOOKUP(A1427,'4B0907557P M592 List'!$A$5:$D$1316,3,FALSE)</f>
        <v>#N/A</v>
      </c>
      <c r="L1427" s="2" t="e">
        <f>VLOOKUP(A1427,'4B0907557P M592 List'!$A$5:$D$1316,2,FALSE)</f>
        <v>#N/A</v>
      </c>
      <c r="M1427" s="2" t="e">
        <f>VLOOKUP(A1427,'4B0907557P M592 List'!$A$5:$D$1316,4,FALSE)</f>
        <v>#N/A</v>
      </c>
      <c r="N1427" s="2" t="e">
        <f>VLOOKUP(A1427,'4B0907557P M592 List'!$A$5:$D$1316,3,FALSE)</f>
        <v>#N/A</v>
      </c>
      <c r="P1427" s="2" t="str">
        <f>VLOOKUP(A1427,'06A906018R M383 List'!$A$6:$D$1294,2,FALSE)</f>
        <v>2x8</v>
      </c>
      <c r="Q1427" s="2" t="str">
        <f>VLOOKUP(A1427,'06A906018R M383 List'!$A$6:$D$1294,4,FALSE)</f>
        <v>Zusatzluft</v>
      </c>
      <c r="R1427" s="2" t="str">
        <f>VLOOKUP(A1427,'06A906018R M383 List'!$A$6:$D$1294,3,FALSE)</f>
        <v>$095E6</v>
      </c>
      <c r="T1427" s="2" t="str">
        <f>VLOOKUP(A1427,'06A906018CG M383 List'!$A$6:$D$1395,2,FALSE)</f>
        <v>2x8</v>
      </c>
      <c r="U1427" s="2" t="str">
        <f>VLOOKUP(A1427,'06A906018CG M383 List'!$A$6:$D$1395,4,FALSE)</f>
        <v>Zusatzluft</v>
      </c>
      <c r="V1427" s="2" t="str">
        <f>VLOOKUP(A1427,'06A906018CG M383 List'!$A$6:$D$1395,3,FALSE)</f>
        <v>$09650</v>
      </c>
    </row>
    <row r="1428" spans="1:22">
      <c r="A1428" s="2" t="s">
        <v>7659</v>
      </c>
      <c r="B1428" s="2" t="str">
        <f>VLOOKUP(A1428,'4B0907557B M382 List'!$A$5:$E$1799,5,FALSE)</f>
        <v>Map feedforward air compressor at a</v>
      </c>
      <c r="D1428" s="2" t="str">
        <f>VLOOKUP(A1428,'4B0907557B M382 List'!$A$5:$B$1799,2,FALSE)</f>
        <v>4x4</v>
      </c>
      <c r="E1428" s="2" t="str">
        <f>VLOOKUP(A1428,'4B0907557B M382 List'!$A$5:$D$1799,4,FALSE)</f>
        <v>Kennfeld Luftvorsteuerung bei Kompressor ein</v>
      </c>
      <c r="F1428" s="2" t="str">
        <f>VLOOKUP(A1428,'4B0907557B M382 List'!$A$5:$D$1799,3,FALSE)</f>
        <v>$0A10D</v>
      </c>
      <c r="H1428" s="2" t="e">
        <f>VLOOKUP(A1428,'4B0907557P M592 List'!$A$5:$D$1316,2,FALSE)</f>
        <v>#N/A</v>
      </c>
      <c r="I1428" s="2" t="e">
        <f>VLOOKUP(A1428,'4B0907557P M592 List'!$A$5:$D$1316,4,FALSE)</f>
        <v>#N/A</v>
      </c>
      <c r="J1428" s="2" t="e">
        <f>VLOOKUP(A1428,'4B0907557P M592 List'!$A$5:$D$1316,3,FALSE)</f>
        <v>#N/A</v>
      </c>
      <c r="L1428" s="2" t="e">
        <f>VLOOKUP(A1428,'4B0907557P M592 List'!$A$5:$D$1316,2,FALSE)</f>
        <v>#N/A</v>
      </c>
      <c r="M1428" s="2" t="e">
        <f>VLOOKUP(A1428,'4B0907557P M592 List'!$A$5:$D$1316,4,FALSE)</f>
        <v>#N/A</v>
      </c>
      <c r="N1428" s="2" t="e">
        <f>VLOOKUP(A1428,'4B0907557P M592 List'!$A$5:$D$1316,3,FALSE)</f>
        <v>#N/A</v>
      </c>
      <c r="P1428" s="2" t="str">
        <f>VLOOKUP(A1428,'06A906018R M383 List'!$A$6:$D$1294,2,FALSE)</f>
        <v>4x4</v>
      </c>
      <c r="Q1428" s="2" t="str">
        <f>VLOOKUP(A1428,'06A906018R M383 List'!$A$6:$D$1294,4,FALSE)</f>
        <v>Kennfeld Luftvorsteuerung bei Kompressor ein</v>
      </c>
      <c r="R1428" s="2" t="str">
        <f>VLOOKUP(A1428,'06A906018R M383 List'!$A$6:$D$1294,3,FALSE)</f>
        <v>$09602</v>
      </c>
      <c r="T1428" s="2" t="str">
        <f>VLOOKUP(A1428,'06A906018CG M383 List'!$A$6:$D$1395,2,FALSE)</f>
        <v>4x4</v>
      </c>
      <c r="U1428" s="2" t="str">
        <f>VLOOKUP(A1428,'06A906018CG M383 List'!$A$6:$D$1395,4,FALSE)</f>
        <v>Kennfeld Luftvorsteuerung bei Kompressor ein</v>
      </c>
      <c r="V1428" s="2" t="str">
        <f>VLOOKUP(A1428,'06A906018CG M383 List'!$A$6:$D$1395,3,FALSE)</f>
        <v>$0966C</v>
      </c>
    </row>
    <row r="1429" spans="1:22">
      <c r="A1429" s="2" t="s">
        <v>8464</v>
      </c>
      <c r="B1429" s="2" t="str">
        <f>VLOOKUP(A1429,'4B0907557B M382 List'!$A$5:$E$1799,5,FALSE)</f>
        <v>Threshold will be adjusted from the start of the governed feedforward</v>
      </c>
      <c r="D1429" s="2" t="str">
        <f>VLOOKUP(A1429,'4B0907557B M382 List'!$A$5:$B$1799,2,FALSE)</f>
        <v>3x1</v>
      </c>
      <c r="E1429" s="2" t="str">
        <f>VLOOKUP(A1429,'4B0907557B M382 List'!$A$5:$D$1799,4,FALSE)</f>
        <v>Drehzahlschwelle ab der die Startvorsteuerung abgeregelt wird</v>
      </c>
      <c r="F1429" s="2" t="str">
        <f>VLOOKUP(A1429,'4B0907557B M382 List'!$A$5:$D$1799,3,FALSE)</f>
        <v>$0A122</v>
      </c>
      <c r="H1429" s="2" t="e">
        <f>VLOOKUP(A1429,'4B0907557P M592 List'!$A$5:$D$1316,2,FALSE)</f>
        <v>#N/A</v>
      </c>
      <c r="I1429" s="2" t="e">
        <f>VLOOKUP(A1429,'4B0907557P M592 List'!$A$5:$D$1316,4,FALSE)</f>
        <v>#N/A</v>
      </c>
      <c r="J1429" s="2" t="e">
        <f>VLOOKUP(A1429,'4B0907557P M592 List'!$A$5:$D$1316,3,FALSE)</f>
        <v>#N/A</v>
      </c>
      <c r="L1429" s="2" t="e">
        <f>VLOOKUP(A1429,'4B0907557P M592 List'!$A$5:$D$1316,2,FALSE)</f>
        <v>#N/A</v>
      </c>
      <c r="M1429" s="2" t="e">
        <f>VLOOKUP(A1429,'4B0907557P M592 List'!$A$5:$D$1316,4,FALSE)</f>
        <v>#N/A</v>
      </c>
      <c r="N1429" s="2" t="e">
        <f>VLOOKUP(A1429,'4B0907557P M592 List'!$A$5:$D$1316,3,FALSE)</f>
        <v>#N/A</v>
      </c>
      <c r="P1429" s="2" t="str">
        <f>VLOOKUP(A1429,'06A906018R M383 List'!$A$6:$D$1294,2,FALSE)</f>
        <v>3x1</v>
      </c>
      <c r="Q1429" s="2" t="str">
        <f>VLOOKUP(A1429,'06A906018R M383 List'!$A$6:$D$1294,4,FALSE)</f>
        <v>Drehzahlschwelle ab der die Startvorsteuerung abgeregelt wird</v>
      </c>
      <c r="R1429" s="2" t="str">
        <f>VLOOKUP(A1429,'06A906018R M383 List'!$A$6:$D$1294,3,FALSE)</f>
        <v>$09617</v>
      </c>
      <c r="T1429" s="2" t="str">
        <f>VLOOKUP(A1429,'06A906018CG M383 List'!$A$6:$D$1395,2,FALSE)</f>
        <v>3x1</v>
      </c>
      <c r="U1429" s="2" t="str">
        <f>VLOOKUP(A1429,'06A906018CG M383 List'!$A$6:$D$1395,4,FALSE)</f>
        <v>Drehzahlschwelle ab der die Startvorsteuerung abgeregelt wird</v>
      </c>
      <c r="V1429" s="2" t="str">
        <f>VLOOKUP(A1429,'06A906018CG M383 List'!$A$6:$D$1395,3,FALSE)</f>
        <v>$09681</v>
      </c>
    </row>
    <row r="1430" spans="1:22">
      <c r="A1430" s="17" t="s">
        <v>5776</v>
      </c>
      <c r="B1430" s="18" t="str">
        <f>VLOOKUP(A1430,'4B0907557B M382 List'!$A$5:$E$1799,5,FALSE)</f>
        <v>Amount of air in a drive position and speed setpoint 2</v>
      </c>
      <c r="C1430" s="17"/>
      <c r="D1430" s="17" t="str">
        <f>VLOOKUP(A1430,'4B0907557B M382 List'!$A$5:$B$1799,2,FALSE)</f>
        <v>4x1</v>
      </c>
      <c r="E1430" s="2" t="str">
        <f>VLOOKUP(A1430,'4B0907557B M382 List'!$A$5:$D$1799,4,FALSE)</f>
        <v>Luftmenge bei eingelegter Fahrstufe und Solldrehzahl 2</v>
      </c>
      <c r="F1430" s="2" t="str">
        <f>VLOOKUP(A1430,'4B0907557B M382 List'!$A$5:$D$1799,3,FALSE)</f>
        <v>$0A047</v>
      </c>
      <c r="H1430" s="2" t="e">
        <f>VLOOKUP(A1430,'4B0907557P M592 List'!$A$5:$D$1316,2,FALSE)</f>
        <v>#N/A</v>
      </c>
      <c r="I1430" s="2" t="e">
        <f>VLOOKUP(A1430,'4B0907557P M592 List'!$A$5:$D$1316,4,FALSE)</f>
        <v>#N/A</v>
      </c>
      <c r="J1430" s="2" t="e">
        <f>VLOOKUP(A1430,'4B0907557P M592 List'!$A$5:$D$1316,3,FALSE)</f>
        <v>#N/A</v>
      </c>
      <c r="L1430" s="2" t="e">
        <f>VLOOKUP(A1430,'4B0907557P M592 List'!$A$5:$D$1316,2,FALSE)</f>
        <v>#N/A</v>
      </c>
      <c r="M1430" s="2" t="e">
        <f>VLOOKUP(A1430,'4B0907557P M592 List'!$A$5:$D$1316,4,FALSE)</f>
        <v>#N/A</v>
      </c>
      <c r="N1430" s="2" t="e">
        <f>VLOOKUP(A1430,'4B0907557P M592 List'!$A$5:$D$1316,3,FALSE)</f>
        <v>#N/A</v>
      </c>
      <c r="P1430" s="2" t="e">
        <f>VLOOKUP(A1430,'06A906018R M383 List'!$A$6:$D$1294,2,FALSE)</f>
        <v>#N/A</v>
      </c>
      <c r="Q1430" s="2" t="e">
        <f>VLOOKUP(A1430,'06A906018R M383 List'!$A$6:$D$1294,4,FALSE)</f>
        <v>#N/A</v>
      </c>
      <c r="R1430" s="2" t="e">
        <f>VLOOKUP(A1430,'06A906018R M383 List'!$A$6:$D$1294,3,FALSE)</f>
        <v>#N/A</v>
      </c>
      <c r="T1430" s="2" t="str">
        <f>VLOOKUP(A1430,'06A906018CG M383 List'!$A$6:$D$1395,2,FALSE)</f>
        <v>4x1</v>
      </c>
      <c r="U1430" s="2" t="str">
        <f>VLOOKUP(A1430,'06A906018CG M383 List'!$A$6:$D$1395,4,FALSE)</f>
        <v>Luftmenge bei eingelegter Fahrstufe und Solldrehzahl 2</v>
      </c>
      <c r="V1430" s="2" t="str">
        <f>VLOOKUP(A1430,'06A906018CG M383 List'!$A$6:$D$1395,3,FALSE)</f>
        <v>$095A6</v>
      </c>
    </row>
    <row r="1431" spans="1:22">
      <c r="A1431" s="17" t="s">
        <v>5779</v>
      </c>
      <c r="B1431" s="18" t="str">
        <f>VLOOKUP(A1431,'4B0907557B M382 List'!$A$5:$E$1799,5,FALSE)</f>
        <v>Airflow when the gear engaged</v>
      </c>
      <c r="C1431" s="17"/>
      <c r="D1431" s="17" t="str">
        <f>VLOOKUP(A1431,'4B0907557B M382 List'!$A$5:$B$1799,2,FALSE)</f>
        <v>4x1</v>
      </c>
      <c r="E1431" s="2" t="str">
        <f>VLOOKUP(A1431,'4B0907557B M382 List'!$A$5:$D$1799,4,FALSE)</f>
        <v>Luftmenge bei eingelegter Fahrstufe</v>
      </c>
      <c r="F1431" s="2" t="str">
        <f>VLOOKUP(A1431,'4B0907557B M382 List'!$A$5:$D$1799,3,FALSE)</f>
        <v>$0A03D</v>
      </c>
      <c r="H1431" s="2" t="e">
        <f>VLOOKUP(A1431,'4B0907557P M592 List'!$A$5:$D$1316,2,FALSE)</f>
        <v>#N/A</v>
      </c>
      <c r="I1431" s="2" t="e">
        <f>VLOOKUP(A1431,'4B0907557P M592 List'!$A$5:$D$1316,4,FALSE)</f>
        <v>#N/A</v>
      </c>
      <c r="J1431" s="2" t="e">
        <f>VLOOKUP(A1431,'4B0907557P M592 List'!$A$5:$D$1316,3,FALSE)</f>
        <v>#N/A</v>
      </c>
      <c r="L1431" s="2" t="e">
        <f>VLOOKUP(A1431,'4B0907557P M592 List'!$A$5:$D$1316,2,FALSE)</f>
        <v>#N/A</v>
      </c>
      <c r="M1431" s="2" t="e">
        <f>VLOOKUP(A1431,'4B0907557P M592 List'!$A$5:$D$1316,4,FALSE)</f>
        <v>#N/A</v>
      </c>
      <c r="N1431" s="2" t="e">
        <f>VLOOKUP(A1431,'4B0907557P M592 List'!$A$5:$D$1316,3,FALSE)</f>
        <v>#N/A</v>
      </c>
      <c r="P1431" s="2" t="e">
        <f>VLOOKUP(A1431,'06A906018R M383 List'!$A$6:$D$1294,2,FALSE)</f>
        <v>#N/A</v>
      </c>
      <c r="Q1431" s="2" t="e">
        <f>VLOOKUP(A1431,'06A906018R M383 List'!$A$6:$D$1294,4,FALSE)</f>
        <v>#N/A</v>
      </c>
      <c r="R1431" s="2" t="e">
        <f>VLOOKUP(A1431,'06A906018R M383 List'!$A$6:$D$1294,3,FALSE)</f>
        <v>#N/A</v>
      </c>
      <c r="T1431" s="2" t="str">
        <f>VLOOKUP(A1431,'06A906018CG M383 List'!$A$6:$D$1395,2,FALSE)</f>
        <v>4x1</v>
      </c>
      <c r="U1431" s="2" t="str">
        <f>VLOOKUP(A1431,'06A906018CG M383 List'!$A$6:$D$1395,4,FALSE)</f>
        <v>Luftmenge bei eingelegter Fahrstufe</v>
      </c>
      <c r="V1431" s="2" t="str">
        <f>VLOOKUP(A1431,'06A906018CG M383 List'!$A$6:$D$1395,3,FALSE)</f>
        <v>$0959C</v>
      </c>
    </row>
    <row r="1432" spans="1:22">
      <c r="A1432" s="2" t="s">
        <v>5782</v>
      </c>
      <c r="B1432" s="2" t="str">
        <f>VLOOKUP(A1432,'4B0907557B M382 List'!$A$5:$E$1799,5,FALSE)</f>
        <v>delta air at a drive position</v>
      </c>
      <c r="D1432" s="2" t="str">
        <f>VLOOKUP(A1432,'4B0907557B M382 List'!$A$5:$B$1799,2,FALSE)</f>
        <v>6x1</v>
      </c>
      <c r="E1432" s="2" t="str">
        <f>VLOOKUP(A1432,'4B0907557B M382 List'!$A$5:$D$1799,4,FALSE)</f>
        <v>delta Luft bei eingelegter Fahrstufe</v>
      </c>
      <c r="F1432" s="2" t="str">
        <f>VLOOKUP(A1432,'4B0907557B M382 List'!$A$5:$D$1799,3,FALSE)</f>
        <v>$0A053</v>
      </c>
      <c r="H1432" s="2" t="e">
        <f>VLOOKUP(A1432,'4B0907557P M592 List'!$A$5:$D$1316,2,FALSE)</f>
        <v>#N/A</v>
      </c>
      <c r="I1432" s="2" t="e">
        <f>VLOOKUP(A1432,'4B0907557P M592 List'!$A$5:$D$1316,4,FALSE)</f>
        <v>#N/A</v>
      </c>
      <c r="J1432" s="2" t="e">
        <f>VLOOKUP(A1432,'4B0907557P M592 List'!$A$5:$D$1316,3,FALSE)</f>
        <v>#N/A</v>
      </c>
      <c r="L1432" s="2" t="e">
        <f>VLOOKUP(A1432,'4B0907557P M592 List'!$A$5:$D$1316,2,FALSE)</f>
        <v>#N/A</v>
      </c>
      <c r="M1432" s="2" t="e">
        <f>VLOOKUP(A1432,'4B0907557P M592 List'!$A$5:$D$1316,4,FALSE)</f>
        <v>#N/A</v>
      </c>
      <c r="N1432" s="2" t="e">
        <f>VLOOKUP(A1432,'4B0907557P M592 List'!$A$5:$D$1316,3,FALSE)</f>
        <v>#N/A</v>
      </c>
      <c r="P1432" s="2" t="e">
        <f>VLOOKUP(A1432,'06A906018R M383 List'!$A$6:$D$1294,2,FALSE)</f>
        <v>#N/A</v>
      </c>
      <c r="Q1432" s="2" t="e">
        <f>VLOOKUP(A1432,'06A906018R M383 List'!$A$6:$D$1294,4,FALSE)</f>
        <v>#N/A</v>
      </c>
      <c r="R1432" s="2" t="e">
        <f>VLOOKUP(A1432,'06A906018R M383 List'!$A$6:$D$1294,3,FALSE)</f>
        <v>#N/A</v>
      </c>
      <c r="T1432" s="2" t="str">
        <f>VLOOKUP(A1432,'06A906018CG M383 List'!$A$6:$D$1395,2,FALSE)</f>
        <v>6x1</v>
      </c>
      <c r="U1432" s="2" t="str">
        <f>VLOOKUP(A1432,'06A906018CG M383 List'!$A$6:$D$1395,4,FALSE)</f>
        <v>delta Luft bei eingelegter Fahrstufe</v>
      </c>
      <c r="V1432" s="2" t="str">
        <f>VLOOKUP(A1432,'06A906018CG M383 List'!$A$6:$D$1395,3,FALSE)</f>
        <v>$095B2</v>
      </c>
    </row>
    <row r="1433" spans="1:22">
      <c r="A1433" s="17" t="s">
        <v>5785</v>
      </c>
      <c r="B1433" s="18" t="str">
        <f>VLOOKUP(A1433,'4B0907557B M382 List'!$A$5:$E$1799,5,FALSE)</f>
        <v>Air pilot control at the setpoint speed 2</v>
      </c>
      <c r="C1433" s="17"/>
      <c r="D1433" s="17" t="str">
        <f>VLOOKUP(A1433,'4B0907557B M382 List'!$A$5:$B$1799,2,FALSE)</f>
        <v>8x1</v>
      </c>
      <c r="E1433" s="2" t="str">
        <f>VLOOKUP(A1433,'4B0907557B M382 List'!$A$5:$D$1799,4,FALSE)</f>
        <v>Luftvorsteuerung bei Solldrehzahl 2</v>
      </c>
      <c r="F1433" s="2" t="str">
        <f>VLOOKUP(A1433,'4B0907557B M382 List'!$A$5:$D$1799,3,FALSE)</f>
        <v>$0A01D</v>
      </c>
      <c r="H1433" s="2" t="e">
        <f>VLOOKUP(A1433,'4B0907557P M592 List'!$A$5:$D$1316,2,FALSE)</f>
        <v>#N/A</v>
      </c>
      <c r="I1433" s="2" t="e">
        <f>VLOOKUP(A1433,'4B0907557P M592 List'!$A$5:$D$1316,4,FALSE)</f>
        <v>#N/A</v>
      </c>
      <c r="J1433" s="2" t="e">
        <f>VLOOKUP(A1433,'4B0907557P M592 List'!$A$5:$D$1316,3,FALSE)</f>
        <v>#N/A</v>
      </c>
      <c r="L1433" s="2" t="e">
        <f>VLOOKUP(A1433,'4B0907557P M592 List'!$A$5:$D$1316,2,FALSE)</f>
        <v>#N/A</v>
      </c>
      <c r="M1433" s="2" t="e">
        <f>VLOOKUP(A1433,'4B0907557P M592 List'!$A$5:$D$1316,4,FALSE)</f>
        <v>#N/A</v>
      </c>
      <c r="N1433" s="2" t="e">
        <f>VLOOKUP(A1433,'4B0907557P M592 List'!$A$5:$D$1316,3,FALSE)</f>
        <v>#N/A</v>
      </c>
      <c r="P1433" s="2" t="e">
        <f>VLOOKUP(A1433,'06A906018R M383 List'!$A$6:$D$1294,2,FALSE)</f>
        <v>#N/A</v>
      </c>
      <c r="Q1433" s="2" t="e">
        <f>VLOOKUP(A1433,'06A906018R M383 List'!$A$6:$D$1294,4,FALSE)</f>
        <v>#N/A</v>
      </c>
      <c r="R1433" s="2" t="e">
        <f>VLOOKUP(A1433,'06A906018R M383 List'!$A$6:$D$1294,3,FALSE)</f>
        <v>#N/A</v>
      </c>
      <c r="T1433" s="2" t="str">
        <f>VLOOKUP(A1433,'06A906018CG M383 List'!$A$6:$D$1395,2,FALSE)</f>
        <v>8x1</v>
      </c>
      <c r="U1433" s="2" t="str">
        <f>VLOOKUP(A1433,'06A906018CG M383 List'!$A$6:$D$1395,4,FALSE)</f>
        <v>Luftvorsteuerung bei Solldrehzahl 2</v>
      </c>
      <c r="V1433" s="2" t="str">
        <f>VLOOKUP(A1433,'06A906018CG M383 List'!$A$6:$D$1395,3,FALSE)</f>
        <v>$0957C</v>
      </c>
    </row>
    <row r="1434" spans="1:22">
      <c r="A1434" s="17" t="s">
        <v>5787</v>
      </c>
      <c r="B1434" s="18" t="str">
        <f>VLOOKUP(A1434,'4B0907557B M382 List'!$A$5:$E$1799,5,FALSE)</f>
        <v>Air pilot control at the setpoint speed 2</v>
      </c>
      <c r="C1434" s="17"/>
      <c r="D1434" s="17" t="str">
        <f>VLOOKUP(A1434,'4B0907557B M382 List'!$A$5:$B$1799,2,FALSE)</f>
        <v>8x1</v>
      </c>
      <c r="E1434" s="2" t="str">
        <f>VLOOKUP(A1434,'4B0907557B M382 List'!$A$5:$D$1799,4,FALSE)</f>
        <v>Luftvorsteuerung bei Solldrehzahl 2</v>
      </c>
      <c r="F1434" s="2" t="str">
        <f>VLOOKUP(A1434,'4B0907557B M382 List'!$A$5:$D$1799,3,FALSE)</f>
        <v>$0A02F</v>
      </c>
      <c r="H1434" s="2" t="e">
        <f>VLOOKUP(A1434,'4B0907557P M592 List'!$A$5:$D$1316,2,FALSE)</f>
        <v>#N/A</v>
      </c>
      <c r="I1434" s="2" t="e">
        <f>VLOOKUP(A1434,'4B0907557P M592 List'!$A$5:$D$1316,4,FALSE)</f>
        <v>#N/A</v>
      </c>
      <c r="J1434" s="2" t="e">
        <f>VLOOKUP(A1434,'4B0907557P M592 List'!$A$5:$D$1316,3,FALSE)</f>
        <v>#N/A</v>
      </c>
      <c r="L1434" s="2" t="e">
        <f>VLOOKUP(A1434,'4B0907557P M592 List'!$A$5:$D$1316,2,FALSE)</f>
        <v>#N/A</v>
      </c>
      <c r="M1434" s="2" t="e">
        <f>VLOOKUP(A1434,'4B0907557P M592 List'!$A$5:$D$1316,4,FALSE)</f>
        <v>#N/A</v>
      </c>
      <c r="N1434" s="2" t="e">
        <f>VLOOKUP(A1434,'4B0907557P M592 List'!$A$5:$D$1316,3,FALSE)</f>
        <v>#N/A</v>
      </c>
      <c r="P1434" s="2" t="e">
        <f>VLOOKUP(A1434,'06A906018R M383 List'!$A$6:$D$1294,2,FALSE)</f>
        <v>#N/A</v>
      </c>
      <c r="Q1434" s="2" t="e">
        <f>VLOOKUP(A1434,'06A906018R M383 List'!$A$6:$D$1294,4,FALSE)</f>
        <v>#N/A</v>
      </c>
      <c r="R1434" s="2" t="e">
        <f>VLOOKUP(A1434,'06A906018R M383 List'!$A$6:$D$1294,3,FALSE)</f>
        <v>#N/A</v>
      </c>
      <c r="T1434" s="2" t="str">
        <f>VLOOKUP(A1434,'06A906018CG M383 List'!$A$6:$D$1395,2,FALSE)</f>
        <v>8x1</v>
      </c>
      <c r="U1434" s="2" t="str">
        <f>VLOOKUP(A1434,'06A906018CG M383 List'!$A$6:$D$1395,4,FALSE)</f>
        <v>Luftvorsteuerung bei Solldrehzahl 2</v>
      </c>
      <c r="V1434" s="2" t="str">
        <f>VLOOKUP(A1434,'06A906018CG M383 List'!$A$6:$D$1395,3,FALSE)</f>
        <v>$0958E</v>
      </c>
    </row>
    <row r="1435" spans="1:22">
      <c r="A1435" s="17" t="s">
        <v>5790</v>
      </c>
      <c r="B1435" s="18" t="str">
        <f>VLOOKUP(A1435,'4B0907557B M382 List'!$A$5:$E$1799,5,FALSE)</f>
        <v>Air pilot control idle</v>
      </c>
      <c r="C1435" s="17"/>
      <c r="D1435" s="17" t="str">
        <f>VLOOKUP(A1435,'4B0907557B M382 List'!$A$5:$B$1799,2,FALSE)</f>
        <v>6x1</v>
      </c>
      <c r="E1435" s="2" t="str">
        <f>VLOOKUP(A1435,'4B0907557B M382 List'!$A$5:$D$1799,4,FALSE)</f>
        <v>Luftvorsteuerung im Leerlauf</v>
      </c>
      <c r="F1435" s="2" t="str">
        <f>VLOOKUP(A1435,'4B0907557B M382 List'!$A$5:$D$1799,3,FALSE)</f>
        <v>$09FFF</v>
      </c>
      <c r="H1435" s="2" t="e">
        <f>VLOOKUP(A1435,'4B0907557P M592 List'!$A$5:$D$1316,2,FALSE)</f>
        <v>#N/A</v>
      </c>
      <c r="I1435" s="2" t="e">
        <f>VLOOKUP(A1435,'4B0907557P M592 List'!$A$5:$D$1316,4,FALSE)</f>
        <v>#N/A</v>
      </c>
      <c r="J1435" s="2" t="e">
        <f>VLOOKUP(A1435,'4B0907557P M592 List'!$A$5:$D$1316,3,FALSE)</f>
        <v>#N/A</v>
      </c>
      <c r="L1435" s="2" t="e">
        <f>VLOOKUP(A1435,'4B0907557P M592 List'!$A$5:$D$1316,2,FALSE)</f>
        <v>#N/A</v>
      </c>
      <c r="M1435" s="2" t="e">
        <f>VLOOKUP(A1435,'4B0907557P M592 List'!$A$5:$D$1316,4,FALSE)</f>
        <v>#N/A</v>
      </c>
      <c r="N1435" s="2" t="e">
        <f>VLOOKUP(A1435,'4B0907557P M592 List'!$A$5:$D$1316,3,FALSE)</f>
        <v>#N/A</v>
      </c>
      <c r="P1435" s="2" t="str">
        <f>VLOOKUP(A1435,'06A906018R M383 List'!$A$6:$D$1294,2,FALSE)</f>
        <v>6x1</v>
      </c>
      <c r="Q1435" s="2" t="str">
        <f>VLOOKUP(A1435,'06A906018R M383 List'!$A$6:$D$1294,4,FALSE)</f>
        <v>Luftvorsteuerung im Leerlauf</v>
      </c>
      <c r="R1435" s="2" t="str">
        <f>VLOOKUP(A1435,'06A906018R M383 List'!$A$6:$D$1294,3,FALSE)</f>
        <v>$094FC</v>
      </c>
      <c r="T1435" s="2" t="str">
        <f>VLOOKUP(A1435,'06A906018CG M383 List'!$A$6:$D$1395,2,FALSE)</f>
        <v>6x1</v>
      </c>
      <c r="U1435" s="2" t="str">
        <f>VLOOKUP(A1435,'06A906018CG M383 List'!$A$6:$D$1395,4,FALSE)</f>
        <v>Luftvorsteuerung im Leerlauf</v>
      </c>
      <c r="V1435" s="2" t="str">
        <f>VLOOKUP(A1435,'06A906018CG M383 List'!$A$6:$D$1395,3,FALSE)</f>
        <v>$09566</v>
      </c>
    </row>
    <row r="1436" spans="1:22">
      <c r="A1436" s="17" t="s">
        <v>5792</v>
      </c>
      <c r="B1436" s="18" t="str">
        <f>VLOOKUP(A1436,'4B0907557B M382 List'!$A$5:$E$1799,5,FALSE)</f>
        <v>Air pilot control idle</v>
      </c>
      <c r="C1436" s="17"/>
      <c r="D1436" s="17" t="str">
        <f>VLOOKUP(A1436,'4B0907557B M382 List'!$A$5:$B$1799,2,FALSE)</f>
        <v>6x1</v>
      </c>
      <c r="E1436" s="2" t="str">
        <f>VLOOKUP(A1436,'4B0907557B M382 List'!$A$5:$D$1799,4,FALSE)</f>
        <v>Luftvorsteuerung im Leerlauf</v>
      </c>
      <c r="F1436" s="2" t="str">
        <f>VLOOKUP(A1436,'4B0907557B M382 List'!$A$5:$D$1799,3,FALSE)</f>
        <v>$0A00D</v>
      </c>
      <c r="H1436" s="2" t="e">
        <f>VLOOKUP(A1436,'4B0907557P M592 List'!$A$5:$D$1316,2,FALSE)</f>
        <v>#N/A</v>
      </c>
      <c r="I1436" s="2" t="e">
        <f>VLOOKUP(A1436,'4B0907557P M592 List'!$A$5:$D$1316,4,FALSE)</f>
        <v>#N/A</v>
      </c>
      <c r="J1436" s="2" t="e">
        <f>VLOOKUP(A1436,'4B0907557P M592 List'!$A$5:$D$1316,3,FALSE)</f>
        <v>#N/A</v>
      </c>
      <c r="L1436" s="2" t="e">
        <f>VLOOKUP(A1436,'4B0907557P M592 List'!$A$5:$D$1316,2,FALSE)</f>
        <v>#N/A</v>
      </c>
      <c r="M1436" s="2" t="e">
        <f>VLOOKUP(A1436,'4B0907557P M592 List'!$A$5:$D$1316,4,FALSE)</f>
        <v>#N/A</v>
      </c>
      <c r="N1436" s="2" t="e">
        <f>VLOOKUP(A1436,'4B0907557P M592 List'!$A$5:$D$1316,3,FALSE)</f>
        <v>#N/A</v>
      </c>
      <c r="P1436" s="2" t="str">
        <f>VLOOKUP(A1436,'06A906018R M383 List'!$A$6:$D$1294,2,FALSE)</f>
        <v>6x1</v>
      </c>
      <c r="Q1436" s="2" t="str">
        <f>VLOOKUP(A1436,'06A906018R M383 List'!$A$6:$D$1294,4,FALSE)</f>
        <v>Luftvorsteuerung im Leerlauf</v>
      </c>
      <c r="R1436" s="2" t="str">
        <f>VLOOKUP(A1436,'06A906018R M383 List'!$A$6:$D$1294,3,FALSE)</f>
        <v>$0950A</v>
      </c>
      <c r="T1436" s="2" t="str">
        <f>VLOOKUP(A1436,'06A906018CG M383 List'!$A$6:$D$1395,2,FALSE)</f>
        <v>6x1</v>
      </c>
      <c r="U1436" s="2" t="str">
        <f>VLOOKUP(A1436,'06A906018CG M383 List'!$A$6:$D$1395,4,FALSE)</f>
        <v>Luftvorsteuerung im Leerlauf</v>
      </c>
      <c r="V1436" s="2" t="str">
        <f>VLOOKUP(A1436,'06A906018CG M383 List'!$A$6:$D$1395,3,FALSE)</f>
        <v>$09566</v>
      </c>
    </row>
    <row r="1437" spans="1:22">
      <c r="A1437" s="2" t="s">
        <v>5798</v>
      </c>
      <c r="B1437" s="2" t="str">
        <f>VLOOKUP(A1437,'4B0907557B M382 List'!$A$5:$E$1799,5,FALSE)</f>
        <v>Additional air active with power steering</v>
      </c>
      <c r="D1437" s="2" t="str">
        <f>VLOOKUP(A1437,'4B0907557B M382 List'!$A$5:$B$1799,2,FALSE)</f>
        <v>1x1</v>
      </c>
      <c r="E1437" s="2" t="str">
        <f>VLOOKUP(A1437,'4B0907557B M382 List'!$A$5:$D$1799,4,FALSE)</f>
        <v>Zusatzluft bei Servolenkung aktiv</v>
      </c>
      <c r="F1437" s="2" t="str">
        <f>VLOOKUP(A1437,'4B0907557B M382 List'!$A$5:$D$1799,3,FALSE)</f>
        <v>$07661</v>
      </c>
      <c r="H1437" s="2" t="str">
        <f>VLOOKUP(A1437,'4B0907557P M592 List'!$A$5:$D$1316,2,FALSE)</f>
        <v>1x1</v>
      </c>
      <c r="I1437" s="2" t="str">
        <f>VLOOKUP(A1437,'4B0907557P M592 List'!$A$5:$D$1316,4,FALSE)</f>
        <v>Zusatzluft bei Servolenkung aktiv</v>
      </c>
      <c r="J1437" s="2" t="str">
        <f>VLOOKUP(A1437,'4B0907557P M592 List'!$A$5:$D$1316,3,FALSE)</f>
        <v>$071F7</v>
      </c>
      <c r="L1437" s="2" t="str">
        <f>VLOOKUP(A1437,'4B0907557P M592 List'!$A$5:$D$1316,2,FALSE)</f>
        <v>1x1</v>
      </c>
      <c r="M1437" s="2" t="str">
        <f>VLOOKUP(A1437,'4B0907557P M592 List'!$A$5:$D$1316,4,FALSE)</f>
        <v>Zusatzluft bei Servolenkung aktiv</v>
      </c>
      <c r="N1437" s="2" t="str">
        <f>VLOOKUP(A1437,'4B0907557P M592 List'!$A$5:$D$1316,3,FALSE)</f>
        <v>$071F7</v>
      </c>
      <c r="P1437" s="2" t="e">
        <f>VLOOKUP(A1437,'06A906018R M383 List'!$A$6:$D$1294,2,FALSE)</f>
        <v>#N/A</v>
      </c>
      <c r="Q1437" s="2" t="e">
        <f>VLOOKUP(A1437,'06A906018R M383 List'!$A$6:$D$1294,4,FALSE)</f>
        <v>#N/A</v>
      </c>
      <c r="R1437" s="2" t="e">
        <f>VLOOKUP(A1437,'06A906018R M383 List'!$A$6:$D$1294,3,FALSE)</f>
        <v>#N/A</v>
      </c>
      <c r="T1437" s="2" t="str">
        <f>VLOOKUP(A1437,'06A906018CG M383 List'!$A$6:$D$1395,2,FALSE)</f>
        <v>1x1</v>
      </c>
      <c r="U1437" s="2" t="str">
        <f>VLOOKUP(A1437,'06A906018CG M383 List'!$A$6:$D$1395,4,FALSE)</f>
        <v>Zusatzluft bei Servolenkung aktiv</v>
      </c>
      <c r="V1437" s="2" t="str">
        <f>VLOOKUP(A1437,'06A906018CG M383 List'!$A$6:$D$1395,3,FALSE)</f>
        <v>$06B97</v>
      </c>
    </row>
    <row r="1438" spans="1:22">
      <c r="A1438" s="2" t="s">
        <v>5801</v>
      </c>
      <c r="B1438" s="2" t="str">
        <f>VLOOKUP(A1438,'4B0907557B M382 List'!$A$5:$E$1799,5,FALSE)</f>
        <v>Additional air active with secondary air system</v>
      </c>
      <c r="D1438" s="2" t="str">
        <f>VLOOKUP(A1438,'4B0907557B M382 List'!$A$5:$B$1799,2,FALSE)</f>
        <v>1x1</v>
      </c>
      <c r="E1438" s="2" t="str">
        <f>VLOOKUP(A1438,'4B0907557B M382 List'!$A$5:$D$1799,4,FALSE)</f>
        <v>Zusatzluft bei Sekundärluftsystem aktiv</v>
      </c>
      <c r="F1438" s="2" t="str">
        <f>VLOOKUP(A1438,'4B0907557B M382 List'!$A$5:$D$1799,3,FALSE)</f>
        <v>$0765D</v>
      </c>
      <c r="H1438" s="2" t="str">
        <f>VLOOKUP(A1438,'4B0907557P M592 List'!$A$5:$D$1316,2,FALSE)</f>
        <v>1x1</v>
      </c>
      <c r="I1438" s="2" t="str">
        <f>VLOOKUP(A1438,'4B0907557P M592 List'!$A$5:$D$1316,4,FALSE)</f>
        <v>Zusatzluft bei Sekundärluftsystem aktiv</v>
      </c>
      <c r="J1438" s="2" t="str">
        <f>VLOOKUP(A1438,'4B0907557P M592 List'!$A$5:$D$1316,3,FALSE)</f>
        <v>$071F3</v>
      </c>
      <c r="L1438" s="2" t="str">
        <f>VLOOKUP(A1438,'4B0907557P M592 List'!$A$5:$D$1316,2,FALSE)</f>
        <v>1x1</v>
      </c>
      <c r="M1438" s="2" t="str">
        <f>VLOOKUP(A1438,'4B0907557P M592 List'!$A$5:$D$1316,4,FALSE)</f>
        <v>Zusatzluft bei Sekundärluftsystem aktiv</v>
      </c>
      <c r="N1438" s="2" t="str">
        <f>VLOOKUP(A1438,'4B0907557P M592 List'!$A$5:$D$1316,3,FALSE)</f>
        <v>$071F3</v>
      </c>
      <c r="P1438" s="2" t="str">
        <f>VLOOKUP(A1438,'06A906018R M383 List'!$A$6:$D$1294,2,FALSE)</f>
        <v>1x1</v>
      </c>
      <c r="Q1438" s="2" t="str">
        <f>VLOOKUP(A1438,'06A906018R M383 List'!$A$6:$D$1294,4,FALSE)</f>
        <v>Zusatzluft bei Sekundärluftsystem aktiv</v>
      </c>
      <c r="R1438" s="2" t="str">
        <f>VLOOKUP(A1438,'06A906018R M383 List'!$A$6:$D$1294,3,FALSE)</f>
        <v>$06B75</v>
      </c>
      <c r="T1438" s="2" t="str">
        <f>VLOOKUP(A1438,'06A906018CG M383 List'!$A$6:$D$1395,2,FALSE)</f>
        <v>1x1</v>
      </c>
      <c r="U1438" s="2" t="str">
        <f>VLOOKUP(A1438,'06A906018CG M383 List'!$A$6:$D$1395,4,FALSE)</f>
        <v>Zusatzluft bei Sekundärluftsystem aktiv</v>
      </c>
      <c r="V1438" s="2" t="str">
        <f>VLOOKUP(A1438,'06A906018CG M383 List'!$A$6:$D$1395,3,FALSE)</f>
        <v>$06B93</v>
      </c>
    </row>
    <row r="1439" spans="1:22">
      <c r="A1439" s="2" t="s">
        <v>5807</v>
      </c>
      <c r="B1439" s="2" t="str">
        <f>VLOOKUP(A1439,'4B0907557B M382 List'!$A$5:$E$1799,5,FALSE)</f>
        <v>Air flow feedforward control when starting</v>
      </c>
      <c r="D1439" s="2" t="str">
        <f>VLOOKUP(A1439,'4B0907557B M382 List'!$A$5:$B$1799,2,FALSE)</f>
        <v>6x1</v>
      </c>
      <c r="E1439" s="2" t="str">
        <f>VLOOKUP(A1439,'4B0907557B M382 List'!$A$5:$D$1799,4,FALSE)</f>
        <v>Luftmenge Vorsteuerung beim Start</v>
      </c>
      <c r="F1439" s="2" t="str">
        <f>VLOOKUP(A1439,'4B0907557B M382 List'!$A$5:$D$1799,3,FALSE)</f>
        <v>$0A061</v>
      </c>
      <c r="H1439" s="2" t="e">
        <f>VLOOKUP(A1439,'4B0907557P M592 List'!$A$5:$D$1316,2,FALSE)</f>
        <v>#N/A</v>
      </c>
      <c r="I1439" s="2" t="e">
        <f>VLOOKUP(A1439,'4B0907557P M592 List'!$A$5:$D$1316,4,FALSE)</f>
        <v>#N/A</v>
      </c>
      <c r="J1439" s="2" t="e">
        <f>VLOOKUP(A1439,'4B0907557P M592 List'!$A$5:$D$1316,3,FALSE)</f>
        <v>#N/A</v>
      </c>
      <c r="L1439" s="2" t="e">
        <f>VLOOKUP(A1439,'4B0907557P M592 List'!$A$5:$D$1316,2,FALSE)</f>
        <v>#N/A</v>
      </c>
      <c r="M1439" s="2" t="e">
        <f>VLOOKUP(A1439,'4B0907557P M592 List'!$A$5:$D$1316,4,FALSE)</f>
        <v>#N/A</v>
      </c>
      <c r="N1439" s="2" t="e">
        <f>VLOOKUP(A1439,'4B0907557P M592 List'!$A$5:$D$1316,3,FALSE)</f>
        <v>#N/A</v>
      </c>
      <c r="P1439" s="2" t="str">
        <f>VLOOKUP(A1439,'06A906018R M383 List'!$A$6:$D$1294,2,FALSE)</f>
        <v>6x1</v>
      </c>
      <c r="Q1439" s="2" t="str">
        <f>VLOOKUP(A1439,'06A906018R M383 List'!$A$6:$D$1294,4,FALSE)</f>
        <v>Luftmenge Vorsteuerung beim Start</v>
      </c>
      <c r="R1439" s="2" t="str">
        <f>VLOOKUP(A1439,'06A906018R M383 List'!$A$6:$D$1294,3,FALSE)</f>
        <v>$09556</v>
      </c>
      <c r="T1439" s="2" t="str">
        <f>VLOOKUP(A1439,'06A906018CG M383 List'!$A$6:$D$1395,2,FALSE)</f>
        <v>6x1</v>
      </c>
      <c r="U1439" s="2" t="str">
        <f>VLOOKUP(A1439,'06A906018CG M383 List'!$A$6:$D$1395,4,FALSE)</f>
        <v>Luftmenge Vorsteuerung beim Start</v>
      </c>
      <c r="V1439" s="2" t="str">
        <f>VLOOKUP(A1439,'06A906018CG M383 List'!$A$6:$D$1395,3,FALSE)</f>
        <v>$095C0</v>
      </c>
    </row>
    <row r="1440" spans="1:22">
      <c r="A1440" s="2" t="s">
        <v>5809</v>
      </c>
      <c r="B1440" s="2" t="str">
        <f>VLOOKUP(A1440,'4B0907557B M382 List'!$A$5:$E$1799,5,FALSE)</f>
        <v>Air flow feedforward control when starting</v>
      </c>
      <c r="D1440" s="2" t="str">
        <f>VLOOKUP(A1440,'4B0907557B M382 List'!$A$5:$B$1799,2,FALSE)</f>
        <v>6x1</v>
      </c>
      <c r="E1440" s="2" t="str">
        <f>VLOOKUP(A1440,'4B0907557B M382 List'!$A$5:$D$1799,4,FALSE)</f>
        <v>Luftmenge Vorsteuerung beim Start</v>
      </c>
      <c r="F1440" s="2" t="str">
        <f>VLOOKUP(A1440,'4B0907557B M382 List'!$A$5:$D$1799,3,FALSE)</f>
        <v>$0A06F</v>
      </c>
      <c r="H1440" s="2" t="e">
        <f>VLOOKUP(A1440,'4B0907557P M592 List'!$A$5:$D$1316,2,FALSE)</f>
        <v>#N/A</v>
      </c>
      <c r="I1440" s="2" t="e">
        <f>VLOOKUP(A1440,'4B0907557P M592 List'!$A$5:$D$1316,4,FALSE)</f>
        <v>#N/A</v>
      </c>
      <c r="J1440" s="2" t="e">
        <f>VLOOKUP(A1440,'4B0907557P M592 List'!$A$5:$D$1316,3,FALSE)</f>
        <v>#N/A</v>
      </c>
      <c r="L1440" s="2" t="e">
        <f>VLOOKUP(A1440,'4B0907557P M592 List'!$A$5:$D$1316,2,FALSE)</f>
        <v>#N/A</v>
      </c>
      <c r="M1440" s="2" t="e">
        <f>VLOOKUP(A1440,'4B0907557P M592 List'!$A$5:$D$1316,4,FALSE)</f>
        <v>#N/A</v>
      </c>
      <c r="N1440" s="2" t="e">
        <f>VLOOKUP(A1440,'4B0907557P M592 List'!$A$5:$D$1316,3,FALSE)</f>
        <v>#N/A</v>
      </c>
      <c r="P1440" s="2" t="str">
        <f>VLOOKUP(A1440,'06A906018R M383 List'!$A$6:$D$1294,2,FALSE)</f>
        <v>6x1</v>
      </c>
      <c r="Q1440" s="2" t="str">
        <f>VLOOKUP(A1440,'06A906018R M383 List'!$A$6:$D$1294,4,FALSE)</f>
        <v>Luftmenge Vorsteuerung beim Start</v>
      </c>
      <c r="R1440" s="2" t="str">
        <f>VLOOKUP(A1440,'06A906018R M383 List'!$A$6:$D$1294,3,FALSE)</f>
        <v>$09564</v>
      </c>
      <c r="T1440" s="2" t="str">
        <f>VLOOKUP(A1440,'06A906018CG M383 List'!$A$6:$D$1395,2,FALSE)</f>
        <v>6x1</v>
      </c>
      <c r="U1440" s="2" t="str">
        <f>VLOOKUP(A1440,'06A906018CG M383 List'!$A$6:$D$1395,4,FALSE)</f>
        <v>Luftmenge Vorsteuerung beim Start</v>
      </c>
      <c r="V1440" s="2" t="str">
        <f>VLOOKUP(A1440,'06A906018CG M383 List'!$A$6:$D$1395,3,FALSE)</f>
        <v>$095CE</v>
      </c>
    </row>
    <row r="1441" spans="1:22">
      <c r="A1441" s="2" t="s">
        <v>4002</v>
      </c>
      <c r="B1441" s="2" t="str">
        <f>VLOOKUP(A1441,'4B0907557B M382 List'!$A$5:$E$1799,5,FALSE)</f>
        <v>Vehicle speed threshold for compensation power steering</v>
      </c>
      <c r="D1441" s="2" t="str">
        <f>VLOOKUP(A1441,'4B0907557B M382 List'!$A$5:$B$1799,2,FALSE)</f>
        <v>1x1</v>
      </c>
      <c r="E1441" s="2" t="str">
        <f>VLOOKUP(A1441,'4B0907557B M382 List'!$A$5:$D$1799,4,FALSE)</f>
        <v>Fahrzeuggeschwindigkeitsschwelle für Kompensation Servolenkung</v>
      </c>
      <c r="F1441" s="2" t="str">
        <f>VLOOKUP(A1441,'4B0907557B M382 List'!$A$5:$D$1799,3,FALSE)</f>
        <v>$0765F</v>
      </c>
      <c r="H1441" s="2" t="str">
        <f>VLOOKUP(A1441,'4B0907557P M592 List'!$A$5:$D$1316,2,FALSE)</f>
        <v>1x1</v>
      </c>
      <c r="I1441" s="2" t="str">
        <f>VLOOKUP(A1441,'4B0907557P M592 List'!$A$5:$D$1316,4,FALSE)</f>
        <v>Fahrzeuggeschwindigkeitsschwelle für Kompensation Servolenkung</v>
      </c>
      <c r="J1441" s="2" t="str">
        <f>VLOOKUP(A1441,'4B0907557P M592 List'!$A$5:$D$1316,3,FALSE)</f>
        <v>$071F5</v>
      </c>
      <c r="L1441" s="2" t="str">
        <f>VLOOKUP(A1441,'4B0907557P M592 List'!$A$5:$D$1316,2,FALSE)</f>
        <v>1x1</v>
      </c>
      <c r="M1441" s="2" t="str">
        <f>VLOOKUP(A1441,'4B0907557P M592 List'!$A$5:$D$1316,4,FALSE)</f>
        <v>Fahrzeuggeschwindigkeitsschwelle für Kompensation Servolenkung</v>
      </c>
      <c r="N1441" s="2" t="str">
        <f>VLOOKUP(A1441,'4B0907557P M592 List'!$A$5:$D$1316,3,FALSE)</f>
        <v>$071F5</v>
      </c>
      <c r="P1441" s="2" t="e">
        <f>VLOOKUP(A1441,'06A906018R M383 List'!$A$6:$D$1294,2,FALSE)</f>
        <v>#N/A</v>
      </c>
      <c r="Q1441" s="2" t="e">
        <f>VLOOKUP(A1441,'06A906018R M383 List'!$A$6:$D$1294,4,FALSE)</f>
        <v>#N/A</v>
      </c>
      <c r="R1441" s="2" t="e">
        <f>VLOOKUP(A1441,'06A906018R M383 List'!$A$6:$D$1294,3,FALSE)</f>
        <v>#N/A</v>
      </c>
      <c r="T1441" s="2" t="e">
        <f>VLOOKUP(A1441,'06A906018CG M383 List'!$A$6:$D$1395,2,FALSE)</f>
        <v>#N/A</v>
      </c>
      <c r="U1441" s="2" t="e">
        <f>VLOOKUP(A1441,'06A906018CG M383 List'!$A$6:$D$1395,4,FALSE)</f>
        <v>#N/A</v>
      </c>
      <c r="V1441" s="2" t="e">
        <f>VLOOKUP(A1441,'06A906018CG M383 List'!$A$6:$D$1395,3,FALSE)</f>
        <v>#N/A</v>
      </c>
    </row>
    <row r="1442" spans="1:22">
      <c r="A1442" s="2" t="s">
        <v>4250</v>
      </c>
      <c r="B1442" s="2" t="str">
        <f>VLOOKUP(A1442,'4B0907557B M382 List'!$A$5:$E$1799,5,FALSE)</f>
        <v>Time constant for AC - intervention</v>
      </c>
      <c r="D1442" s="2" t="str">
        <f>VLOOKUP(A1442,'4B0907557B M382 List'!$A$5:$B$1799,2,FALSE)</f>
        <v>1x1</v>
      </c>
      <c r="E1442" s="2" t="str">
        <f>VLOOKUP(A1442,'4B0907557B M382 List'!$A$5:$D$1799,4,FALSE)</f>
        <v>Zeitkonstante für AC - Eingriff</v>
      </c>
      <c r="F1442" s="2" t="str">
        <f>VLOOKUP(A1442,'4B0907557B M382 List'!$A$5:$D$1799,3,FALSE)</f>
        <v>$0765B</v>
      </c>
      <c r="H1442" s="2" t="str">
        <f>VLOOKUP(A1442,'4B0907557P M592 List'!$A$5:$D$1316,2,FALSE)</f>
        <v>1x1</v>
      </c>
      <c r="I1442" s="2" t="str">
        <f>VLOOKUP(A1442,'4B0907557P M592 List'!$A$5:$D$1316,4,FALSE)</f>
        <v>Zeitkonstante für AC - Eingriff</v>
      </c>
      <c r="J1442" s="2" t="str">
        <f>VLOOKUP(A1442,'4B0907557P M592 List'!$A$5:$D$1316,3,FALSE)</f>
        <v>$071F1</v>
      </c>
      <c r="L1442" s="2" t="str">
        <f>VLOOKUP(A1442,'4B0907557P M592 List'!$A$5:$D$1316,2,FALSE)</f>
        <v>1x1</v>
      </c>
      <c r="M1442" s="2" t="str">
        <f>VLOOKUP(A1442,'4B0907557P M592 List'!$A$5:$D$1316,4,FALSE)</f>
        <v>Zeitkonstante für AC - Eingriff</v>
      </c>
      <c r="N1442" s="2" t="str">
        <f>VLOOKUP(A1442,'4B0907557P M592 List'!$A$5:$D$1316,3,FALSE)</f>
        <v>$071F1</v>
      </c>
      <c r="P1442" s="2" t="str">
        <f>VLOOKUP(A1442,'06A906018R M383 List'!$A$6:$D$1294,2,FALSE)</f>
        <v>1x1</v>
      </c>
      <c r="Q1442" s="2" t="str">
        <f>VLOOKUP(A1442,'06A906018R M383 List'!$A$6:$D$1294,4,FALSE)</f>
        <v>Zeitkonstante für AC - Eingriff</v>
      </c>
      <c r="R1442" s="2" t="str">
        <f>VLOOKUP(A1442,'06A906018R M383 List'!$A$6:$D$1294,3,FALSE)</f>
        <v>$06B73</v>
      </c>
      <c r="T1442" s="2" t="str">
        <f>VLOOKUP(A1442,'06A906018CG M383 List'!$A$6:$D$1395,2,FALSE)</f>
        <v>1x1</v>
      </c>
      <c r="U1442" s="2" t="str">
        <f>VLOOKUP(A1442,'06A906018CG M383 List'!$A$6:$D$1395,4,FALSE)</f>
        <v>Zeitkonstante für AC - Eingriff</v>
      </c>
      <c r="V1442" s="2" t="str">
        <f>VLOOKUP(A1442,'06A906018CG M383 List'!$A$6:$D$1395,3,FALSE)</f>
        <v>$06B91</v>
      </c>
    </row>
    <row r="1443" spans="1:22">
      <c r="A1443" s="2" t="s">
        <v>4271</v>
      </c>
      <c r="B1443" s="2" t="str">
        <f>VLOOKUP(A1443,'4B0907557B M382 List'!$A$5:$E$1799,5,FALSE)</f>
        <v>Time constant for Feedforward Servollenkung</v>
      </c>
      <c r="D1443" s="2" t="str">
        <f>VLOOKUP(A1443,'4B0907557B M382 List'!$A$5:$B$1799,2,FALSE)</f>
        <v>1x1</v>
      </c>
      <c r="E1443" s="2" t="str">
        <f>VLOOKUP(A1443,'4B0907557B M382 List'!$A$5:$D$1799,4,FALSE)</f>
        <v>Zeitkonstante für Störgrößenaufschaltung Servollenkung</v>
      </c>
      <c r="F1443" s="2" t="str">
        <f>VLOOKUP(A1443,'4B0907557B M382 List'!$A$5:$D$1799,3,FALSE)</f>
        <v>$07660</v>
      </c>
      <c r="H1443" s="2" t="str">
        <f>VLOOKUP(A1443,'4B0907557P M592 List'!$A$5:$D$1316,2,FALSE)</f>
        <v>1x1</v>
      </c>
      <c r="I1443" s="2" t="str">
        <f>VLOOKUP(A1443,'4B0907557P M592 List'!$A$5:$D$1316,4,FALSE)</f>
        <v>Zeitkonstante für Störgrößenaufschaltung Servollenkung</v>
      </c>
      <c r="J1443" s="2" t="str">
        <f>VLOOKUP(A1443,'4B0907557P M592 List'!$A$5:$D$1316,3,FALSE)</f>
        <v>$071F6</v>
      </c>
      <c r="L1443" s="2" t="str">
        <f>VLOOKUP(A1443,'4B0907557P M592 List'!$A$5:$D$1316,2,FALSE)</f>
        <v>1x1</v>
      </c>
      <c r="M1443" s="2" t="str">
        <f>VLOOKUP(A1443,'4B0907557P M592 List'!$A$5:$D$1316,4,FALSE)</f>
        <v>Zeitkonstante für Störgrößenaufschaltung Servollenkung</v>
      </c>
      <c r="N1443" s="2" t="str">
        <f>VLOOKUP(A1443,'4B0907557P M592 List'!$A$5:$D$1316,3,FALSE)</f>
        <v>$071F6</v>
      </c>
      <c r="P1443" s="2" t="e">
        <f>VLOOKUP(A1443,'06A906018R M383 List'!$A$6:$D$1294,2,FALSE)</f>
        <v>#N/A</v>
      </c>
      <c r="Q1443" s="2" t="e">
        <f>VLOOKUP(A1443,'06A906018R M383 List'!$A$6:$D$1294,4,FALSE)</f>
        <v>#N/A</v>
      </c>
      <c r="R1443" s="2" t="e">
        <f>VLOOKUP(A1443,'06A906018R M383 List'!$A$6:$D$1294,3,FALSE)</f>
        <v>#N/A</v>
      </c>
      <c r="T1443" s="2" t="e">
        <f>VLOOKUP(A1443,'06A906018CG M383 List'!$A$6:$D$1395,2,FALSE)</f>
        <v>#N/A</v>
      </c>
      <c r="U1443" s="2" t="e">
        <f>VLOOKUP(A1443,'06A906018CG M383 List'!$A$6:$D$1395,4,FALSE)</f>
        <v>#N/A</v>
      </c>
      <c r="V1443" s="2" t="e">
        <f>VLOOKUP(A1443,'06A906018CG M383 List'!$A$6:$D$1395,3,FALSE)</f>
        <v>#N/A</v>
      </c>
    </row>
    <row r="1444" spans="1:22">
      <c r="A1444" s="2" t="s">
        <v>4274</v>
      </c>
      <c r="B1444" s="2" t="str">
        <f>VLOOKUP(A1444,'4B0907557B M382 List'!$A$5:$E$1799,5,FALSE)</f>
        <v>Time constant for additional air injection on active secondary air system</v>
      </c>
      <c r="D1444" s="2" t="str">
        <f>VLOOKUP(A1444,'4B0907557B M382 List'!$A$5:$B$1799,2,FALSE)</f>
        <v>1x1</v>
      </c>
      <c r="E1444" s="2" t="str">
        <f>VLOOKUP(A1444,'4B0907557B M382 List'!$A$5:$D$1799,4,FALSE)</f>
        <v>Zeitkonstante für Zusatzluft-Aufschaltung bei aktivem Sekundärluftsystem</v>
      </c>
      <c r="F1444" s="2" t="str">
        <f>VLOOKUP(A1444,'4B0907557B M382 List'!$A$5:$D$1799,3,FALSE)</f>
        <v>$0765C</v>
      </c>
      <c r="H1444" s="2" t="str">
        <f>VLOOKUP(A1444,'4B0907557P M592 List'!$A$5:$D$1316,2,FALSE)</f>
        <v>1x1</v>
      </c>
      <c r="I1444" s="2" t="str">
        <f>VLOOKUP(A1444,'4B0907557P M592 List'!$A$5:$D$1316,4,FALSE)</f>
        <v>Zeitkonstante für Zusatzluft-Aufschaltung bei aktivem Sekundärluftsystem</v>
      </c>
      <c r="J1444" s="2" t="str">
        <f>VLOOKUP(A1444,'4B0907557P M592 List'!$A$5:$D$1316,3,FALSE)</f>
        <v>$071F2</v>
      </c>
      <c r="L1444" s="2" t="str">
        <f>VLOOKUP(A1444,'4B0907557P M592 List'!$A$5:$D$1316,2,FALSE)</f>
        <v>1x1</v>
      </c>
      <c r="M1444" s="2" t="str">
        <f>VLOOKUP(A1444,'4B0907557P M592 List'!$A$5:$D$1316,4,FALSE)</f>
        <v>Zeitkonstante für Zusatzluft-Aufschaltung bei aktivem Sekundärluftsystem</v>
      </c>
      <c r="N1444" s="2" t="str">
        <f>VLOOKUP(A1444,'4B0907557P M592 List'!$A$5:$D$1316,3,FALSE)</f>
        <v>$071F2</v>
      </c>
      <c r="P1444" s="2" t="str">
        <f>VLOOKUP(A1444,'06A906018R M383 List'!$A$6:$D$1294,2,FALSE)</f>
        <v>1x1</v>
      </c>
      <c r="Q1444" s="2" t="str">
        <f>VLOOKUP(A1444,'06A906018R M383 List'!$A$6:$D$1294,4,FALSE)</f>
        <v>Zeitkonstante für Zusatzluft-Aufschaltung bei aktivem Sekundärluftsystem</v>
      </c>
      <c r="R1444" s="2" t="str">
        <f>VLOOKUP(A1444,'06A906018R M383 List'!$A$6:$D$1294,3,FALSE)</f>
        <v>$06B74</v>
      </c>
      <c r="T1444" s="2" t="str">
        <f>VLOOKUP(A1444,'06A906018CG M383 List'!$A$6:$D$1395,2,FALSE)</f>
        <v>1x1</v>
      </c>
      <c r="U1444" s="2" t="str">
        <f>VLOOKUP(A1444,'06A906018CG M383 List'!$A$6:$D$1395,4,FALSE)</f>
        <v>Zeitkonstante für Zusatzluft-Aufschaltung bei aktivem Sekundärluftsystem</v>
      </c>
      <c r="V1444" s="2" t="str">
        <f>VLOOKUP(A1444,'06A906018CG M383 List'!$A$6:$D$1395,3,FALSE)</f>
        <v>$06B92</v>
      </c>
    </row>
    <row r="1445" spans="1:22">
      <c r="A1445" s="2" t="s">
        <v>4280</v>
      </c>
      <c r="B1445" s="2" t="str">
        <f>VLOOKUP(A1445,'4B0907557B M382 List'!$A$5:$E$1799,5,FALSE)</f>
        <v>Time constant feedforward in afterstart</v>
      </c>
      <c r="D1445" s="2" t="str">
        <f>VLOOKUP(A1445,'4B0907557B M382 List'!$A$5:$B$1799,2,FALSE)</f>
        <v>1x1</v>
      </c>
      <c r="E1445" s="2" t="str">
        <f>VLOOKUP(A1445,'4B0907557B M382 List'!$A$5:$D$1799,4,FALSE)</f>
        <v>Zeitkonstante Vorsteuerung im Nachstart</v>
      </c>
      <c r="F1445" s="2" t="str">
        <f>VLOOKUP(A1445,'4B0907557B M382 List'!$A$5:$D$1799,3,FALSE)</f>
        <v>$07659</v>
      </c>
      <c r="H1445" s="2" t="str">
        <f>VLOOKUP(A1445,'4B0907557P M592 List'!$A$5:$D$1316,2,FALSE)</f>
        <v>1x1</v>
      </c>
      <c r="I1445" s="2" t="str">
        <f>VLOOKUP(A1445,'4B0907557P M592 List'!$A$5:$D$1316,4,FALSE)</f>
        <v>Zeitkonstante Vorsteuerung im Nachstart</v>
      </c>
      <c r="J1445" s="2" t="str">
        <f>VLOOKUP(A1445,'4B0907557P M592 List'!$A$5:$D$1316,3,FALSE)</f>
        <v>$071EF</v>
      </c>
      <c r="L1445" s="2" t="str">
        <f>VLOOKUP(A1445,'4B0907557P M592 List'!$A$5:$D$1316,2,FALSE)</f>
        <v>1x1</v>
      </c>
      <c r="M1445" s="2" t="str">
        <f>VLOOKUP(A1445,'4B0907557P M592 List'!$A$5:$D$1316,4,FALSE)</f>
        <v>Zeitkonstante Vorsteuerung im Nachstart</v>
      </c>
      <c r="N1445" s="2" t="str">
        <f>VLOOKUP(A1445,'4B0907557P M592 List'!$A$5:$D$1316,3,FALSE)</f>
        <v>$071EF</v>
      </c>
      <c r="P1445" s="2" t="str">
        <f>VLOOKUP(A1445,'06A906018R M383 List'!$A$6:$D$1294,2,FALSE)</f>
        <v>1x1</v>
      </c>
      <c r="Q1445" s="2" t="str">
        <f>VLOOKUP(A1445,'06A906018R M383 List'!$A$6:$D$1294,4,FALSE)</f>
        <v>Zeitkonstante Vorsteuerung im Nachstart</v>
      </c>
      <c r="R1445" s="2" t="str">
        <f>VLOOKUP(A1445,'06A906018R M383 List'!$A$6:$D$1294,3,FALSE)</f>
        <v>$06B71</v>
      </c>
      <c r="T1445" s="2" t="str">
        <f>VLOOKUP(A1445,'06A906018CG M383 List'!$A$6:$D$1395,2,FALSE)</f>
        <v>1x1</v>
      </c>
      <c r="U1445" s="2" t="str">
        <f>VLOOKUP(A1445,'06A906018CG M383 List'!$A$6:$D$1395,4,FALSE)</f>
        <v>Zeitkonstante Vorsteuerung im Nachstart</v>
      </c>
      <c r="V1445" s="2" t="str">
        <f>VLOOKUP(A1445,'06A906018CG M383 List'!$A$6:$D$1395,3,FALSE)</f>
        <v>$06B8F</v>
      </c>
    </row>
    <row r="1446" spans="1:22">
      <c r="A1446" s="2" t="s">
        <v>4283</v>
      </c>
      <c r="B1446" s="2" t="str">
        <f>VLOOKUP(A1446,'4B0907557B M382 List'!$A$5:$E$1799,5,FALSE)</f>
        <v>Time constant feed forward thrust characteristic</v>
      </c>
      <c r="D1446" s="2" t="str">
        <f>VLOOKUP(A1446,'4B0907557B M382 List'!$A$5:$B$1799,2,FALSE)</f>
        <v>1x1</v>
      </c>
      <c r="E1446" s="2" t="str">
        <f>VLOOKUP(A1446,'4B0907557B M382 List'!$A$5:$D$1799,4,FALSE)</f>
        <v>Zeitkonstante Vorsteuerung Schubkennlinie</v>
      </c>
      <c r="F1446" s="2" t="str">
        <f>VLOOKUP(A1446,'4B0907557B M382 List'!$A$5:$D$1799,3,FALSE)</f>
        <v>$07658</v>
      </c>
      <c r="H1446" s="2" t="str">
        <f>VLOOKUP(A1446,'4B0907557P M592 List'!$A$5:$D$1316,2,FALSE)</f>
        <v>1x1</v>
      </c>
      <c r="I1446" s="2" t="str">
        <f>VLOOKUP(A1446,'4B0907557P M592 List'!$A$5:$D$1316,4,FALSE)</f>
        <v>Zeitkonstante Vorsteuerung Schubkennlinie</v>
      </c>
      <c r="J1446" s="2" t="str">
        <f>VLOOKUP(A1446,'4B0907557P M592 List'!$A$5:$D$1316,3,FALSE)</f>
        <v>$071EE</v>
      </c>
      <c r="L1446" s="2" t="str">
        <f>VLOOKUP(A1446,'4B0907557P M592 List'!$A$5:$D$1316,2,FALSE)</f>
        <v>1x1</v>
      </c>
      <c r="M1446" s="2" t="str">
        <f>VLOOKUP(A1446,'4B0907557P M592 List'!$A$5:$D$1316,4,FALSE)</f>
        <v>Zeitkonstante Vorsteuerung Schubkennlinie</v>
      </c>
      <c r="N1446" s="2" t="str">
        <f>VLOOKUP(A1446,'4B0907557P M592 List'!$A$5:$D$1316,3,FALSE)</f>
        <v>$071EE</v>
      </c>
      <c r="P1446" s="2" t="str">
        <f>VLOOKUP(A1446,'06A906018R M383 List'!$A$6:$D$1294,2,FALSE)</f>
        <v>1x1</v>
      </c>
      <c r="Q1446" s="2" t="str">
        <f>VLOOKUP(A1446,'06A906018R M383 List'!$A$6:$D$1294,4,FALSE)</f>
        <v>Zeitkonstante Vorsteuerung Schubkennlinie</v>
      </c>
      <c r="R1446" s="2" t="str">
        <f>VLOOKUP(A1446,'06A906018R M383 List'!$A$6:$D$1294,3,FALSE)</f>
        <v>$06B70</v>
      </c>
      <c r="T1446" s="2" t="str">
        <f>VLOOKUP(A1446,'06A906018CG M383 List'!$A$6:$D$1395,2,FALSE)</f>
        <v>1x1</v>
      </c>
      <c r="U1446" s="2" t="str">
        <f>VLOOKUP(A1446,'06A906018CG M383 List'!$A$6:$D$1395,4,FALSE)</f>
        <v>Zeitkonstante Vorsteuerung Schubkennlinie</v>
      </c>
      <c r="V1446" s="2" t="str">
        <f>VLOOKUP(A1446,'06A906018CG M383 List'!$A$6:$D$1395,3,FALSE)</f>
        <v>$06B8E</v>
      </c>
    </row>
    <row r="1447" spans="1:22">
      <c r="A1447" s="2" t="s">
        <v>4286</v>
      </c>
      <c r="B1447" s="2" t="str">
        <f>VLOOKUP(A1447,'4B0907557B M382 List'!$A$5:$E$1799,5,FALSE)</f>
        <v>Time constant LLR - feedforward control for decreasing values</v>
      </c>
      <c r="D1447" s="2" t="str">
        <f>VLOOKUP(A1447,'4B0907557B M382 List'!$A$5:$B$1799,2,FALSE)</f>
        <v>2x1</v>
      </c>
      <c r="E1447" s="2" t="str">
        <f>VLOOKUP(A1447,'4B0907557B M382 List'!$A$5:$D$1799,4,FALSE)</f>
        <v>Zeitkonstante LLR - Vorsteuerung für abnehmende Werte</v>
      </c>
      <c r="F1447" s="2" t="str">
        <f>VLOOKUP(A1447,'4B0907557B M382 List'!$A$5:$D$1799,3,FALSE)</f>
        <v>$0A097</v>
      </c>
      <c r="H1447" s="2" t="e">
        <f>VLOOKUP(A1447,'4B0907557P M592 List'!$A$5:$D$1316,2,FALSE)</f>
        <v>#N/A</v>
      </c>
      <c r="I1447" s="2" t="e">
        <f>VLOOKUP(A1447,'4B0907557P M592 List'!$A$5:$D$1316,4,FALSE)</f>
        <v>#N/A</v>
      </c>
      <c r="J1447" s="2" t="e">
        <f>VLOOKUP(A1447,'4B0907557P M592 List'!$A$5:$D$1316,3,FALSE)</f>
        <v>#N/A</v>
      </c>
      <c r="L1447" s="2" t="e">
        <f>VLOOKUP(A1447,'4B0907557P M592 List'!$A$5:$D$1316,2,FALSE)</f>
        <v>#N/A</v>
      </c>
      <c r="M1447" s="2" t="e">
        <f>VLOOKUP(A1447,'4B0907557P M592 List'!$A$5:$D$1316,4,FALSE)</f>
        <v>#N/A</v>
      </c>
      <c r="N1447" s="2" t="e">
        <f>VLOOKUP(A1447,'4B0907557P M592 List'!$A$5:$D$1316,3,FALSE)</f>
        <v>#N/A</v>
      </c>
      <c r="P1447" s="2" t="str">
        <f>VLOOKUP(A1447,'06A906018R M383 List'!$A$6:$D$1294,2,FALSE)</f>
        <v>2x1</v>
      </c>
      <c r="Q1447" s="2" t="str">
        <f>VLOOKUP(A1447,'06A906018R M383 List'!$A$6:$D$1294,4,FALSE)</f>
        <v>Zeitkonstante LLR - Vorsteuerung für abnehmende Werte</v>
      </c>
      <c r="R1447" s="2" t="str">
        <f>VLOOKUP(A1447,'06A906018R M383 List'!$A$6:$D$1294,3,FALSE)</f>
        <v>$0958C</v>
      </c>
      <c r="T1447" s="2" t="str">
        <f>VLOOKUP(A1447,'06A906018CG M383 List'!$A$6:$D$1395,2,FALSE)</f>
        <v>2x1</v>
      </c>
      <c r="U1447" s="2" t="str">
        <f>VLOOKUP(A1447,'06A906018CG M383 List'!$A$6:$D$1395,4,FALSE)</f>
        <v>Zeitkonstante LLR - Vorsteuerung für abnehmende Werte</v>
      </c>
      <c r="V1447" s="2" t="str">
        <f>VLOOKUP(A1447,'06A906018CG M383 List'!$A$6:$D$1395,3,FALSE)</f>
        <v>$095F6</v>
      </c>
    </row>
    <row r="1448" spans="1:22">
      <c r="A1448" s="2" t="s">
        <v>4289</v>
      </c>
      <c r="B1448" s="2" t="str">
        <f>VLOOKUP(A1448,'4B0907557B M382 List'!$A$5:$E$1799,5,FALSE)</f>
        <v>Time constant feedforward control for increasing values</v>
      </c>
      <c r="D1448" s="2" t="str">
        <f>VLOOKUP(A1448,'4B0907557B M382 List'!$A$5:$B$1799,2,FALSE)</f>
        <v>1x1</v>
      </c>
      <c r="E1448" s="2" t="str">
        <f>VLOOKUP(A1448,'4B0907557B M382 List'!$A$5:$D$1799,4,FALSE)</f>
        <v>Zeitkonstante Vorsteuerung für zunehmende Werte</v>
      </c>
      <c r="F1448" s="2" t="str">
        <f>VLOOKUP(A1448,'4B0907557B M382 List'!$A$5:$D$1799,3,FALSE)</f>
        <v>$0765A</v>
      </c>
      <c r="H1448" s="2" t="str">
        <f>VLOOKUP(A1448,'4B0907557P M592 List'!$A$5:$D$1316,2,FALSE)</f>
        <v>1x1</v>
      </c>
      <c r="I1448" s="2" t="str">
        <f>VLOOKUP(A1448,'4B0907557P M592 List'!$A$5:$D$1316,4,FALSE)</f>
        <v>Zeitkonstante Vorsteuerung für zunehmende Werte</v>
      </c>
      <c r="J1448" s="2" t="str">
        <f>VLOOKUP(A1448,'4B0907557P M592 List'!$A$5:$D$1316,3,FALSE)</f>
        <v>$071F0</v>
      </c>
      <c r="L1448" s="2" t="str">
        <f>VLOOKUP(A1448,'4B0907557P M592 List'!$A$5:$D$1316,2,FALSE)</f>
        <v>1x1</v>
      </c>
      <c r="M1448" s="2" t="str">
        <f>VLOOKUP(A1448,'4B0907557P M592 List'!$A$5:$D$1316,4,FALSE)</f>
        <v>Zeitkonstante Vorsteuerung für zunehmende Werte</v>
      </c>
      <c r="N1448" s="2" t="str">
        <f>VLOOKUP(A1448,'4B0907557P M592 List'!$A$5:$D$1316,3,FALSE)</f>
        <v>$071F0</v>
      </c>
      <c r="P1448" s="2" t="str">
        <f>VLOOKUP(A1448,'06A906018R M383 List'!$A$6:$D$1294,2,FALSE)</f>
        <v>1x1</v>
      </c>
      <c r="Q1448" s="2" t="str">
        <f>VLOOKUP(A1448,'06A906018R M383 List'!$A$6:$D$1294,4,FALSE)</f>
        <v>Zeitkonstante Vorsteuerung für zunehmende Werte</v>
      </c>
      <c r="R1448" s="2" t="str">
        <f>VLOOKUP(A1448,'06A906018R M383 List'!$A$6:$D$1294,3,FALSE)</f>
        <v>$06B72</v>
      </c>
      <c r="T1448" s="2" t="str">
        <f>VLOOKUP(A1448,'06A906018CG M383 List'!$A$6:$D$1395,2,FALSE)</f>
        <v>1x1</v>
      </c>
      <c r="U1448" s="2" t="str">
        <f>VLOOKUP(A1448,'06A906018CG M383 List'!$A$6:$D$1395,4,FALSE)</f>
        <v>Zeitkonstante Vorsteuerung für zunehmende Werte</v>
      </c>
      <c r="V1448" s="2" t="str">
        <f>VLOOKUP(A1448,'06A906018CG M383 List'!$A$6:$D$1395,3,FALSE)</f>
        <v>$06B90</v>
      </c>
    </row>
    <row r="1449" spans="1:22">
      <c r="P1449" s="2"/>
      <c r="Q1449" s="2"/>
      <c r="R1449" s="2"/>
    </row>
    <row r="1450" spans="1:22">
      <c r="A1450" s="2" t="s">
        <v>4391</v>
      </c>
      <c r="B1450" s="15" t="s">
        <v>10034</v>
      </c>
      <c r="P1450" s="2"/>
      <c r="Q1450" s="2"/>
      <c r="R1450" s="2"/>
    </row>
    <row r="1451" spans="1:22">
      <c r="A1451" s="2" t="s">
        <v>9147</v>
      </c>
      <c r="B1451" s="2" t="str">
        <f>VLOOKUP(A1451,'4B0907557B M382 List'!$A$5:$E$1799,5,FALSE)</f>
        <v>Delta LL- air mass in motor catalytic converter heating and gear</v>
      </c>
      <c r="D1451" s="2" t="str">
        <f>VLOOKUP(A1451,'4B0907557B M382 List'!$A$5:$B$1799,2,FALSE)</f>
        <v>5x1</v>
      </c>
      <c r="E1451" s="2" t="str">
        <f>VLOOKUP(A1451,'4B0907557B M382 List'!$A$5:$D$1799,4,FALSE)</f>
        <v>Delta LL-Luftmasse bei motorischem Katheizen und Fahrstufe</v>
      </c>
      <c r="F1451" s="2" t="str">
        <f>VLOOKUP(A1451,'4B0907557B M382 List'!$A$5:$D$1799,3,FALSE)</f>
        <v>$0A12C</v>
      </c>
      <c r="H1451" s="2" t="e">
        <f>VLOOKUP(A1451,'4B0907557P M592 List'!$A$5:$D$1316,2,FALSE)</f>
        <v>#N/A</v>
      </c>
      <c r="I1451" s="2" t="e">
        <f>VLOOKUP(A1451,'4B0907557P M592 List'!$A$5:$D$1316,4,FALSE)</f>
        <v>#N/A</v>
      </c>
      <c r="J1451" s="2" t="e">
        <f>VLOOKUP(A1451,'4B0907557P M592 List'!$A$5:$D$1316,3,FALSE)</f>
        <v>#N/A</v>
      </c>
      <c r="L1451" s="2" t="e">
        <f>VLOOKUP(A1451,'4B0907557P M592 List'!$A$5:$D$1316,2,FALSE)</f>
        <v>#N/A</v>
      </c>
      <c r="M1451" s="2" t="e">
        <f>VLOOKUP(A1451,'4B0907557P M592 List'!$A$5:$D$1316,4,FALSE)</f>
        <v>#N/A</v>
      </c>
      <c r="N1451" s="2" t="e">
        <f>VLOOKUP(A1451,'4B0907557P M592 List'!$A$5:$D$1316,3,FALSE)</f>
        <v>#N/A</v>
      </c>
      <c r="P1451" s="2" t="e">
        <f>VLOOKUP(A1451,'06A906018R M383 List'!$A$6:$D$1294,2,FALSE)</f>
        <v>#N/A</v>
      </c>
      <c r="Q1451" s="2" t="e">
        <f>VLOOKUP(A1451,'06A906018R M383 List'!$A$6:$D$1294,4,FALSE)</f>
        <v>#N/A</v>
      </c>
      <c r="R1451" s="2" t="e">
        <f>VLOOKUP(A1451,'06A906018R M383 List'!$A$6:$D$1294,3,FALSE)</f>
        <v>#N/A</v>
      </c>
      <c r="T1451" s="2" t="str">
        <f>VLOOKUP(A1451,'06A906018CG M383 List'!$A$6:$D$1395,2,FALSE)</f>
        <v>5x1</v>
      </c>
      <c r="U1451" s="2" t="str">
        <f>VLOOKUP(A1451,'06A906018CG M383 List'!$A$6:$D$1395,4,FALSE)</f>
        <v>Delta LL-Luftmasse bei motorischem Katheizen und Fahrstufe</v>
      </c>
      <c r="V1451" s="2" t="str">
        <f>VLOOKUP(A1451,'06A906018CG M383 List'!$A$6:$D$1395,3,FALSE)</f>
        <v>$0968B</v>
      </c>
    </row>
    <row r="1452" spans="1:22">
      <c r="A1452" s="2" t="s">
        <v>9152</v>
      </c>
      <c r="B1452" s="2" t="str">
        <f>VLOOKUP(A1452,'4B0907557B M382 List'!$A$5:$E$1799,5,FALSE)</f>
        <v>additional air mass in late ignition during catalytic converter heating</v>
      </c>
      <c r="D1452" s="2" t="str">
        <f>VLOOKUP(A1452,'4B0907557B M382 List'!$A$5:$B$1799,2,FALSE)</f>
        <v>5x1</v>
      </c>
      <c r="E1452" s="2" t="str">
        <f>VLOOKUP(A1452,'4B0907557B M382 List'!$A$5:$D$1799,4,FALSE)</f>
        <v>zusätzliche Luftmasse bei Spätzündung während Katheizen</v>
      </c>
      <c r="F1452" s="2" t="str">
        <f>VLOOKUP(A1452,'4B0907557B M382 List'!$A$5:$D$1799,3,FALSE)</f>
        <v>$0A144</v>
      </c>
      <c r="H1452" s="2" t="e">
        <f>VLOOKUP(A1452,'4B0907557P M592 List'!$A$5:$D$1316,2,FALSE)</f>
        <v>#N/A</v>
      </c>
      <c r="I1452" s="2" t="e">
        <f>VLOOKUP(A1452,'4B0907557P M592 List'!$A$5:$D$1316,4,FALSE)</f>
        <v>#N/A</v>
      </c>
      <c r="J1452" s="2" t="e">
        <f>VLOOKUP(A1452,'4B0907557P M592 List'!$A$5:$D$1316,3,FALSE)</f>
        <v>#N/A</v>
      </c>
      <c r="L1452" s="2" t="e">
        <f>VLOOKUP(A1452,'4B0907557P M592 List'!$A$5:$D$1316,2,FALSE)</f>
        <v>#N/A</v>
      </c>
      <c r="M1452" s="2" t="e">
        <f>VLOOKUP(A1452,'4B0907557P M592 List'!$A$5:$D$1316,4,FALSE)</f>
        <v>#N/A</v>
      </c>
      <c r="N1452" s="2" t="e">
        <f>VLOOKUP(A1452,'4B0907557P M592 List'!$A$5:$D$1316,3,FALSE)</f>
        <v>#N/A</v>
      </c>
      <c r="P1452" s="2" t="e">
        <f>VLOOKUP(A1452,'06A906018R M383 List'!$A$6:$D$1294,2,FALSE)</f>
        <v>#N/A</v>
      </c>
      <c r="Q1452" s="2" t="e">
        <f>VLOOKUP(A1452,'06A906018R M383 List'!$A$6:$D$1294,4,FALSE)</f>
        <v>#N/A</v>
      </c>
      <c r="R1452" s="2" t="e">
        <f>VLOOKUP(A1452,'06A906018R M383 List'!$A$6:$D$1294,3,FALSE)</f>
        <v>#N/A</v>
      </c>
      <c r="T1452" s="2" t="str">
        <f>VLOOKUP(A1452,'06A906018CG M383 List'!$A$6:$D$1395,2,FALSE)</f>
        <v>5x1</v>
      </c>
      <c r="U1452" s="2" t="str">
        <f>VLOOKUP(A1452,'06A906018CG M383 List'!$A$6:$D$1395,4,FALSE)</f>
        <v>zusätzliche Luftmasse bei Spätzündung während Katheizen</v>
      </c>
      <c r="V1452" s="2" t="str">
        <f>VLOOKUP(A1452,'06A906018CG M383 List'!$A$6:$D$1395,3,FALSE)</f>
        <v>$096A3</v>
      </c>
    </row>
    <row r="1453" spans="1:22">
      <c r="A1453" s="2" t="s">
        <v>9154</v>
      </c>
      <c r="B1453" s="2" t="str">
        <f>VLOOKUP(A1453,'4B0907557B M382 List'!$A$5:$E$1799,5,FALSE)</f>
        <v>additional air mass in late ignition during catalytic converter heating</v>
      </c>
      <c r="D1453" s="2" t="str">
        <f>VLOOKUP(A1453,'4B0907557B M382 List'!$A$5:$B$1799,2,FALSE)</f>
        <v>5x1</v>
      </c>
      <c r="E1453" s="2" t="str">
        <f>VLOOKUP(A1453,'4B0907557B M382 List'!$A$5:$D$1799,4,FALSE)</f>
        <v>zusätzliche Luftmasse bei Spätzündung während Katheizen</v>
      </c>
      <c r="F1453" s="2" t="str">
        <f>VLOOKUP(A1453,'4B0907557B M382 List'!$A$5:$D$1799,3,FALSE)</f>
        <v>$0A150</v>
      </c>
      <c r="H1453" s="2" t="e">
        <f>VLOOKUP(A1453,'4B0907557P M592 List'!$A$5:$D$1316,2,FALSE)</f>
        <v>#N/A</v>
      </c>
      <c r="I1453" s="2" t="e">
        <f>VLOOKUP(A1453,'4B0907557P M592 List'!$A$5:$D$1316,4,FALSE)</f>
        <v>#N/A</v>
      </c>
      <c r="J1453" s="2" t="e">
        <f>VLOOKUP(A1453,'4B0907557P M592 List'!$A$5:$D$1316,3,FALSE)</f>
        <v>#N/A</v>
      </c>
      <c r="L1453" s="2" t="e">
        <f>VLOOKUP(A1453,'4B0907557P M592 List'!$A$5:$D$1316,2,FALSE)</f>
        <v>#N/A</v>
      </c>
      <c r="M1453" s="2" t="e">
        <f>VLOOKUP(A1453,'4B0907557P M592 List'!$A$5:$D$1316,4,FALSE)</f>
        <v>#N/A</v>
      </c>
      <c r="N1453" s="2" t="e">
        <f>VLOOKUP(A1453,'4B0907557P M592 List'!$A$5:$D$1316,3,FALSE)</f>
        <v>#N/A</v>
      </c>
      <c r="P1453" s="2" t="str">
        <f>VLOOKUP(A1453,'06A906018R M383 List'!$A$6:$D$1294,2,FALSE)</f>
        <v>5x1</v>
      </c>
      <c r="Q1453" s="2" t="str">
        <f>VLOOKUP(A1453,'06A906018R M383 List'!$A$6:$D$1294,4,FALSE)</f>
        <v>zusätzliche Luftmasse bei Spätzündung während Katheizen</v>
      </c>
      <c r="R1453" s="2" t="str">
        <f>VLOOKUP(A1453,'06A906018R M383 List'!$A$6:$D$1294,3,FALSE)</f>
        <v>$09645</v>
      </c>
      <c r="T1453" s="2" t="str">
        <f>VLOOKUP(A1453,'06A906018CG M383 List'!$A$6:$D$1395,2,FALSE)</f>
        <v>5x1</v>
      </c>
      <c r="U1453" s="2" t="str">
        <f>VLOOKUP(A1453,'06A906018CG M383 List'!$A$6:$D$1395,4,FALSE)</f>
        <v>zusätzliche Luftmasse bei Spätzündung während Katheizen</v>
      </c>
      <c r="V1453" s="2" t="str">
        <f>VLOOKUP(A1453,'06A906018CG M383 List'!$A$6:$D$1395,3,FALSE)</f>
        <v>$096AF</v>
      </c>
    </row>
    <row r="1454" spans="1:22">
      <c r="A1454" s="2" t="s">
        <v>9161</v>
      </c>
      <c r="B1454" s="2" t="str">
        <f>VLOOKUP(A1454,'4B0907557B M382 List'!$A$5:$E$1799,5,FALSE)</f>
        <v>Delta LL- air mass in motor catalytic converter heating</v>
      </c>
      <c r="D1454" s="2" t="str">
        <f>VLOOKUP(A1454,'4B0907557B M382 List'!$A$5:$B$1799,2,FALSE)</f>
        <v>5x1</v>
      </c>
      <c r="E1454" s="2" t="str">
        <f>VLOOKUP(A1454,'4B0907557B M382 List'!$A$5:$D$1799,4,FALSE)</f>
        <v>Delta LL-Luftmasse bei motorischem Katheizen</v>
      </c>
      <c r="F1454" s="2" t="str">
        <f>VLOOKUP(A1454,'4B0907557B M382 List'!$A$5:$D$1799,3,FALSE)</f>
        <v>$0A138</v>
      </c>
      <c r="H1454" s="2" t="e">
        <f>VLOOKUP(A1454,'4B0907557P M592 List'!$A$5:$D$1316,2,FALSE)</f>
        <v>#N/A</v>
      </c>
      <c r="I1454" s="2" t="e">
        <f>VLOOKUP(A1454,'4B0907557P M592 List'!$A$5:$D$1316,4,FALSE)</f>
        <v>#N/A</v>
      </c>
      <c r="J1454" s="2" t="e">
        <f>VLOOKUP(A1454,'4B0907557P M592 List'!$A$5:$D$1316,3,FALSE)</f>
        <v>#N/A</v>
      </c>
      <c r="L1454" s="2" t="e">
        <f>VLOOKUP(A1454,'4B0907557P M592 List'!$A$5:$D$1316,2,FALSE)</f>
        <v>#N/A</v>
      </c>
      <c r="M1454" s="2" t="e">
        <f>VLOOKUP(A1454,'4B0907557P M592 List'!$A$5:$D$1316,4,FALSE)</f>
        <v>#N/A</v>
      </c>
      <c r="N1454" s="2" t="e">
        <f>VLOOKUP(A1454,'4B0907557P M592 List'!$A$5:$D$1316,3,FALSE)</f>
        <v>#N/A</v>
      </c>
      <c r="P1454" s="2" t="e">
        <f>VLOOKUP(A1454,'06A906018R M383 List'!$A$6:$D$1294,2,FALSE)</f>
        <v>#N/A</v>
      </c>
      <c r="Q1454" s="2" t="e">
        <f>VLOOKUP(A1454,'06A906018R M383 List'!$A$6:$D$1294,4,FALSE)</f>
        <v>#N/A</v>
      </c>
      <c r="R1454" s="2" t="e">
        <f>VLOOKUP(A1454,'06A906018R M383 List'!$A$6:$D$1294,3,FALSE)</f>
        <v>#N/A</v>
      </c>
      <c r="T1454" s="2" t="str">
        <f>VLOOKUP(A1454,'06A906018CG M383 List'!$A$6:$D$1395,2,FALSE)</f>
        <v>5x1</v>
      </c>
      <c r="U1454" s="2" t="str">
        <f>VLOOKUP(A1454,'06A906018CG M383 List'!$A$6:$D$1395,4,FALSE)</f>
        <v>Delta LL-Luftmasse bei motorischem Katheizen</v>
      </c>
      <c r="V1454" s="2" t="str">
        <f>VLOOKUP(A1454,'06A906018CG M383 List'!$A$6:$D$1395,3,FALSE)</f>
        <v>$09697</v>
      </c>
    </row>
    <row r="1455" spans="1:22">
      <c r="A1455" s="2" t="s">
        <v>7654</v>
      </c>
      <c r="B1455" s="2" t="str">
        <f>VLOOKUP(A1455,'4B0907557B M382 List'!$A$5:$E$1799,5,FALSE)</f>
        <v>additional air mass in late ignition during catalytic converter heating</v>
      </c>
      <c r="D1455" s="2" t="str">
        <f>VLOOKUP(A1455,'4B0907557B M382 List'!$A$5:$B$1799,2,FALSE)</f>
        <v>4x4</v>
      </c>
      <c r="E1455" s="2" t="str">
        <f>VLOOKUP(A1455,'4B0907557B M382 List'!$A$5:$D$1799,4,FALSE)</f>
        <v>zusätzliche Luftmasse bei Spätzündung während Katheizen</v>
      </c>
      <c r="F1455" s="2" t="str">
        <f>VLOOKUP(A1455,'4B0907557B M382 List'!$A$5:$D$1799,3,FALSE)</f>
        <v>$0A161</v>
      </c>
      <c r="H1455" s="2" t="e">
        <f>VLOOKUP(A1455,'4B0907557P M592 List'!$A$5:$D$1316,2,FALSE)</f>
        <v>#N/A</v>
      </c>
      <c r="I1455" s="2" t="e">
        <f>VLOOKUP(A1455,'4B0907557P M592 List'!$A$5:$D$1316,4,FALSE)</f>
        <v>#N/A</v>
      </c>
      <c r="J1455" s="2" t="e">
        <f>VLOOKUP(A1455,'4B0907557P M592 List'!$A$5:$D$1316,3,FALSE)</f>
        <v>#N/A</v>
      </c>
      <c r="L1455" s="2" t="e">
        <f>VLOOKUP(A1455,'4B0907557P M592 List'!$A$5:$D$1316,2,FALSE)</f>
        <v>#N/A</v>
      </c>
      <c r="M1455" s="2" t="e">
        <f>VLOOKUP(A1455,'4B0907557P M592 List'!$A$5:$D$1316,4,FALSE)</f>
        <v>#N/A</v>
      </c>
      <c r="N1455" s="2" t="e">
        <f>VLOOKUP(A1455,'4B0907557P M592 List'!$A$5:$D$1316,3,FALSE)</f>
        <v>#N/A</v>
      </c>
      <c r="P1455" s="2" t="e">
        <f>VLOOKUP(A1455,'06A906018R M383 List'!$A$6:$D$1294,2,FALSE)</f>
        <v>#N/A</v>
      </c>
      <c r="Q1455" s="2" t="e">
        <f>VLOOKUP(A1455,'06A906018R M383 List'!$A$6:$D$1294,4,FALSE)</f>
        <v>#N/A</v>
      </c>
      <c r="R1455" s="2" t="e">
        <f>VLOOKUP(A1455,'06A906018R M383 List'!$A$6:$D$1294,3,FALSE)</f>
        <v>#N/A</v>
      </c>
      <c r="T1455" s="2" t="str">
        <f>VLOOKUP(A1455,'06A906018CG M383 List'!$A$6:$D$1395,2,FALSE)</f>
        <v>4x4</v>
      </c>
      <c r="U1455" s="2" t="str">
        <f>VLOOKUP(A1455,'06A906018CG M383 List'!$A$6:$D$1395,4,FALSE)</f>
        <v>zusätzliche Luftmasse bei Spätzündung während Katheizen</v>
      </c>
      <c r="V1455" s="2" t="str">
        <f>VLOOKUP(A1455,'06A906018CG M383 List'!$A$6:$D$1395,3,FALSE)</f>
        <v>$096C0</v>
      </c>
    </row>
    <row r="1456" spans="1:22">
      <c r="A1456" s="2" t="s">
        <v>7656</v>
      </c>
      <c r="B1456" s="2" t="str">
        <f>VLOOKUP(A1456,'4B0907557B M382 List'!$A$5:$E$1799,5,FALSE)</f>
        <v>additional air mass in late ignition during catalytic converter heating</v>
      </c>
      <c r="D1456" s="2" t="str">
        <f>VLOOKUP(A1456,'4B0907557B M382 List'!$A$5:$B$1799,2,FALSE)</f>
        <v>4x4</v>
      </c>
      <c r="E1456" s="2" t="str">
        <f>VLOOKUP(A1456,'4B0907557B M382 List'!$A$5:$D$1799,4,FALSE)</f>
        <v>zusätzliche Luftmasse bei Spätzündung während Katheizen</v>
      </c>
      <c r="F1456" s="2" t="str">
        <f>VLOOKUP(A1456,'4B0907557B M382 List'!$A$5:$D$1799,3,FALSE)</f>
        <v>$0A17D</v>
      </c>
      <c r="H1456" s="2" t="e">
        <f>VLOOKUP(A1456,'4B0907557P M592 List'!$A$5:$D$1316,2,FALSE)</f>
        <v>#N/A</v>
      </c>
      <c r="I1456" s="2" t="e">
        <f>VLOOKUP(A1456,'4B0907557P M592 List'!$A$5:$D$1316,4,FALSE)</f>
        <v>#N/A</v>
      </c>
      <c r="J1456" s="2" t="e">
        <f>VLOOKUP(A1456,'4B0907557P M592 List'!$A$5:$D$1316,3,FALSE)</f>
        <v>#N/A</v>
      </c>
      <c r="L1456" s="2" t="e">
        <f>VLOOKUP(A1456,'4B0907557P M592 List'!$A$5:$D$1316,2,FALSE)</f>
        <v>#N/A</v>
      </c>
      <c r="M1456" s="2" t="e">
        <f>VLOOKUP(A1456,'4B0907557P M592 List'!$A$5:$D$1316,4,FALSE)</f>
        <v>#N/A</v>
      </c>
      <c r="N1456" s="2" t="e">
        <f>VLOOKUP(A1456,'4B0907557P M592 List'!$A$5:$D$1316,3,FALSE)</f>
        <v>#N/A</v>
      </c>
      <c r="P1456" s="2" t="str">
        <f>VLOOKUP(A1456,'06A906018R M383 List'!$A$6:$D$1294,2,FALSE)</f>
        <v>4x4</v>
      </c>
      <c r="Q1456" s="2" t="str">
        <f>VLOOKUP(A1456,'06A906018R M383 List'!$A$6:$D$1294,4,FALSE)</f>
        <v>zusätzliche Luftmasse bei Spätzündung während Katheizen</v>
      </c>
      <c r="R1456" s="2" t="str">
        <f>VLOOKUP(A1456,'06A906018R M383 List'!$A$6:$D$1294,3,FALSE)</f>
        <v>$09672</v>
      </c>
      <c r="T1456" s="2" t="str">
        <f>VLOOKUP(A1456,'06A906018CG M383 List'!$A$6:$D$1395,2,FALSE)</f>
        <v>4x4</v>
      </c>
      <c r="U1456" s="2" t="str">
        <f>VLOOKUP(A1456,'06A906018CG M383 List'!$A$6:$D$1395,4,FALSE)</f>
        <v>zusätzliche Luftmasse bei Spätzündung während Katheizen</v>
      </c>
      <c r="V1456" s="2" t="str">
        <f>VLOOKUP(A1456,'06A906018CG M383 List'!$A$6:$D$1395,3,FALSE)</f>
        <v>$096DC</v>
      </c>
    </row>
    <row r="1457" spans="1:22">
      <c r="A1457" s="2" t="s">
        <v>4262</v>
      </c>
      <c r="B1457" s="2" t="str">
        <f>VLOOKUP(A1457,'4B0907557B M382 List'!$A$5:$E$1799,5,FALSE)</f>
        <v>Time constant for Feedforward Cat Heater with decreasing Korekturluft</v>
      </c>
      <c r="D1457" s="2" t="str">
        <f>VLOOKUP(A1457,'4B0907557B M382 List'!$A$5:$B$1799,2,FALSE)</f>
        <v>1x1</v>
      </c>
      <c r="E1457" s="2" t="str">
        <f>VLOOKUP(A1457,'4B0907557B M382 List'!$A$5:$D$1799,4,FALSE)</f>
        <v>Zeitkonstante für Störgrößenaufschaltung Kat.-Heizung bei sinkender Korekturluft</v>
      </c>
      <c r="F1457" s="2" t="str">
        <f>VLOOKUP(A1457,'4B0907557B M382 List'!$A$5:$D$1799,3,FALSE)</f>
        <v>$07665</v>
      </c>
      <c r="H1457" s="2" t="str">
        <f>VLOOKUP(A1457,'4B0907557P M592 List'!$A$5:$D$1316,2,FALSE)</f>
        <v>1x1</v>
      </c>
      <c r="I1457" s="2" t="str">
        <f>VLOOKUP(A1457,'4B0907557P M592 List'!$A$5:$D$1316,4,FALSE)</f>
        <v>Zeitkonstante für Störgrößenaufschaltung Kat.-Heizung bei sinkender Korekturluft</v>
      </c>
      <c r="J1457" s="2" t="str">
        <f>VLOOKUP(A1457,'4B0907557P M592 List'!$A$5:$D$1316,3,FALSE)</f>
        <v>$071FB</v>
      </c>
      <c r="L1457" s="2" t="str">
        <f>VLOOKUP(A1457,'4B0907557P M592 List'!$A$5:$D$1316,2,FALSE)</f>
        <v>1x1</v>
      </c>
      <c r="M1457" s="2" t="str">
        <f>VLOOKUP(A1457,'4B0907557P M592 List'!$A$5:$D$1316,4,FALSE)</f>
        <v>Zeitkonstante für Störgrößenaufschaltung Kat.-Heizung bei sinkender Korekturluft</v>
      </c>
      <c r="N1457" s="2" t="str">
        <f>VLOOKUP(A1457,'4B0907557P M592 List'!$A$5:$D$1316,3,FALSE)</f>
        <v>$071FB</v>
      </c>
      <c r="P1457" s="2" t="e">
        <f>VLOOKUP(A1457,'06A906018R M383 List'!$A$6:$D$1294,2,FALSE)</f>
        <v>#N/A</v>
      </c>
      <c r="Q1457" s="2" t="e">
        <f>VLOOKUP(A1457,'06A906018R M383 List'!$A$6:$D$1294,4,FALSE)</f>
        <v>#N/A</v>
      </c>
      <c r="R1457" s="2" t="e">
        <f>VLOOKUP(A1457,'06A906018R M383 List'!$A$6:$D$1294,3,FALSE)</f>
        <v>#N/A</v>
      </c>
      <c r="T1457" s="2" t="e">
        <f>VLOOKUP(A1457,'06A906018CG M383 List'!$A$6:$D$1395,2,FALSE)</f>
        <v>#N/A</v>
      </c>
      <c r="U1457" s="2" t="e">
        <f>VLOOKUP(A1457,'06A906018CG M383 List'!$A$6:$D$1395,4,FALSE)</f>
        <v>#N/A</v>
      </c>
      <c r="V1457" s="2" t="e">
        <f>VLOOKUP(A1457,'06A906018CG M383 List'!$A$6:$D$1395,3,FALSE)</f>
        <v>#N/A</v>
      </c>
    </row>
    <row r="1458" spans="1:22">
      <c r="A1458" s="2" t="s">
        <v>4265</v>
      </c>
      <c r="B1458" s="2" t="str">
        <f>VLOOKUP(A1458,'4B0907557B M382 List'!$A$5:$E$1799,5,FALSE)</f>
        <v>Time constant for Feedforward Cat Heater with increasing Korrekturl .</v>
      </c>
      <c r="D1458" s="2" t="str">
        <f>VLOOKUP(A1458,'4B0907557B M382 List'!$A$5:$B$1799,2,FALSE)</f>
        <v>1x1</v>
      </c>
      <c r="E1458" s="2" t="str">
        <f>VLOOKUP(A1458,'4B0907557B M382 List'!$A$5:$D$1799,4,FALSE)</f>
        <v>Zeitkonstante für Störgrößenaufschaltung Kat.-Heizung bei steigender Korrekturl.</v>
      </c>
      <c r="F1458" s="2" t="str">
        <f>VLOOKUP(A1458,'4B0907557B M382 List'!$A$5:$D$1799,3,FALSE)</f>
        <v>$07664</v>
      </c>
      <c r="H1458" s="2" t="str">
        <f>VLOOKUP(A1458,'4B0907557P M592 List'!$A$5:$D$1316,2,FALSE)</f>
        <v>1x1</v>
      </c>
      <c r="I1458" s="2" t="str">
        <f>VLOOKUP(A1458,'4B0907557P M592 List'!$A$5:$D$1316,4,FALSE)</f>
        <v>Zeitkonstante für Störgrößenaufschaltung Kat.-Heizung bei steigender Korrekturl.</v>
      </c>
      <c r="J1458" s="2" t="str">
        <f>VLOOKUP(A1458,'4B0907557P M592 List'!$A$5:$D$1316,3,FALSE)</f>
        <v>$071FA</v>
      </c>
      <c r="L1458" s="2" t="str">
        <f>VLOOKUP(A1458,'4B0907557P M592 List'!$A$5:$D$1316,2,FALSE)</f>
        <v>1x1</v>
      </c>
      <c r="M1458" s="2" t="str">
        <f>VLOOKUP(A1458,'4B0907557P M592 List'!$A$5:$D$1316,4,FALSE)</f>
        <v>Zeitkonstante für Störgrößenaufschaltung Kat.-Heizung bei steigender Korrekturl.</v>
      </c>
      <c r="N1458" s="2" t="str">
        <f>VLOOKUP(A1458,'4B0907557P M592 List'!$A$5:$D$1316,3,FALSE)</f>
        <v>$071FA</v>
      </c>
      <c r="P1458" s="2" t="e">
        <f>VLOOKUP(A1458,'06A906018R M383 List'!$A$6:$D$1294,2,FALSE)</f>
        <v>#N/A</v>
      </c>
      <c r="Q1458" s="2" t="e">
        <f>VLOOKUP(A1458,'06A906018R M383 List'!$A$6:$D$1294,4,FALSE)</f>
        <v>#N/A</v>
      </c>
      <c r="R1458" s="2" t="e">
        <f>VLOOKUP(A1458,'06A906018R M383 List'!$A$6:$D$1294,3,FALSE)</f>
        <v>#N/A</v>
      </c>
      <c r="T1458" s="2" t="e">
        <f>VLOOKUP(A1458,'06A906018CG M383 List'!$A$6:$D$1395,2,FALSE)</f>
        <v>#N/A</v>
      </c>
      <c r="U1458" s="2" t="e">
        <f>VLOOKUP(A1458,'06A906018CG M383 List'!$A$6:$D$1395,4,FALSE)</f>
        <v>#N/A</v>
      </c>
      <c r="V1458" s="2" t="e">
        <f>VLOOKUP(A1458,'06A906018CG M383 List'!$A$6:$D$1395,3,FALSE)</f>
        <v>#N/A</v>
      </c>
    </row>
    <row r="1459" spans="1:22">
      <c r="P1459" s="2"/>
      <c r="Q1459" s="2"/>
      <c r="R1459" s="2"/>
    </row>
    <row r="1460" spans="1:22">
      <c r="A1460" s="17" t="s">
        <v>4392</v>
      </c>
      <c r="B1460" s="15" t="s">
        <v>10036</v>
      </c>
      <c r="P1460" s="2"/>
      <c r="Q1460" s="2"/>
      <c r="R1460" s="2"/>
    </row>
    <row r="1461" spans="1:22">
      <c r="A1461" s="2" t="s">
        <v>8804</v>
      </c>
      <c r="B1461" s="2" t="str">
        <f>VLOOKUP(A1461,'4B0907557B M382 List'!$A$5:$E$1799,5,FALSE)</f>
        <v>Codeword adaptation control stroke in LR</v>
      </c>
      <c r="D1461" s="2" t="str">
        <f>VLOOKUP(A1461,'4B0907557B M382 List'!$A$5:$B$1799,2,FALSE)</f>
        <v>1x1</v>
      </c>
      <c r="E1461" s="2" t="str">
        <f>VLOOKUP(A1461,'4B0907557B M382 List'!$A$5:$D$1799,4,FALSE)</f>
        <v>Codewort Adaption Regelhub in LR</v>
      </c>
      <c r="F1461" s="2" t="str">
        <f>VLOOKUP(A1461,'4B0907557B M382 List'!$A$5:$D$1799,3,FALSE)</f>
        <v>$0766C</v>
      </c>
      <c r="H1461" s="2" t="str">
        <f>VLOOKUP(A1461,'4B0907557P M592 List'!$A$5:$D$1316,2,FALSE)</f>
        <v>1x1</v>
      </c>
      <c r="I1461" s="2" t="str">
        <f>VLOOKUP(A1461,'4B0907557P M592 List'!$A$5:$D$1316,4,FALSE)</f>
        <v>Codewort Adaption Regelhub in LR</v>
      </c>
      <c r="J1461" s="2" t="str">
        <f>VLOOKUP(A1461,'4B0907557P M592 List'!$A$5:$D$1316,3,FALSE)</f>
        <v>$07202</v>
      </c>
      <c r="L1461" s="2" t="str">
        <f>VLOOKUP(A1461,'4B0907557P M592 List'!$A$5:$D$1316,2,FALSE)</f>
        <v>1x1</v>
      </c>
      <c r="M1461" s="2" t="str">
        <f>VLOOKUP(A1461,'4B0907557P M592 List'!$A$5:$D$1316,4,FALSE)</f>
        <v>Codewort Adaption Regelhub in LR</v>
      </c>
      <c r="N1461" s="2" t="str">
        <f>VLOOKUP(A1461,'4B0907557P M592 List'!$A$5:$D$1316,3,FALSE)</f>
        <v>$07202</v>
      </c>
      <c r="P1461" s="2" t="str">
        <f>VLOOKUP(A1461,'06A906018R M383 List'!$A$6:$D$1294,2,FALSE)</f>
        <v>1x1</v>
      </c>
      <c r="Q1461" s="2" t="str">
        <f>VLOOKUP(A1461,'06A906018R M383 List'!$A$6:$D$1294,4,FALSE)</f>
        <v>Codewort Adaption Regelhub in LR</v>
      </c>
      <c r="R1461" s="2" t="str">
        <f>VLOOKUP(A1461,'06A906018R M383 List'!$A$6:$D$1294,3,FALSE)</f>
        <v>$06B84</v>
      </c>
      <c r="T1461" s="2" t="str">
        <f>VLOOKUP(A1461,'06A906018CG M383 List'!$A$6:$D$1395,2,FALSE)</f>
        <v>1x1</v>
      </c>
      <c r="U1461" s="2" t="str">
        <f>VLOOKUP(A1461,'06A906018CG M383 List'!$A$6:$D$1395,4,FALSE)</f>
        <v>Codewort Adaption Regelhub in LR</v>
      </c>
      <c r="V1461" s="2" t="str">
        <f>VLOOKUP(A1461,'06A906018CG M383 List'!$A$6:$D$1395,3,FALSE)</f>
        <v>$06BA2</v>
      </c>
    </row>
    <row r="1462" spans="1:22">
      <c r="A1462" s="2" t="s">
        <v>8949</v>
      </c>
      <c r="B1462" s="2" t="str">
        <f>VLOOKUP(A1462,'4B0907557B M382 List'!$A$5:$E$1799,5,FALSE)</f>
        <v>Min lambda deviation for determining stationary condition and ÜK adaptation</v>
      </c>
      <c r="D1462" s="2" t="str">
        <f>VLOOKUP(A1462,'4B0907557B M382 List'!$A$5:$B$1799,2,FALSE)</f>
        <v>1x1</v>
      </c>
      <c r="E1462" s="2" t="str">
        <f>VLOOKUP(A1462,'4B0907557B M382 List'!$A$5:$D$1799,4,FALSE)</f>
        <v>Min. Lambda-Abweichung für Bestimmung Stationärbedingung und ÜK-Adaption</v>
      </c>
      <c r="F1462" s="2" t="str">
        <f>VLOOKUP(A1462,'4B0907557B M382 List'!$A$5:$D$1799,3,FALSE)</f>
        <v>$0766A</v>
      </c>
      <c r="H1462" s="2" t="str">
        <f>VLOOKUP(A1462,'4B0907557P M592 List'!$A$5:$D$1316,2,FALSE)</f>
        <v>1x1</v>
      </c>
      <c r="I1462" s="2" t="str">
        <f>VLOOKUP(A1462,'4B0907557P M592 List'!$A$5:$D$1316,4,FALSE)</f>
        <v>Min. Lambda-Abweichung für Bestimmung Stationärbedingung und ÜK-Adaption</v>
      </c>
      <c r="J1462" s="2" t="str">
        <f>VLOOKUP(A1462,'4B0907557P M592 List'!$A$5:$D$1316,3,FALSE)</f>
        <v>$07200</v>
      </c>
      <c r="L1462" s="2" t="str">
        <f>VLOOKUP(A1462,'4B0907557P M592 List'!$A$5:$D$1316,2,FALSE)</f>
        <v>1x1</v>
      </c>
      <c r="M1462" s="2" t="str">
        <f>VLOOKUP(A1462,'4B0907557P M592 List'!$A$5:$D$1316,4,FALSE)</f>
        <v>Min. Lambda-Abweichung für Bestimmung Stationärbedingung und ÜK-Adaption</v>
      </c>
      <c r="N1462" s="2" t="str">
        <f>VLOOKUP(A1462,'4B0907557P M592 List'!$A$5:$D$1316,3,FALSE)</f>
        <v>$07200</v>
      </c>
      <c r="P1462" s="2" t="str">
        <f>VLOOKUP(A1462,'06A906018R M383 List'!$A$6:$D$1294,2,FALSE)</f>
        <v>1x1</v>
      </c>
      <c r="Q1462" s="2" t="str">
        <f>VLOOKUP(A1462,'06A906018R M383 List'!$A$6:$D$1294,4,FALSE)</f>
        <v>Min. Lambda-Abweichung für Bestimmung Stationärbedingung und ÜK-Adaption</v>
      </c>
      <c r="R1462" s="2" t="str">
        <f>VLOOKUP(A1462,'06A906018R M383 List'!$A$6:$D$1294,3,FALSE)</f>
        <v>$06B82</v>
      </c>
      <c r="T1462" s="2" t="str">
        <f>VLOOKUP(A1462,'06A906018CG M383 List'!$A$6:$D$1395,2,FALSE)</f>
        <v>1x1</v>
      </c>
      <c r="U1462" s="2" t="str">
        <f>VLOOKUP(A1462,'06A906018CG M383 List'!$A$6:$D$1395,4,FALSE)</f>
        <v>Min. Lambda-Abweichung für Bestimmung Stationärbedingung und ÜK-Adaption</v>
      </c>
      <c r="V1462" s="2" t="str">
        <f>VLOOKUP(A1462,'06A906018CG M383 List'!$A$6:$D$1395,3,FALSE)</f>
        <v>$06BA0</v>
      </c>
    </row>
    <row r="1463" spans="1:22">
      <c r="A1463" s="2" t="s">
        <v>8952</v>
      </c>
      <c r="B1463" s="2" t="str">
        <f>VLOOKUP(A1463,'4B0907557B M382 List'!$A$5:$E$1799,5,FALSE)</f>
        <v>Stroke of the lambda control factor (setpoint)</v>
      </c>
      <c r="D1463" s="2" t="str">
        <f>VLOOKUP(A1463,'4B0907557B M382 List'!$A$5:$B$1799,2,FALSE)</f>
        <v>1x1</v>
      </c>
      <c r="E1463" s="2" t="str">
        <f>VLOOKUP(A1463,'4B0907557B M382 List'!$A$5:$D$1799,4,FALSE)</f>
        <v>Hub des Lambda-Regelfaktors (Sollwert)</v>
      </c>
      <c r="F1463" s="2" t="str">
        <f>VLOOKUP(A1463,'4B0907557B M382 List'!$A$5:$D$1799,3,FALSE)</f>
        <v>$0766B</v>
      </c>
      <c r="H1463" s="2" t="str">
        <f>VLOOKUP(A1463,'4B0907557P M592 List'!$A$5:$D$1316,2,FALSE)</f>
        <v>1x1</v>
      </c>
      <c r="I1463" s="2" t="str">
        <f>VLOOKUP(A1463,'4B0907557P M592 List'!$A$5:$D$1316,4,FALSE)</f>
        <v>Hub des Lambda-Regelfaktors (Sollwert)</v>
      </c>
      <c r="J1463" s="2" t="str">
        <f>VLOOKUP(A1463,'4B0907557P M592 List'!$A$5:$D$1316,3,FALSE)</f>
        <v>$07201</v>
      </c>
      <c r="L1463" s="2" t="str">
        <f>VLOOKUP(A1463,'4B0907557P M592 List'!$A$5:$D$1316,2,FALSE)</f>
        <v>1x1</v>
      </c>
      <c r="M1463" s="2" t="str">
        <f>VLOOKUP(A1463,'4B0907557P M592 List'!$A$5:$D$1316,4,FALSE)</f>
        <v>Hub des Lambda-Regelfaktors (Sollwert)</v>
      </c>
      <c r="N1463" s="2" t="str">
        <f>VLOOKUP(A1463,'4B0907557P M592 List'!$A$5:$D$1316,3,FALSE)</f>
        <v>$07201</v>
      </c>
      <c r="P1463" s="2" t="str">
        <f>VLOOKUP(A1463,'06A906018R M383 List'!$A$6:$D$1294,2,FALSE)</f>
        <v>1x1</v>
      </c>
      <c r="Q1463" s="2" t="str">
        <f>VLOOKUP(A1463,'06A906018R M383 List'!$A$6:$D$1294,4,FALSE)</f>
        <v>Hub des Lambda-Regelfaktors (Sollwert)</v>
      </c>
      <c r="R1463" s="2" t="str">
        <f>VLOOKUP(A1463,'06A906018R M383 List'!$A$6:$D$1294,3,FALSE)</f>
        <v>$06B83</v>
      </c>
      <c r="T1463" s="2" t="str">
        <f>VLOOKUP(A1463,'06A906018CG M383 List'!$A$6:$D$1395,2,FALSE)</f>
        <v>1x1</v>
      </c>
      <c r="U1463" s="2" t="str">
        <f>VLOOKUP(A1463,'06A906018CG M383 List'!$A$6:$D$1395,4,FALSE)</f>
        <v>Hub des Lambda-Regelfaktors (Sollwert)</v>
      </c>
      <c r="V1463" s="2" t="str">
        <f>VLOOKUP(A1463,'06A906018CG M383 List'!$A$6:$D$1395,3,FALSE)</f>
        <v>$06BA1</v>
      </c>
    </row>
    <row r="1464" spans="1:22">
      <c r="A1464" s="2" t="s">
        <v>9872</v>
      </c>
      <c r="B1464" s="2" t="str">
        <f>VLOOKUP(A1464,'4B0907557B M382 List'!$A$5:$E$1799,5,FALSE)</f>
        <v>Factor for I- dynamics of the lambda controller depending on tmot</v>
      </c>
      <c r="D1464" s="2" t="str">
        <f>VLOOKUP(A1464,'4B0907557B M382 List'!$A$5:$B$1799,2,FALSE)</f>
        <v>6x1</v>
      </c>
      <c r="E1464" s="2" t="str">
        <f>VLOOKUP(A1464,'4B0907557B M382 List'!$A$5:$D$1799,4,FALSE)</f>
        <v>Faktor für I-Dynamik des Lambdareglers in Abhängigkeit von tmot</v>
      </c>
      <c r="F1464" s="2" t="str">
        <f>VLOOKUP(A1464,'4B0907557B M382 List'!$A$5:$D$1799,3,FALSE)</f>
        <v>$0A3B9</v>
      </c>
      <c r="H1464" s="2" t="e">
        <f>VLOOKUP(A1464,'4B0907557P M592 List'!$A$5:$D$1316,2,FALSE)</f>
        <v>#N/A</v>
      </c>
      <c r="I1464" s="2" t="e">
        <f>VLOOKUP(A1464,'4B0907557P M592 List'!$A$5:$D$1316,4,FALSE)</f>
        <v>#N/A</v>
      </c>
      <c r="J1464" s="2" t="e">
        <f>VLOOKUP(A1464,'4B0907557P M592 List'!$A$5:$D$1316,3,FALSE)</f>
        <v>#N/A</v>
      </c>
      <c r="L1464" s="2" t="e">
        <f>VLOOKUP(A1464,'4B0907557P M592 List'!$A$5:$D$1316,2,FALSE)</f>
        <v>#N/A</v>
      </c>
      <c r="M1464" s="2" t="e">
        <f>VLOOKUP(A1464,'4B0907557P M592 List'!$A$5:$D$1316,4,FALSE)</f>
        <v>#N/A</v>
      </c>
      <c r="N1464" s="2" t="e">
        <f>VLOOKUP(A1464,'4B0907557P M592 List'!$A$5:$D$1316,3,FALSE)</f>
        <v>#N/A</v>
      </c>
      <c r="P1464" s="2" t="str">
        <f>VLOOKUP(A1464,'06A906018R M383 List'!$A$6:$D$1294,2,FALSE)</f>
        <v>6x1</v>
      </c>
      <c r="Q1464" s="2" t="str">
        <f>VLOOKUP(A1464,'06A906018R M383 List'!$A$6:$D$1294,4,FALSE)</f>
        <v>Faktor für I-Dynamik des Lambdareglers in Abhängigkeit von tmot</v>
      </c>
      <c r="R1464" s="2" t="str">
        <f>VLOOKUP(A1464,'06A906018R M383 List'!$A$6:$D$1294,3,FALSE)</f>
        <v>$098AE</v>
      </c>
      <c r="T1464" s="2" t="str">
        <f>VLOOKUP(A1464,'06A906018CG M383 List'!$A$6:$D$1395,2,FALSE)</f>
        <v>6x1</v>
      </c>
      <c r="U1464" s="2" t="str">
        <f>VLOOKUP(A1464,'06A906018CG M383 List'!$A$6:$D$1395,4,FALSE)</f>
        <v>Faktor für I-Dynamik des Lambdareglers in Abhängigkeit von tmot</v>
      </c>
      <c r="V1464" s="2" t="str">
        <f>VLOOKUP(A1464,'06A906018CG M383 List'!$A$6:$D$1395,3,FALSE)</f>
        <v>$09918</v>
      </c>
    </row>
    <row r="1465" spans="1:22">
      <c r="A1465" s="2" t="s">
        <v>9875</v>
      </c>
      <c r="B1465" s="2" t="str">
        <f>VLOOKUP(A1465,'4B0907557B M382 List'!$A$5:$E$1799,5,FALSE)</f>
        <v>Factor for oxygen regulator from tank ventilation</v>
      </c>
      <c r="D1465" s="2" t="str">
        <f>VLOOKUP(A1465,'4B0907557B M382 List'!$A$5:$B$1799,2,FALSE)</f>
        <v>6x1</v>
      </c>
      <c r="E1465" s="2" t="str">
        <f>VLOOKUP(A1465,'4B0907557B M382 List'!$A$5:$D$1799,4,FALSE)</f>
        <v>Faktor für Lambdaregler aus Tankentlüftung</v>
      </c>
      <c r="F1465" s="2" t="str">
        <f>VLOOKUP(A1465,'4B0907557B M382 List'!$A$5:$D$1799,3,FALSE)</f>
        <v>$0A3C7</v>
      </c>
      <c r="H1465" s="2" t="e">
        <f>VLOOKUP(A1465,'4B0907557P M592 List'!$A$5:$D$1316,2,FALSE)</f>
        <v>#N/A</v>
      </c>
      <c r="I1465" s="2" t="e">
        <f>VLOOKUP(A1465,'4B0907557P M592 List'!$A$5:$D$1316,4,FALSE)</f>
        <v>#N/A</v>
      </c>
      <c r="J1465" s="2" t="e">
        <f>VLOOKUP(A1465,'4B0907557P M592 List'!$A$5:$D$1316,3,FALSE)</f>
        <v>#N/A</v>
      </c>
      <c r="L1465" s="2" t="e">
        <f>VLOOKUP(A1465,'4B0907557P M592 List'!$A$5:$D$1316,2,FALSE)</f>
        <v>#N/A</v>
      </c>
      <c r="M1465" s="2" t="e">
        <f>VLOOKUP(A1465,'4B0907557P M592 List'!$A$5:$D$1316,4,FALSE)</f>
        <v>#N/A</v>
      </c>
      <c r="N1465" s="2" t="e">
        <f>VLOOKUP(A1465,'4B0907557P M592 List'!$A$5:$D$1316,3,FALSE)</f>
        <v>#N/A</v>
      </c>
      <c r="P1465" s="2" t="str">
        <f>VLOOKUP(A1465,'06A906018R M383 List'!$A$6:$D$1294,2,FALSE)</f>
        <v>6x1</v>
      </c>
      <c r="Q1465" s="2" t="str">
        <f>VLOOKUP(A1465,'06A906018R M383 List'!$A$6:$D$1294,4,FALSE)</f>
        <v>Faktor für Lambdaregler aus Tankentlüftung</v>
      </c>
      <c r="R1465" s="2" t="str">
        <f>VLOOKUP(A1465,'06A906018R M383 List'!$A$6:$D$1294,3,FALSE)</f>
        <v>$098BC</v>
      </c>
      <c r="T1465" s="2" t="str">
        <f>VLOOKUP(A1465,'06A906018CG M383 List'!$A$6:$D$1395,2,FALSE)</f>
        <v>6x1</v>
      </c>
      <c r="U1465" s="2" t="str">
        <f>VLOOKUP(A1465,'06A906018CG M383 List'!$A$6:$D$1395,4,FALSE)</f>
        <v>Faktor für Lambdaregler aus Tankentlüftung</v>
      </c>
      <c r="V1465" s="2" t="str">
        <f>VLOOKUP(A1465,'06A906018CG M383 List'!$A$6:$D$1395,3,FALSE)</f>
        <v>$09926</v>
      </c>
    </row>
    <row r="1466" spans="1:22">
      <c r="A1466" s="2" t="s">
        <v>7060</v>
      </c>
      <c r="B1466" s="2" t="str">
        <f>VLOOKUP(A1466,'4B0907557B M382 List'!$A$5:$E$1799,5,FALSE)</f>
        <v>Factor for adjustment of fresh and frp on error " open TEV pinched "</v>
      </c>
      <c r="D1466" s="2" t="str">
        <f>VLOOKUP(A1466,'4B0907557B M382 List'!$A$5:$B$1799,2,FALSE)</f>
        <v>1x1</v>
      </c>
      <c r="E1466" s="2" t="str">
        <f>VLOOKUP(A1466,'4B0907557B M382 List'!$A$5:$D$1799,4,FALSE)</f>
        <v>Faktor zur Verstellung von fri und frp bei Fehler "offenes TEV klemmt"</v>
      </c>
      <c r="F1466" s="2" t="str">
        <f>VLOOKUP(A1466,'4B0907557B M382 List'!$A$5:$D$1799,3,FALSE)</f>
        <v>$07672</v>
      </c>
      <c r="H1466" s="2" t="str">
        <f>VLOOKUP(A1466,'4B0907557P M592 List'!$A$5:$D$1316,2,FALSE)</f>
        <v>1x1</v>
      </c>
      <c r="I1466" s="2" t="str">
        <f>VLOOKUP(A1466,'4B0907557P M592 List'!$A$5:$D$1316,4,FALSE)</f>
        <v>Faktor zur Verstellung von fri und frp bei Fehler "offenes TEV klemmt"</v>
      </c>
      <c r="J1466" s="2" t="str">
        <f>VLOOKUP(A1466,'4B0907557P M592 List'!$A$5:$D$1316,3,FALSE)</f>
        <v>$07208</v>
      </c>
      <c r="L1466" s="2" t="str">
        <f>VLOOKUP(A1466,'4B0907557P M592 List'!$A$5:$D$1316,2,FALSE)</f>
        <v>1x1</v>
      </c>
      <c r="M1466" s="2" t="str">
        <f>VLOOKUP(A1466,'4B0907557P M592 List'!$A$5:$D$1316,4,FALSE)</f>
        <v>Faktor zur Verstellung von fri und frp bei Fehler "offenes TEV klemmt"</v>
      </c>
      <c r="N1466" s="2" t="str">
        <f>VLOOKUP(A1466,'4B0907557P M592 List'!$A$5:$D$1316,3,FALSE)</f>
        <v>$07208</v>
      </c>
      <c r="P1466" s="2" t="str">
        <f>VLOOKUP(A1466,'06A906018R M383 List'!$A$6:$D$1294,2,FALSE)</f>
        <v>1x1</v>
      </c>
      <c r="Q1466" s="2" t="str">
        <f>VLOOKUP(A1466,'06A906018R M383 List'!$A$6:$D$1294,4,FALSE)</f>
        <v>Faktor zur Verstellung von fri und frp bei Fehler "offenes TEV klemmt"</v>
      </c>
      <c r="R1466" s="2" t="str">
        <f>VLOOKUP(A1466,'06A906018R M383 List'!$A$6:$D$1294,3,FALSE)</f>
        <v>$06B8A</v>
      </c>
      <c r="T1466" s="2" t="str">
        <f>VLOOKUP(A1466,'06A906018CG M383 List'!$A$6:$D$1395,2,FALSE)</f>
        <v>1x1</v>
      </c>
      <c r="U1466" s="2" t="str">
        <f>VLOOKUP(A1466,'06A906018CG M383 List'!$A$6:$D$1395,4,FALSE)</f>
        <v>Faktor zur Verstellung von fri und frp bei Fehler "offenes TEV klemmt"</v>
      </c>
      <c r="V1466" s="2" t="str">
        <f>VLOOKUP(A1466,'06A906018CG M383 List'!$A$6:$D$1395,3,FALSE)</f>
        <v>$06BA8</v>
      </c>
    </row>
    <row r="1467" spans="1:22">
      <c r="A1467" s="2" t="s">
        <v>7063</v>
      </c>
      <c r="B1467" s="2" t="str">
        <f>VLOOKUP(A1467,'4B0907557B M382 List'!$A$5:$E$1799,5,FALSE)</f>
        <v>upper limit of control range</v>
      </c>
      <c r="D1467" s="2" t="str">
        <f>VLOOKUP(A1467,'4B0907557B M382 List'!$A$5:$B$1799,2,FALSE)</f>
        <v>1x1</v>
      </c>
      <c r="E1467" s="2" t="str">
        <f>VLOOKUP(A1467,'4B0907557B M382 List'!$A$5:$D$1799,4,FALSE)</f>
        <v>obere Regelbereichsgrenze</v>
      </c>
      <c r="F1467" s="2" t="str">
        <f>VLOOKUP(A1467,'4B0907557B M382 List'!$A$5:$D$1799,3,FALSE)</f>
        <v>$07667</v>
      </c>
      <c r="H1467" s="2" t="str">
        <f>VLOOKUP(A1467,'4B0907557P M592 List'!$A$5:$D$1316,2,FALSE)</f>
        <v>1x1</v>
      </c>
      <c r="I1467" s="2" t="str">
        <f>VLOOKUP(A1467,'4B0907557P M592 List'!$A$5:$D$1316,4,FALSE)</f>
        <v>obere Regelbereichsgrenze</v>
      </c>
      <c r="J1467" s="2" t="str">
        <f>VLOOKUP(A1467,'4B0907557P M592 List'!$A$5:$D$1316,3,FALSE)</f>
        <v>$071FD</v>
      </c>
      <c r="L1467" s="2" t="str">
        <f>VLOOKUP(A1467,'4B0907557P M592 List'!$A$5:$D$1316,2,FALSE)</f>
        <v>1x1</v>
      </c>
      <c r="M1467" s="2" t="str">
        <f>VLOOKUP(A1467,'4B0907557P M592 List'!$A$5:$D$1316,4,FALSE)</f>
        <v>obere Regelbereichsgrenze</v>
      </c>
      <c r="N1467" s="2" t="str">
        <f>VLOOKUP(A1467,'4B0907557P M592 List'!$A$5:$D$1316,3,FALSE)</f>
        <v>$071FD</v>
      </c>
      <c r="P1467" s="2" t="str">
        <f>VLOOKUP(A1467,'06A906018R M383 List'!$A$6:$D$1294,2,FALSE)</f>
        <v>1x1</v>
      </c>
      <c r="Q1467" s="2" t="str">
        <f>VLOOKUP(A1467,'06A906018R M383 List'!$A$6:$D$1294,4,FALSE)</f>
        <v>obere Regelbereichsgrenze</v>
      </c>
      <c r="R1467" s="2" t="str">
        <f>VLOOKUP(A1467,'06A906018R M383 List'!$A$6:$D$1294,3,FALSE)</f>
        <v>$06B7F</v>
      </c>
      <c r="T1467" s="2" t="str">
        <f>VLOOKUP(A1467,'06A906018CG M383 List'!$A$6:$D$1395,2,FALSE)</f>
        <v>1x1</v>
      </c>
      <c r="U1467" s="2" t="str">
        <f>VLOOKUP(A1467,'06A906018CG M383 List'!$A$6:$D$1395,4,FALSE)</f>
        <v>obere Regelbereichsgrenze</v>
      </c>
      <c r="V1467" s="2" t="str">
        <f>VLOOKUP(A1467,'06A906018CG M383 List'!$A$6:$D$1395,3,FALSE)</f>
        <v>$06B9D</v>
      </c>
    </row>
    <row r="1468" spans="1:22">
      <c r="A1468" s="2" t="s">
        <v>7066</v>
      </c>
      <c r="B1468" s="2" t="str">
        <f>VLOOKUP(A1468,'4B0907557B M382 List'!$A$5:$E$1799,5,FALSE)</f>
        <v>Maximum integrator value at DSLS</v>
      </c>
      <c r="D1468" s="2" t="str">
        <f>VLOOKUP(A1468,'4B0907557B M382 List'!$A$5:$B$1799,2,FALSE)</f>
        <v>1x1</v>
      </c>
      <c r="E1468" s="2" t="str">
        <f>VLOOKUP(A1468,'4B0907557B M382 List'!$A$5:$D$1799,4,FALSE)</f>
        <v>Maximaler Integratorwert bei DSLS</v>
      </c>
      <c r="F1468" s="2" t="str">
        <f>VLOOKUP(A1468,'4B0907557B M382 List'!$A$5:$D$1799,3,FALSE)</f>
        <v>$0766F</v>
      </c>
      <c r="H1468" s="2" t="str">
        <f>VLOOKUP(A1468,'4B0907557P M592 List'!$A$5:$D$1316,2,FALSE)</f>
        <v>1x1</v>
      </c>
      <c r="I1468" s="2" t="str">
        <f>VLOOKUP(A1468,'4B0907557P M592 List'!$A$5:$D$1316,4,FALSE)</f>
        <v>Maximaler Integratorwert bei DSLS</v>
      </c>
      <c r="J1468" s="2" t="str">
        <f>VLOOKUP(A1468,'4B0907557P M592 List'!$A$5:$D$1316,3,FALSE)</f>
        <v>$07205</v>
      </c>
      <c r="L1468" s="2" t="str">
        <f>VLOOKUP(A1468,'4B0907557P M592 List'!$A$5:$D$1316,2,FALSE)</f>
        <v>1x1</v>
      </c>
      <c r="M1468" s="2" t="str">
        <f>VLOOKUP(A1468,'4B0907557P M592 List'!$A$5:$D$1316,4,FALSE)</f>
        <v>Maximaler Integratorwert bei DSLS</v>
      </c>
      <c r="N1468" s="2" t="str">
        <f>VLOOKUP(A1468,'4B0907557P M592 List'!$A$5:$D$1316,3,FALSE)</f>
        <v>$07205</v>
      </c>
      <c r="P1468" s="2" t="str">
        <f>VLOOKUP(A1468,'06A906018R M383 List'!$A$6:$D$1294,2,FALSE)</f>
        <v>1x1</v>
      </c>
      <c r="Q1468" s="2" t="str">
        <f>VLOOKUP(A1468,'06A906018R M383 List'!$A$6:$D$1294,4,FALSE)</f>
        <v>Maximaler Integratorwert bei DSLS</v>
      </c>
      <c r="R1468" s="2" t="str">
        <f>VLOOKUP(A1468,'06A906018R M383 List'!$A$6:$D$1294,3,FALSE)</f>
        <v>$06B87</v>
      </c>
      <c r="T1468" s="2" t="str">
        <f>VLOOKUP(A1468,'06A906018CG M383 List'!$A$6:$D$1395,2,FALSE)</f>
        <v>1x1</v>
      </c>
      <c r="U1468" s="2" t="str">
        <f>VLOOKUP(A1468,'06A906018CG M383 List'!$A$6:$D$1395,4,FALSE)</f>
        <v>Maximaler Integratorwert bei DSLS</v>
      </c>
      <c r="V1468" s="2" t="str">
        <f>VLOOKUP(A1468,'06A906018CG M383 List'!$A$6:$D$1395,3,FALSE)</f>
        <v>$06BA5</v>
      </c>
    </row>
    <row r="1469" spans="1:22">
      <c r="A1469" s="2" t="s">
        <v>7069</v>
      </c>
      <c r="B1469" s="2" t="str">
        <f>VLOOKUP(A1469,'4B0907557B M382 List'!$A$5:$E$1799,5,FALSE)</f>
        <v>Dependent on engine temperature minimum lambda control factor</v>
      </c>
      <c r="D1469" s="2" t="str">
        <f>VLOOKUP(A1469,'4B0907557B M382 List'!$A$5:$B$1799,2,FALSE)</f>
        <v>6x1</v>
      </c>
      <c r="E1469" s="2" t="str">
        <f>VLOOKUP(A1469,'4B0907557B M382 List'!$A$5:$D$1799,4,FALSE)</f>
        <v>Von Motortemperatur abhängiger minimaler Lambdaregelfaktor</v>
      </c>
      <c r="F1469" s="2" t="str">
        <f>VLOOKUP(A1469,'4B0907557B M382 List'!$A$5:$D$1799,3,FALSE)</f>
        <v>$0A3AB</v>
      </c>
      <c r="H1469" s="2" t="e">
        <f>VLOOKUP(A1469,'4B0907557P M592 List'!$A$5:$D$1316,2,FALSE)</f>
        <v>#N/A</v>
      </c>
      <c r="I1469" s="2" t="e">
        <f>VLOOKUP(A1469,'4B0907557P M592 List'!$A$5:$D$1316,4,FALSE)</f>
        <v>#N/A</v>
      </c>
      <c r="J1469" s="2" t="e">
        <f>VLOOKUP(A1469,'4B0907557P M592 List'!$A$5:$D$1316,3,FALSE)</f>
        <v>#N/A</v>
      </c>
      <c r="L1469" s="2" t="e">
        <f>VLOOKUP(A1469,'4B0907557P M592 List'!$A$5:$D$1316,2,FALSE)</f>
        <v>#N/A</v>
      </c>
      <c r="M1469" s="2" t="e">
        <f>VLOOKUP(A1469,'4B0907557P M592 List'!$A$5:$D$1316,4,FALSE)</f>
        <v>#N/A</v>
      </c>
      <c r="N1469" s="2" t="e">
        <f>VLOOKUP(A1469,'4B0907557P M592 List'!$A$5:$D$1316,3,FALSE)</f>
        <v>#N/A</v>
      </c>
      <c r="P1469" s="2" t="str">
        <f>VLOOKUP(A1469,'06A906018R M383 List'!$A$6:$D$1294,2,FALSE)</f>
        <v>6x1</v>
      </c>
      <c r="Q1469" s="2" t="str">
        <f>VLOOKUP(A1469,'06A906018R M383 List'!$A$6:$D$1294,4,FALSE)</f>
        <v>Von Motortemperatur abhängiger minimaler Lambdaregelfaktor</v>
      </c>
      <c r="R1469" s="2" t="str">
        <f>VLOOKUP(A1469,'06A906018R M383 List'!$A$6:$D$1294,3,FALSE)</f>
        <v>$098A0</v>
      </c>
      <c r="T1469" s="2" t="str">
        <f>VLOOKUP(A1469,'06A906018CG M383 List'!$A$6:$D$1395,2,FALSE)</f>
        <v>6x1</v>
      </c>
      <c r="U1469" s="2" t="str">
        <f>VLOOKUP(A1469,'06A906018CG M383 List'!$A$6:$D$1395,4,FALSE)</f>
        <v>Von Motortemperatur abhängiger minimaler Lambdaregelfaktor</v>
      </c>
      <c r="V1469" s="2" t="str">
        <f>VLOOKUP(A1469,'06A906018CG M383 List'!$A$6:$D$1395,3,FALSE)</f>
        <v>$0990A</v>
      </c>
    </row>
    <row r="1470" spans="1:22">
      <c r="A1470" s="2" t="s">
        <v>7072</v>
      </c>
      <c r="B1470" s="2" t="str">
        <f>VLOOKUP(A1470,'4B0907557B M382 List'!$A$5:$E$1799,5,FALSE)</f>
        <v>high limit range on error " open jammed TEV "</v>
      </c>
      <c r="D1470" s="2" t="str">
        <f>VLOOKUP(A1470,'4B0907557B M382 List'!$A$5:$B$1799,2,FALSE)</f>
        <v>1x1</v>
      </c>
      <c r="E1470" s="2" t="str">
        <f>VLOOKUP(A1470,'4B0907557B M382 List'!$A$5:$D$1799,4,FALSE)</f>
        <v>obere Regelbereichsgrenze bei Fehler "offen klemmendes TEV"</v>
      </c>
      <c r="F1470" s="2" t="str">
        <f>VLOOKUP(A1470,'4B0907557B M382 List'!$A$5:$D$1799,3,FALSE)</f>
        <v>$0766E</v>
      </c>
      <c r="H1470" s="2" t="str">
        <f>VLOOKUP(A1470,'4B0907557P M592 List'!$A$5:$D$1316,2,FALSE)</f>
        <v>1x1</v>
      </c>
      <c r="I1470" s="2" t="str">
        <f>VLOOKUP(A1470,'4B0907557P M592 List'!$A$5:$D$1316,4,FALSE)</f>
        <v>obere Regelbereichsgrenze bei Fehler "offen klemmendes TEV"</v>
      </c>
      <c r="J1470" s="2" t="str">
        <f>VLOOKUP(A1470,'4B0907557P M592 List'!$A$5:$D$1316,3,FALSE)</f>
        <v>$07204</v>
      </c>
      <c r="L1470" s="2" t="str">
        <f>VLOOKUP(A1470,'4B0907557P M592 List'!$A$5:$D$1316,2,FALSE)</f>
        <v>1x1</v>
      </c>
      <c r="M1470" s="2" t="str">
        <f>VLOOKUP(A1470,'4B0907557P M592 List'!$A$5:$D$1316,4,FALSE)</f>
        <v>obere Regelbereichsgrenze bei Fehler "offen klemmendes TEV"</v>
      </c>
      <c r="N1470" s="2" t="str">
        <f>VLOOKUP(A1470,'4B0907557P M592 List'!$A$5:$D$1316,3,FALSE)</f>
        <v>$07204</v>
      </c>
      <c r="P1470" s="2" t="str">
        <f>VLOOKUP(A1470,'06A906018R M383 List'!$A$6:$D$1294,2,FALSE)</f>
        <v>1x1</v>
      </c>
      <c r="Q1470" s="2" t="str">
        <f>VLOOKUP(A1470,'06A906018R M383 List'!$A$6:$D$1294,4,FALSE)</f>
        <v>obere Regelbereichsgrenze bei Fehler "offen klemmendes TEV"</v>
      </c>
      <c r="R1470" s="2" t="str">
        <f>VLOOKUP(A1470,'06A906018R M383 List'!$A$6:$D$1294,3,FALSE)</f>
        <v>$06B86</v>
      </c>
      <c r="T1470" s="2" t="str">
        <f>VLOOKUP(A1470,'06A906018CG M383 List'!$A$6:$D$1395,2,FALSE)</f>
        <v>1x1</v>
      </c>
      <c r="U1470" s="2" t="str">
        <f>VLOOKUP(A1470,'06A906018CG M383 List'!$A$6:$D$1395,4,FALSE)</f>
        <v>obere Regelbereichsgrenze bei Fehler "offen klemmendes TEV"</v>
      </c>
      <c r="V1470" s="2" t="str">
        <f>VLOOKUP(A1470,'06A906018CG M383 List'!$A$6:$D$1395,3,FALSE)</f>
        <v>$06BA4</v>
      </c>
    </row>
    <row r="1471" spans="1:22">
      <c r="A1471" s="2" t="s">
        <v>7412</v>
      </c>
      <c r="B1471" s="2" t="str">
        <f>VLOOKUP(A1471,'4B0907557B M382 List'!$A$5:$E$1799,5,FALSE)</f>
        <v>Integration speed at the start of the diagnosis of the secondary air system,</v>
      </c>
      <c r="D1471" s="2" t="str">
        <f>VLOOKUP(A1471,'4B0907557B M382 List'!$A$5:$B$1799,2,FALSE)</f>
        <v>1x1</v>
      </c>
      <c r="E1471" s="2" t="str">
        <f>VLOOKUP(A1471,'4B0907557B M382 List'!$A$5:$D$1799,4,FALSE)</f>
        <v>Integrationsgeschwindigkeit bei Start der Diagnose des Sekundärluft-Systems</v>
      </c>
      <c r="F1471" s="2" t="str">
        <f>VLOOKUP(A1471,'4B0907557B M382 List'!$A$5:$D$1799,3,FALSE)</f>
        <v>$07670</v>
      </c>
      <c r="H1471" s="2" t="str">
        <f>VLOOKUP(A1471,'4B0907557P M592 List'!$A$5:$D$1316,2,FALSE)</f>
        <v>1x1</v>
      </c>
      <c r="I1471" s="2" t="str">
        <f>VLOOKUP(A1471,'4B0907557P M592 List'!$A$5:$D$1316,4,FALSE)</f>
        <v>Integrationsgeschwindigkeit bei Start der Diagnose des Sekundärluft-Systems</v>
      </c>
      <c r="J1471" s="2" t="str">
        <f>VLOOKUP(A1471,'4B0907557P M592 List'!$A$5:$D$1316,3,FALSE)</f>
        <v>$07206</v>
      </c>
      <c r="L1471" s="2" t="str">
        <f>VLOOKUP(A1471,'4B0907557P M592 List'!$A$5:$D$1316,2,FALSE)</f>
        <v>1x1</v>
      </c>
      <c r="M1471" s="2" t="str">
        <f>VLOOKUP(A1471,'4B0907557P M592 List'!$A$5:$D$1316,4,FALSE)</f>
        <v>Integrationsgeschwindigkeit bei Start der Diagnose des Sekundärluft-Systems</v>
      </c>
      <c r="N1471" s="2" t="str">
        <f>VLOOKUP(A1471,'4B0907557P M592 List'!$A$5:$D$1316,3,FALSE)</f>
        <v>$07206</v>
      </c>
      <c r="P1471" s="2" t="str">
        <f>VLOOKUP(A1471,'06A906018R M383 List'!$A$6:$D$1294,2,FALSE)</f>
        <v>1x1</v>
      </c>
      <c r="Q1471" s="2" t="str">
        <f>VLOOKUP(A1471,'06A906018R M383 List'!$A$6:$D$1294,4,FALSE)</f>
        <v>Integrationsgeschwindigkeit bei Start der Diagnose des Sekundärluft-Systems</v>
      </c>
      <c r="R1471" s="2" t="str">
        <f>VLOOKUP(A1471,'06A906018R M383 List'!$A$6:$D$1294,3,FALSE)</f>
        <v>$06B88</v>
      </c>
      <c r="T1471" s="2" t="str">
        <f>VLOOKUP(A1471,'06A906018CG M383 List'!$A$6:$D$1395,2,FALSE)</f>
        <v>1x1</v>
      </c>
      <c r="U1471" s="2" t="str">
        <f>VLOOKUP(A1471,'06A906018CG M383 List'!$A$6:$D$1395,4,FALSE)</f>
        <v>Integrationsgeschwindigkeit bei Start der Diagnose des Sekundärluft-Systems</v>
      </c>
      <c r="V1471" s="2" t="str">
        <f>VLOOKUP(A1471,'06A906018CG M383 List'!$A$6:$D$1395,3,FALSE)</f>
        <v>$06BA6</v>
      </c>
    </row>
    <row r="1472" spans="1:22">
      <c r="A1472" s="2" t="s">
        <v>7415</v>
      </c>
      <c r="B1472" s="2" t="str">
        <f>VLOOKUP(A1472,'4B0907557B M382 List'!$A$5:$E$1799,5,FALSE)</f>
        <v>Slope for control of the control factor of DSLS</v>
      </c>
      <c r="D1472" s="2" t="str">
        <f>VLOOKUP(A1472,'4B0907557B M382 List'!$A$5:$B$1799,2,FALSE)</f>
        <v>1x1</v>
      </c>
      <c r="E1472" s="2" t="str">
        <f>VLOOKUP(A1472,'4B0907557B M382 List'!$A$5:$D$1799,4,FALSE)</f>
        <v>Steigung für Steuerung des Regelfaktors aus DSLS</v>
      </c>
      <c r="F1472" s="2" t="str">
        <f>VLOOKUP(A1472,'4B0907557B M382 List'!$A$5:$D$1799,3,FALSE)</f>
        <v>$07671</v>
      </c>
      <c r="H1472" s="2" t="str">
        <f>VLOOKUP(A1472,'4B0907557P M592 List'!$A$5:$D$1316,2,FALSE)</f>
        <v>1x1</v>
      </c>
      <c r="I1472" s="2" t="str">
        <f>VLOOKUP(A1472,'4B0907557P M592 List'!$A$5:$D$1316,4,FALSE)</f>
        <v>Steigung für Steuerung des Regelfaktors aus DSLS</v>
      </c>
      <c r="J1472" s="2" t="str">
        <f>VLOOKUP(A1472,'4B0907557P M592 List'!$A$5:$D$1316,3,FALSE)</f>
        <v>$07207</v>
      </c>
      <c r="L1472" s="2" t="str">
        <f>VLOOKUP(A1472,'4B0907557P M592 List'!$A$5:$D$1316,2,FALSE)</f>
        <v>1x1</v>
      </c>
      <c r="M1472" s="2" t="str">
        <f>VLOOKUP(A1472,'4B0907557P M592 List'!$A$5:$D$1316,4,FALSE)</f>
        <v>Steigung für Steuerung des Regelfaktors aus DSLS</v>
      </c>
      <c r="N1472" s="2" t="str">
        <f>VLOOKUP(A1472,'4B0907557P M592 List'!$A$5:$D$1316,3,FALSE)</f>
        <v>$07207</v>
      </c>
      <c r="P1472" s="2" t="str">
        <f>VLOOKUP(A1472,'06A906018R M383 List'!$A$6:$D$1294,2,FALSE)</f>
        <v>1x1</v>
      </c>
      <c r="Q1472" s="2" t="str">
        <f>VLOOKUP(A1472,'06A906018R M383 List'!$A$6:$D$1294,4,FALSE)</f>
        <v>Steigung für Steuerung des Regelfaktors aus DSLS</v>
      </c>
      <c r="R1472" s="2" t="str">
        <f>VLOOKUP(A1472,'06A906018R M383 List'!$A$6:$D$1294,3,FALSE)</f>
        <v>$06B89</v>
      </c>
      <c r="T1472" s="2" t="str">
        <f>VLOOKUP(A1472,'06A906018CG M383 List'!$A$6:$D$1395,2,FALSE)</f>
        <v>1x1</v>
      </c>
      <c r="U1472" s="2" t="str">
        <f>VLOOKUP(A1472,'06A906018CG M383 List'!$A$6:$D$1395,4,FALSE)</f>
        <v>Steigung für Steuerung des Regelfaktors aus DSLS</v>
      </c>
      <c r="V1472" s="2" t="str">
        <f>VLOOKUP(A1472,'06A906018CG M383 List'!$A$6:$D$1395,3,FALSE)</f>
        <v>$06BA7</v>
      </c>
    </row>
    <row r="1473" spans="1:22">
      <c r="A1473" s="2" t="s">
        <v>7665</v>
      </c>
      <c r="B1473" s="2" t="str">
        <f>VLOOKUP(A1473,'4B0907557B M382 List'!$A$5:$E$1799,5,FALSE)</f>
        <v>I - map</v>
      </c>
      <c r="D1473" s="2" t="str">
        <f>VLOOKUP(A1473,'4B0907557B M382 List'!$A$5:$B$1799,2,FALSE)</f>
        <v>8x8</v>
      </c>
      <c r="E1473" s="2" t="str">
        <f>VLOOKUP(A1473,'4B0907557B M382 List'!$A$5:$D$1799,4,FALSE)</f>
        <v>I - Kennfeld</v>
      </c>
      <c r="F1473" s="2" t="str">
        <f>VLOOKUP(A1473,'4B0907557B M382 List'!$A$5:$D$1799,3,FALSE)</f>
        <v>$0A1A1</v>
      </c>
      <c r="H1473" s="2" t="e">
        <f>VLOOKUP(A1473,'4B0907557P M592 List'!$A$5:$D$1316,2,FALSE)</f>
        <v>#N/A</v>
      </c>
      <c r="I1473" s="2" t="e">
        <f>VLOOKUP(A1473,'4B0907557P M592 List'!$A$5:$D$1316,4,FALSE)</f>
        <v>#N/A</v>
      </c>
      <c r="J1473" s="2" t="e">
        <f>VLOOKUP(A1473,'4B0907557P M592 List'!$A$5:$D$1316,3,FALSE)</f>
        <v>#N/A</v>
      </c>
      <c r="L1473" s="2" t="e">
        <f>VLOOKUP(A1473,'4B0907557P M592 List'!$A$5:$D$1316,2,FALSE)</f>
        <v>#N/A</v>
      </c>
      <c r="M1473" s="2" t="e">
        <f>VLOOKUP(A1473,'4B0907557P M592 List'!$A$5:$D$1316,4,FALSE)</f>
        <v>#N/A</v>
      </c>
      <c r="N1473" s="2" t="e">
        <f>VLOOKUP(A1473,'4B0907557P M592 List'!$A$5:$D$1316,3,FALSE)</f>
        <v>#N/A</v>
      </c>
      <c r="P1473" s="2" t="str">
        <f>VLOOKUP(A1473,'06A906018R M383 List'!$A$6:$D$1294,2,FALSE)</f>
        <v>8x8</v>
      </c>
      <c r="Q1473" s="2" t="str">
        <f>VLOOKUP(A1473,'06A906018R M383 List'!$A$6:$D$1294,4,FALSE)</f>
        <v>I - Kennfeld</v>
      </c>
      <c r="R1473" s="2" t="str">
        <f>VLOOKUP(A1473,'06A906018R M383 List'!$A$6:$D$1294,3,FALSE)</f>
        <v>$09696</v>
      </c>
      <c r="T1473" s="2" t="str">
        <f>VLOOKUP(A1473,'06A906018CG M383 List'!$A$6:$D$1395,2,FALSE)</f>
        <v>8x8</v>
      </c>
      <c r="U1473" s="2" t="str">
        <f>VLOOKUP(A1473,'06A906018CG M383 List'!$A$6:$D$1395,4,FALSE)</f>
        <v>I - Kennfeld</v>
      </c>
      <c r="V1473" s="2" t="str">
        <f>VLOOKUP(A1473,'06A906018CG M383 List'!$A$6:$D$1395,3,FALSE)</f>
        <v>$09700</v>
      </c>
    </row>
    <row r="1474" spans="1:22">
      <c r="A1474" s="2" t="s">
        <v>7668</v>
      </c>
      <c r="B1474" s="2" t="str">
        <f>VLOOKUP(A1474,'4B0907557B M382 List'!$A$5:$E$1799,5,FALSE)</f>
        <v>P - map</v>
      </c>
      <c r="D1474" s="2" t="str">
        <f>VLOOKUP(A1474,'4B0907557B M382 List'!$A$5:$B$1799,2,FALSE)</f>
        <v>8x8</v>
      </c>
      <c r="E1474" s="2" t="str">
        <f>VLOOKUP(A1474,'4B0907557B M382 List'!$A$5:$D$1799,4,FALSE)</f>
        <v>P - Kennfeld</v>
      </c>
      <c r="F1474" s="2" t="str">
        <f>VLOOKUP(A1474,'4B0907557B M382 List'!$A$5:$D$1799,3,FALSE)</f>
        <v>$0A1F5</v>
      </c>
      <c r="H1474" s="2" t="e">
        <f>VLOOKUP(A1474,'4B0907557P M592 List'!$A$5:$D$1316,2,FALSE)</f>
        <v>#N/A</v>
      </c>
      <c r="I1474" s="2" t="e">
        <f>VLOOKUP(A1474,'4B0907557P M592 List'!$A$5:$D$1316,4,FALSE)</f>
        <v>#N/A</v>
      </c>
      <c r="J1474" s="2" t="e">
        <f>VLOOKUP(A1474,'4B0907557P M592 List'!$A$5:$D$1316,3,FALSE)</f>
        <v>#N/A</v>
      </c>
      <c r="L1474" s="2" t="e">
        <f>VLOOKUP(A1474,'4B0907557P M592 List'!$A$5:$D$1316,2,FALSE)</f>
        <v>#N/A</v>
      </c>
      <c r="M1474" s="2" t="e">
        <f>VLOOKUP(A1474,'4B0907557P M592 List'!$A$5:$D$1316,4,FALSE)</f>
        <v>#N/A</v>
      </c>
      <c r="N1474" s="2" t="e">
        <f>VLOOKUP(A1474,'4B0907557P M592 List'!$A$5:$D$1316,3,FALSE)</f>
        <v>#N/A</v>
      </c>
      <c r="P1474" s="2" t="str">
        <f>VLOOKUP(A1474,'06A906018R M383 List'!$A$6:$D$1294,2,FALSE)</f>
        <v>8x8</v>
      </c>
      <c r="Q1474" s="2" t="str">
        <f>VLOOKUP(A1474,'06A906018R M383 List'!$A$6:$D$1294,4,FALSE)</f>
        <v>P - Kennfeld</v>
      </c>
      <c r="R1474" s="2" t="str">
        <f>VLOOKUP(A1474,'06A906018R M383 List'!$A$6:$D$1294,3,FALSE)</f>
        <v>$096EA</v>
      </c>
      <c r="T1474" s="2" t="str">
        <f>VLOOKUP(A1474,'06A906018CG M383 List'!$A$6:$D$1395,2,FALSE)</f>
        <v>8x8</v>
      </c>
      <c r="U1474" s="2" t="str">
        <f>VLOOKUP(A1474,'06A906018CG M383 List'!$A$6:$D$1395,4,FALSE)</f>
        <v>P - Kennfeld</v>
      </c>
      <c r="V1474" s="2" t="str">
        <f>VLOOKUP(A1474,'06A906018CG M383 List'!$A$6:$D$1395,3,FALSE)</f>
        <v>$09754</v>
      </c>
    </row>
    <row r="1475" spans="1:22">
      <c r="A1475" s="21" t="s">
        <v>7671</v>
      </c>
      <c r="B1475" s="18" t="str">
        <f>VLOOKUP(A1475,'4B0907557B M382 List'!$A$5:$E$1799,5,FALSE) &amp; "      -  LAMBDA CONTROL DUTY CYCLE MAP"</f>
        <v>TV - map      -  LAMBDA CONTROL DUTY CYCLE MAP</v>
      </c>
      <c r="C1475" s="19"/>
      <c r="D1475" s="21" t="str">
        <f>VLOOKUP(A1475,'4B0907557B M382 List'!$A$5:$B$1799,2,FALSE)</f>
        <v>8x8</v>
      </c>
      <c r="E1475" s="2" t="str">
        <f>VLOOKUP(A1475,'4B0907557B M382 List'!$A$5:$D$1799,4,FALSE)</f>
        <v>TV - Kennfeld</v>
      </c>
      <c r="F1475" s="2" t="str">
        <f>VLOOKUP(A1475,'4B0907557B M382 List'!$A$5:$D$1799,3,FALSE)</f>
        <v>$0A249</v>
      </c>
      <c r="H1475" s="2" t="e">
        <f>VLOOKUP(A1475,'4B0907557P M592 List'!$A$5:$D$1316,2,FALSE)</f>
        <v>#N/A</v>
      </c>
      <c r="I1475" s="2" t="e">
        <f>VLOOKUP(A1475,'4B0907557P M592 List'!$A$5:$D$1316,4,FALSE)</f>
        <v>#N/A</v>
      </c>
      <c r="J1475" s="2" t="e">
        <f>VLOOKUP(A1475,'4B0907557P M592 List'!$A$5:$D$1316,3,FALSE)</f>
        <v>#N/A</v>
      </c>
      <c r="L1475" s="2" t="e">
        <f>VLOOKUP(A1475,'4B0907557P M592 List'!$A$5:$D$1316,2,FALSE)</f>
        <v>#N/A</v>
      </c>
      <c r="M1475" s="2" t="e">
        <f>VLOOKUP(A1475,'4B0907557P M592 List'!$A$5:$D$1316,4,FALSE)</f>
        <v>#N/A</v>
      </c>
      <c r="N1475" s="2" t="e">
        <f>VLOOKUP(A1475,'4B0907557P M592 List'!$A$5:$D$1316,3,FALSE)</f>
        <v>#N/A</v>
      </c>
      <c r="P1475" s="2" t="str">
        <f>VLOOKUP(A1475,'06A906018R M383 List'!$A$6:$D$1294,2,FALSE)</f>
        <v>8x8</v>
      </c>
      <c r="Q1475" s="2" t="str">
        <f>VLOOKUP(A1475,'06A906018R M383 List'!$A$6:$D$1294,4,FALSE)</f>
        <v>TV - Kennfeld</v>
      </c>
      <c r="R1475" s="2" t="str">
        <f>VLOOKUP(A1475,'06A906018R M383 List'!$A$6:$D$1294,3,FALSE)</f>
        <v>$0973E</v>
      </c>
      <c r="T1475" s="2" t="str">
        <f>VLOOKUP(A1475,'06A906018CG M383 List'!$A$6:$D$1395,2,FALSE)</f>
        <v>8x8</v>
      </c>
      <c r="U1475" s="2" t="str">
        <f>VLOOKUP(A1475,'06A906018CG M383 List'!$A$6:$D$1395,4,FALSE)</f>
        <v>TV - Kennfeld</v>
      </c>
      <c r="V1475" s="2" t="str">
        <f>VLOOKUP(A1475,'06A906018CG M383 List'!$A$6:$D$1395,3,FALSE)</f>
        <v>$097A8</v>
      </c>
    </row>
    <row r="1476" spans="1:22">
      <c r="A1476" s="21" t="s">
        <v>7673</v>
      </c>
      <c r="B1476" s="18" t="str">
        <f>VLOOKUP(A1476,'4B0907557B M382 List'!$A$5:$E$1799,5,FALSE) &amp; "      -  LAMBDA CONTROL DUTY CYCLE MAP"</f>
        <v>TV - map      -  LAMBDA CONTROL DUTY CYCLE MAP</v>
      </c>
      <c r="C1476" s="19"/>
      <c r="D1476" s="21" t="str">
        <f>VLOOKUP(A1476,'4B0907557B M382 List'!$A$5:$B$1799,2,FALSE)</f>
        <v>8x8</v>
      </c>
      <c r="E1476" s="2" t="str">
        <f>VLOOKUP(A1476,'4B0907557B M382 List'!$A$5:$D$1799,4,FALSE)</f>
        <v>TV - Kennfeld</v>
      </c>
      <c r="F1476" s="2" t="str">
        <f>VLOOKUP(A1476,'4B0907557B M382 List'!$A$5:$D$1799,3,FALSE)</f>
        <v>$0A29D</v>
      </c>
      <c r="H1476" s="2" t="e">
        <f>VLOOKUP(A1476,'4B0907557P M592 List'!$A$5:$D$1316,2,FALSE)</f>
        <v>#N/A</v>
      </c>
      <c r="I1476" s="2" t="e">
        <f>VLOOKUP(A1476,'4B0907557P M592 List'!$A$5:$D$1316,4,FALSE)</f>
        <v>#N/A</v>
      </c>
      <c r="J1476" s="2" t="e">
        <f>VLOOKUP(A1476,'4B0907557P M592 List'!$A$5:$D$1316,3,FALSE)</f>
        <v>#N/A</v>
      </c>
      <c r="L1476" s="2" t="e">
        <f>VLOOKUP(A1476,'4B0907557P M592 List'!$A$5:$D$1316,2,FALSE)</f>
        <v>#N/A</v>
      </c>
      <c r="M1476" s="2" t="e">
        <f>VLOOKUP(A1476,'4B0907557P M592 List'!$A$5:$D$1316,4,FALSE)</f>
        <v>#N/A</v>
      </c>
      <c r="N1476" s="2" t="e">
        <f>VLOOKUP(A1476,'4B0907557P M592 List'!$A$5:$D$1316,3,FALSE)</f>
        <v>#N/A</v>
      </c>
      <c r="P1476" s="2" t="str">
        <f>VLOOKUP(A1476,'06A906018R M383 List'!$A$6:$D$1294,2,FALSE)</f>
        <v>8x8</v>
      </c>
      <c r="Q1476" s="2" t="str">
        <f>VLOOKUP(A1476,'06A906018R M383 List'!$A$6:$D$1294,4,FALSE)</f>
        <v>TV - Kennfeld</v>
      </c>
      <c r="R1476" s="2" t="str">
        <f>VLOOKUP(A1476,'06A906018R M383 List'!$A$6:$D$1294,3,FALSE)</f>
        <v>$09792</v>
      </c>
      <c r="T1476" s="2" t="str">
        <f>VLOOKUP(A1476,'06A906018CG M383 List'!$A$6:$D$1395,2,FALSE)</f>
        <v>8x8</v>
      </c>
      <c r="U1476" s="2" t="str">
        <f>VLOOKUP(A1476,'06A906018CG M383 List'!$A$6:$D$1395,4,FALSE)</f>
        <v>TV - Kennfeld</v>
      </c>
      <c r="V1476" s="2" t="str">
        <f>VLOOKUP(A1476,'06A906018CG M383 List'!$A$6:$D$1395,3,FALSE)</f>
        <v>$097FC</v>
      </c>
    </row>
    <row r="1477" spans="1:22">
      <c r="A1477" s="21" t="s">
        <v>7675</v>
      </c>
      <c r="B1477" s="18" t="str">
        <f>VLOOKUP(A1477,'4B0907557B M382 List'!$A$5:$E$1799,5,FALSE) &amp; "      -  LAMBDA CONTROL DUTY CYCLE MAP"</f>
        <v>TV - map      -  LAMBDA CONTROL DUTY CYCLE MAP</v>
      </c>
      <c r="C1477" s="19"/>
      <c r="D1477" s="21" t="str">
        <f>VLOOKUP(A1477,'4B0907557B M382 List'!$A$5:$B$1799,2,FALSE)</f>
        <v>8x8</v>
      </c>
      <c r="E1477" s="2" t="str">
        <f>VLOOKUP(A1477,'4B0907557B M382 List'!$A$5:$D$1799,4,FALSE)</f>
        <v>TV - Kennfeld</v>
      </c>
      <c r="F1477" s="2" t="str">
        <f>VLOOKUP(A1477,'4B0907557B M382 List'!$A$5:$D$1799,3,FALSE)</f>
        <v>$0A2F1</v>
      </c>
      <c r="H1477" s="2" t="e">
        <f>VLOOKUP(A1477,'4B0907557P M592 List'!$A$5:$D$1316,2,FALSE)</f>
        <v>#N/A</v>
      </c>
      <c r="I1477" s="2" t="e">
        <f>VLOOKUP(A1477,'4B0907557P M592 List'!$A$5:$D$1316,4,FALSE)</f>
        <v>#N/A</v>
      </c>
      <c r="J1477" s="2" t="e">
        <f>VLOOKUP(A1477,'4B0907557P M592 List'!$A$5:$D$1316,3,FALSE)</f>
        <v>#N/A</v>
      </c>
      <c r="L1477" s="2" t="e">
        <f>VLOOKUP(A1477,'4B0907557P M592 List'!$A$5:$D$1316,2,FALSE)</f>
        <v>#N/A</v>
      </c>
      <c r="M1477" s="2" t="e">
        <f>VLOOKUP(A1477,'4B0907557P M592 List'!$A$5:$D$1316,4,FALSE)</f>
        <v>#N/A</v>
      </c>
      <c r="N1477" s="2" t="e">
        <f>VLOOKUP(A1477,'4B0907557P M592 List'!$A$5:$D$1316,3,FALSE)</f>
        <v>#N/A</v>
      </c>
      <c r="P1477" s="2" t="str">
        <f>VLOOKUP(A1477,'06A906018R M383 List'!$A$6:$D$1294,2,FALSE)</f>
        <v>8x8</v>
      </c>
      <c r="Q1477" s="2" t="str">
        <f>VLOOKUP(A1477,'06A906018R M383 List'!$A$6:$D$1294,4,FALSE)</f>
        <v>TV - Kennfeld</v>
      </c>
      <c r="R1477" s="2" t="str">
        <f>VLOOKUP(A1477,'06A906018R M383 List'!$A$6:$D$1294,3,FALSE)</f>
        <v>$097E6</v>
      </c>
      <c r="T1477" s="2" t="str">
        <f>VLOOKUP(A1477,'06A906018CG M383 List'!$A$6:$D$1395,2,FALSE)</f>
        <v>8x8</v>
      </c>
      <c r="U1477" s="2" t="str">
        <f>VLOOKUP(A1477,'06A906018CG M383 List'!$A$6:$D$1395,4,FALSE)</f>
        <v>TV - Kennfeld</v>
      </c>
      <c r="V1477" s="2" t="str">
        <f>VLOOKUP(A1477,'06A906018CG M383 List'!$A$6:$D$1395,3,FALSE)</f>
        <v>$09850</v>
      </c>
    </row>
    <row r="1478" spans="1:22">
      <c r="A1478" s="2" t="s">
        <v>5812</v>
      </c>
      <c r="B1478" s="2" t="str">
        <f>VLOOKUP(A1478,'4B0907557B M382 List'!$A$5:$E$1799,5,FALSE)</f>
        <v>minimum fresh quotient for stationary condition lambda controller</v>
      </c>
      <c r="D1478" s="2" t="str">
        <f>VLOOKUP(A1478,'4B0907557B M382 List'!$A$5:$B$1799,2,FALSE)</f>
        <v>1x1</v>
      </c>
      <c r="E1478" s="2" t="str">
        <f>VLOOKUP(A1478,'4B0907557B M382 List'!$A$5:$D$1799,4,FALSE)</f>
        <v>minimaler fri-Quotient für Stationärbedingung Lambdaregler</v>
      </c>
      <c r="F1478" s="2" t="str">
        <f>VLOOKUP(A1478,'4B0907557B M382 List'!$A$5:$D$1799,3,FALSE)</f>
        <v>$07668</v>
      </c>
      <c r="H1478" s="2" t="str">
        <f>VLOOKUP(A1478,'4B0907557P M592 List'!$A$5:$D$1316,2,FALSE)</f>
        <v>1x1</v>
      </c>
      <c r="I1478" s="2" t="str">
        <f>VLOOKUP(A1478,'4B0907557P M592 List'!$A$5:$D$1316,4,FALSE)</f>
        <v>minimaler fri-Quotient für Stationärbedingung Lambdaregler</v>
      </c>
      <c r="J1478" s="2" t="str">
        <f>VLOOKUP(A1478,'4B0907557P M592 List'!$A$5:$D$1316,3,FALSE)</f>
        <v>$071FE</v>
      </c>
      <c r="L1478" s="2" t="str">
        <f>VLOOKUP(A1478,'4B0907557P M592 List'!$A$5:$D$1316,2,FALSE)</f>
        <v>1x1</v>
      </c>
      <c r="M1478" s="2" t="str">
        <f>VLOOKUP(A1478,'4B0907557P M592 List'!$A$5:$D$1316,4,FALSE)</f>
        <v>minimaler fri-Quotient für Stationärbedingung Lambdaregler</v>
      </c>
      <c r="N1478" s="2" t="str">
        <f>VLOOKUP(A1478,'4B0907557P M592 List'!$A$5:$D$1316,3,FALSE)</f>
        <v>$071FE</v>
      </c>
      <c r="P1478" s="2" t="str">
        <f>VLOOKUP(A1478,'06A906018R M383 List'!$A$6:$D$1294,2,FALSE)</f>
        <v>1x1</v>
      </c>
      <c r="Q1478" s="2" t="str">
        <f>VLOOKUP(A1478,'06A906018R M383 List'!$A$6:$D$1294,4,FALSE)</f>
        <v>minimaler fri-Quotient für Stationärbedingung Lambdaregler</v>
      </c>
      <c r="R1478" s="2" t="str">
        <f>VLOOKUP(A1478,'06A906018R M383 List'!$A$6:$D$1294,3,FALSE)</f>
        <v>$06B80</v>
      </c>
      <c r="T1478" s="2" t="str">
        <f>VLOOKUP(A1478,'06A906018CG M383 List'!$A$6:$D$1395,2,FALSE)</f>
        <v>1x1</v>
      </c>
      <c r="U1478" s="2" t="str">
        <f>VLOOKUP(A1478,'06A906018CG M383 List'!$A$6:$D$1395,4,FALSE)</f>
        <v>minimaler fri-Quotient für Stationärbedingung Lambdaregler</v>
      </c>
      <c r="V1478" s="2" t="str">
        <f>VLOOKUP(A1478,'06A906018CG M383 List'!$A$6:$D$1395,3,FALSE)</f>
        <v>$06B9E</v>
      </c>
    </row>
    <row r="1479" spans="1:22">
      <c r="A1479" s="2" t="s">
        <v>5815</v>
      </c>
      <c r="B1479" s="2" t="str">
        <f>VLOOKUP(A1479,'4B0907557B M382 List'!$A$5:$E$1799,5,FALSE)</f>
        <v>maximum fresh quotient for stationary condition lambda controller</v>
      </c>
      <c r="D1479" s="2" t="str">
        <f>VLOOKUP(A1479,'4B0907557B M382 List'!$A$5:$B$1799,2,FALSE)</f>
        <v>1x1</v>
      </c>
      <c r="E1479" s="2" t="str">
        <f>VLOOKUP(A1479,'4B0907557B M382 List'!$A$5:$D$1799,4,FALSE)</f>
        <v>maximaler fri-Quotient für Stationärbedingung Lambdaregler</v>
      </c>
      <c r="F1479" s="2" t="str">
        <f>VLOOKUP(A1479,'4B0907557B M382 List'!$A$5:$D$1799,3,FALSE)</f>
        <v>$07669</v>
      </c>
      <c r="H1479" s="2" t="str">
        <f>VLOOKUP(A1479,'4B0907557P M592 List'!$A$5:$D$1316,2,FALSE)</f>
        <v>1x1</v>
      </c>
      <c r="I1479" s="2" t="str">
        <f>VLOOKUP(A1479,'4B0907557P M592 List'!$A$5:$D$1316,4,FALSE)</f>
        <v>maximaler fri-Quotient für Stationärbedingung Lambdaregler</v>
      </c>
      <c r="J1479" s="2" t="str">
        <f>VLOOKUP(A1479,'4B0907557P M592 List'!$A$5:$D$1316,3,FALSE)</f>
        <v>$071FF</v>
      </c>
      <c r="L1479" s="2" t="str">
        <f>VLOOKUP(A1479,'4B0907557P M592 List'!$A$5:$D$1316,2,FALSE)</f>
        <v>1x1</v>
      </c>
      <c r="M1479" s="2" t="str">
        <f>VLOOKUP(A1479,'4B0907557P M592 List'!$A$5:$D$1316,4,FALSE)</f>
        <v>maximaler fri-Quotient für Stationärbedingung Lambdaregler</v>
      </c>
      <c r="N1479" s="2" t="str">
        <f>VLOOKUP(A1479,'4B0907557P M592 List'!$A$5:$D$1316,3,FALSE)</f>
        <v>$071FF</v>
      </c>
      <c r="P1479" s="2" t="str">
        <f>VLOOKUP(A1479,'06A906018R M383 List'!$A$6:$D$1294,2,FALSE)</f>
        <v>1x1</v>
      </c>
      <c r="Q1479" s="2" t="str">
        <f>VLOOKUP(A1479,'06A906018R M383 List'!$A$6:$D$1294,4,FALSE)</f>
        <v>maximaler fri-Quotient für Stationärbedingung Lambdaregler</v>
      </c>
      <c r="R1479" s="2" t="str">
        <f>VLOOKUP(A1479,'06A906018R M383 List'!$A$6:$D$1294,3,FALSE)</f>
        <v>$06B81</v>
      </c>
      <c r="T1479" s="2" t="str">
        <f>VLOOKUP(A1479,'06A906018CG M383 List'!$A$6:$D$1395,2,FALSE)</f>
        <v>1x1</v>
      </c>
      <c r="U1479" s="2" t="str">
        <f>VLOOKUP(A1479,'06A906018CG M383 List'!$A$6:$D$1395,4,FALSE)</f>
        <v>maximaler fri-Quotient für Stationärbedingung Lambdaregler</v>
      </c>
      <c r="V1479" s="2" t="str">
        <f>VLOOKUP(A1479,'06A906018CG M383 List'!$A$6:$D$1395,3,FALSE)</f>
        <v>$06B9F</v>
      </c>
    </row>
    <row r="1480" spans="1:22">
      <c r="A1480" s="2" t="s">
        <v>6838</v>
      </c>
      <c r="B1480" s="2" t="str">
        <f>VLOOKUP(A1480,'4B0907557B M382 List'!$A$5:$E$1799,5,FALSE)</f>
        <v>Blocking time P- leap probe jump</v>
      </c>
      <c r="D1480" s="2" t="str">
        <f>VLOOKUP(A1480,'4B0907557B M382 List'!$A$5:$B$1799,2,FALSE)</f>
        <v>4x1</v>
      </c>
      <c r="E1480" s="2" t="str">
        <f>VLOOKUP(A1480,'4B0907557B M382 List'!$A$5:$D$1799,4,FALSE)</f>
        <v>Sperrzeit P-Sprung nach Sondensprung</v>
      </c>
      <c r="F1480" s="2" t="str">
        <f>VLOOKUP(A1480,'4B0907557B M382 List'!$A$5:$D$1799,3,FALSE)</f>
        <v>$0A37B</v>
      </c>
      <c r="H1480" s="2" t="e">
        <f>VLOOKUP(A1480,'4B0907557P M592 List'!$A$5:$D$1316,2,FALSE)</f>
        <v>#N/A</v>
      </c>
      <c r="I1480" s="2" t="e">
        <f>VLOOKUP(A1480,'4B0907557P M592 List'!$A$5:$D$1316,4,FALSE)</f>
        <v>#N/A</v>
      </c>
      <c r="J1480" s="2" t="e">
        <f>VLOOKUP(A1480,'4B0907557P M592 List'!$A$5:$D$1316,3,FALSE)</f>
        <v>#N/A</v>
      </c>
      <c r="L1480" s="2" t="e">
        <f>VLOOKUP(A1480,'4B0907557P M592 List'!$A$5:$D$1316,2,FALSE)</f>
        <v>#N/A</v>
      </c>
      <c r="M1480" s="2" t="e">
        <f>VLOOKUP(A1480,'4B0907557P M592 List'!$A$5:$D$1316,4,FALSE)</f>
        <v>#N/A</v>
      </c>
      <c r="N1480" s="2" t="e">
        <f>VLOOKUP(A1480,'4B0907557P M592 List'!$A$5:$D$1316,3,FALSE)</f>
        <v>#N/A</v>
      </c>
      <c r="P1480" s="2" t="str">
        <f>VLOOKUP(A1480,'06A906018R M383 List'!$A$6:$D$1294,2,FALSE)</f>
        <v>4x1</v>
      </c>
      <c r="Q1480" s="2" t="str">
        <f>VLOOKUP(A1480,'06A906018R M383 List'!$A$6:$D$1294,4,FALSE)</f>
        <v>Sperrzeit P-Sprung nach Sondensprung</v>
      </c>
      <c r="R1480" s="2" t="str">
        <f>VLOOKUP(A1480,'06A906018R M383 List'!$A$6:$D$1294,3,FALSE)</f>
        <v>$09870</v>
      </c>
      <c r="T1480" s="2" t="str">
        <f>VLOOKUP(A1480,'06A906018CG M383 List'!$A$6:$D$1395,2,FALSE)</f>
        <v>4x1</v>
      </c>
      <c r="U1480" s="2" t="str">
        <f>VLOOKUP(A1480,'06A906018CG M383 List'!$A$6:$D$1395,4,FALSE)</f>
        <v>Sperrzeit P-Sprung nach Sondensprung</v>
      </c>
      <c r="V1480" s="2" t="str">
        <f>VLOOKUP(A1480,'06A906018CG M383 List'!$A$6:$D$1395,3,FALSE)</f>
        <v>$098DA</v>
      </c>
    </row>
    <row r="1481" spans="1:22">
      <c r="A1481" s="2" t="s">
        <v>6981</v>
      </c>
      <c r="B1481" s="2" t="str">
        <f>VLOOKUP(A1481,'4B0907557B M382 List'!$A$5:$E$1799,5,FALSE)</f>
        <v>Characteristic over tmot : additive , tmot -dependent tV shift</v>
      </c>
      <c r="D1481" s="2" t="str">
        <f>VLOOKUP(A1481,'4B0907557B M382 List'!$A$5:$B$1799,2,FALSE)</f>
        <v>5x1</v>
      </c>
      <c r="E1481" s="2" t="str">
        <f>VLOOKUP(A1481,'4B0907557B M382 List'!$A$5:$D$1799,4,FALSE)</f>
        <v>Kennlinie über tmot: additive, tmot-abhängige tV-Verschiebung</v>
      </c>
      <c r="F1481" s="2" t="str">
        <f>VLOOKUP(A1481,'4B0907557B M382 List'!$A$5:$D$1799,3,FALSE)</f>
        <v>$0A386</v>
      </c>
      <c r="H1481" s="2" t="e">
        <f>VLOOKUP(A1481,'4B0907557P M592 List'!$A$5:$D$1316,2,FALSE)</f>
        <v>#N/A</v>
      </c>
      <c r="I1481" s="2" t="e">
        <f>VLOOKUP(A1481,'4B0907557P M592 List'!$A$5:$D$1316,4,FALSE)</f>
        <v>#N/A</v>
      </c>
      <c r="J1481" s="2" t="e">
        <f>VLOOKUP(A1481,'4B0907557P M592 List'!$A$5:$D$1316,3,FALSE)</f>
        <v>#N/A</v>
      </c>
      <c r="L1481" s="2" t="e">
        <f>VLOOKUP(A1481,'4B0907557P M592 List'!$A$5:$D$1316,2,FALSE)</f>
        <v>#N/A</v>
      </c>
      <c r="M1481" s="2" t="e">
        <f>VLOOKUP(A1481,'4B0907557P M592 List'!$A$5:$D$1316,4,FALSE)</f>
        <v>#N/A</v>
      </c>
      <c r="N1481" s="2" t="e">
        <f>VLOOKUP(A1481,'4B0907557P M592 List'!$A$5:$D$1316,3,FALSE)</f>
        <v>#N/A</v>
      </c>
      <c r="P1481" s="2" t="e">
        <f>VLOOKUP(A1481,'06A906018R M383 List'!$A$6:$D$1294,2,FALSE)</f>
        <v>#N/A</v>
      </c>
      <c r="Q1481" s="2" t="e">
        <f>VLOOKUP(A1481,'06A906018R M383 List'!$A$6:$D$1294,4,FALSE)</f>
        <v>#N/A</v>
      </c>
      <c r="R1481" s="2" t="e">
        <f>VLOOKUP(A1481,'06A906018R M383 List'!$A$6:$D$1294,3,FALSE)</f>
        <v>#N/A</v>
      </c>
      <c r="T1481" s="2" t="str">
        <f>VLOOKUP(A1481,'06A906018CG M383 List'!$A$6:$D$1395,2,FALSE)</f>
        <v>5x1</v>
      </c>
      <c r="U1481" s="2" t="str">
        <f>VLOOKUP(A1481,'06A906018CG M383 List'!$A$6:$D$1395,4,FALSE)</f>
        <v>Kennlinie über tmot: additive, tmot-abhängige tV-Verschiebung</v>
      </c>
      <c r="V1481" s="2" t="str">
        <f>VLOOKUP(A1481,'06A906018CG M383 List'!$A$6:$D$1395,3,FALSE)</f>
        <v>$098E5</v>
      </c>
    </row>
    <row r="1482" spans="1:22">
      <c r="A1482" s="2" t="s">
        <v>6983</v>
      </c>
      <c r="B1482" s="2" t="str">
        <f>VLOOKUP(A1482,'4B0907557B M382 List'!$A$5:$E$1799,5,FALSE)</f>
        <v>Characteristic over tmot : additive , tmot -dependent tV shift</v>
      </c>
      <c r="D1482" s="2" t="str">
        <f>VLOOKUP(A1482,'4B0907557B M382 List'!$A$5:$B$1799,2,FALSE)</f>
        <v>5x1</v>
      </c>
      <c r="E1482" s="2" t="str">
        <f>VLOOKUP(A1482,'4B0907557B M382 List'!$A$5:$D$1799,4,FALSE)</f>
        <v>Kennlinie über tmot: additive, tmot-abhängige tV-Verschiebung</v>
      </c>
      <c r="F1482" s="2" t="str">
        <f>VLOOKUP(A1482,'4B0907557B M382 List'!$A$5:$D$1799,3,FALSE)</f>
        <v>$0A392</v>
      </c>
      <c r="H1482" s="2" t="e">
        <f>VLOOKUP(A1482,'4B0907557P M592 List'!$A$5:$D$1316,2,FALSE)</f>
        <v>#N/A</v>
      </c>
      <c r="I1482" s="2" t="e">
        <f>VLOOKUP(A1482,'4B0907557P M592 List'!$A$5:$D$1316,4,FALSE)</f>
        <v>#N/A</v>
      </c>
      <c r="J1482" s="2" t="e">
        <f>VLOOKUP(A1482,'4B0907557P M592 List'!$A$5:$D$1316,3,FALSE)</f>
        <v>#N/A</v>
      </c>
      <c r="L1482" s="2" t="e">
        <f>VLOOKUP(A1482,'4B0907557P M592 List'!$A$5:$D$1316,2,FALSE)</f>
        <v>#N/A</v>
      </c>
      <c r="M1482" s="2" t="e">
        <f>VLOOKUP(A1482,'4B0907557P M592 List'!$A$5:$D$1316,4,FALSE)</f>
        <v>#N/A</v>
      </c>
      <c r="N1482" s="2" t="e">
        <f>VLOOKUP(A1482,'4B0907557P M592 List'!$A$5:$D$1316,3,FALSE)</f>
        <v>#N/A</v>
      </c>
      <c r="P1482" s="2" t="str">
        <f>VLOOKUP(A1482,'06A906018R M383 List'!$A$6:$D$1294,2,FALSE)</f>
        <v>5x1</v>
      </c>
      <c r="Q1482" s="2" t="str">
        <f>VLOOKUP(A1482,'06A906018R M383 List'!$A$6:$D$1294,4,FALSE)</f>
        <v>Kennlinie über tmot: additive, tmot-abhängige tV-Verschiebung</v>
      </c>
      <c r="R1482" s="2" t="str">
        <f>VLOOKUP(A1482,'06A906018R M383 List'!$A$6:$D$1294,3,FALSE)</f>
        <v>$09887</v>
      </c>
      <c r="T1482" s="2" t="str">
        <f>VLOOKUP(A1482,'06A906018CG M383 List'!$A$6:$D$1395,2,FALSE)</f>
        <v>5x1</v>
      </c>
      <c r="U1482" s="2" t="str">
        <f>VLOOKUP(A1482,'06A906018CG M383 List'!$A$6:$D$1395,4,FALSE)</f>
        <v>Kennlinie über tmot: additive, tmot-abhängige tV-Verschiebung</v>
      </c>
      <c r="V1482" s="2" t="str">
        <f>VLOOKUP(A1482,'06A906018CG M383 List'!$A$6:$D$1395,3,FALSE)</f>
        <v>$098F1</v>
      </c>
    </row>
    <row r="1483" spans="1:22">
      <c r="A1483" s="2" t="s">
        <v>6985</v>
      </c>
      <c r="B1483" s="2" t="str">
        <f>VLOOKUP(A1483,'4B0907557B M382 List'!$A$5:$E$1799,5,FALSE)</f>
        <v>Characteristic over tmot : additive , tmot -dependent tV shift</v>
      </c>
      <c r="D1483" s="2" t="str">
        <f>VLOOKUP(A1483,'4B0907557B M382 List'!$A$5:$B$1799,2,FALSE)</f>
        <v>5x1</v>
      </c>
      <c r="E1483" s="2" t="str">
        <f>VLOOKUP(A1483,'4B0907557B M382 List'!$A$5:$D$1799,4,FALSE)</f>
        <v>Kennlinie über tmot: additive, tmot-abhängige tV-Verschiebung</v>
      </c>
      <c r="F1483" s="2" t="str">
        <f>VLOOKUP(A1483,'4B0907557B M382 List'!$A$5:$D$1799,3,FALSE)</f>
        <v>$0A39E</v>
      </c>
      <c r="H1483" s="2" t="e">
        <f>VLOOKUP(A1483,'4B0907557P M592 List'!$A$5:$D$1316,2,FALSE)</f>
        <v>#N/A</v>
      </c>
      <c r="I1483" s="2" t="e">
        <f>VLOOKUP(A1483,'4B0907557P M592 List'!$A$5:$D$1316,4,FALSE)</f>
        <v>#N/A</v>
      </c>
      <c r="J1483" s="2" t="e">
        <f>VLOOKUP(A1483,'4B0907557P M592 List'!$A$5:$D$1316,3,FALSE)</f>
        <v>#N/A</v>
      </c>
      <c r="L1483" s="2" t="e">
        <f>VLOOKUP(A1483,'4B0907557P M592 List'!$A$5:$D$1316,2,FALSE)</f>
        <v>#N/A</v>
      </c>
      <c r="M1483" s="2" t="e">
        <f>VLOOKUP(A1483,'4B0907557P M592 List'!$A$5:$D$1316,4,FALSE)</f>
        <v>#N/A</v>
      </c>
      <c r="N1483" s="2" t="e">
        <f>VLOOKUP(A1483,'4B0907557P M592 List'!$A$5:$D$1316,3,FALSE)</f>
        <v>#N/A</v>
      </c>
      <c r="P1483" s="2" t="str">
        <f>VLOOKUP(A1483,'06A906018R M383 List'!$A$6:$D$1294,2,FALSE)</f>
        <v>5x1</v>
      </c>
      <c r="Q1483" s="2" t="str">
        <f>VLOOKUP(A1483,'06A906018R M383 List'!$A$6:$D$1294,4,FALSE)</f>
        <v>Kennlinie über tmot: additive, tmot-abhängige tV-Verschiebung</v>
      </c>
      <c r="R1483" s="2" t="str">
        <f>VLOOKUP(A1483,'06A906018R M383 List'!$A$6:$D$1294,3,FALSE)</f>
        <v>$09893</v>
      </c>
      <c r="T1483" s="2" t="str">
        <f>VLOOKUP(A1483,'06A906018CG M383 List'!$A$6:$D$1395,2,FALSE)</f>
        <v>5x1</v>
      </c>
      <c r="U1483" s="2" t="str">
        <f>VLOOKUP(A1483,'06A906018CG M383 List'!$A$6:$D$1395,4,FALSE)</f>
        <v>Kennlinie über tmot: additive, tmot-abhängige tV-Verschiebung</v>
      </c>
      <c r="V1483" s="2" t="str">
        <f>VLOOKUP(A1483,'06A906018CG M383 List'!$A$6:$D$1395,3,FALSE)</f>
        <v>$098FD</v>
      </c>
    </row>
    <row r="1484" spans="1:22">
      <c r="A1484" s="2" t="s">
        <v>3918</v>
      </c>
      <c r="B1484" s="2" t="str">
        <f>VLOOKUP(A1484,'4B0907557B M382 List'!$A$5:$E$1799,5,FALSE)</f>
        <v>Control threshold for regulation before Kat</v>
      </c>
      <c r="D1484" s="2" t="str">
        <f>VLOOKUP(A1484,'4B0907557B M382 List'!$A$5:$B$1799,2,FALSE)</f>
        <v>1x1</v>
      </c>
      <c r="E1484" s="2" t="str">
        <f>VLOOKUP(A1484,'4B0907557B M382 List'!$A$5:$D$1799,4,FALSE)</f>
        <v>Regelschwelle für Regelung vor Kat</v>
      </c>
      <c r="F1484" s="2" t="str">
        <f>VLOOKUP(A1484,'4B0907557B M382 List'!$A$5:$D$1799,3,FALSE)</f>
        <v>$07666</v>
      </c>
      <c r="H1484" s="2" t="str">
        <f>VLOOKUP(A1484,'4B0907557P M592 List'!$A$5:$D$1316,2,FALSE)</f>
        <v>1x1</v>
      </c>
      <c r="I1484" s="2" t="str">
        <f>VLOOKUP(A1484,'4B0907557P M592 List'!$A$5:$D$1316,4,FALSE)</f>
        <v>Regelschwelle für Regelung vor Kat</v>
      </c>
      <c r="J1484" s="2" t="str">
        <f>VLOOKUP(A1484,'4B0907557P M592 List'!$A$5:$D$1316,3,FALSE)</f>
        <v>$071FC</v>
      </c>
      <c r="L1484" s="2" t="str">
        <f>VLOOKUP(A1484,'4B0907557P M592 List'!$A$5:$D$1316,2,FALSE)</f>
        <v>1x1</v>
      </c>
      <c r="M1484" s="2" t="str">
        <f>VLOOKUP(A1484,'4B0907557P M592 List'!$A$5:$D$1316,4,FALSE)</f>
        <v>Regelschwelle für Regelung vor Kat</v>
      </c>
      <c r="N1484" s="2" t="str">
        <f>VLOOKUP(A1484,'4B0907557P M592 List'!$A$5:$D$1316,3,FALSE)</f>
        <v>$071FC</v>
      </c>
      <c r="P1484" s="2" t="str">
        <f>VLOOKUP(A1484,'06A906018R M383 List'!$A$6:$D$1294,2,FALSE)</f>
        <v>1x1</v>
      </c>
      <c r="Q1484" s="2" t="str">
        <f>VLOOKUP(A1484,'06A906018R M383 List'!$A$6:$D$1294,4,FALSE)</f>
        <v>Regelschwelle für Regelung vor Kat</v>
      </c>
      <c r="R1484" s="2" t="str">
        <f>VLOOKUP(A1484,'06A906018R M383 List'!$A$6:$D$1294,3,FALSE)</f>
        <v>$06B7E</v>
      </c>
      <c r="T1484" s="2" t="str">
        <f>VLOOKUP(A1484,'06A906018CG M383 List'!$A$6:$D$1395,2,FALSE)</f>
        <v>1x1</v>
      </c>
      <c r="U1484" s="2" t="str">
        <f>VLOOKUP(A1484,'06A906018CG M383 List'!$A$6:$D$1395,4,FALSE)</f>
        <v>Regelschwelle für Regelung vor Kat</v>
      </c>
      <c r="V1484" s="2" t="str">
        <f>VLOOKUP(A1484,'06A906018CG M383 List'!$A$6:$D$1395,3,FALSE)</f>
        <v>$06B9C</v>
      </c>
    </row>
    <row r="1485" spans="1:22">
      <c r="A1485" s="2" t="s">
        <v>4146</v>
      </c>
      <c r="B1485" s="2" t="str">
        <f>VLOOKUP(A1485,'4B0907557B M382 List'!$A$5:$E$1799,5,FALSE)</f>
        <v>Abregelfaktor low-pass filter for adaptation control stroke of fr</v>
      </c>
      <c r="D1485" s="2" t="str">
        <f>VLOOKUP(A1485,'4B0907557B M382 List'!$A$5:$B$1799,2,FALSE)</f>
        <v>1x1</v>
      </c>
      <c r="E1485" s="2" t="str">
        <f>VLOOKUP(A1485,'4B0907557B M382 List'!$A$5:$D$1799,4,FALSE)</f>
        <v>Abregelfaktor Tiefpaß für Adaption Regelhub von fr</v>
      </c>
      <c r="F1485" s="2" t="str">
        <f>VLOOKUP(A1485,'4B0907557B M382 List'!$A$5:$D$1799,3,FALSE)</f>
        <v>$0766D</v>
      </c>
      <c r="H1485" s="2" t="str">
        <f>VLOOKUP(A1485,'4B0907557P M592 List'!$A$5:$D$1316,2,FALSE)</f>
        <v>1x1</v>
      </c>
      <c r="I1485" s="2" t="str">
        <f>VLOOKUP(A1485,'4B0907557P M592 List'!$A$5:$D$1316,4,FALSE)</f>
        <v>Abregelfaktor Tiefpaß für Adaption Regelhub von fr</v>
      </c>
      <c r="J1485" s="2" t="str">
        <f>VLOOKUP(A1485,'4B0907557P M592 List'!$A$5:$D$1316,3,FALSE)</f>
        <v>$07203</v>
      </c>
      <c r="L1485" s="2" t="str">
        <f>VLOOKUP(A1485,'4B0907557P M592 List'!$A$5:$D$1316,2,FALSE)</f>
        <v>1x1</v>
      </c>
      <c r="M1485" s="2" t="str">
        <f>VLOOKUP(A1485,'4B0907557P M592 List'!$A$5:$D$1316,4,FALSE)</f>
        <v>Abregelfaktor Tiefpaß für Adaption Regelhub von fr</v>
      </c>
      <c r="N1485" s="2" t="str">
        <f>VLOOKUP(A1485,'4B0907557P M592 List'!$A$5:$D$1316,3,FALSE)</f>
        <v>$07203</v>
      </c>
      <c r="P1485" s="2" t="str">
        <f>VLOOKUP(A1485,'06A906018R M383 List'!$A$6:$D$1294,2,FALSE)</f>
        <v>1x1</v>
      </c>
      <c r="Q1485" s="2" t="str">
        <f>VLOOKUP(A1485,'06A906018R M383 List'!$A$6:$D$1294,4,FALSE)</f>
        <v>Abregelfaktor Tiefpaß für Adaption Regelhub von fr</v>
      </c>
      <c r="R1485" s="2" t="str">
        <f>VLOOKUP(A1485,'06A906018R M383 List'!$A$6:$D$1294,3,FALSE)</f>
        <v>$06B85</v>
      </c>
      <c r="T1485" s="2" t="str">
        <f>VLOOKUP(A1485,'06A906018CG M383 List'!$A$6:$D$1395,2,FALSE)</f>
        <v>1x1</v>
      </c>
      <c r="U1485" s="2" t="str">
        <f>VLOOKUP(A1485,'06A906018CG M383 List'!$A$6:$D$1395,4,FALSE)</f>
        <v>Abregelfaktor Tiefpaß für Adaption Regelhub von fr</v>
      </c>
      <c r="V1485" s="2" t="str">
        <f>VLOOKUP(A1485,'06A906018CG M383 List'!$A$6:$D$1395,3,FALSE)</f>
        <v>$06BA3</v>
      </c>
    </row>
    <row r="1486" spans="1:22">
      <c r="P1486" s="2"/>
      <c r="Q1486" s="2"/>
      <c r="R1486" s="2"/>
    </row>
    <row r="1487" spans="1:22">
      <c r="A1487" s="2" t="s">
        <v>4393</v>
      </c>
      <c r="B1487" s="15" t="s">
        <v>10035</v>
      </c>
      <c r="P1487" s="2"/>
      <c r="Q1487" s="2"/>
      <c r="R1487" s="2"/>
    </row>
    <row r="1488" spans="1:22">
      <c r="A1488" s="2" t="s">
        <v>9283</v>
      </c>
      <c r="B1488" s="2" t="str">
        <f>VLOOKUP(A1488,'4B0907557B M382 List'!$A$5:$E$1799,5,FALSE)</f>
        <v>lower limit of the mixture adaptation additive per stroke</v>
      </c>
      <c r="D1488" s="2" t="str">
        <f>VLOOKUP(A1488,'4B0907557B M382 List'!$A$5:$B$1799,2,FALSE)</f>
        <v>1x1</v>
      </c>
      <c r="E1488" s="2" t="str">
        <f>VLOOKUP(A1488,'4B0907557B M382 List'!$A$5:$D$1799,4,FALSE)</f>
        <v>untere Grenze der Gemischadaption additiv pro Hub</v>
      </c>
      <c r="F1488" s="2" t="str">
        <f>VLOOKUP(A1488,'4B0907557B M382 List'!$A$5:$D$1799,3,FALSE)</f>
        <v>$07688</v>
      </c>
      <c r="H1488" s="2" t="str">
        <f>VLOOKUP(A1488,'4B0907557P M592 List'!$A$5:$D$1316,2,FALSE)</f>
        <v>1x1</v>
      </c>
      <c r="I1488" s="2" t="str">
        <f>VLOOKUP(A1488,'4B0907557P M592 List'!$A$5:$D$1316,4,FALSE)</f>
        <v>untere Grenze der Gemischadaption additiv pro Hub</v>
      </c>
      <c r="J1488" s="2" t="str">
        <f>VLOOKUP(A1488,'4B0907557P M592 List'!$A$5:$D$1316,3,FALSE)</f>
        <v>$0721E</v>
      </c>
      <c r="L1488" s="2" t="str">
        <f>VLOOKUP(A1488,'4B0907557P M592 List'!$A$5:$D$1316,2,FALSE)</f>
        <v>1x1</v>
      </c>
      <c r="M1488" s="2" t="str">
        <f>VLOOKUP(A1488,'4B0907557P M592 List'!$A$5:$D$1316,4,FALSE)</f>
        <v>untere Grenze der Gemischadaption additiv pro Hub</v>
      </c>
      <c r="N1488" s="2" t="str">
        <f>VLOOKUP(A1488,'4B0907557P M592 List'!$A$5:$D$1316,3,FALSE)</f>
        <v>$0721E</v>
      </c>
      <c r="P1488" s="2" t="str">
        <f>VLOOKUP(A1488,'06A906018R M383 List'!$A$6:$D$1294,2,FALSE)</f>
        <v>1x1</v>
      </c>
      <c r="Q1488" s="2" t="str">
        <f>VLOOKUP(A1488,'06A906018R M383 List'!$A$6:$D$1294,4,FALSE)</f>
        <v>untere Grenze der Gemischadaption additiv pro Hub</v>
      </c>
      <c r="R1488" s="2" t="str">
        <f>VLOOKUP(A1488,'06A906018R M383 List'!$A$6:$D$1294,3,FALSE)</f>
        <v>$06BA0</v>
      </c>
      <c r="T1488" s="2" t="str">
        <f>VLOOKUP(A1488,'06A906018CG M383 List'!$A$6:$D$1395,2,FALSE)</f>
        <v>1x1</v>
      </c>
      <c r="U1488" s="2" t="str">
        <f>VLOOKUP(A1488,'06A906018CG M383 List'!$A$6:$D$1395,4,FALSE)</f>
        <v>untere Grenze der Gemischadaption additiv pro Hub</v>
      </c>
      <c r="V1488" s="2" t="str">
        <f>VLOOKUP(A1488,'06A906018CG M383 List'!$A$6:$D$1395,3,FALSE)</f>
        <v>$06BBE</v>
      </c>
    </row>
    <row r="1489" spans="1:22">
      <c r="A1489" s="2" t="s">
        <v>9286</v>
      </c>
      <c r="B1489" s="2" t="str">
        <f>VLOOKUP(A1489,'4B0907557B M382 List'!$A$5:$E$1799,5,FALSE)</f>
        <v>upper limit of the mixture adaptation additive per stroke</v>
      </c>
      <c r="D1489" s="2" t="str">
        <f>VLOOKUP(A1489,'4B0907557B M382 List'!$A$5:$B$1799,2,FALSE)</f>
        <v>1x1</v>
      </c>
      <c r="E1489" s="2" t="str">
        <f>VLOOKUP(A1489,'4B0907557B M382 List'!$A$5:$D$1799,4,FALSE)</f>
        <v>obere Grenze der Gemischadaption additiv pro Hub</v>
      </c>
      <c r="F1489" s="2" t="str">
        <f>VLOOKUP(A1489,'4B0907557B M382 List'!$A$5:$D$1799,3,FALSE)</f>
        <v>$07684</v>
      </c>
      <c r="H1489" s="2" t="str">
        <f>VLOOKUP(A1489,'4B0907557P M592 List'!$A$5:$D$1316,2,FALSE)</f>
        <v>1x1</v>
      </c>
      <c r="I1489" s="2" t="str">
        <f>VLOOKUP(A1489,'4B0907557P M592 List'!$A$5:$D$1316,4,FALSE)</f>
        <v>obere Grenze der Gemischadaption additiv pro Hub</v>
      </c>
      <c r="J1489" s="2" t="str">
        <f>VLOOKUP(A1489,'4B0907557P M592 List'!$A$5:$D$1316,3,FALSE)</f>
        <v>$0721A</v>
      </c>
      <c r="L1489" s="2" t="str">
        <f>VLOOKUP(A1489,'4B0907557P M592 List'!$A$5:$D$1316,2,FALSE)</f>
        <v>1x1</v>
      </c>
      <c r="M1489" s="2" t="str">
        <f>VLOOKUP(A1489,'4B0907557P M592 List'!$A$5:$D$1316,4,FALSE)</f>
        <v>obere Grenze der Gemischadaption additiv pro Hub</v>
      </c>
      <c r="N1489" s="2" t="str">
        <f>VLOOKUP(A1489,'4B0907557P M592 List'!$A$5:$D$1316,3,FALSE)</f>
        <v>$0721A</v>
      </c>
      <c r="P1489" s="2" t="str">
        <f>VLOOKUP(A1489,'06A906018R M383 List'!$A$6:$D$1294,2,FALSE)</f>
        <v>1x1</v>
      </c>
      <c r="Q1489" s="2" t="str">
        <f>VLOOKUP(A1489,'06A906018R M383 List'!$A$6:$D$1294,4,FALSE)</f>
        <v>obere Grenze der Gemischadaption additiv pro Hub</v>
      </c>
      <c r="R1489" s="2" t="str">
        <f>VLOOKUP(A1489,'06A906018R M383 List'!$A$6:$D$1294,3,FALSE)</f>
        <v>$06B9C</v>
      </c>
      <c r="T1489" s="2" t="str">
        <f>VLOOKUP(A1489,'06A906018CG M383 List'!$A$6:$D$1395,2,FALSE)</f>
        <v>1x1</v>
      </c>
      <c r="U1489" s="2" t="str">
        <f>VLOOKUP(A1489,'06A906018CG M383 List'!$A$6:$D$1395,4,FALSE)</f>
        <v>obere Grenze der Gemischadaption additiv pro Hub</v>
      </c>
      <c r="V1489" s="2" t="str">
        <f>VLOOKUP(A1489,'06A906018CG M383 List'!$A$6:$D$1395,3,FALSE)</f>
        <v>$06BBA</v>
      </c>
    </row>
    <row r="1490" spans="1:22">
      <c r="A1490" s="2" t="s">
        <v>9289</v>
      </c>
      <c r="B1490" s="2" t="str">
        <f>VLOOKUP(A1490,'4B0907557B M382 List'!$A$5:$E$1799,5,FALSE)</f>
        <v>reduced lower limit of the correction factor dtv</v>
      </c>
      <c r="D1490" s="2" t="str">
        <f>VLOOKUP(A1490,'4B0907557B M382 List'!$A$5:$B$1799,2,FALSE)</f>
        <v>1x1</v>
      </c>
      <c r="E1490" s="2" t="str">
        <f>VLOOKUP(A1490,'4B0907557B M382 List'!$A$5:$D$1799,4,FALSE)</f>
        <v>reduzierte untere Begrenzung des Korrekturfaktors dtv</v>
      </c>
      <c r="F1490" s="2" t="str">
        <f>VLOOKUP(A1490,'4B0907557B M382 List'!$A$5:$D$1799,3,FALSE)</f>
        <v>$0768A</v>
      </c>
      <c r="H1490" s="2" t="str">
        <f>VLOOKUP(A1490,'4B0907557P M592 List'!$A$5:$D$1316,2,FALSE)</f>
        <v>1x1</v>
      </c>
      <c r="I1490" s="2" t="str">
        <f>VLOOKUP(A1490,'4B0907557P M592 List'!$A$5:$D$1316,4,FALSE)</f>
        <v>reduzierte untere Begrenzung des Korrekturfaktors dtv</v>
      </c>
      <c r="J1490" s="2" t="str">
        <f>VLOOKUP(A1490,'4B0907557P M592 List'!$A$5:$D$1316,3,FALSE)</f>
        <v>$07220</v>
      </c>
      <c r="L1490" s="2" t="str">
        <f>VLOOKUP(A1490,'4B0907557P M592 List'!$A$5:$D$1316,2,FALSE)</f>
        <v>1x1</v>
      </c>
      <c r="M1490" s="2" t="str">
        <f>VLOOKUP(A1490,'4B0907557P M592 List'!$A$5:$D$1316,4,FALSE)</f>
        <v>reduzierte untere Begrenzung des Korrekturfaktors dtv</v>
      </c>
      <c r="N1490" s="2" t="str">
        <f>VLOOKUP(A1490,'4B0907557P M592 List'!$A$5:$D$1316,3,FALSE)</f>
        <v>$07220</v>
      </c>
      <c r="P1490" s="2" t="str">
        <f>VLOOKUP(A1490,'06A906018R M383 List'!$A$6:$D$1294,2,FALSE)</f>
        <v>1x1</v>
      </c>
      <c r="Q1490" s="2" t="str">
        <f>VLOOKUP(A1490,'06A906018R M383 List'!$A$6:$D$1294,4,FALSE)</f>
        <v>reduzierte untere Begrenzung des Korrekturfaktors dtv</v>
      </c>
      <c r="R1490" s="2" t="str">
        <f>VLOOKUP(A1490,'06A906018R M383 List'!$A$6:$D$1294,3,FALSE)</f>
        <v>$06BA2</v>
      </c>
      <c r="T1490" s="2" t="str">
        <f>VLOOKUP(A1490,'06A906018CG M383 List'!$A$6:$D$1395,2,FALSE)</f>
        <v>1x1</v>
      </c>
      <c r="U1490" s="2" t="str">
        <f>VLOOKUP(A1490,'06A906018CG M383 List'!$A$6:$D$1395,4,FALSE)</f>
        <v>reduzierte untere Begrenzung des Korrekturfaktors dtv</v>
      </c>
      <c r="V1490" s="2" t="str">
        <f>VLOOKUP(A1490,'06A906018CG M383 List'!$A$6:$D$1395,3,FALSE)</f>
        <v>$06BC0</v>
      </c>
    </row>
    <row r="1491" spans="1:22">
      <c r="A1491" s="2" t="s">
        <v>9292</v>
      </c>
      <c r="B1491" s="2" t="str">
        <f>VLOOKUP(A1491,'4B0907557B M382 List'!$A$5:$E$1799,5,FALSE)</f>
        <v>reduced upper limit of the correction value dtv</v>
      </c>
      <c r="D1491" s="2" t="str">
        <f>VLOOKUP(A1491,'4B0907557B M382 List'!$A$5:$B$1799,2,FALSE)</f>
        <v>1x1</v>
      </c>
      <c r="E1491" s="2" t="str">
        <f>VLOOKUP(A1491,'4B0907557B M382 List'!$A$5:$D$1799,4,FALSE)</f>
        <v>reduzierte obere Begrenzung des Korrekturwertes dtv</v>
      </c>
      <c r="F1491" s="2" t="str">
        <f>VLOOKUP(A1491,'4B0907557B M382 List'!$A$5:$D$1799,3,FALSE)</f>
        <v>$07686</v>
      </c>
      <c r="H1491" s="2" t="str">
        <f>VLOOKUP(A1491,'4B0907557P M592 List'!$A$5:$D$1316,2,FALSE)</f>
        <v>1x1</v>
      </c>
      <c r="I1491" s="2" t="str">
        <f>VLOOKUP(A1491,'4B0907557P M592 List'!$A$5:$D$1316,4,FALSE)</f>
        <v>reduzierte obere Begrenzung des Korrekturwertes dtv</v>
      </c>
      <c r="J1491" s="2" t="str">
        <f>VLOOKUP(A1491,'4B0907557P M592 List'!$A$5:$D$1316,3,FALSE)</f>
        <v>$0721C</v>
      </c>
      <c r="L1491" s="2" t="str">
        <f>VLOOKUP(A1491,'4B0907557P M592 List'!$A$5:$D$1316,2,FALSE)</f>
        <v>1x1</v>
      </c>
      <c r="M1491" s="2" t="str">
        <f>VLOOKUP(A1491,'4B0907557P M592 List'!$A$5:$D$1316,4,FALSE)</f>
        <v>reduzierte obere Begrenzung des Korrekturwertes dtv</v>
      </c>
      <c r="N1491" s="2" t="str">
        <f>VLOOKUP(A1491,'4B0907557P M592 List'!$A$5:$D$1316,3,FALSE)</f>
        <v>$0721C</v>
      </c>
      <c r="P1491" s="2" t="str">
        <f>VLOOKUP(A1491,'06A906018R M383 List'!$A$6:$D$1294,2,FALSE)</f>
        <v>1x1</v>
      </c>
      <c r="Q1491" s="2" t="str">
        <f>VLOOKUP(A1491,'06A906018R M383 List'!$A$6:$D$1294,4,FALSE)</f>
        <v>reduzierte obere Begrenzung des Korrekturwertes dtv</v>
      </c>
      <c r="R1491" s="2" t="str">
        <f>VLOOKUP(A1491,'06A906018R M383 List'!$A$6:$D$1294,3,FALSE)</f>
        <v>$06B9E</v>
      </c>
      <c r="T1491" s="2" t="str">
        <f>VLOOKUP(A1491,'06A906018CG M383 List'!$A$6:$D$1395,2,FALSE)</f>
        <v>1x1</v>
      </c>
      <c r="U1491" s="2" t="str">
        <f>VLOOKUP(A1491,'06A906018CG M383 List'!$A$6:$D$1395,4,FALSE)</f>
        <v>reduzierte obere Begrenzung des Korrekturwertes dtv</v>
      </c>
      <c r="V1491" s="2" t="str">
        <f>VLOOKUP(A1491,'06A906018CG M383 List'!$A$6:$D$1395,3,FALSE)</f>
        <v>$06BBC</v>
      </c>
    </row>
    <row r="1492" spans="1:22">
      <c r="A1492" s="2" t="s">
        <v>7045</v>
      </c>
      <c r="B1492" s="2" t="str">
        <f>VLOOKUP(A1492,'4B0907557B M382 List'!$A$5:$E$1799,5,FALSE)</f>
        <v>lower limit of the correction factor fra</v>
      </c>
      <c r="D1492" s="2" t="str">
        <f>VLOOKUP(A1492,'4B0907557B M382 List'!$A$5:$B$1799,2,FALSE)</f>
        <v>1x1</v>
      </c>
      <c r="E1492" s="2" t="str">
        <f>VLOOKUP(A1492,'4B0907557B M382 List'!$A$5:$D$1799,4,FALSE)</f>
        <v>untere Begrenzung des Korrekturfaktors fra</v>
      </c>
      <c r="F1492" s="2" t="str">
        <f>VLOOKUP(A1492,'4B0907557B M382 List'!$A$5:$D$1799,3,FALSE)</f>
        <v>$07678</v>
      </c>
      <c r="H1492" s="2" t="str">
        <f>VLOOKUP(A1492,'4B0907557P M592 List'!$A$5:$D$1316,2,FALSE)</f>
        <v>1x1</v>
      </c>
      <c r="I1492" s="2" t="str">
        <f>VLOOKUP(A1492,'4B0907557P M592 List'!$A$5:$D$1316,4,FALSE)</f>
        <v>untere Begrenzung des Korrekturfaktors fra</v>
      </c>
      <c r="J1492" s="2" t="str">
        <f>VLOOKUP(A1492,'4B0907557P M592 List'!$A$5:$D$1316,3,FALSE)</f>
        <v>$0720E</v>
      </c>
      <c r="L1492" s="2" t="str">
        <f>VLOOKUP(A1492,'4B0907557P M592 List'!$A$5:$D$1316,2,FALSE)</f>
        <v>1x1</v>
      </c>
      <c r="M1492" s="2" t="str">
        <f>VLOOKUP(A1492,'4B0907557P M592 List'!$A$5:$D$1316,4,FALSE)</f>
        <v>untere Begrenzung des Korrekturfaktors fra</v>
      </c>
      <c r="N1492" s="2" t="str">
        <f>VLOOKUP(A1492,'4B0907557P M592 List'!$A$5:$D$1316,3,FALSE)</f>
        <v>$0720E</v>
      </c>
      <c r="P1492" s="2" t="str">
        <f>VLOOKUP(A1492,'06A906018R M383 List'!$A$6:$D$1294,2,FALSE)</f>
        <v>1x1</v>
      </c>
      <c r="Q1492" s="2" t="str">
        <f>VLOOKUP(A1492,'06A906018R M383 List'!$A$6:$D$1294,4,FALSE)</f>
        <v>untere Begrenzung des Korrekturfaktors fra</v>
      </c>
      <c r="R1492" s="2" t="str">
        <f>VLOOKUP(A1492,'06A906018R M383 List'!$A$6:$D$1294,3,FALSE)</f>
        <v>$06B90</v>
      </c>
      <c r="T1492" s="2" t="str">
        <f>VLOOKUP(A1492,'06A906018CG M383 List'!$A$6:$D$1395,2,FALSE)</f>
        <v>1x1</v>
      </c>
      <c r="U1492" s="2" t="str">
        <f>VLOOKUP(A1492,'06A906018CG M383 List'!$A$6:$D$1395,4,FALSE)</f>
        <v>untere Begrenzung des Korrekturfaktors fra</v>
      </c>
      <c r="V1492" s="2" t="str">
        <f>VLOOKUP(A1492,'06A906018CG M383 List'!$A$6:$D$1395,3,FALSE)</f>
        <v>$06BAE</v>
      </c>
    </row>
    <row r="1493" spans="1:22">
      <c r="A1493" s="2" t="s">
        <v>7048</v>
      </c>
      <c r="B1493" s="2" t="str">
        <f>VLOOKUP(A1493,'4B0907557B M382 List'!$A$5:$E$1799,5,FALSE)</f>
        <v>upper limit of the correction factor fra</v>
      </c>
      <c r="D1493" s="2" t="str">
        <f>VLOOKUP(A1493,'4B0907557B M382 List'!$A$5:$B$1799,2,FALSE)</f>
        <v>1x1</v>
      </c>
      <c r="E1493" s="2" t="str">
        <f>VLOOKUP(A1493,'4B0907557B M382 List'!$A$5:$D$1799,4,FALSE)</f>
        <v>obere Begrenzung des Korrekturfaktors fra</v>
      </c>
      <c r="F1493" s="2" t="str">
        <f>VLOOKUP(A1493,'4B0907557B M382 List'!$A$5:$D$1799,3,FALSE)</f>
        <v>$07674</v>
      </c>
      <c r="H1493" s="2" t="str">
        <f>VLOOKUP(A1493,'4B0907557P M592 List'!$A$5:$D$1316,2,FALSE)</f>
        <v>1x1</v>
      </c>
      <c r="I1493" s="2" t="str">
        <f>VLOOKUP(A1493,'4B0907557P M592 List'!$A$5:$D$1316,4,FALSE)</f>
        <v>obere Begrenzung des Korrekturfaktors fra</v>
      </c>
      <c r="J1493" s="2" t="str">
        <f>VLOOKUP(A1493,'4B0907557P M592 List'!$A$5:$D$1316,3,FALSE)</f>
        <v>$0720A</v>
      </c>
      <c r="L1493" s="2" t="str">
        <f>VLOOKUP(A1493,'4B0907557P M592 List'!$A$5:$D$1316,2,FALSE)</f>
        <v>1x1</v>
      </c>
      <c r="M1493" s="2" t="str">
        <f>VLOOKUP(A1493,'4B0907557P M592 List'!$A$5:$D$1316,4,FALSE)</f>
        <v>obere Begrenzung des Korrekturfaktors fra</v>
      </c>
      <c r="N1493" s="2" t="str">
        <f>VLOOKUP(A1493,'4B0907557P M592 List'!$A$5:$D$1316,3,FALSE)</f>
        <v>$0720A</v>
      </c>
      <c r="P1493" s="2" t="str">
        <f>VLOOKUP(A1493,'06A906018R M383 List'!$A$6:$D$1294,2,FALSE)</f>
        <v>1x1</v>
      </c>
      <c r="Q1493" s="2" t="str">
        <f>VLOOKUP(A1493,'06A906018R M383 List'!$A$6:$D$1294,4,FALSE)</f>
        <v>obere Begrenzung des Korrekturfaktors fra</v>
      </c>
      <c r="R1493" s="2" t="str">
        <f>VLOOKUP(A1493,'06A906018R M383 List'!$A$6:$D$1294,3,FALSE)</f>
        <v>$06B8C</v>
      </c>
      <c r="T1493" s="2" t="str">
        <f>VLOOKUP(A1493,'06A906018CG M383 List'!$A$6:$D$1395,2,FALSE)</f>
        <v>1x1</v>
      </c>
      <c r="U1493" s="2" t="str">
        <f>VLOOKUP(A1493,'06A906018CG M383 List'!$A$6:$D$1395,4,FALSE)</f>
        <v>obere Begrenzung des Korrekturfaktors fra</v>
      </c>
      <c r="V1493" s="2" t="str">
        <f>VLOOKUP(A1493,'06A906018CG M383 List'!$A$6:$D$1395,3,FALSE)</f>
        <v>$06BAA</v>
      </c>
    </row>
    <row r="1494" spans="1:22">
      <c r="A1494" s="2" t="s">
        <v>7051</v>
      </c>
      <c r="B1494" s="2" t="str">
        <f>VLOOKUP(A1494,'4B0907557B M382 List'!$A$5:$E$1799,5,FALSE)</f>
        <v>reduced lower limit of the correction factor fra</v>
      </c>
      <c r="D1494" s="2" t="str">
        <f>VLOOKUP(A1494,'4B0907557B M382 List'!$A$5:$B$1799,2,FALSE)</f>
        <v>1x1</v>
      </c>
      <c r="E1494" s="2" t="str">
        <f>VLOOKUP(A1494,'4B0907557B M382 List'!$A$5:$D$1799,4,FALSE)</f>
        <v>reduzierte untere Begrenzung des Korrekturfaktors fra</v>
      </c>
      <c r="F1494" s="2" t="str">
        <f>VLOOKUP(A1494,'4B0907557B M382 List'!$A$5:$D$1799,3,FALSE)</f>
        <v>$0767A</v>
      </c>
      <c r="H1494" s="2" t="str">
        <f>VLOOKUP(A1494,'4B0907557P M592 List'!$A$5:$D$1316,2,FALSE)</f>
        <v>1x1</v>
      </c>
      <c r="I1494" s="2" t="str">
        <f>VLOOKUP(A1494,'4B0907557P M592 List'!$A$5:$D$1316,4,FALSE)</f>
        <v>reduzierte untere Begrenzung des Korrekturfaktors fra</v>
      </c>
      <c r="J1494" s="2" t="str">
        <f>VLOOKUP(A1494,'4B0907557P M592 List'!$A$5:$D$1316,3,FALSE)</f>
        <v>$07210</v>
      </c>
      <c r="L1494" s="2" t="str">
        <f>VLOOKUP(A1494,'4B0907557P M592 List'!$A$5:$D$1316,2,FALSE)</f>
        <v>1x1</v>
      </c>
      <c r="M1494" s="2" t="str">
        <f>VLOOKUP(A1494,'4B0907557P M592 List'!$A$5:$D$1316,4,FALSE)</f>
        <v>reduzierte untere Begrenzung des Korrekturfaktors fra</v>
      </c>
      <c r="N1494" s="2" t="str">
        <f>VLOOKUP(A1494,'4B0907557P M592 List'!$A$5:$D$1316,3,FALSE)</f>
        <v>$07210</v>
      </c>
      <c r="P1494" s="2" t="str">
        <f>VLOOKUP(A1494,'06A906018R M383 List'!$A$6:$D$1294,2,FALSE)</f>
        <v>1x1</v>
      </c>
      <c r="Q1494" s="2" t="str">
        <f>VLOOKUP(A1494,'06A906018R M383 List'!$A$6:$D$1294,4,FALSE)</f>
        <v>reduzierte untere Begrenzung des Korrekturfaktors fra</v>
      </c>
      <c r="R1494" s="2" t="str">
        <f>VLOOKUP(A1494,'06A906018R M383 List'!$A$6:$D$1294,3,FALSE)</f>
        <v>$06B92</v>
      </c>
      <c r="T1494" s="2" t="str">
        <f>VLOOKUP(A1494,'06A906018CG M383 List'!$A$6:$D$1395,2,FALSE)</f>
        <v>1x1</v>
      </c>
      <c r="U1494" s="2" t="str">
        <f>VLOOKUP(A1494,'06A906018CG M383 List'!$A$6:$D$1395,4,FALSE)</f>
        <v>reduzierte untere Begrenzung des Korrekturfaktors fra</v>
      </c>
      <c r="V1494" s="2" t="str">
        <f>VLOOKUP(A1494,'06A906018CG M383 List'!$A$6:$D$1395,3,FALSE)</f>
        <v>$06BB0</v>
      </c>
    </row>
    <row r="1495" spans="1:22">
      <c r="A1495" s="2" t="s">
        <v>7054</v>
      </c>
      <c r="B1495" s="2" t="str">
        <f>VLOOKUP(A1495,'4B0907557B M382 List'!$A$5:$E$1799,5,FALSE)</f>
        <v>reduced upper limit of the correction factor fra</v>
      </c>
      <c r="D1495" s="2" t="str">
        <f>VLOOKUP(A1495,'4B0907557B M382 List'!$A$5:$B$1799,2,FALSE)</f>
        <v>1x1</v>
      </c>
      <c r="E1495" s="2" t="str">
        <f>VLOOKUP(A1495,'4B0907557B M382 List'!$A$5:$D$1799,4,FALSE)</f>
        <v>reduzierte obere Begrenzung des Korrekturfaktors fra</v>
      </c>
      <c r="F1495" s="2" t="str">
        <f>VLOOKUP(A1495,'4B0907557B M382 List'!$A$5:$D$1799,3,FALSE)</f>
        <v>$07676</v>
      </c>
      <c r="H1495" s="2" t="str">
        <f>VLOOKUP(A1495,'4B0907557P M592 List'!$A$5:$D$1316,2,FALSE)</f>
        <v>1x1</v>
      </c>
      <c r="I1495" s="2" t="str">
        <f>VLOOKUP(A1495,'4B0907557P M592 List'!$A$5:$D$1316,4,FALSE)</f>
        <v>reduzierte obere Begrenzung des Korrekturfaktors fra</v>
      </c>
      <c r="J1495" s="2" t="str">
        <f>VLOOKUP(A1495,'4B0907557P M592 List'!$A$5:$D$1316,3,FALSE)</f>
        <v>$0720C</v>
      </c>
      <c r="L1495" s="2" t="str">
        <f>VLOOKUP(A1495,'4B0907557P M592 List'!$A$5:$D$1316,2,FALSE)</f>
        <v>1x1</v>
      </c>
      <c r="M1495" s="2" t="str">
        <f>VLOOKUP(A1495,'4B0907557P M592 List'!$A$5:$D$1316,4,FALSE)</f>
        <v>reduzierte obere Begrenzung des Korrekturfaktors fra</v>
      </c>
      <c r="N1495" s="2" t="str">
        <f>VLOOKUP(A1495,'4B0907557P M592 List'!$A$5:$D$1316,3,FALSE)</f>
        <v>$0720C</v>
      </c>
      <c r="P1495" s="2" t="str">
        <f>VLOOKUP(A1495,'06A906018R M383 List'!$A$6:$D$1294,2,FALSE)</f>
        <v>1x1</v>
      </c>
      <c r="Q1495" s="2" t="str">
        <f>VLOOKUP(A1495,'06A906018R M383 List'!$A$6:$D$1294,4,FALSE)</f>
        <v>reduzierte obere Begrenzung des Korrekturfaktors fra</v>
      </c>
      <c r="R1495" s="2" t="str">
        <f>VLOOKUP(A1495,'06A906018R M383 List'!$A$6:$D$1294,3,FALSE)</f>
        <v>$06B8E</v>
      </c>
      <c r="T1495" s="2" t="str">
        <f>VLOOKUP(A1495,'06A906018CG M383 List'!$A$6:$D$1395,2,FALSE)</f>
        <v>1x1</v>
      </c>
      <c r="U1495" s="2" t="str">
        <f>VLOOKUP(A1495,'06A906018CG M383 List'!$A$6:$D$1395,4,FALSE)</f>
        <v>reduzierte obere Begrenzung des Korrekturfaktors fra</v>
      </c>
      <c r="V1495" s="2" t="str">
        <f>VLOOKUP(A1495,'06A906018CG M383 List'!$A$6:$D$1395,3,FALSE)</f>
        <v>$06BAC</v>
      </c>
    </row>
    <row r="1496" spans="1:22">
      <c r="A1496" s="2" t="s">
        <v>8270</v>
      </c>
      <c r="B1496" s="2" t="str">
        <f>VLOOKUP(A1496,'4B0907557B M382 List'!$A$5:$E$1799,5,FALSE)</f>
        <v>upper air quantity threshold range 1</v>
      </c>
      <c r="D1496" s="2" t="str">
        <f>VLOOKUP(A1496,'4B0907557B M382 List'!$A$5:$B$1799,2,FALSE)</f>
        <v>1x1</v>
      </c>
      <c r="E1496" s="2" t="str">
        <f>VLOOKUP(A1496,'4B0907557B M382 List'!$A$5:$D$1799,4,FALSE)</f>
        <v>obere Luftmengenschwelle Bereich 1</v>
      </c>
      <c r="F1496" s="2" t="str">
        <f>VLOOKUP(A1496,'4B0907557B M382 List'!$A$5:$D$1799,3,FALSE)</f>
        <v>$07694</v>
      </c>
      <c r="H1496" s="2" t="str">
        <f>VLOOKUP(A1496,'4B0907557P M592 List'!$A$5:$D$1316,2,FALSE)</f>
        <v>1x1</v>
      </c>
      <c r="I1496" s="2" t="str">
        <f>VLOOKUP(A1496,'4B0907557P M592 List'!$A$5:$D$1316,4,FALSE)</f>
        <v>obere Luftmengenschwelle Bereich 1</v>
      </c>
      <c r="J1496" s="2" t="str">
        <f>VLOOKUP(A1496,'4B0907557P M592 List'!$A$5:$D$1316,3,FALSE)</f>
        <v>$0722A</v>
      </c>
      <c r="L1496" s="2" t="str">
        <f>VLOOKUP(A1496,'4B0907557P M592 List'!$A$5:$D$1316,2,FALSE)</f>
        <v>1x1</v>
      </c>
      <c r="M1496" s="2" t="str">
        <f>VLOOKUP(A1496,'4B0907557P M592 List'!$A$5:$D$1316,4,FALSE)</f>
        <v>obere Luftmengenschwelle Bereich 1</v>
      </c>
      <c r="N1496" s="2" t="str">
        <f>VLOOKUP(A1496,'4B0907557P M592 List'!$A$5:$D$1316,3,FALSE)</f>
        <v>$0722A</v>
      </c>
      <c r="P1496" s="2" t="str">
        <f>VLOOKUP(A1496,'06A906018R M383 List'!$A$6:$D$1294,2,FALSE)</f>
        <v>1x1</v>
      </c>
      <c r="Q1496" s="2" t="str">
        <f>VLOOKUP(A1496,'06A906018R M383 List'!$A$6:$D$1294,4,FALSE)</f>
        <v>obere Luftmengenschwelle Bereich 1</v>
      </c>
      <c r="R1496" s="2" t="str">
        <f>VLOOKUP(A1496,'06A906018R M383 List'!$A$6:$D$1294,3,FALSE)</f>
        <v>$06BAC</v>
      </c>
      <c r="T1496" s="2" t="str">
        <f>VLOOKUP(A1496,'06A906018CG M383 List'!$A$6:$D$1395,2,FALSE)</f>
        <v>1x1</v>
      </c>
      <c r="U1496" s="2" t="str">
        <f>VLOOKUP(A1496,'06A906018CG M383 List'!$A$6:$D$1395,4,FALSE)</f>
        <v>obere Luftmengenschwelle Bereich 1</v>
      </c>
      <c r="V1496" s="2" t="str">
        <f>VLOOKUP(A1496,'06A906018CG M383 List'!$A$6:$D$1395,3,FALSE)</f>
        <v>$06BCA</v>
      </c>
    </row>
    <row r="1497" spans="1:22">
      <c r="A1497" s="2" t="s">
        <v>8273</v>
      </c>
      <c r="B1497" s="2" t="str">
        <f>VLOOKUP(A1497,'4B0907557B M382 List'!$A$5:$E$1799,5,FALSE)</f>
        <v>upper air volume threshold region 3</v>
      </c>
      <c r="D1497" s="2" t="str">
        <f>VLOOKUP(A1497,'4B0907557B M382 List'!$A$5:$B$1799,2,FALSE)</f>
        <v>1x1</v>
      </c>
      <c r="E1497" s="2" t="str">
        <f>VLOOKUP(A1497,'4B0907557B M382 List'!$A$5:$D$1799,4,FALSE)</f>
        <v>obere Luftmengenschwelle Bereich 3</v>
      </c>
      <c r="F1497" s="2" t="str">
        <f>VLOOKUP(A1497,'4B0907557B M382 List'!$A$5:$D$1799,3,FALSE)</f>
        <v>$0769C</v>
      </c>
      <c r="H1497" s="2" t="str">
        <f>VLOOKUP(A1497,'4B0907557P M592 List'!$A$5:$D$1316,2,FALSE)</f>
        <v>1x1</v>
      </c>
      <c r="I1497" s="2" t="str">
        <f>VLOOKUP(A1497,'4B0907557P M592 List'!$A$5:$D$1316,4,FALSE)</f>
        <v>obere Luftmengenschwelle Bereich 3</v>
      </c>
      <c r="J1497" s="2" t="str">
        <f>VLOOKUP(A1497,'4B0907557P M592 List'!$A$5:$D$1316,3,FALSE)</f>
        <v>$07232</v>
      </c>
      <c r="L1497" s="2" t="str">
        <f>VLOOKUP(A1497,'4B0907557P M592 List'!$A$5:$D$1316,2,FALSE)</f>
        <v>1x1</v>
      </c>
      <c r="M1497" s="2" t="str">
        <f>VLOOKUP(A1497,'4B0907557P M592 List'!$A$5:$D$1316,4,FALSE)</f>
        <v>obere Luftmengenschwelle Bereich 3</v>
      </c>
      <c r="N1497" s="2" t="str">
        <f>VLOOKUP(A1497,'4B0907557P M592 List'!$A$5:$D$1316,3,FALSE)</f>
        <v>$07232</v>
      </c>
      <c r="P1497" s="2" t="str">
        <f>VLOOKUP(A1497,'06A906018R M383 List'!$A$6:$D$1294,2,FALSE)</f>
        <v>1x1</v>
      </c>
      <c r="Q1497" s="2" t="str">
        <f>VLOOKUP(A1497,'06A906018R M383 List'!$A$6:$D$1294,4,FALSE)</f>
        <v>obere Luftmengenschwelle Bereich 3</v>
      </c>
      <c r="R1497" s="2" t="str">
        <f>VLOOKUP(A1497,'06A906018R M383 List'!$A$6:$D$1294,3,FALSE)</f>
        <v>$06BB4</v>
      </c>
      <c r="T1497" s="2" t="str">
        <f>VLOOKUP(A1497,'06A906018CG M383 List'!$A$6:$D$1395,2,FALSE)</f>
        <v>1x1</v>
      </c>
      <c r="U1497" s="2" t="str">
        <f>VLOOKUP(A1497,'06A906018CG M383 List'!$A$6:$D$1395,4,FALSE)</f>
        <v>obere Luftmengenschwelle Bereich 3</v>
      </c>
      <c r="V1497" s="2" t="str">
        <f>VLOOKUP(A1497,'06A906018CG M383 List'!$A$6:$D$1395,3,FALSE)</f>
        <v>$06BD2</v>
      </c>
    </row>
    <row r="1498" spans="1:22">
      <c r="A1498" s="2" t="s">
        <v>8288</v>
      </c>
      <c r="B1498" s="2" t="str">
        <f>VLOOKUP(A1498,'4B0907557B M382 List'!$A$5:$E$1799,5,FALSE)</f>
        <v>lower air volume threshold region 2</v>
      </c>
      <c r="D1498" s="2" t="str">
        <f>VLOOKUP(A1498,'4B0907557B M382 List'!$A$5:$B$1799,2,FALSE)</f>
        <v>1x1</v>
      </c>
      <c r="E1498" s="2" t="str">
        <f>VLOOKUP(A1498,'4B0907557B M382 List'!$A$5:$D$1799,4,FALSE)</f>
        <v>untere Luftmengenschwelle Bereich 2</v>
      </c>
      <c r="F1498" s="2" t="str">
        <f>VLOOKUP(A1498,'4B0907557B M382 List'!$A$5:$D$1799,3,FALSE)</f>
        <v>$07698</v>
      </c>
      <c r="H1498" s="2" t="str">
        <f>VLOOKUP(A1498,'4B0907557P M592 List'!$A$5:$D$1316,2,FALSE)</f>
        <v>1x1</v>
      </c>
      <c r="I1498" s="2" t="str">
        <f>VLOOKUP(A1498,'4B0907557P M592 List'!$A$5:$D$1316,4,FALSE)</f>
        <v>untere Luftmengenschwelle Bereich 2</v>
      </c>
      <c r="J1498" s="2" t="str">
        <f>VLOOKUP(A1498,'4B0907557P M592 List'!$A$5:$D$1316,3,FALSE)</f>
        <v>$0722E</v>
      </c>
      <c r="L1498" s="2" t="str">
        <f>VLOOKUP(A1498,'4B0907557P M592 List'!$A$5:$D$1316,2,FALSE)</f>
        <v>1x1</v>
      </c>
      <c r="M1498" s="2" t="str">
        <f>VLOOKUP(A1498,'4B0907557P M592 List'!$A$5:$D$1316,4,FALSE)</f>
        <v>untere Luftmengenschwelle Bereich 2</v>
      </c>
      <c r="N1498" s="2" t="str">
        <f>VLOOKUP(A1498,'4B0907557P M592 List'!$A$5:$D$1316,3,FALSE)</f>
        <v>$0722E</v>
      </c>
      <c r="P1498" s="2" t="str">
        <f>VLOOKUP(A1498,'06A906018R M383 List'!$A$6:$D$1294,2,FALSE)</f>
        <v>1x1</v>
      </c>
      <c r="Q1498" s="2" t="str">
        <f>VLOOKUP(A1498,'06A906018R M383 List'!$A$6:$D$1294,4,FALSE)</f>
        <v>untere Luftmengenschwelle Bereich 2</v>
      </c>
      <c r="R1498" s="2" t="str">
        <f>VLOOKUP(A1498,'06A906018R M383 List'!$A$6:$D$1294,3,FALSE)</f>
        <v>$06BB0</v>
      </c>
      <c r="T1498" s="2" t="str">
        <f>VLOOKUP(A1498,'06A906018CG M383 List'!$A$6:$D$1395,2,FALSE)</f>
        <v>1x1</v>
      </c>
      <c r="U1498" s="2" t="str">
        <f>VLOOKUP(A1498,'06A906018CG M383 List'!$A$6:$D$1395,4,FALSE)</f>
        <v>untere Luftmengenschwelle Bereich 2</v>
      </c>
      <c r="V1498" s="2" t="str">
        <f>VLOOKUP(A1498,'06A906018CG M383 List'!$A$6:$D$1395,3,FALSE)</f>
        <v>$06BCE</v>
      </c>
    </row>
    <row r="1499" spans="1:22">
      <c r="A1499" s="2" t="s">
        <v>8455</v>
      </c>
      <c r="B1499" s="2" t="str">
        <f>VLOOKUP(A1499,'4B0907557B M382 List'!$A$5:$E$1799,5,FALSE)</f>
        <v>upper speed threshold range 1</v>
      </c>
      <c r="D1499" s="2" t="str">
        <f>VLOOKUP(A1499,'4B0907557B M382 List'!$A$5:$B$1799,2,FALSE)</f>
        <v>1x1</v>
      </c>
      <c r="E1499" s="2" t="str">
        <f>VLOOKUP(A1499,'4B0907557B M382 List'!$A$5:$D$1799,4,FALSE)</f>
        <v>obere Drehzahlschwelle Bereich 1</v>
      </c>
      <c r="F1499" s="2" t="str">
        <f>VLOOKUP(A1499,'4B0907557B M382 List'!$A$5:$D$1799,3,FALSE)</f>
        <v>$07696</v>
      </c>
      <c r="H1499" s="2" t="str">
        <f>VLOOKUP(A1499,'4B0907557P M592 List'!$A$5:$D$1316,2,FALSE)</f>
        <v>1x1</v>
      </c>
      <c r="I1499" s="2" t="str">
        <f>VLOOKUP(A1499,'4B0907557P M592 List'!$A$5:$D$1316,4,FALSE)</f>
        <v>obere Drehzahlschwelle Bereich 1</v>
      </c>
      <c r="J1499" s="2" t="str">
        <f>VLOOKUP(A1499,'4B0907557P M592 List'!$A$5:$D$1316,3,FALSE)</f>
        <v>$0722C</v>
      </c>
      <c r="L1499" s="2" t="str">
        <f>VLOOKUP(A1499,'4B0907557P M592 List'!$A$5:$D$1316,2,FALSE)</f>
        <v>1x1</v>
      </c>
      <c r="M1499" s="2" t="str">
        <f>VLOOKUP(A1499,'4B0907557P M592 List'!$A$5:$D$1316,4,FALSE)</f>
        <v>obere Drehzahlschwelle Bereich 1</v>
      </c>
      <c r="N1499" s="2" t="str">
        <f>VLOOKUP(A1499,'4B0907557P M592 List'!$A$5:$D$1316,3,FALSE)</f>
        <v>$0722C</v>
      </c>
      <c r="P1499" s="2" t="str">
        <f>VLOOKUP(A1499,'06A906018R M383 List'!$A$6:$D$1294,2,FALSE)</f>
        <v>1x1</v>
      </c>
      <c r="Q1499" s="2" t="str">
        <f>VLOOKUP(A1499,'06A906018R M383 List'!$A$6:$D$1294,4,FALSE)</f>
        <v>obere Drehzahlschwelle Bereich 1</v>
      </c>
      <c r="R1499" s="2" t="str">
        <f>VLOOKUP(A1499,'06A906018R M383 List'!$A$6:$D$1294,3,FALSE)</f>
        <v>$06BAE</v>
      </c>
      <c r="T1499" s="2" t="str">
        <f>VLOOKUP(A1499,'06A906018CG M383 List'!$A$6:$D$1395,2,FALSE)</f>
        <v>1x1</v>
      </c>
      <c r="U1499" s="2" t="str">
        <f>VLOOKUP(A1499,'06A906018CG M383 List'!$A$6:$D$1395,4,FALSE)</f>
        <v>obere Drehzahlschwelle Bereich 1</v>
      </c>
      <c r="V1499" s="2" t="str">
        <f>VLOOKUP(A1499,'06A906018CG M383 List'!$A$6:$D$1395,3,FALSE)</f>
        <v>$06BCC</v>
      </c>
    </row>
    <row r="1500" spans="1:22">
      <c r="A1500" s="2" t="s">
        <v>8461</v>
      </c>
      <c r="B1500" s="2" t="str">
        <f>VLOOKUP(A1500,'4B0907557B M382 List'!$A$5:$E$1799,5,FALSE)</f>
        <v>Code word for adaptation release</v>
      </c>
      <c r="D1500" s="2" t="str">
        <f>VLOOKUP(A1500,'4B0907557B M382 List'!$A$5:$B$1799,2,FALSE)</f>
        <v>1x1</v>
      </c>
      <c r="E1500" s="2" t="str">
        <f>VLOOKUP(A1500,'4B0907557B M382 List'!$A$5:$D$1799,4,FALSE)</f>
        <v>Codewort für Adaptionsfreigabe</v>
      </c>
      <c r="F1500" s="2" t="str">
        <f>VLOOKUP(A1500,'4B0907557B M382 List'!$A$5:$D$1799,3,FALSE)</f>
        <v>$0768C</v>
      </c>
      <c r="H1500" s="2" t="str">
        <f>VLOOKUP(A1500,'4B0907557P M592 List'!$A$5:$D$1316,2,FALSE)</f>
        <v>1x1</v>
      </c>
      <c r="I1500" s="2" t="str">
        <f>VLOOKUP(A1500,'4B0907557P M592 List'!$A$5:$D$1316,4,FALSE)</f>
        <v>Codewort für Adaptionsfreigabe</v>
      </c>
      <c r="J1500" s="2" t="str">
        <f>VLOOKUP(A1500,'4B0907557P M592 List'!$A$5:$D$1316,3,FALSE)</f>
        <v>$07222</v>
      </c>
      <c r="L1500" s="2" t="str">
        <f>VLOOKUP(A1500,'4B0907557P M592 List'!$A$5:$D$1316,2,FALSE)</f>
        <v>1x1</v>
      </c>
      <c r="M1500" s="2" t="str">
        <f>VLOOKUP(A1500,'4B0907557P M592 List'!$A$5:$D$1316,4,FALSE)</f>
        <v>Codewort für Adaptionsfreigabe</v>
      </c>
      <c r="N1500" s="2" t="str">
        <f>VLOOKUP(A1500,'4B0907557P M592 List'!$A$5:$D$1316,3,FALSE)</f>
        <v>$07222</v>
      </c>
      <c r="P1500" s="2" t="str">
        <f>VLOOKUP(A1500,'06A906018R M383 List'!$A$6:$D$1294,2,FALSE)</f>
        <v>1x1</v>
      </c>
      <c r="Q1500" s="2" t="str">
        <f>VLOOKUP(A1500,'06A906018R M383 List'!$A$6:$D$1294,4,FALSE)</f>
        <v>Codewort für Adaptionsfreigabe</v>
      </c>
      <c r="R1500" s="2" t="str">
        <f>VLOOKUP(A1500,'06A906018R M383 List'!$A$6:$D$1294,3,FALSE)</f>
        <v>$06BA4</v>
      </c>
      <c r="T1500" s="2" t="str">
        <f>VLOOKUP(A1500,'06A906018CG M383 List'!$A$6:$D$1395,2,FALSE)</f>
        <v>1x1</v>
      </c>
      <c r="U1500" s="2" t="str">
        <f>VLOOKUP(A1500,'06A906018CG M383 List'!$A$6:$D$1395,4,FALSE)</f>
        <v>Codewort für Adaptionsfreigabe</v>
      </c>
      <c r="V1500" s="2" t="str">
        <f>VLOOKUP(A1500,'06A906018CG M383 List'!$A$6:$D$1395,3,FALSE)</f>
        <v>$06BC2</v>
      </c>
    </row>
    <row r="1501" spans="1:22">
      <c r="A1501" s="2" t="s">
        <v>8518</v>
      </c>
      <c r="B1501" s="2" t="str">
        <f>VLOOKUP(A1501,'4B0907557B M382 List'!$A$5:$E$1799,5,FALSE)</f>
        <v>lower speed threshold range 3</v>
      </c>
      <c r="D1501" s="2" t="str">
        <f>VLOOKUP(A1501,'4B0907557B M382 List'!$A$5:$B$1799,2,FALSE)</f>
        <v>1x1</v>
      </c>
      <c r="E1501" s="2" t="str">
        <f>VLOOKUP(A1501,'4B0907557B M382 List'!$A$5:$D$1799,4,FALSE)</f>
        <v>untere Drehzahlschwelle Bereich 3</v>
      </c>
      <c r="F1501" s="2" t="str">
        <f>VLOOKUP(A1501,'4B0907557B M382 List'!$A$5:$D$1799,3,FALSE)</f>
        <v>$0769E</v>
      </c>
      <c r="H1501" s="2" t="str">
        <f>VLOOKUP(A1501,'4B0907557P M592 List'!$A$5:$D$1316,2,FALSE)</f>
        <v>1x1</v>
      </c>
      <c r="I1501" s="2" t="str">
        <f>VLOOKUP(A1501,'4B0907557P M592 List'!$A$5:$D$1316,4,FALSE)</f>
        <v>untere Drehzahlschwelle Bereich 3</v>
      </c>
      <c r="J1501" s="2" t="str">
        <f>VLOOKUP(A1501,'4B0907557P M592 List'!$A$5:$D$1316,3,FALSE)</f>
        <v>$07234</v>
      </c>
      <c r="L1501" s="2" t="str">
        <f>VLOOKUP(A1501,'4B0907557P M592 List'!$A$5:$D$1316,2,FALSE)</f>
        <v>1x1</v>
      </c>
      <c r="M1501" s="2" t="str">
        <f>VLOOKUP(A1501,'4B0907557P M592 List'!$A$5:$D$1316,4,FALSE)</f>
        <v>untere Drehzahlschwelle Bereich 3</v>
      </c>
      <c r="N1501" s="2" t="str">
        <f>VLOOKUP(A1501,'4B0907557P M592 List'!$A$5:$D$1316,3,FALSE)</f>
        <v>$07234</v>
      </c>
      <c r="P1501" s="2" t="str">
        <f>VLOOKUP(A1501,'06A906018R M383 List'!$A$6:$D$1294,2,FALSE)</f>
        <v>1x1</v>
      </c>
      <c r="Q1501" s="2" t="str">
        <f>VLOOKUP(A1501,'06A906018R M383 List'!$A$6:$D$1294,4,FALSE)</f>
        <v>untere Drehzahlschwelle Bereich 3</v>
      </c>
      <c r="R1501" s="2" t="str">
        <f>VLOOKUP(A1501,'06A906018R M383 List'!$A$6:$D$1294,3,FALSE)</f>
        <v>$06BB6</v>
      </c>
      <c r="T1501" s="2" t="str">
        <f>VLOOKUP(A1501,'06A906018CG M383 List'!$A$6:$D$1395,2,FALSE)</f>
        <v>1x1</v>
      </c>
      <c r="U1501" s="2" t="str">
        <f>VLOOKUP(A1501,'06A906018CG M383 List'!$A$6:$D$1395,4,FALSE)</f>
        <v>untere Drehzahlschwelle Bereich 3</v>
      </c>
      <c r="V1501" s="2" t="str">
        <f>VLOOKUP(A1501,'06A906018CG M383 List'!$A$6:$D$1395,3,FALSE)</f>
        <v>$06BD4</v>
      </c>
    </row>
    <row r="1502" spans="1:22">
      <c r="A1502" s="2" t="s">
        <v>5948</v>
      </c>
      <c r="B1502" s="2" t="str">
        <f>VLOOKUP(A1502,'4B0907557B M382 List'!$A$5:$E$1799,5,FALSE)</f>
        <v>Intake air temperature threshold</v>
      </c>
      <c r="D1502" s="2" t="str">
        <f>VLOOKUP(A1502,'4B0907557B M382 List'!$A$5:$B$1799,2,FALSE)</f>
        <v>1x1</v>
      </c>
      <c r="E1502" s="2" t="str">
        <f>VLOOKUP(A1502,'4B0907557B M382 List'!$A$5:$D$1799,4,FALSE)</f>
        <v>Temperaturschwelle Ansaugluft</v>
      </c>
      <c r="F1502" s="2" t="str">
        <f>VLOOKUP(A1502,'4B0907557B M382 List'!$A$5:$D$1799,3,FALSE)</f>
        <v>$076A2</v>
      </c>
      <c r="H1502" s="2" t="str">
        <f>VLOOKUP(A1502,'4B0907557P M592 List'!$A$5:$D$1316,2,FALSE)</f>
        <v>1x1</v>
      </c>
      <c r="I1502" s="2" t="str">
        <f>VLOOKUP(A1502,'4B0907557P M592 List'!$A$5:$D$1316,4,FALSE)</f>
        <v>Temperaturschwelle Ansaugluft</v>
      </c>
      <c r="J1502" s="2" t="str">
        <f>VLOOKUP(A1502,'4B0907557P M592 List'!$A$5:$D$1316,3,FALSE)</f>
        <v>$07238</v>
      </c>
      <c r="L1502" s="2" t="str">
        <f>VLOOKUP(A1502,'4B0907557P M592 List'!$A$5:$D$1316,2,FALSE)</f>
        <v>1x1</v>
      </c>
      <c r="M1502" s="2" t="str">
        <f>VLOOKUP(A1502,'4B0907557P M592 List'!$A$5:$D$1316,4,FALSE)</f>
        <v>Temperaturschwelle Ansaugluft</v>
      </c>
      <c r="N1502" s="2" t="str">
        <f>VLOOKUP(A1502,'4B0907557P M592 List'!$A$5:$D$1316,3,FALSE)</f>
        <v>$07238</v>
      </c>
      <c r="P1502" s="2" t="e">
        <f>VLOOKUP(A1502,'06A906018R M383 List'!$A$6:$D$1294,2,FALSE)</f>
        <v>#N/A</v>
      </c>
      <c r="Q1502" s="2" t="e">
        <f>VLOOKUP(A1502,'06A906018R M383 List'!$A$6:$D$1294,4,FALSE)</f>
        <v>#N/A</v>
      </c>
      <c r="R1502" s="2" t="e">
        <f>VLOOKUP(A1502,'06A906018R M383 List'!$A$6:$D$1294,3,FALSE)</f>
        <v>#N/A</v>
      </c>
      <c r="T1502" s="2" t="str">
        <f>VLOOKUP(A1502,'06A906018CG M383 List'!$A$6:$D$1395,2,FALSE)</f>
        <v>1x1</v>
      </c>
      <c r="U1502" s="2" t="str">
        <f>VLOOKUP(A1502,'06A906018CG M383 List'!$A$6:$D$1395,4,FALSE)</f>
        <v>Temperaturschwelle Ansaugluft</v>
      </c>
      <c r="V1502" s="2" t="str">
        <f>VLOOKUP(A1502,'06A906018CG M383 List'!$A$6:$D$1395,3,FALSE)</f>
        <v>$06BD8</v>
      </c>
    </row>
    <row r="1503" spans="1:22">
      <c r="A1503" s="2" t="s">
        <v>6342</v>
      </c>
      <c r="B1503" s="2" t="str">
        <f>VLOOKUP(A1503,'4B0907557B M382 List'!$A$5:$E$1799,5,FALSE)</f>
        <v>upper tL - threshold region 3</v>
      </c>
      <c r="D1503" s="2" t="str">
        <f>VLOOKUP(A1503,'4B0907557B M382 List'!$A$5:$B$1799,2,FALSE)</f>
        <v>1x1</v>
      </c>
      <c r="E1503" s="2" t="str">
        <f>VLOOKUP(A1503,'4B0907557B M382 List'!$A$5:$D$1799,4,FALSE)</f>
        <v>obere tL - Schwelle Bereich 3</v>
      </c>
      <c r="F1503" s="2" t="str">
        <f>VLOOKUP(A1503,'4B0907557B M382 List'!$A$5:$D$1799,3,FALSE)</f>
        <v>$076A0</v>
      </c>
      <c r="H1503" s="2" t="str">
        <f>VLOOKUP(A1503,'4B0907557P M592 List'!$A$5:$D$1316,2,FALSE)</f>
        <v>1x1</v>
      </c>
      <c r="I1503" s="2" t="str">
        <f>VLOOKUP(A1503,'4B0907557P M592 List'!$A$5:$D$1316,4,FALSE)</f>
        <v>obere tL - Schwelle Bereich 3</v>
      </c>
      <c r="J1503" s="2" t="str">
        <f>VLOOKUP(A1503,'4B0907557P M592 List'!$A$5:$D$1316,3,FALSE)</f>
        <v>$07236</v>
      </c>
      <c r="L1503" s="2" t="str">
        <f>VLOOKUP(A1503,'4B0907557P M592 List'!$A$5:$D$1316,2,FALSE)</f>
        <v>1x1</v>
      </c>
      <c r="M1503" s="2" t="str">
        <f>VLOOKUP(A1503,'4B0907557P M592 List'!$A$5:$D$1316,4,FALSE)</f>
        <v>obere tL - Schwelle Bereich 3</v>
      </c>
      <c r="N1503" s="2" t="str">
        <f>VLOOKUP(A1503,'4B0907557P M592 List'!$A$5:$D$1316,3,FALSE)</f>
        <v>$07236</v>
      </c>
      <c r="P1503" s="2" t="str">
        <f>VLOOKUP(A1503,'06A906018R M383 List'!$A$6:$D$1294,2,FALSE)</f>
        <v>1x1</v>
      </c>
      <c r="Q1503" s="2" t="str">
        <f>VLOOKUP(A1503,'06A906018R M383 List'!$A$6:$D$1294,4,FALSE)</f>
        <v>obere tL - Schwelle Bereich 3</v>
      </c>
      <c r="R1503" s="2" t="str">
        <f>VLOOKUP(A1503,'06A906018R M383 List'!$A$6:$D$1294,3,FALSE)</f>
        <v>$06BB8</v>
      </c>
      <c r="T1503" s="2" t="str">
        <f>VLOOKUP(A1503,'06A906018CG M383 List'!$A$6:$D$1395,2,FALSE)</f>
        <v>1x1</v>
      </c>
      <c r="U1503" s="2" t="str">
        <f>VLOOKUP(A1503,'06A906018CG M383 List'!$A$6:$D$1395,4,FALSE)</f>
        <v>obere tL - Schwelle Bereich 3</v>
      </c>
      <c r="V1503" s="2" t="str">
        <f>VLOOKUP(A1503,'06A906018CG M383 List'!$A$6:$D$1395,3,FALSE)</f>
        <v>$06BD6</v>
      </c>
    </row>
    <row r="1504" spans="1:22">
      <c r="A1504" s="2" t="s">
        <v>6385</v>
      </c>
      <c r="B1504" s="2" t="str">
        <f>VLOOKUP(A1504,'4B0907557B M382 List'!$A$5:$E$1799,5,FALSE)</f>
        <v>lower tL - threshold region 2</v>
      </c>
      <c r="D1504" s="2" t="str">
        <f>VLOOKUP(A1504,'4B0907557B M382 List'!$A$5:$B$1799,2,FALSE)</f>
        <v>1x1</v>
      </c>
      <c r="E1504" s="2" t="str">
        <f>VLOOKUP(A1504,'4B0907557B M382 List'!$A$5:$D$1799,4,FALSE)</f>
        <v>untere tL - Schwelle Bereich 2</v>
      </c>
      <c r="F1504" s="2" t="str">
        <f>VLOOKUP(A1504,'4B0907557B M382 List'!$A$5:$D$1799,3,FALSE)</f>
        <v>$0769A</v>
      </c>
      <c r="H1504" s="2" t="str">
        <f>VLOOKUP(A1504,'4B0907557P M592 List'!$A$5:$D$1316,2,FALSE)</f>
        <v>1x1</v>
      </c>
      <c r="I1504" s="2" t="str">
        <f>VLOOKUP(A1504,'4B0907557P M592 List'!$A$5:$D$1316,4,FALSE)</f>
        <v>untere tL - Schwelle Bereich 2</v>
      </c>
      <c r="J1504" s="2" t="str">
        <f>VLOOKUP(A1504,'4B0907557P M592 List'!$A$5:$D$1316,3,FALSE)</f>
        <v>$07230</v>
      </c>
      <c r="L1504" s="2" t="str">
        <f>VLOOKUP(A1504,'4B0907557P M592 List'!$A$5:$D$1316,2,FALSE)</f>
        <v>1x1</v>
      </c>
      <c r="M1504" s="2" t="str">
        <f>VLOOKUP(A1504,'4B0907557P M592 List'!$A$5:$D$1316,4,FALSE)</f>
        <v>untere tL - Schwelle Bereich 2</v>
      </c>
      <c r="N1504" s="2" t="str">
        <f>VLOOKUP(A1504,'4B0907557P M592 List'!$A$5:$D$1316,3,FALSE)</f>
        <v>$07230</v>
      </c>
      <c r="P1504" s="2" t="str">
        <f>VLOOKUP(A1504,'06A906018R M383 List'!$A$6:$D$1294,2,FALSE)</f>
        <v>1x1</v>
      </c>
      <c r="Q1504" s="2" t="str">
        <f>VLOOKUP(A1504,'06A906018R M383 List'!$A$6:$D$1294,4,FALSE)</f>
        <v>untere tL - Schwelle Bereich 2</v>
      </c>
      <c r="R1504" s="2" t="str">
        <f>VLOOKUP(A1504,'06A906018R M383 List'!$A$6:$D$1294,3,FALSE)</f>
        <v>$06BB2</v>
      </c>
      <c r="T1504" s="2" t="str">
        <f>VLOOKUP(A1504,'06A906018CG M383 List'!$A$6:$D$1395,2,FALSE)</f>
        <v>1x1</v>
      </c>
      <c r="U1504" s="2" t="str">
        <f>VLOOKUP(A1504,'06A906018CG M383 List'!$A$6:$D$1395,4,FALSE)</f>
        <v>untere tL - Schwelle Bereich 2</v>
      </c>
      <c r="V1504" s="2" t="str">
        <f>VLOOKUP(A1504,'06A906018CG M383 List'!$A$6:$D$1395,3,FALSE)</f>
        <v>$06BD0</v>
      </c>
    </row>
    <row r="1505" spans="1:22">
      <c r="A1505" s="2" t="s">
        <v>6388</v>
      </c>
      <c r="B1505" s="2" t="str">
        <f>VLOOKUP(A1505,'4B0907557B M382 List'!$A$5:$E$1799,5,FALSE)</f>
        <v>lower tL - threshold region 3</v>
      </c>
      <c r="D1505" s="2" t="str">
        <f>VLOOKUP(A1505,'4B0907557B M382 List'!$A$5:$B$1799,2,FALSE)</f>
        <v>1x1</v>
      </c>
      <c r="E1505" s="2" t="str">
        <f>VLOOKUP(A1505,'4B0907557B M382 List'!$A$5:$D$1799,4,FALSE)</f>
        <v>untere tL - Schwelle Bereich 3</v>
      </c>
      <c r="F1505" s="2" t="str">
        <f>VLOOKUP(A1505,'4B0907557B M382 List'!$A$5:$D$1799,3,FALSE)</f>
        <v>$0769F</v>
      </c>
      <c r="H1505" s="2" t="str">
        <f>VLOOKUP(A1505,'4B0907557P M592 List'!$A$5:$D$1316,2,FALSE)</f>
        <v>1x1</v>
      </c>
      <c r="I1505" s="2" t="str">
        <f>VLOOKUP(A1505,'4B0907557P M592 List'!$A$5:$D$1316,4,FALSE)</f>
        <v>untere tL - Schwelle Bereich 3</v>
      </c>
      <c r="J1505" s="2" t="str">
        <f>VLOOKUP(A1505,'4B0907557P M592 List'!$A$5:$D$1316,3,FALSE)</f>
        <v>$07235</v>
      </c>
      <c r="L1505" s="2" t="str">
        <f>VLOOKUP(A1505,'4B0907557P M592 List'!$A$5:$D$1316,2,FALSE)</f>
        <v>1x1</v>
      </c>
      <c r="M1505" s="2" t="str">
        <f>VLOOKUP(A1505,'4B0907557P M592 List'!$A$5:$D$1316,4,FALSE)</f>
        <v>untere tL - Schwelle Bereich 3</v>
      </c>
      <c r="N1505" s="2" t="str">
        <f>VLOOKUP(A1505,'4B0907557P M592 List'!$A$5:$D$1316,3,FALSE)</f>
        <v>$07235</v>
      </c>
      <c r="P1505" s="2" t="str">
        <f>VLOOKUP(A1505,'06A906018R M383 List'!$A$6:$D$1294,2,FALSE)</f>
        <v>1x1</v>
      </c>
      <c r="Q1505" s="2" t="str">
        <f>VLOOKUP(A1505,'06A906018R M383 List'!$A$6:$D$1294,4,FALSE)</f>
        <v>untere tL - Schwelle Bereich 3</v>
      </c>
      <c r="R1505" s="2" t="str">
        <f>VLOOKUP(A1505,'06A906018R M383 List'!$A$6:$D$1294,3,FALSE)</f>
        <v>$06BB7</v>
      </c>
      <c r="T1505" s="2" t="str">
        <f>VLOOKUP(A1505,'06A906018CG M383 List'!$A$6:$D$1395,2,FALSE)</f>
        <v>1x1</v>
      </c>
      <c r="U1505" s="2" t="str">
        <f>VLOOKUP(A1505,'06A906018CG M383 List'!$A$6:$D$1395,4,FALSE)</f>
        <v>untere tL - Schwelle Bereich 3</v>
      </c>
      <c r="V1505" s="2" t="str">
        <f>VLOOKUP(A1505,'06A906018CG M383 List'!$A$6:$D$1395,3,FALSE)</f>
        <v>$06BD5</v>
      </c>
    </row>
    <row r="1506" spans="1:22">
      <c r="A1506" s="2" t="s">
        <v>6394</v>
      </c>
      <c r="B1506" s="2" t="str">
        <f>VLOOKUP(A1506,'4B0907557B M382 List'!$A$5:$E$1799,5,FALSE)</f>
        <v>TLW threshold for mixture adaptation active</v>
      </c>
      <c r="D1506" s="2" t="str">
        <f>VLOOKUP(A1506,'4B0907557B M382 List'!$A$5:$B$1799,2,FALSE)</f>
        <v>16x1</v>
      </c>
      <c r="E1506" s="2" t="str">
        <f>VLOOKUP(A1506,'4B0907557B M382 List'!$A$5:$D$1799,4,FALSE)</f>
        <v>TLW-Schwelle für Gemischadaption aktiv</v>
      </c>
      <c r="F1506" s="2" t="str">
        <f>VLOOKUP(A1506,'4B0907557B M382 List'!$A$5:$D$1799,3,FALSE)</f>
        <v>$0A3DF</v>
      </c>
      <c r="H1506" s="2" t="e">
        <f>VLOOKUP(A1506,'4B0907557P M592 List'!$A$5:$D$1316,2,FALSE)</f>
        <v>#N/A</v>
      </c>
      <c r="I1506" s="2" t="e">
        <f>VLOOKUP(A1506,'4B0907557P M592 List'!$A$5:$D$1316,4,FALSE)</f>
        <v>#N/A</v>
      </c>
      <c r="J1506" s="2" t="e">
        <f>VLOOKUP(A1506,'4B0907557P M592 List'!$A$5:$D$1316,3,FALSE)</f>
        <v>#N/A</v>
      </c>
      <c r="L1506" s="2" t="e">
        <f>VLOOKUP(A1506,'4B0907557P M592 List'!$A$5:$D$1316,2,FALSE)</f>
        <v>#N/A</v>
      </c>
      <c r="M1506" s="2" t="e">
        <f>VLOOKUP(A1506,'4B0907557P M592 List'!$A$5:$D$1316,4,FALSE)</f>
        <v>#N/A</v>
      </c>
      <c r="N1506" s="2" t="e">
        <f>VLOOKUP(A1506,'4B0907557P M592 List'!$A$5:$D$1316,3,FALSE)</f>
        <v>#N/A</v>
      </c>
      <c r="P1506" s="2" t="str">
        <f>VLOOKUP(A1506,'06A906018R M383 List'!$A$6:$D$1294,2,FALSE)</f>
        <v>16x1</v>
      </c>
      <c r="Q1506" s="2" t="str">
        <f>VLOOKUP(A1506,'06A906018R M383 List'!$A$6:$D$1294,4,FALSE)</f>
        <v>TLW-Schwelle für Gemischadaption aktiv</v>
      </c>
      <c r="R1506" s="2" t="str">
        <f>VLOOKUP(A1506,'06A906018R M383 List'!$A$6:$D$1294,3,FALSE)</f>
        <v>$098D4</v>
      </c>
      <c r="T1506" s="2" t="str">
        <f>VLOOKUP(A1506,'06A906018CG M383 List'!$A$6:$D$1395,2,FALSE)</f>
        <v>16x1</v>
      </c>
      <c r="U1506" s="2" t="str">
        <f>VLOOKUP(A1506,'06A906018CG M383 List'!$A$6:$D$1395,4,FALSE)</f>
        <v>TLW-Schwelle für Gemischadaption aktiv</v>
      </c>
      <c r="V1506" s="2" t="str">
        <f>VLOOKUP(A1506,'06A906018CG M383 List'!$A$6:$D$1395,3,FALSE)</f>
        <v>$0993E</v>
      </c>
    </row>
    <row r="1507" spans="1:22">
      <c r="A1507" s="2" t="s">
        <v>6510</v>
      </c>
      <c r="B1507" s="2" t="str">
        <f>VLOOKUP(A1507,'4B0907557B M382 List'!$A$5:$E$1799,5,FALSE)</f>
        <v>Switch- LRA</v>
      </c>
      <c r="D1507" s="2" t="str">
        <f>VLOOKUP(A1507,'4B0907557B M382 List'!$A$5:$B$1799,2,FALSE)</f>
        <v>1x1</v>
      </c>
      <c r="E1507" s="2" t="str">
        <f>VLOOKUP(A1507,'4B0907557B M382 List'!$A$5:$D$1799,4,FALSE)</f>
        <v>Einschalttemperatur LRA</v>
      </c>
      <c r="F1507" s="2" t="str">
        <f>VLOOKUP(A1507,'4B0907557B M382 List'!$A$5:$D$1799,3,FALSE)</f>
        <v>$076A1</v>
      </c>
      <c r="H1507" s="2" t="str">
        <f>VLOOKUP(A1507,'4B0907557P M592 List'!$A$5:$D$1316,2,FALSE)</f>
        <v>1x1</v>
      </c>
      <c r="I1507" s="2" t="str">
        <f>VLOOKUP(A1507,'4B0907557P M592 List'!$A$5:$D$1316,4,FALSE)</f>
        <v>Einschalttemperatur LRA</v>
      </c>
      <c r="J1507" s="2" t="str">
        <f>VLOOKUP(A1507,'4B0907557P M592 List'!$A$5:$D$1316,3,FALSE)</f>
        <v>$07237</v>
      </c>
      <c r="L1507" s="2" t="str">
        <f>VLOOKUP(A1507,'4B0907557P M592 List'!$A$5:$D$1316,2,FALSE)</f>
        <v>1x1</v>
      </c>
      <c r="M1507" s="2" t="str">
        <f>VLOOKUP(A1507,'4B0907557P M592 List'!$A$5:$D$1316,4,FALSE)</f>
        <v>Einschalttemperatur LRA</v>
      </c>
      <c r="N1507" s="2" t="str">
        <f>VLOOKUP(A1507,'4B0907557P M592 List'!$A$5:$D$1316,3,FALSE)</f>
        <v>$07237</v>
      </c>
      <c r="P1507" s="2" t="e">
        <f>VLOOKUP(A1507,'06A906018R M383 List'!$A$6:$D$1294,2,FALSE)</f>
        <v>#N/A</v>
      </c>
      <c r="Q1507" s="2" t="e">
        <f>VLOOKUP(A1507,'06A906018R M383 List'!$A$6:$D$1294,4,FALSE)</f>
        <v>#N/A</v>
      </c>
      <c r="R1507" s="2" t="e">
        <f>VLOOKUP(A1507,'06A906018R M383 List'!$A$6:$D$1294,3,FALSE)</f>
        <v>#N/A</v>
      </c>
      <c r="T1507" s="2" t="e">
        <f>VLOOKUP(A1507,'06A906018CG M383 List'!$A$6:$D$1395,2,FALSE)</f>
        <v>#N/A</v>
      </c>
      <c r="U1507" s="2" t="e">
        <f>VLOOKUP(A1507,'06A906018CG M383 List'!$A$6:$D$1395,4,FALSE)</f>
        <v>#N/A</v>
      </c>
      <c r="V1507" s="2" t="e">
        <f>VLOOKUP(A1507,'06A906018CG M383 List'!$A$6:$D$1395,3,FALSE)</f>
        <v>#N/A</v>
      </c>
    </row>
    <row r="1508" spans="1:22">
      <c r="A1508" s="2" t="s">
        <v>6598</v>
      </c>
      <c r="B1508" s="2" t="str">
        <f>VLOOKUP(A1508,'4B0907557B M382 List'!$A$5:$E$1799,5,FALSE)</f>
        <v>lower limit of the mixture adaptation additive per time</v>
      </c>
      <c r="D1508" s="2" t="str">
        <f>VLOOKUP(A1508,'4B0907557B M382 List'!$A$5:$B$1799,2,FALSE)</f>
        <v>1x1</v>
      </c>
      <c r="E1508" s="2" t="str">
        <f>VLOOKUP(A1508,'4B0907557B M382 List'!$A$5:$D$1799,4,FALSE)</f>
        <v>untere Grenze der Gemischadaption additiv pro Zeit</v>
      </c>
      <c r="F1508" s="2" t="str">
        <f>VLOOKUP(A1508,'4B0907557B M382 List'!$A$5:$D$1799,3,FALSE)</f>
        <v>$07680</v>
      </c>
      <c r="H1508" s="2" t="str">
        <f>VLOOKUP(A1508,'4B0907557P M592 List'!$A$5:$D$1316,2,FALSE)</f>
        <v>1x1</v>
      </c>
      <c r="I1508" s="2" t="str">
        <f>VLOOKUP(A1508,'4B0907557P M592 List'!$A$5:$D$1316,4,FALSE)</f>
        <v>untere Grenze der Gemischadaption additiv pro Zeit</v>
      </c>
      <c r="J1508" s="2" t="str">
        <f>VLOOKUP(A1508,'4B0907557P M592 List'!$A$5:$D$1316,3,FALSE)</f>
        <v>$07216</v>
      </c>
      <c r="L1508" s="2" t="str">
        <f>VLOOKUP(A1508,'4B0907557P M592 List'!$A$5:$D$1316,2,FALSE)</f>
        <v>1x1</v>
      </c>
      <c r="M1508" s="2" t="str">
        <f>VLOOKUP(A1508,'4B0907557P M592 List'!$A$5:$D$1316,4,FALSE)</f>
        <v>untere Grenze der Gemischadaption additiv pro Zeit</v>
      </c>
      <c r="N1508" s="2" t="str">
        <f>VLOOKUP(A1508,'4B0907557P M592 List'!$A$5:$D$1316,3,FALSE)</f>
        <v>$07216</v>
      </c>
      <c r="P1508" s="2" t="str">
        <f>VLOOKUP(A1508,'06A906018R M383 List'!$A$6:$D$1294,2,FALSE)</f>
        <v>1x1</v>
      </c>
      <c r="Q1508" s="2" t="str">
        <f>VLOOKUP(A1508,'06A906018R M383 List'!$A$6:$D$1294,4,FALSE)</f>
        <v>untere Grenze der Gemischadaption additiv pro Zeit</v>
      </c>
      <c r="R1508" s="2" t="str">
        <f>VLOOKUP(A1508,'06A906018R M383 List'!$A$6:$D$1294,3,FALSE)</f>
        <v>$06B98</v>
      </c>
      <c r="T1508" s="2" t="str">
        <f>VLOOKUP(A1508,'06A906018CG M383 List'!$A$6:$D$1395,2,FALSE)</f>
        <v>1x1</v>
      </c>
      <c r="U1508" s="2" t="str">
        <f>VLOOKUP(A1508,'06A906018CG M383 List'!$A$6:$D$1395,4,FALSE)</f>
        <v>untere Grenze der Gemischadaption additiv pro Zeit</v>
      </c>
      <c r="V1508" s="2" t="str">
        <f>VLOOKUP(A1508,'06A906018CG M383 List'!$A$6:$D$1395,3,FALSE)</f>
        <v>$06BB6</v>
      </c>
    </row>
    <row r="1509" spans="1:22">
      <c r="A1509" s="2" t="s">
        <v>6601</v>
      </c>
      <c r="B1509" s="2" t="str">
        <f>VLOOKUP(A1509,'4B0907557B M382 List'!$A$5:$E$1799,5,FALSE)</f>
        <v>upper limit of the mixture adaptation additive per time</v>
      </c>
      <c r="D1509" s="2" t="str">
        <f>VLOOKUP(A1509,'4B0907557B M382 List'!$A$5:$B$1799,2,FALSE)</f>
        <v>1x1</v>
      </c>
      <c r="E1509" s="2" t="str">
        <f>VLOOKUP(A1509,'4B0907557B M382 List'!$A$5:$D$1799,4,FALSE)</f>
        <v>obere Grenze der Gemischadaption additiv pro Zeit</v>
      </c>
      <c r="F1509" s="2" t="str">
        <f>VLOOKUP(A1509,'4B0907557B M382 List'!$A$5:$D$1799,3,FALSE)</f>
        <v>$0767C</v>
      </c>
      <c r="H1509" s="2" t="str">
        <f>VLOOKUP(A1509,'4B0907557P M592 List'!$A$5:$D$1316,2,FALSE)</f>
        <v>1x1</v>
      </c>
      <c r="I1509" s="2" t="str">
        <f>VLOOKUP(A1509,'4B0907557P M592 List'!$A$5:$D$1316,4,FALSE)</f>
        <v>obere Grenze der Gemischadaption additiv pro Zeit</v>
      </c>
      <c r="J1509" s="2" t="str">
        <f>VLOOKUP(A1509,'4B0907557P M592 List'!$A$5:$D$1316,3,FALSE)</f>
        <v>$07212</v>
      </c>
      <c r="L1509" s="2" t="str">
        <f>VLOOKUP(A1509,'4B0907557P M592 List'!$A$5:$D$1316,2,FALSE)</f>
        <v>1x1</v>
      </c>
      <c r="M1509" s="2" t="str">
        <f>VLOOKUP(A1509,'4B0907557P M592 List'!$A$5:$D$1316,4,FALSE)</f>
        <v>obere Grenze der Gemischadaption additiv pro Zeit</v>
      </c>
      <c r="N1509" s="2" t="str">
        <f>VLOOKUP(A1509,'4B0907557P M592 List'!$A$5:$D$1316,3,FALSE)</f>
        <v>$07212</v>
      </c>
      <c r="P1509" s="2" t="str">
        <f>VLOOKUP(A1509,'06A906018R M383 List'!$A$6:$D$1294,2,FALSE)</f>
        <v>1x1</v>
      </c>
      <c r="Q1509" s="2" t="str">
        <f>VLOOKUP(A1509,'06A906018R M383 List'!$A$6:$D$1294,4,FALSE)</f>
        <v>obere Grenze der Gemischadaption additiv pro Zeit</v>
      </c>
      <c r="R1509" s="2" t="str">
        <f>VLOOKUP(A1509,'06A906018R M383 List'!$A$6:$D$1294,3,FALSE)</f>
        <v>$06B94</v>
      </c>
      <c r="T1509" s="2" t="str">
        <f>VLOOKUP(A1509,'06A906018CG M383 List'!$A$6:$D$1395,2,FALSE)</f>
        <v>1x1</v>
      </c>
      <c r="U1509" s="2" t="str">
        <f>VLOOKUP(A1509,'06A906018CG M383 List'!$A$6:$D$1395,4,FALSE)</f>
        <v>obere Grenze der Gemischadaption additiv pro Zeit</v>
      </c>
      <c r="V1509" s="2" t="str">
        <f>VLOOKUP(A1509,'06A906018CG M383 List'!$A$6:$D$1395,3,FALSE)</f>
        <v>$06BB2</v>
      </c>
    </row>
    <row r="1510" spans="1:22">
      <c r="A1510" s="2" t="s">
        <v>6604</v>
      </c>
      <c r="B1510" s="2" t="str">
        <f>VLOOKUP(A1510,'4B0907557B M382 List'!$A$5:$E$1799,5,FALSE)</f>
        <v>reduced lower limit of the correction factor tra</v>
      </c>
      <c r="D1510" s="2" t="str">
        <f>VLOOKUP(A1510,'4B0907557B M382 List'!$A$5:$B$1799,2,FALSE)</f>
        <v>1x1</v>
      </c>
      <c r="E1510" s="2" t="str">
        <f>VLOOKUP(A1510,'4B0907557B M382 List'!$A$5:$D$1799,4,FALSE)</f>
        <v>reduzierte untere Begrenzung des Korrekturfaktors tra</v>
      </c>
      <c r="F1510" s="2" t="str">
        <f>VLOOKUP(A1510,'4B0907557B M382 List'!$A$5:$D$1799,3,FALSE)</f>
        <v>$07682</v>
      </c>
      <c r="H1510" s="2" t="str">
        <f>VLOOKUP(A1510,'4B0907557P M592 List'!$A$5:$D$1316,2,FALSE)</f>
        <v>1x1</v>
      </c>
      <c r="I1510" s="2" t="str">
        <f>VLOOKUP(A1510,'4B0907557P M592 List'!$A$5:$D$1316,4,FALSE)</f>
        <v>reduzierte untere Begrenzung des Korrekturfaktors tra</v>
      </c>
      <c r="J1510" s="2" t="str">
        <f>VLOOKUP(A1510,'4B0907557P M592 List'!$A$5:$D$1316,3,FALSE)</f>
        <v>$07218</v>
      </c>
      <c r="L1510" s="2" t="str">
        <f>VLOOKUP(A1510,'4B0907557P M592 List'!$A$5:$D$1316,2,FALSE)</f>
        <v>1x1</v>
      </c>
      <c r="M1510" s="2" t="str">
        <f>VLOOKUP(A1510,'4B0907557P M592 List'!$A$5:$D$1316,4,FALSE)</f>
        <v>reduzierte untere Begrenzung des Korrekturfaktors tra</v>
      </c>
      <c r="N1510" s="2" t="str">
        <f>VLOOKUP(A1510,'4B0907557P M592 List'!$A$5:$D$1316,3,FALSE)</f>
        <v>$07218</v>
      </c>
      <c r="P1510" s="2" t="str">
        <f>VLOOKUP(A1510,'06A906018R M383 List'!$A$6:$D$1294,2,FALSE)</f>
        <v>1x1</v>
      </c>
      <c r="Q1510" s="2" t="str">
        <f>VLOOKUP(A1510,'06A906018R M383 List'!$A$6:$D$1294,4,FALSE)</f>
        <v>reduzierte untere Begrenzung des Korrekturfaktors tra</v>
      </c>
      <c r="R1510" s="2" t="str">
        <f>VLOOKUP(A1510,'06A906018R M383 List'!$A$6:$D$1294,3,FALSE)</f>
        <v>$06B9A</v>
      </c>
      <c r="T1510" s="2" t="str">
        <f>VLOOKUP(A1510,'06A906018CG M383 List'!$A$6:$D$1395,2,FALSE)</f>
        <v>1x1</v>
      </c>
      <c r="U1510" s="2" t="str">
        <f>VLOOKUP(A1510,'06A906018CG M383 List'!$A$6:$D$1395,4,FALSE)</f>
        <v>reduzierte untere Begrenzung des Korrekturfaktors tra</v>
      </c>
      <c r="V1510" s="2" t="str">
        <f>VLOOKUP(A1510,'06A906018CG M383 List'!$A$6:$D$1395,3,FALSE)</f>
        <v>$06BB8</v>
      </c>
    </row>
    <row r="1511" spans="1:22">
      <c r="A1511" s="2" t="s">
        <v>6607</v>
      </c>
      <c r="B1511" s="2" t="str">
        <f>VLOOKUP(A1511,'4B0907557B M382 List'!$A$5:$E$1799,5,FALSE)</f>
        <v>reduced upper limit of the correction factor tra</v>
      </c>
      <c r="D1511" s="2" t="str">
        <f>VLOOKUP(A1511,'4B0907557B M382 List'!$A$5:$B$1799,2,FALSE)</f>
        <v>1x1</v>
      </c>
      <c r="E1511" s="2" t="str">
        <f>VLOOKUP(A1511,'4B0907557B M382 List'!$A$5:$D$1799,4,FALSE)</f>
        <v>reduzierte obere Begrenzung des Korrekturfaktors tra</v>
      </c>
      <c r="F1511" s="2" t="str">
        <f>VLOOKUP(A1511,'4B0907557B M382 List'!$A$5:$D$1799,3,FALSE)</f>
        <v>$0767E</v>
      </c>
      <c r="H1511" s="2" t="str">
        <f>VLOOKUP(A1511,'4B0907557P M592 List'!$A$5:$D$1316,2,FALSE)</f>
        <v>1x1</v>
      </c>
      <c r="I1511" s="2" t="str">
        <f>VLOOKUP(A1511,'4B0907557P M592 List'!$A$5:$D$1316,4,FALSE)</f>
        <v>reduzierte obere Begrenzung des Korrekturfaktors tra</v>
      </c>
      <c r="J1511" s="2" t="str">
        <f>VLOOKUP(A1511,'4B0907557P M592 List'!$A$5:$D$1316,3,FALSE)</f>
        <v>$07214</v>
      </c>
      <c r="L1511" s="2" t="str">
        <f>VLOOKUP(A1511,'4B0907557P M592 List'!$A$5:$D$1316,2,FALSE)</f>
        <v>1x1</v>
      </c>
      <c r="M1511" s="2" t="str">
        <f>VLOOKUP(A1511,'4B0907557P M592 List'!$A$5:$D$1316,4,FALSE)</f>
        <v>reduzierte obere Begrenzung des Korrekturfaktors tra</v>
      </c>
      <c r="N1511" s="2" t="str">
        <f>VLOOKUP(A1511,'4B0907557P M592 List'!$A$5:$D$1316,3,FALSE)</f>
        <v>$07214</v>
      </c>
      <c r="P1511" s="2" t="str">
        <f>VLOOKUP(A1511,'06A906018R M383 List'!$A$6:$D$1294,2,FALSE)</f>
        <v>1x1</v>
      </c>
      <c r="Q1511" s="2" t="str">
        <f>VLOOKUP(A1511,'06A906018R M383 List'!$A$6:$D$1294,4,FALSE)</f>
        <v>reduzierte obere Begrenzung des Korrekturfaktors tra</v>
      </c>
      <c r="R1511" s="2" t="str">
        <f>VLOOKUP(A1511,'06A906018R M383 List'!$A$6:$D$1294,3,FALSE)</f>
        <v>$06B96</v>
      </c>
      <c r="T1511" s="2" t="str">
        <f>VLOOKUP(A1511,'06A906018CG M383 List'!$A$6:$D$1395,2,FALSE)</f>
        <v>1x1</v>
      </c>
      <c r="U1511" s="2" t="str">
        <f>VLOOKUP(A1511,'06A906018CG M383 List'!$A$6:$D$1395,4,FALSE)</f>
        <v>reduzierte obere Begrenzung des Korrekturfaktors tra</v>
      </c>
      <c r="V1511" s="2" t="str">
        <f>VLOOKUP(A1511,'06A906018CG M383 List'!$A$6:$D$1395,3,FALSE)</f>
        <v>$06BB4</v>
      </c>
    </row>
    <row r="1512" spans="1:22">
      <c r="A1512" s="2" t="s">
        <v>6957</v>
      </c>
      <c r="B1512" s="2" t="str">
        <f>VLOOKUP(A1512,'4B0907557B M382 List'!$A$5:$E$1799,5,FALSE)</f>
        <v>Activation delay mixture adaptation by lambda control active</v>
      </c>
      <c r="D1512" s="2" t="str">
        <f>VLOOKUP(A1512,'4B0907557B M382 List'!$A$5:$B$1799,2,FALSE)</f>
        <v>1x1</v>
      </c>
      <c r="E1512" s="2" t="str">
        <f>VLOOKUP(A1512,'4B0907557B M382 List'!$A$5:$D$1799,4,FALSE)</f>
        <v>Verzögerungszeit für Aktivierung Gemischadaption nach Lambdaregelung aktiv</v>
      </c>
      <c r="F1512" s="2" t="str">
        <f>VLOOKUP(A1512,'4B0907557B M382 List'!$A$5:$D$1799,3,FALSE)</f>
        <v>$076A3</v>
      </c>
      <c r="H1512" s="2" t="str">
        <f>VLOOKUP(A1512,'4B0907557P M592 List'!$A$5:$D$1316,2,FALSE)</f>
        <v>1x1</v>
      </c>
      <c r="I1512" s="2" t="str">
        <f>VLOOKUP(A1512,'4B0907557P M592 List'!$A$5:$D$1316,4,FALSE)</f>
        <v>Verzögerungszeit für Aktivierung Gemischadaption nach Lambdaregelung aktiv</v>
      </c>
      <c r="J1512" s="2" t="str">
        <f>VLOOKUP(A1512,'4B0907557P M592 List'!$A$5:$D$1316,3,FALSE)</f>
        <v>$07239</v>
      </c>
      <c r="L1512" s="2" t="str">
        <f>VLOOKUP(A1512,'4B0907557P M592 List'!$A$5:$D$1316,2,FALSE)</f>
        <v>1x1</v>
      </c>
      <c r="M1512" s="2" t="str">
        <f>VLOOKUP(A1512,'4B0907557P M592 List'!$A$5:$D$1316,4,FALSE)</f>
        <v>Verzögerungszeit für Aktivierung Gemischadaption nach Lambdaregelung aktiv</v>
      </c>
      <c r="N1512" s="2" t="str">
        <f>VLOOKUP(A1512,'4B0907557P M592 List'!$A$5:$D$1316,3,FALSE)</f>
        <v>$07239</v>
      </c>
      <c r="P1512" s="2" t="e">
        <f>VLOOKUP(A1512,'06A906018R M383 List'!$A$6:$D$1294,2,FALSE)</f>
        <v>#N/A</v>
      </c>
      <c r="Q1512" s="2" t="e">
        <f>VLOOKUP(A1512,'06A906018R M383 List'!$A$6:$D$1294,4,FALSE)</f>
        <v>#N/A</v>
      </c>
      <c r="R1512" s="2" t="e">
        <f>VLOOKUP(A1512,'06A906018R M383 List'!$A$6:$D$1294,3,FALSE)</f>
        <v>#N/A</v>
      </c>
      <c r="T1512" s="2" t="str">
        <f>VLOOKUP(A1512,'06A906018CG M383 List'!$A$6:$D$1395,2,FALSE)</f>
        <v>1x1</v>
      </c>
      <c r="U1512" s="2" t="str">
        <f>VLOOKUP(A1512,'06A906018CG M383 List'!$A$6:$D$1395,4,FALSE)</f>
        <v>Verzögerungszeit für Aktivierung Gemischadaption nach Lambdaregelung aktiv</v>
      </c>
      <c r="V1512" s="2" t="str">
        <f>VLOOKUP(A1512,'06A906018CG M383 List'!$A$6:$D$1395,3,FALSE)</f>
        <v>$06BD9</v>
      </c>
    </row>
    <row r="1513" spans="1:22">
      <c r="A1513" s="2" t="s">
        <v>4186</v>
      </c>
      <c r="B1513" s="2" t="str">
        <f>VLOOKUP(A1513,'4B0907557B M382 List'!$A$5:$E$1799,5,FALSE)</f>
        <v>Time constant for dtv integrator</v>
      </c>
      <c r="D1513" s="2" t="str">
        <f>VLOOKUP(A1513,'4B0907557B M382 List'!$A$5:$B$1799,2,FALSE)</f>
        <v>1x1</v>
      </c>
      <c r="E1513" s="2" t="str">
        <f>VLOOKUP(A1513,'4B0907557B M382 List'!$A$5:$D$1799,4,FALSE)</f>
        <v>Zeitkonstante für dtv-Integrator</v>
      </c>
      <c r="F1513" s="2" t="str">
        <f>VLOOKUP(A1513,'4B0907557B M382 List'!$A$5:$D$1799,3,FALSE)</f>
        <v>$07692</v>
      </c>
      <c r="H1513" s="2" t="str">
        <f>VLOOKUP(A1513,'4B0907557P M592 List'!$A$5:$D$1316,2,FALSE)</f>
        <v>1x1</v>
      </c>
      <c r="I1513" s="2" t="str">
        <f>VLOOKUP(A1513,'4B0907557P M592 List'!$A$5:$D$1316,4,FALSE)</f>
        <v>Zeitkonstante für dtv-Integrator</v>
      </c>
      <c r="J1513" s="2" t="str">
        <f>VLOOKUP(A1513,'4B0907557P M592 List'!$A$5:$D$1316,3,FALSE)</f>
        <v>$07228</v>
      </c>
      <c r="L1513" s="2" t="str">
        <f>VLOOKUP(A1513,'4B0907557P M592 List'!$A$5:$D$1316,2,FALSE)</f>
        <v>1x1</v>
      </c>
      <c r="M1513" s="2" t="str">
        <f>VLOOKUP(A1513,'4B0907557P M592 List'!$A$5:$D$1316,4,FALSE)</f>
        <v>Zeitkonstante für dtv-Integrator</v>
      </c>
      <c r="N1513" s="2" t="str">
        <f>VLOOKUP(A1513,'4B0907557P M592 List'!$A$5:$D$1316,3,FALSE)</f>
        <v>$07228</v>
      </c>
      <c r="P1513" s="2" t="str">
        <f>VLOOKUP(A1513,'06A906018R M383 List'!$A$6:$D$1294,2,FALSE)</f>
        <v>1x1</v>
      </c>
      <c r="Q1513" s="2" t="str">
        <f>VLOOKUP(A1513,'06A906018R M383 List'!$A$6:$D$1294,4,FALSE)</f>
        <v>Zeitkonstante für dtv-Integrator</v>
      </c>
      <c r="R1513" s="2" t="str">
        <f>VLOOKUP(A1513,'06A906018R M383 List'!$A$6:$D$1294,3,FALSE)</f>
        <v>$06BAA</v>
      </c>
      <c r="T1513" s="2" t="str">
        <f>VLOOKUP(A1513,'06A906018CG M383 List'!$A$6:$D$1395,2,FALSE)</f>
        <v>1x1</v>
      </c>
      <c r="U1513" s="2" t="str">
        <f>VLOOKUP(A1513,'06A906018CG M383 List'!$A$6:$D$1395,4,FALSE)</f>
        <v>Zeitkonstante für dtv-Integrator</v>
      </c>
      <c r="V1513" s="2" t="str">
        <f>VLOOKUP(A1513,'06A906018CG M383 List'!$A$6:$D$1395,3,FALSE)</f>
        <v>$06BC8</v>
      </c>
    </row>
    <row r="1514" spans="1:22">
      <c r="A1514" s="2" t="s">
        <v>4195</v>
      </c>
      <c r="B1514" s="2" t="str">
        <f>VLOOKUP(A1514,'4B0907557B M382 List'!$A$5:$E$1799,5,FALSE)</f>
        <v>Time constant for Fra - integrator</v>
      </c>
      <c r="D1514" s="2" t="str">
        <f>VLOOKUP(A1514,'4B0907557B M382 List'!$A$5:$B$1799,2,FALSE)</f>
        <v>1x1</v>
      </c>
      <c r="E1514" s="2" t="str">
        <f>VLOOKUP(A1514,'4B0907557B M382 List'!$A$5:$D$1799,4,FALSE)</f>
        <v>Zeitkonstante für Fra-Integrator</v>
      </c>
      <c r="F1514" s="2" t="str">
        <f>VLOOKUP(A1514,'4B0907557B M382 List'!$A$5:$D$1799,3,FALSE)</f>
        <v>$0768E</v>
      </c>
      <c r="H1514" s="2" t="str">
        <f>VLOOKUP(A1514,'4B0907557P M592 List'!$A$5:$D$1316,2,FALSE)</f>
        <v>1x1</v>
      </c>
      <c r="I1514" s="2" t="str">
        <f>VLOOKUP(A1514,'4B0907557P M592 List'!$A$5:$D$1316,4,FALSE)</f>
        <v>Zeitkonstante für Fra-Integrator</v>
      </c>
      <c r="J1514" s="2" t="str">
        <f>VLOOKUP(A1514,'4B0907557P M592 List'!$A$5:$D$1316,3,FALSE)</f>
        <v>$07224</v>
      </c>
      <c r="L1514" s="2" t="str">
        <f>VLOOKUP(A1514,'4B0907557P M592 List'!$A$5:$D$1316,2,FALSE)</f>
        <v>1x1</v>
      </c>
      <c r="M1514" s="2" t="str">
        <f>VLOOKUP(A1514,'4B0907557P M592 List'!$A$5:$D$1316,4,FALSE)</f>
        <v>Zeitkonstante für Fra-Integrator</v>
      </c>
      <c r="N1514" s="2" t="str">
        <f>VLOOKUP(A1514,'4B0907557P M592 List'!$A$5:$D$1316,3,FALSE)</f>
        <v>$07224</v>
      </c>
      <c r="P1514" s="2" t="str">
        <f>VLOOKUP(A1514,'06A906018R M383 List'!$A$6:$D$1294,2,FALSE)</f>
        <v>1x1</v>
      </c>
      <c r="Q1514" s="2" t="str">
        <f>VLOOKUP(A1514,'06A906018R M383 List'!$A$6:$D$1294,4,FALSE)</f>
        <v>Zeitkonstante für Fra-Integrator</v>
      </c>
      <c r="R1514" s="2" t="str">
        <f>VLOOKUP(A1514,'06A906018R M383 List'!$A$6:$D$1294,3,FALSE)</f>
        <v>$06BA6</v>
      </c>
      <c r="T1514" s="2" t="str">
        <f>VLOOKUP(A1514,'06A906018CG M383 List'!$A$6:$D$1395,2,FALSE)</f>
        <v>1x1</v>
      </c>
      <c r="U1514" s="2" t="str">
        <f>VLOOKUP(A1514,'06A906018CG M383 List'!$A$6:$D$1395,4,FALSE)</f>
        <v>Zeitkonstante für Fra-Integrator</v>
      </c>
      <c r="V1514" s="2" t="str">
        <f>VLOOKUP(A1514,'06A906018CG M383 List'!$A$6:$D$1395,3,FALSE)</f>
        <v>$06BC4</v>
      </c>
    </row>
    <row r="1515" spans="1:22">
      <c r="A1515" s="2" t="s">
        <v>4198</v>
      </c>
      <c r="B1515" s="2" t="str">
        <f>VLOOKUP(A1515,'4B0907557B M382 List'!$A$5:$E$1799,5,FALSE)</f>
        <v>Time constant for Fri- filter</v>
      </c>
      <c r="D1515" s="2" t="str">
        <f>VLOOKUP(A1515,'4B0907557B M382 List'!$A$5:$B$1799,2,FALSE)</f>
        <v>1x1</v>
      </c>
      <c r="E1515" s="2" t="str">
        <f>VLOOKUP(A1515,'4B0907557B M382 List'!$A$5:$D$1799,4,FALSE)</f>
        <v>Zeitkonstante für Fr-Filter</v>
      </c>
      <c r="F1515" s="2" t="str">
        <f>VLOOKUP(A1515,'4B0907557B M382 List'!$A$5:$D$1799,3,FALSE)</f>
        <v>$0768D</v>
      </c>
      <c r="H1515" s="2" t="str">
        <f>VLOOKUP(A1515,'4B0907557P M592 List'!$A$5:$D$1316,2,FALSE)</f>
        <v>1x1</v>
      </c>
      <c r="I1515" s="2" t="str">
        <f>VLOOKUP(A1515,'4B0907557P M592 List'!$A$5:$D$1316,4,FALSE)</f>
        <v>Zeitkonstante für Fr-Filter</v>
      </c>
      <c r="J1515" s="2" t="str">
        <f>VLOOKUP(A1515,'4B0907557P M592 List'!$A$5:$D$1316,3,FALSE)</f>
        <v>$07223</v>
      </c>
      <c r="L1515" s="2" t="str">
        <f>VLOOKUP(A1515,'4B0907557P M592 List'!$A$5:$D$1316,2,FALSE)</f>
        <v>1x1</v>
      </c>
      <c r="M1515" s="2" t="str">
        <f>VLOOKUP(A1515,'4B0907557P M592 List'!$A$5:$D$1316,4,FALSE)</f>
        <v>Zeitkonstante für Fr-Filter</v>
      </c>
      <c r="N1515" s="2" t="str">
        <f>VLOOKUP(A1515,'4B0907557P M592 List'!$A$5:$D$1316,3,FALSE)</f>
        <v>$07223</v>
      </c>
      <c r="P1515" s="2" t="str">
        <f>VLOOKUP(A1515,'06A906018R M383 List'!$A$6:$D$1294,2,FALSE)</f>
        <v>1x1</v>
      </c>
      <c r="Q1515" s="2" t="str">
        <f>VLOOKUP(A1515,'06A906018R M383 List'!$A$6:$D$1294,4,FALSE)</f>
        <v>Zeitkonstante für Fr-Filter</v>
      </c>
      <c r="R1515" s="2" t="str">
        <f>VLOOKUP(A1515,'06A906018R M383 List'!$A$6:$D$1294,3,FALSE)</f>
        <v>$06BA5</v>
      </c>
      <c r="T1515" s="2" t="str">
        <f>VLOOKUP(A1515,'06A906018CG M383 List'!$A$6:$D$1395,2,FALSE)</f>
        <v>1x1</v>
      </c>
      <c r="U1515" s="2" t="str">
        <f>VLOOKUP(A1515,'06A906018CG M383 List'!$A$6:$D$1395,4,FALSE)</f>
        <v>Zeitkonstante für Fr-Filter</v>
      </c>
      <c r="V1515" s="2" t="str">
        <f>VLOOKUP(A1515,'06A906018CG M383 List'!$A$6:$D$1395,3,FALSE)</f>
        <v>$06BC3</v>
      </c>
    </row>
    <row r="1516" spans="1:22">
      <c r="A1516" s="2" t="s">
        <v>4204</v>
      </c>
      <c r="B1516" s="2" t="str">
        <f>VLOOKUP(A1516,'4B0907557B M382 List'!$A$5:$E$1799,5,FALSE)</f>
        <v>Time constant for tra - integrator</v>
      </c>
      <c r="D1516" s="2" t="str">
        <f>VLOOKUP(A1516,'4B0907557B M382 List'!$A$5:$B$1799,2,FALSE)</f>
        <v>1x1</v>
      </c>
      <c r="E1516" s="2" t="str">
        <f>VLOOKUP(A1516,'4B0907557B M382 List'!$A$5:$D$1799,4,FALSE)</f>
        <v>Zeitkonstante für tra-Integrator</v>
      </c>
      <c r="F1516" s="2" t="str">
        <f>VLOOKUP(A1516,'4B0907557B M382 List'!$A$5:$D$1799,3,FALSE)</f>
        <v>$07690</v>
      </c>
      <c r="H1516" s="2" t="str">
        <f>VLOOKUP(A1516,'4B0907557P M592 List'!$A$5:$D$1316,2,FALSE)</f>
        <v>1x1</v>
      </c>
      <c r="I1516" s="2" t="str">
        <f>VLOOKUP(A1516,'4B0907557P M592 List'!$A$5:$D$1316,4,FALSE)</f>
        <v>Zeitkonstante für tra-Integrator</v>
      </c>
      <c r="J1516" s="2" t="str">
        <f>VLOOKUP(A1516,'4B0907557P M592 List'!$A$5:$D$1316,3,FALSE)</f>
        <v>$07226</v>
      </c>
      <c r="L1516" s="2" t="str">
        <f>VLOOKUP(A1516,'4B0907557P M592 List'!$A$5:$D$1316,2,FALSE)</f>
        <v>1x1</v>
      </c>
      <c r="M1516" s="2" t="str">
        <f>VLOOKUP(A1516,'4B0907557P M592 List'!$A$5:$D$1316,4,FALSE)</f>
        <v>Zeitkonstante für tra-Integrator</v>
      </c>
      <c r="N1516" s="2" t="str">
        <f>VLOOKUP(A1516,'4B0907557P M592 List'!$A$5:$D$1316,3,FALSE)</f>
        <v>$07226</v>
      </c>
      <c r="P1516" s="2" t="str">
        <f>VLOOKUP(A1516,'06A906018R M383 List'!$A$6:$D$1294,2,FALSE)</f>
        <v>1x1</v>
      </c>
      <c r="Q1516" s="2" t="str">
        <f>VLOOKUP(A1516,'06A906018R M383 List'!$A$6:$D$1294,4,FALSE)</f>
        <v>Zeitkonstante für tra-Integrator</v>
      </c>
      <c r="R1516" s="2" t="str">
        <f>VLOOKUP(A1516,'06A906018R M383 List'!$A$6:$D$1294,3,FALSE)</f>
        <v>$06BA8</v>
      </c>
      <c r="T1516" s="2" t="str">
        <f>VLOOKUP(A1516,'06A906018CG M383 List'!$A$6:$D$1395,2,FALSE)</f>
        <v>1x1</v>
      </c>
      <c r="U1516" s="2" t="str">
        <f>VLOOKUP(A1516,'06A906018CG M383 List'!$A$6:$D$1395,4,FALSE)</f>
        <v>Zeitkonstante für tra-Integrator</v>
      </c>
      <c r="V1516" s="2" t="str">
        <f>VLOOKUP(A1516,'06A906018CG M383 List'!$A$6:$D$1395,3,FALSE)</f>
        <v>$06BC6</v>
      </c>
    </row>
    <row r="1517" spans="1:22">
      <c r="P1517" s="2"/>
      <c r="Q1517" s="2"/>
      <c r="R1517" s="2"/>
    </row>
    <row r="1518" spans="1:22">
      <c r="A1518" s="17" t="s">
        <v>4394</v>
      </c>
      <c r="B1518" s="15" t="s">
        <v>9993</v>
      </c>
      <c r="P1518" s="2"/>
      <c r="Q1518" s="2"/>
      <c r="R1518" s="2"/>
    </row>
    <row r="1519" spans="1:22">
      <c r="A1519" s="2" t="s">
        <v>9258</v>
      </c>
      <c r="B1519" s="2" t="str">
        <f>VLOOKUP(A1519,'4B0907557B M382 List'!$A$5:$E$1799,5,FALSE)</f>
        <v>Hysteresis for turn-</v>
      </c>
      <c r="D1519" s="2" t="str">
        <f>VLOOKUP(A1519,'4B0907557B M382 List'!$A$5:$B$1799,2,FALSE)</f>
        <v>1x1</v>
      </c>
      <c r="E1519" s="2" t="str">
        <f>VLOOKUP(A1519,'4B0907557B M382 List'!$A$5:$D$1799,4,FALSE)</f>
        <v>Hysterese für Einschaltschwelle</v>
      </c>
      <c r="F1519" s="2" t="str">
        <f>VLOOKUP(A1519,'4B0907557B M382 List'!$A$5:$D$1799,3,FALSE)</f>
        <v>$076AC</v>
      </c>
      <c r="H1519" s="2" t="str">
        <f>VLOOKUP(A1519,'4B0907557P M592 List'!$A$5:$D$1316,2,FALSE)</f>
        <v>1x1</v>
      </c>
      <c r="I1519" s="2" t="str">
        <f>VLOOKUP(A1519,'4B0907557P M592 List'!$A$5:$D$1316,4,FALSE)</f>
        <v>Hysterese für Einschaltschwelle</v>
      </c>
      <c r="J1519" s="2" t="str">
        <f>VLOOKUP(A1519,'4B0907557P M592 List'!$A$5:$D$1316,3,FALSE)</f>
        <v>$07242</v>
      </c>
      <c r="L1519" s="2" t="str">
        <f>VLOOKUP(A1519,'4B0907557P M592 List'!$A$5:$D$1316,2,FALSE)</f>
        <v>1x1</v>
      </c>
      <c r="M1519" s="2" t="str">
        <f>VLOOKUP(A1519,'4B0907557P M592 List'!$A$5:$D$1316,4,FALSE)</f>
        <v>Hysterese für Einschaltschwelle</v>
      </c>
      <c r="N1519" s="2" t="str">
        <f>VLOOKUP(A1519,'4B0907557P M592 List'!$A$5:$D$1316,3,FALSE)</f>
        <v>$07242</v>
      </c>
      <c r="P1519" s="2" t="e">
        <f>VLOOKUP(A1519,'06A906018R M383 List'!$A$6:$D$1294,2,FALSE)</f>
        <v>#N/A</v>
      </c>
      <c r="Q1519" s="2" t="e">
        <f>VLOOKUP(A1519,'06A906018R M383 List'!$A$6:$D$1294,4,FALSE)</f>
        <v>#N/A</v>
      </c>
      <c r="R1519" s="2" t="e">
        <f>VLOOKUP(A1519,'06A906018R M383 List'!$A$6:$D$1294,3,FALSE)</f>
        <v>#N/A</v>
      </c>
      <c r="T1519" s="2" t="str">
        <f>VLOOKUP(A1519,'06A906018CG M383 List'!$A$6:$D$1395,2,FALSE)</f>
        <v>1x1</v>
      </c>
      <c r="U1519" s="2" t="str">
        <f>VLOOKUP(A1519,'06A906018CG M383 List'!$A$6:$D$1395,4,FALSE)</f>
        <v>Hysterese für Einschaltschwelle</v>
      </c>
      <c r="V1519" s="2" t="str">
        <f>VLOOKUP(A1519,'06A906018CG M383 List'!$A$6:$D$1395,3,FALSE)</f>
        <v>$06BE2</v>
      </c>
    </row>
    <row r="1520" spans="1:22">
      <c r="A1520" s="2" t="s">
        <v>9260</v>
      </c>
      <c r="B1520" s="2" t="str">
        <f>VLOOKUP(A1520,'4B0907557B M382 List'!$A$5:$E$1799,5,FALSE)</f>
        <v>Hysteresis for turn-</v>
      </c>
      <c r="D1520" s="2" t="str">
        <f>VLOOKUP(A1520,'4B0907557B M382 List'!$A$5:$B$1799,2,FALSE)</f>
        <v>1x1</v>
      </c>
      <c r="E1520" s="2" t="str">
        <f>VLOOKUP(A1520,'4B0907557B M382 List'!$A$5:$D$1799,4,FALSE)</f>
        <v>Hysterese für Einschaltschwelle</v>
      </c>
      <c r="F1520" s="2" t="str">
        <f>VLOOKUP(A1520,'4B0907557B M382 List'!$A$5:$D$1799,3,FALSE)</f>
        <v>$076C2</v>
      </c>
      <c r="H1520" s="2" t="str">
        <f>VLOOKUP(A1520,'4B0907557P M592 List'!$A$5:$D$1316,2,FALSE)</f>
        <v>1x1</v>
      </c>
      <c r="I1520" s="2" t="str">
        <f>VLOOKUP(A1520,'4B0907557P M592 List'!$A$5:$D$1316,4,FALSE)</f>
        <v>Hysterese für Einschaltschwelle</v>
      </c>
      <c r="J1520" s="2" t="str">
        <f>VLOOKUP(A1520,'4B0907557P M592 List'!$A$5:$D$1316,3,FALSE)</f>
        <v>$07258</v>
      </c>
      <c r="L1520" s="2" t="str">
        <f>VLOOKUP(A1520,'4B0907557P M592 List'!$A$5:$D$1316,2,FALSE)</f>
        <v>1x1</v>
      </c>
      <c r="M1520" s="2" t="str">
        <f>VLOOKUP(A1520,'4B0907557P M592 List'!$A$5:$D$1316,4,FALSE)</f>
        <v>Hysterese für Einschaltschwelle</v>
      </c>
      <c r="N1520" s="2" t="str">
        <f>VLOOKUP(A1520,'4B0907557P M592 List'!$A$5:$D$1316,3,FALSE)</f>
        <v>$07258</v>
      </c>
      <c r="P1520" s="2" t="str">
        <f>VLOOKUP(A1520,'06A906018R M383 List'!$A$6:$D$1294,2,FALSE)</f>
        <v>1x1</v>
      </c>
      <c r="Q1520" s="2" t="str">
        <f>VLOOKUP(A1520,'06A906018R M383 List'!$A$6:$D$1294,4,FALSE)</f>
        <v>Hysterese für Einschaltschwelle</v>
      </c>
      <c r="R1520" s="2" t="str">
        <f>VLOOKUP(A1520,'06A906018R M383 List'!$A$6:$D$1294,3,FALSE)</f>
        <v>$06BC4</v>
      </c>
      <c r="T1520" s="2" t="str">
        <f>VLOOKUP(A1520,'06A906018CG M383 List'!$A$6:$D$1395,2,FALSE)</f>
        <v>1x1</v>
      </c>
      <c r="U1520" s="2" t="str">
        <f>VLOOKUP(A1520,'06A906018CG M383 List'!$A$6:$D$1395,4,FALSE)</f>
        <v>Hysterese für Einschaltschwelle</v>
      </c>
      <c r="V1520" s="2" t="str">
        <f>VLOOKUP(A1520,'06A906018CG M383 List'!$A$6:$D$1395,3,FALSE)</f>
        <v>$06BF8</v>
      </c>
    </row>
    <row r="1521" spans="1:22">
      <c r="A1521" s="2" t="s">
        <v>8428</v>
      </c>
      <c r="B1521" s="2" t="str">
        <f>VLOOKUP(A1521,'4B0907557B M382 List'!$A$5:$E$1799,5,FALSE)</f>
        <v>Speed ​​threshold , switching off LR with boost, in conjunction with LL and TLLRSHB</v>
      </c>
      <c r="D1521" s="2" t="str">
        <f>VLOOKUP(A1521,'4B0907557B M382 List'!$A$5:$B$1799,2,FALSE)</f>
        <v>1x1</v>
      </c>
      <c r="E1521" s="2" t="str">
        <f>VLOOKUP(A1521,'4B0907557B M382 List'!$A$5:$D$1799,4,FALSE)</f>
        <v>Drehzahlschwelle, Abschalten LR bei Schub, in Verbindung mit LL und TLLRSHB</v>
      </c>
      <c r="F1521" s="2" t="str">
        <f>VLOOKUP(A1521,'4B0907557B M382 List'!$A$5:$D$1799,3,FALSE)</f>
        <v>$076B6</v>
      </c>
      <c r="H1521" s="2" t="str">
        <f>VLOOKUP(A1521,'4B0907557P M592 List'!$A$5:$D$1316,2,FALSE)</f>
        <v>1x1</v>
      </c>
      <c r="I1521" s="2" t="str">
        <f>VLOOKUP(A1521,'4B0907557P M592 List'!$A$5:$D$1316,4,FALSE)</f>
        <v>Drehzahlschwelle, Abschalten LR bei Schub, in Verbindung mit LL und TLLRSHB</v>
      </c>
      <c r="J1521" s="2" t="str">
        <f>VLOOKUP(A1521,'4B0907557P M592 List'!$A$5:$D$1316,3,FALSE)</f>
        <v>$0724C</v>
      </c>
      <c r="L1521" s="2" t="str">
        <f>VLOOKUP(A1521,'4B0907557P M592 List'!$A$5:$D$1316,2,FALSE)</f>
        <v>1x1</v>
      </c>
      <c r="M1521" s="2" t="str">
        <f>VLOOKUP(A1521,'4B0907557P M592 List'!$A$5:$D$1316,4,FALSE)</f>
        <v>Drehzahlschwelle, Abschalten LR bei Schub, in Verbindung mit LL und TLLRSHB</v>
      </c>
      <c r="N1521" s="2" t="str">
        <f>VLOOKUP(A1521,'4B0907557P M592 List'!$A$5:$D$1316,3,FALSE)</f>
        <v>$0724C</v>
      </c>
      <c r="P1521" s="2" t="e">
        <f>VLOOKUP(A1521,'06A906018R M383 List'!$A$6:$D$1294,2,FALSE)</f>
        <v>#N/A</v>
      </c>
      <c r="Q1521" s="2" t="e">
        <f>VLOOKUP(A1521,'06A906018R M383 List'!$A$6:$D$1294,4,FALSE)</f>
        <v>#N/A</v>
      </c>
      <c r="R1521" s="2" t="e">
        <f>VLOOKUP(A1521,'06A906018R M383 List'!$A$6:$D$1294,3,FALSE)</f>
        <v>#N/A</v>
      </c>
      <c r="T1521" s="2" t="e">
        <f>VLOOKUP(A1521,'06A906018CG M383 List'!$A$6:$D$1395,2,FALSE)</f>
        <v>#N/A</v>
      </c>
      <c r="U1521" s="2" t="e">
        <f>VLOOKUP(A1521,'06A906018CG M383 List'!$A$6:$D$1395,4,FALSE)</f>
        <v>#N/A</v>
      </c>
      <c r="V1521" s="2" t="e">
        <f>VLOOKUP(A1521,'06A906018CG M383 List'!$A$6:$D$1395,3,FALSE)</f>
        <v>#N/A</v>
      </c>
    </row>
    <row r="1522" spans="1:22">
      <c r="A1522" s="2" t="s">
        <v>8430</v>
      </c>
      <c r="B1522" s="2" t="str">
        <f>VLOOKUP(A1522,'4B0907557B M382 List'!$A$5:$E$1799,5,FALSE)</f>
        <v>Speed ​​threshold , switching off LR with boost, in conjunction with LL and TLLRSHB</v>
      </c>
      <c r="D1522" s="2" t="str">
        <f>VLOOKUP(A1522,'4B0907557B M382 List'!$A$5:$B$1799,2,FALSE)</f>
        <v>1x1</v>
      </c>
      <c r="E1522" s="2" t="str">
        <f>VLOOKUP(A1522,'4B0907557B M382 List'!$A$5:$D$1799,4,FALSE)</f>
        <v>Drehzahlschwelle, Abschalten LR bei Schub, in Verbindung mit LL und TLLRSHB</v>
      </c>
      <c r="F1522" s="2" t="str">
        <f>VLOOKUP(A1522,'4B0907557B M382 List'!$A$5:$D$1799,3,FALSE)</f>
        <v>$076CC</v>
      </c>
      <c r="H1522" s="2" t="str">
        <f>VLOOKUP(A1522,'4B0907557P M592 List'!$A$5:$D$1316,2,FALSE)</f>
        <v>1x1</v>
      </c>
      <c r="I1522" s="2" t="str">
        <f>VLOOKUP(A1522,'4B0907557P M592 List'!$A$5:$D$1316,4,FALSE)</f>
        <v>Drehzahlschwelle, Abschalten LR bei Schub, in Verbindung mit LL und TLLRSHB</v>
      </c>
      <c r="J1522" s="2" t="str">
        <f>VLOOKUP(A1522,'4B0907557P M592 List'!$A$5:$D$1316,3,FALSE)</f>
        <v>$07262</v>
      </c>
      <c r="L1522" s="2" t="str">
        <f>VLOOKUP(A1522,'4B0907557P M592 List'!$A$5:$D$1316,2,FALSE)</f>
        <v>1x1</v>
      </c>
      <c r="M1522" s="2" t="str">
        <f>VLOOKUP(A1522,'4B0907557P M592 List'!$A$5:$D$1316,4,FALSE)</f>
        <v>Drehzahlschwelle, Abschalten LR bei Schub, in Verbindung mit LL und TLLRSHB</v>
      </c>
      <c r="N1522" s="2" t="str">
        <f>VLOOKUP(A1522,'4B0907557P M592 List'!$A$5:$D$1316,3,FALSE)</f>
        <v>$07262</v>
      </c>
      <c r="P1522" s="2" t="e">
        <f>VLOOKUP(A1522,'06A906018R M383 List'!$A$6:$D$1294,2,FALSE)</f>
        <v>#N/A</v>
      </c>
      <c r="Q1522" s="2" t="e">
        <f>VLOOKUP(A1522,'06A906018R M383 List'!$A$6:$D$1294,4,FALSE)</f>
        <v>#N/A</v>
      </c>
      <c r="R1522" s="2" t="e">
        <f>VLOOKUP(A1522,'06A906018R M383 List'!$A$6:$D$1294,3,FALSE)</f>
        <v>#N/A</v>
      </c>
      <c r="T1522" s="2" t="e">
        <f>VLOOKUP(A1522,'06A906018CG M383 List'!$A$6:$D$1395,2,FALSE)</f>
        <v>#N/A</v>
      </c>
      <c r="U1522" s="2" t="e">
        <f>VLOOKUP(A1522,'06A906018CG M383 List'!$A$6:$D$1395,4,FALSE)</f>
        <v>#N/A</v>
      </c>
      <c r="V1522" s="2" t="e">
        <f>VLOOKUP(A1522,'06A906018CG M383 List'!$A$6:$D$1395,3,FALSE)</f>
        <v>#N/A</v>
      </c>
    </row>
    <row r="1523" spans="1:22">
      <c r="A1523" s="2" t="s">
        <v>8467</v>
      </c>
      <c r="B1523" s="2" t="str">
        <f>VLOOKUP(A1523,'4B0907557B M382 List'!$A$5:$E$1799,5,FALSE)</f>
        <v>n- threshold for LR- shutdown at VL</v>
      </c>
      <c r="D1523" s="2" t="str">
        <f>VLOOKUP(A1523,'4B0907557B M382 List'!$A$5:$B$1799,2,FALSE)</f>
        <v>1x1</v>
      </c>
      <c r="E1523" s="2" t="str">
        <f>VLOOKUP(A1523,'4B0907557B M382 List'!$A$5:$D$1799,4,FALSE)</f>
        <v>n-Schwelle für LR-Abschaltung bei VL</v>
      </c>
      <c r="F1523" s="2" t="str">
        <f>VLOOKUP(A1523,'4B0907557B M382 List'!$A$5:$D$1799,3,FALSE)</f>
        <v>$076A8</v>
      </c>
      <c r="H1523" s="2" t="str">
        <f>VLOOKUP(A1523,'4B0907557P M592 List'!$A$5:$D$1316,2,FALSE)</f>
        <v>1x1</v>
      </c>
      <c r="I1523" s="2" t="str">
        <f>VLOOKUP(A1523,'4B0907557P M592 List'!$A$5:$D$1316,4,FALSE)</f>
        <v>n-Schwelle für LR-Abschaltung bei VL</v>
      </c>
      <c r="J1523" s="2" t="str">
        <f>VLOOKUP(A1523,'4B0907557P M592 List'!$A$5:$D$1316,3,FALSE)</f>
        <v>$0723E</v>
      </c>
      <c r="L1523" s="2" t="str">
        <f>VLOOKUP(A1523,'4B0907557P M592 List'!$A$5:$D$1316,2,FALSE)</f>
        <v>1x1</v>
      </c>
      <c r="M1523" s="2" t="str">
        <f>VLOOKUP(A1523,'4B0907557P M592 List'!$A$5:$D$1316,4,FALSE)</f>
        <v>n-Schwelle für LR-Abschaltung bei VL</v>
      </c>
      <c r="N1523" s="2" t="str">
        <f>VLOOKUP(A1523,'4B0907557P M592 List'!$A$5:$D$1316,3,FALSE)</f>
        <v>$0723E</v>
      </c>
      <c r="P1523" s="2" t="e">
        <f>VLOOKUP(A1523,'06A906018R M383 List'!$A$6:$D$1294,2,FALSE)</f>
        <v>#N/A</v>
      </c>
      <c r="Q1523" s="2" t="e">
        <f>VLOOKUP(A1523,'06A906018R M383 List'!$A$6:$D$1294,4,FALSE)</f>
        <v>#N/A</v>
      </c>
      <c r="R1523" s="2" t="e">
        <f>VLOOKUP(A1523,'06A906018R M383 List'!$A$6:$D$1294,3,FALSE)</f>
        <v>#N/A</v>
      </c>
      <c r="T1523" s="2" t="str">
        <f>VLOOKUP(A1523,'06A906018CG M383 List'!$A$6:$D$1395,2,FALSE)</f>
        <v>1x1</v>
      </c>
      <c r="U1523" s="2" t="str">
        <f>VLOOKUP(A1523,'06A906018CG M383 List'!$A$6:$D$1395,4,FALSE)</f>
        <v>n-Schwelle für LR-Abschaltung bei VL</v>
      </c>
      <c r="V1523" s="2" t="str">
        <f>VLOOKUP(A1523,'06A906018CG M383 List'!$A$6:$D$1395,3,FALSE)</f>
        <v>$06BDE</v>
      </c>
    </row>
    <row r="1524" spans="1:22">
      <c r="A1524" s="2" t="s">
        <v>8469</v>
      </c>
      <c r="B1524" s="2" t="str">
        <f>VLOOKUP(A1524,'4B0907557B M382 List'!$A$5:$E$1799,5,FALSE)</f>
        <v>n- threshold for LR- shutdown at VL</v>
      </c>
      <c r="D1524" s="2" t="str">
        <f>VLOOKUP(A1524,'4B0907557B M382 List'!$A$5:$B$1799,2,FALSE)</f>
        <v>1x1</v>
      </c>
      <c r="E1524" s="2" t="str">
        <f>VLOOKUP(A1524,'4B0907557B M382 List'!$A$5:$D$1799,4,FALSE)</f>
        <v>n-Schwelle für LR-Abschaltung bei VL</v>
      </c>
      <c r="F1524" s="2" t="str">
        <f>VLOOKUP(A1524,'4B0907557B M382 List'!$A$5:$D$1799,3,FALSE)</f>
        <v>$076BE</v>
      </c>
      <c r="H1524" s="2" t="str">
        <f>VLOOKUP(A1524,'4B0907557P M592 List'!$A$5:$D$1316,2,FALSE)</f>
        <v>1x1</v>
      </c>
      <c r="I1524" s="2" t="str">
        <f>VLOOKUP(A1524,'4B0907557P M592 List'!$A$5:$D$1316,4,FALSE)</f>
        <v>n-Schwelle für LR-Abschaltung bei VL</v>
      </c>
      <c r="J1524" s="2" t="str">
        <f>VLOOKUP(A1524,'4B0907557P M592 List'!$A$5:$D$1316,3,FALSE)</f>
        <v>$07254</v>
      </c>
      <c r="L1524" s="2" t="str">
        <f>VLOOKUP(A1524,'4B0907557P M592 List'!$A$5:$D$1316,2,FALSE)</f>
        <v>1x1</v>
      </c>
      <c r="M1524" s="2" t="str">
        <f>VLOOKUP(A1524,'4B0907557P M592 List'!$A$5:$D$1316,4,FALSE)</f>
        <v>n-Schwelle für LR-Abschaltung bei VL</v>
      </c>
      <c r="N1524" s="2" t="str">
        <f>VLOOKUP(A1524,'4B0907557P M592 List'!$A$5:$D$1316,3,FALSE)</f>
        <v>$07254</v>
      </c>
      <c r="P1524" s="2" t="str">
        <f>VLOOKUP(A1524,'06A906018R M383 List'!$A$6:$D$1294,2,FALSE)</f>
        <v>1x1</v>
      </c>
      <c r="Q1524" s="2" t="str">
        <f>VLOOKUP(A1524,'06A906018R M383 List'!$A$6:$D$1294,4,FALSE)</f>
        <v>n-Schwelle für LR-Abschaltung bei VL</v>
      </c>
      <c r="R1524" s="2" t="str">
        <f>VLOOKUP(A1524,'06A906018R M383 List'!$A$6:$D$1294,3,FALSE)</f>
        <v>$06BC0</v>
      </c>
      <c r="T1524" s="2" t="str">
        <f>VLOOKUP(A1524,'06A906018CG M383 List'!$A$6:$D$1395,2,FALSE)</f>
        <v>1x1</v>
      </c>
      <c r="U1524" s="2" t="str">
        <f>VLOOKUP(A1524,'06A906018CG M383 List'!$A$6:$D$1395,4,FALSE)</f>
        <v>n-Schwelle für LR-Abschaltung bei VL</v>
      </c>
      <c r="V1524" s="2" t="str">
        <f>VLOOKUP(A1524,'06A906018CG M383 List'!$A$6:$D$1395,3,FALSE)</f>
        <v>$06BF4</v>
      </c>
    </row>
    <row r="1525" spans="1:22">
      <c r="A1525" s="2" t="s">
        <v>5951</v>
      </c>
      <c r="B1525" s="2" t="str">
        <f>VLOOKUP(A1525,'4B0907557B M382 List'!$A$5:$E$1799,5,FALSE)</f>
        <v>Ansauglufttemperaturschwelle for switching on the Lambda - Control</v>
      </c>
      <c r="D1525" s="2" t="str">
        <f>VLOOKUP(A1525,'4B0907557B M382 List'!$A$5:$B$1799,2,FALSE)</f>
        <v>1x1</v>
      </c>
      <c r="E1525" s="2" t="str">
        <f>VLOOKUP(A1525,'4B0907557B M382 List'!$A$5:$D$1799,4,FALSE)</f>
        <v>Ansauglufttemperaturschwelle für Einschalten der Lambda - Regelung</v>
      </c>
      <c r="F1525" s="2" t="str">
        <f>VLOOKUP(A1525,'4B0907557B M382 List'!$A$5:$D$1799,3,FALSE)</f>
        <v>$076B4</v>
      </c>
      <c r="H1525" s="2" t="str">
        <f>VLOOKUP(A1525,'4B0907557P M592 List'!$A$5:$D$1316,2,FALSE)</f>
        <v>1x1</v>
      </c>
      <c r="I1525" s="2" t="str">
        <f>VLOOKUP(A1525,'4B0907557P M592 List'!$A$5:$D$1316,4,FALSE)</f>
        <v>Ansauglufttemperaturschwelle für Einschalten der Lambda - Regelung</v>
      </c>
      <c r="J1525" s="2" t="str">
        <f>VLOOKUP(A1525,'4B0907557P M592 List'!$A$5:$D$1316,3,FALSE)</f>
        <v>$0724A</v>
      </c>
      <c r="L1525" s="2" t="str">
        <f>VLOOKUP(A1525,'4B0907557P M592 List'!$A$5:$D$1316,2,FALSE)</f>
        <v>1x1</v>
      </c>
      <c r="M1525" s="2" t="str">
        <f>VLOOKUP(A1525,'4B0907557P M592 List'!$A$5:$D$1316,4,FALSE)</f>
        <v>Ansauglufttemperaturschwelle für Einschalten der Lambda - Regelung</v>
      </c>
      <c r="N1525" s="2" t="str">
        <f>VLOOKUP(A1525,'4B0907557P M592 List'!$A$5:$D$1316,3,FALSE)</f>
        <v>$0724A</v>
      </c>
      <c r="P1525" s="2" t="e">
        <f>VLOOKUP(A1525,'06A906018R M383 List'!$A$6:$D$1294,2,FALSE)</f>
        <v>#N/A</v>
      </c>
      <c r="Q1525" s="2" t="e">
        <f>VLOOKUP(A1525,'06A906018R M383 List'!$A$6:$D$1294,4,FALSE)</f>
        <v>#N/A</v>
      </c>
      <c r="R1525" s="2" t="e">
        <f>VLOOKUP(A1525,'06A906018R M383 List'!$A$6:$D$1294,3,FALSE)</f>
        <v>#N/A</v>
      </c>
      <c r="T1525" s="2" t="str">
        <f>VLOOKUP(A1525,'06A906018CG M383 List'!$A$6:$D$1395,2,FALSE)</f>
        <v>1x1</v>
      </c>
      <c r="U1525" s="2" t="str">
        <f>VLOOKUP(A1525,'06A906018CG M383 List'!$A$6:$D$1395,4,FALSE)</f>
        <v>Ansauglufttemperaturschwelle für Einschalten der Lambda - Regelung</v>
      </c>
      <c r="V1525" s="2" t="str">
        <f>VLOOKUP(A1525,'06A906018CG M383 List'!$A$6:$D$1395,3,FALSE)</f>
        <v>$06BEA</v>
      </c>
    </row>
    <row r="1526" spans="1:22">
      <c r="A1526" s="2" t="s">
        <v>5953</v>
      </c>
      <c r="B1526" s="2" t="str">
        <f>VLOOKUP(A1526,'4B0907557B M382 List'!$A$5:$E$1799,5,FALSE)</f>
        <v>Ansauglufttemperaturschwelle for switching on the Lambda - Control</v>
      </c>
      <c r="D1526" s="2" t="str">
        <f>VLOOKUP(A1526,'4B0907557B M382 List'!$A$5:$B$1799,2,FALSE)</f>
        <v>1x1</v>
      </c>
      <c r="E1526" s="2" t="str">
        <f>VLOOKUP(A1526,'4B0907557B M382 List'!$A$5:$D$1799,4,FALSE)</f>
        <v>Ansauglufttemperaturschwelle für Einschalten der Lambda - Regelung</v>
      </c>
      <c r="F1526" s="2" t="str">
        <f>VLOOKUP(A1526,'4B0907557B M382 List'!$A$5:$D$1799,3,FALSE)</f>
        <v>$076CA</v>
      </c>
      <c r="H1526" s="2" t="str">
        <f>VLOOKUP(A1526,'4B0907557P M592 List'!$A$5:$D$1316,2,FALSE)</f>
        <v>1x1</v>
      </c>
      <c r="I1526" s="2" t="str">
        <f>VLOOKUP(A1526,'4B0907557P M592 List'!$A$5:$D$1316,4,FALSE)</f>
        <v>Ansauglufttemperaturschwelle für Einschalten der Lambda - Regelung</v>
      </c>
      <c r="J1526" s="2" t="str">
        <f>VLOOKUP(A1526,'4B0907557P M592 List'!$A$5:$D$1316,3,FALSE)</f>
        <v>$07260</v>
      </c>
      <c r="L1526" s="2" t="str">
        <f>VLOOKUP(A1526,'4B0907557P M592 List'!$A$5:$D$1316,2,FALSE)</f>
        <v>1x1</v>
      </c>
      <c r="M1526" s="2" t="str">
        <f>VLOOKUP(A1526,'4B0907557P M592 List'!$A$5:$D$1316,4,FALSE)</f>
        <v>Ansauglufttemperaturschwelle für Einschalten der Lambda - Regelung</v>
      </c>
      <c r="N1526" s="2" t="str">
        <f>VLOOKUP(A1526,'4B0907557P M592 List'!$A$5:$D$1316,3,FALSE)</f>
        <v>$07260</v>
      </c>
      <c r="P1526" s="2" t="str">
        <f>VLOOKUP(A1526,'06A906018R M383 List'!$A$6:$D$1294,2,FALSE)</f>
        <v>1x1</v>
      </c>
      <c r="Q1526" s="2" t="str">
        <f>VLOOKUP(A1526,'06A906018R M383 List'!$A$6:$D$1294,4,FALSE)</f>
        <v>Ansauglufttemperaturschwelle für Einschalten der Lambda - Regelung</v>
      </c>
      <c r="R1526" s="2" t="str">
        <f>VLOOKUP(A1526,'06A906018R M383 List'!$A$6:$D$1294,3,FALSE)</f>
        <v>$06BCC</v>
      </c>
      <c r="T1526" s="2" t="e">
        <f>VLOOKUP(A1526,'06A906018CG M383 List'!$A$6:$D$1395,2,FALSE)</f>
        <v>#N/A</v>
      </c>
      <c r="U1526" s="2" t="e">
        <f>VLOOKUP(A1526,'06A906018CG M383 List'!$A$6:$D$1395,4,FALSE)</f>
        <v>#N/A</v>
      </c>
      <c r="V1526" s="2" t="e">
        <f>VLOOKUP(A1526,'06A906018CG M383 List'!$A$6:$D$1395,3,FALSE)</f>
        <v>#N/A</v>
      </c>
    </row>
    <row r="1527" spans="1:22">
      <c r="A1527" s="2" t="s">
        <v>5956</v>
      </c>
      <c r="B1527" s="2" t="str">
        <f>VLOOKUP(A1527,'4B0907557B M382 List'!$A$5:$E$1799,5,FALSE)</f>
        <v>Threshold Ansauglufttemp . for triggering TLRHS - blocking time LR at hot start</v>
      </c>
      <c r="D1527" s="2" t="str">
        <f>VLOOKUP(A1527,'4B0907557B M382 List'!$A$5:$B$1799,2,FALSE)</f>
        <v>1x1</v>
      </c>
      <c r="E1527" s="2" t="str">
        <f>VLOOKUP(A1527,'4B0907557B M382 List'!$A$5:$D$1799,4,FALSE)</f>
        <v>Schwelle Ansauglufttemp. für Auslösung TLRHS - Sperrzeit LR bei Heißstart</v>
      </c>
      <c r="F1527" s="2" t="str">
        <f>VLOOKUP(A1527,'4B0907557B M382 List'!$A$5:$D$1799,3,FALSE)</f>
        <v>$076AE</v>
      </c>
      <c r="H1527" s="2" t="str">
        <f>VLOOKUP(A1527,'4B0907557P M592 List'!$A$5:$D$1316,2,FALSE)</f>
        <v>1x1</v>
      </c>
      <c r="I1527" s="2" t="str">
        <f>VLOOKUP(A1527,'4B0907557P M592 List'!$A$5:$D$1316,4,FALSE)</f>
        <v>Schwelle Ansauglufttemp. für Auslösung TLRHS - Sperrzeit LR bei Heißstart</v>
      </c>
      <c r="J1527" s="2" t="str">
        <f>VLOOKUP(A1527,'4B0907557P M592 List'!$A$5:$D$1316,3,FALSE)</f>
        <v>$07244</v>
      </c>
      <c r="L1527" s="2" t="str">
        <f>VLOOKUP(A1527,'4B0907557P M592 List'!$A$5:$D$1316,2,FALSE)</f>
        <v>1x1</v>
      </c>
      <c r="M1527" s="2" t="str">
        <f>VLOOKUP(A1527,'4B0907557P M592 List'!$A$5:$D$1316,4,FALSE)</f>
        <v>Schwelle Ansauglufttemp. für Auslösung TLRHS - Sperrzeit LR bei Heißstart</v>
      </c>
      <c r="N1527" s="2" t="str">
        <f>VLOOKUP(A1527,'4B0907557P M592 List'!$A$5:$D$1316,3,FALSE)</f>
        <v>$07244</v>
      </c>
      <c r="P1527" s="2" t="e">
        <f>VLOOKUP(A1527,'06A906018R M383 List'!$A$6:$D$1294,2,FALSE)</f>
        <v>#N/A</v>
      </c>
      <c r="Q1527" s="2" t="e">
        <f>VLOOKUP(A1527,'06A906018R M383 List'!$A$6:$D$1294,4,FALSE)</f>
        <v>#N/A</v>
      </c>
      <c r="R1527" s="2" t="e">
        <f>VLOOKUP(A1527,'06A906018R M383 List'!$A$6:$D$1294,3,FALSE)</f>
        <v>#N/A</v>
      </c>
      <c r="T1527" s="2" t="str">
        <f>VLOOKUP(A1527,'06A906018CG M383 List'!$A$6:$D$1395,2,FALSE)</f>
        <v>1x1</v>
      </c>
      <c r="U1527" s="2" t="str">
        <f>VLOOKUP(A1527,'06A906018CG M383 List'!$A$6:$D$1395,4,FALSE)</f>
        <v>Schwelle Ansauglufttemp. für Auslösung TLRHS - Sperrzeit LR bei Heißstart</v>
      </c>
      <c r="V1527" s="2" t="str">
        <f>VLOOKUP(A1527,'06A906018CG M383 List'!$A$6:$D$1395,3,FALSE)</f>
        <v>$06BE4</v>
      </c>
    </row>
    <row r="1528" spans="1:22">
      <c r="A1528" s="2" t="s">
        <v>5958</v>
      </c>
      <c r="B1528" s="2" t="str">
        <f>VLOOKUP(A1528,'4B0907557B M382 List'!$A$5:$E$1799,5,FALSE)</f>
        <v>Threshold Ansauglufttemp . for triggering TLRHS - blocking time LR at hot start</v>
      </c>
      <c r="D1528" s="2" t="str">
        <f>VLOOKUP(A1528,'4B0907557B M382 List'!$A$5:$B$1799,2,FALSE)</f>
        <v>1x1</v>
      </c>
      <c r="E1528" s="2" t="str">
        <f>VLOOKUP(A1528,'4B0907557B M382 List'!$A$5:$D$1799,4,FALSE)</f>
        <v>Schwelle Ansauglufttemp. für Auslösung TLRHS - Sperrzeit LR bei Heißstart</v>
      </c>
      <c r="F1528" s="2" t="str">
        <f>VLOOKUP(A1528,'4B0907557B M382 List'!$A$5:$D$1799,3,FALSE)</f>
        <v>$076C4</v>
      </c>
      <c r="H1528" s="2" t="str">
        <f>VLOOKUP(A1528,'4B0907557P M592 List'!$A$5:$D$1316,2,FALSE)</f>
        <v>1x1</v>
      </c>
      <c r="I1528" s="2" t="str">
        <f>VLOOKUP(A1528,'4B0907557P M592 List'!$A$5:$D$1316,4,FALSE)</f>
        <v>Schwelle Ansauglufttemp. für Auslösung TLRHS - Sperrzeit LR bei Heißstart</v>
      </c>
      <c r="J1528" s="2" t="str">
        <f>VLOOKUP(A1528,'4B0907557P M592 List'!$A$5:$D$1316,3,FALSE)</f>
        <v>$0725A</v>
      </c>
      <c r="L1528" s="2" t="str">
        <f>VLOOKUP(A1528,'4B0907557P M592 List'!$A$5:$D$1316,2,FALSE)</f>
        <v>1x1</v>
      </c>
      <c r="M1528" s="2" t="str">
        <f>VLOOKUP(A1528,'4B0907557P M592 List'!$A$5:$D$1316,4,FALSE)</f>
        <v>Schwelle Ansauglufttemp. für Auslösung TLRHS - Sperrzeit LR bei Heißstart</v>
      </c>
      <c r="N1528" s="2" t="str">
        <f>VLOOKUP(A1528,'4B0907557P M592 List'!$A$5:$D$1316,3,FALSE)</f>
        <v>$0725A</v>
      </c>
      <c r="P1528" s="2" t="str">
        <f>VLOOKUP(A1528,'06A906018R M383 List'!$A$6:$D$1294,2,FALSE)</f>
        <v>1x1</v>
      </c>
      <c r="Q1528" s="2" t="str">
        <f>VLOOKUP(A1528,'06A906018R M383 List'!$A$6:$D$1294,4,FALSE)</f>
        <v>Schwelle Ansauglufttemp. für Auslösung TLRHS - Sperrzeit LR bei Heißstart</v>
      </c>
      <c r="R1528" s="2" t="str">
        <f>VLOOKUP(A1528,'06A906018R M383 List'!$A$6:$D$1294,3,FALSE)</f>
        <v>$06BC6</v>
      </c>
      <c r="T1528" s="2" t="str">
        <f>VLOOKUP(A1528,'06A906018CG M383 List'!$A$6:$D$1395,2,FALSE)</f>
        <v>1x1</v>
      </c>
      <c r="U1528" s="2" t="str">
        <f>VLOOKUP(A1528,'06A906018CG M383 List'!$A$6:$D$1395,4,FALSE)</f>
        <v>Schwelle Ansauglufttemp. für Auslösung TLRHS - Sperrzeit LR bei Heißstart</v>
      </c>
      <c r="V1528" s="2" t="str">
        <f>VLOOKUP(A1528,'06A906018CG M383 List'!$A$6:$D$1395,3,FALSE)</f>
        <v>$06BFA</v>
      </c>
    </row>
    <row r="1529" spans="1:22">
      <c r="A1529" s="2" t="s">
        <v>6337</v>
      </c>
      <c r="B1529" s="2" t="str">
        <f>VLOOKUP(A1529,'4B0907557B M382 List'!$A$5:$E$1799,5,FALSE)</f>
        <v>Load threshold , switching off LR with boost, in conjunction with LL and NLRSHB</v>
      </c>
      <c r="D1529" s="2" t="str">
        <f>VLOOKUP(A1529,'4B0907557B M382 List'!$A$5:$B$1799,2,FALSE)</f>
        <v>1x1</v>
      </c>
      <c r="E1529" s="2" t="str">
        <f>VLOOKUP(A1529,'4B0907557B M382 List'!$A$5:$D$1799,4,FALSE)</f>
        <v>Lastschwelle, Abschalten LR bei Schub, in Verbindung mit LL und NLRSHB</v>
      </c>
      <c r="F1529" s="2" t="str">
        <f>VLOOKUP(A1529,'4B0907557B M382 List'!$A$5:$D$1799,3,FALSE)</f>
        <v>$076B5</v>
      </c>
      <c r="H1529" s="2" t="str">
        <f>VLOOKUP(A1529,'4B0907557P M592 List'!$A$5:$D$1316,2,FALSE)</f>
        <v>1x1</v>
      </c>
      <c r="I1529" s="2" t="str">
        <f>VLOOKUP(A1529,'4B0907557P M592 List'!$A$5:$D$1316,4,FALSE)</f>
        <v>Lastschwelle, Abschalten LR bei Schub, in Verbindung mit LL und NLRSHB</v>
      </c>
      <c r="J1529" s="2" t="str">
        <f>VLOOKUP(A1529,'4B0907557P M592 List'!$A$5:$D$1316,3,FALSE)</f>
        <v>$0724B</v>
      </c>
      <c r="L1529" s="2" t="str">
        <f>VLOOKUP(A1529,'4B0907557P M592 List'!$A$5:$D$1316,2,FALSE)</f>
        <v>1x1</v>
      </c>
      <c r="M1529" s="2" t="str">
        <f>VLOOKUP(A1529,'4B0907557P M592 List'!$A$5:$D$1316,4,FALSE)</f>
        <v>Lastschwelle, Abschalten LR bei Schub, in Verbindung mit LL und NLRSHB</v>
      </c>
      <c r="N1529" s="2" t="str">
        <f>VLOOKUP(A1529,'4B0907557P M592 List'!$A$5:$D$1316,3,FALSE)</f>
        <v>$0724B</v>
      </c>
      <c r="P1529" s="2" t="e">
        <f>VLOOKUP(A1529,'06A906018R M383 List'!$A$6:$D$1294,2,FALSE)</f>
        <v>#N/A</v>
      </c>
      <c r="Q1529" s="2" t="e">
        <f>VLOOKUP(A1529,'06A906018R M383 List'!$A$6:$D$1294,4,FALSE)</f>
        <v>#N/A</v>
      </c>
      <c r="R1529" s="2" t="e">
        <f>VLOOKUP(A1529,'06A906018R M383 List'!$A$6:$D$1294,3,FALSE)</f>
        <v>#N/A</v>
      </c>
      <c r="T1529" s="2" t="e">
        <f>VLOOKUP(A1529,'06A906018CG M383 List'!$A$6:$D$1395,2,FALSE)</f>
        <v>#N/A</v>
      </c>
      <c r="U1529" s="2" t="e">
        <f>VLOOKUP(A1529,'06A906018CG M383 List'!$A$6:$D$1395,4,FALSE)</f>
        <v>#N/A</v>
      </c>
      <c r="V1529" s="2" t="e">
        <f>VLOOKUP(A1529,'06A906018CG M383 List'!$A$6:$D$1395,3,FALSE)</f>
        <v>#N/A</v>
      </c>
    </row>
    <row r="1530" spans="1:22">
      <c r="A1530" s="2" t="s">
        <v>6339</v>
      </c>
      <c r="B1530" s="2" t="str">
        <f>VLOOKUP(A1530,'4B0907557B M382 List'!$A$5:$E$1799,5,FALSE)</f>
        <v>Load threshold , switching off LR with boost, in conjunction with LL and NLRSHB</v>
      </c>
      <c r="D1530" s="2" t="str">
        <f>VLOOKUP(A1530,'4B0907557B M382 List'!$A$5:$B$1799,2,FALSE)</f>
        <v>1x1</v>
      </c>
      <c r="E1530" s="2" t="str">
        <f>VLOOKUP(A1530,'4B0907557B M382 List'!$A$5:$D$1799,4,FALSE)</f>
        <v>Lastschwelle, Abschalten LR bei Schub, in Verbindung mit LL und NLRSHB</v>
      </c>
      <c r="F1530" s="2" t="str">
        <f>VLOOKUP(A1530,'4B0907557B M382 List'!$A$5:$D$1799,3,FALSE)</f>
        <v>$076CB</v>
      </c>
      <c r="H1530" s="2" t="str">
        <f>VLOOKUP(A1530,'4B0907557P M592 List'!$A$5:$D$1316,2,FALSE)</f>
        <v>1x1</v>
      </c>
      <c r="I1530" s="2" t="str">
        <f>VLOOKUP(A1530,'4B0907557P M592 List'!$A$5:$D$1316,4,FALSE)</f>
        <v>Lastschwelle, Abschalten LR bei Schub, in Verbindung mit LL und NLRSHB</v>
      </c>
      <c r="J1530" s="2" t="str">
        <f>VLOOKUP(A1530,'4B0907557P M592 List'!$A$5:$D$1316,3,FALSE)</f>
        <v>$07261</v>
      </c>
      <c r="L1530" s="2" t="str">
        <f>VLOOKUP(A1530,'4B0907557P M592 List'!$A$5:$D$1316,2,FALSE)</f>
        <v>1x1</v>
      </c>
      <c r="M1530" s="2" t="str">
        <f>VLOOKUP(A1530,'4B0907557P M592 List'!$A$5:$D$1316,4,FALSE)</f>
        <v>Lastschwelle, Abschalten LR bei Schub, in Verbindung mit LL und NLRSHB</v>
      </c>
      <c r="N1530" s="2" t="str">
        <f>VLOOKUP(A1530,'4B0907557P M592 List'!$A$5:$D$1316,3,FALSE)</f>
        <v>$07261</v>
      </c>
      <c r="P1530" s="2" t="e">
        <f>VLOOKUP(A1530,'06A906018R M383 List'!$A$6:$D$1294,2,FALSE)</f>
        <v>#N/A</v>
      </c>
      <c r="Q1530" s="2" t="e">
        <f>VLOOKUP(A1530,'06A906018R M383 List'!$A$6:$D$1294,4,FALSE)</f>
        <v>#N/A</v>
      </c>
      <c r="R1530" s="2" t="e">
        <f>VLOOKUP(A1530,'06A906018R M383 List'!$A$6:$D$1294,3,FALSE)</f>
        <v>#N/A</v>
      </c>
      <c r="T1530" s="2" t="e">
        <f>VLOOKUP(A1530,'06A906018CG M383 List'!$A$6:$D$1395,2,FALSE)</f>
        <v>#N/A</v>
      </c>
      <c r="U1530" s="2" t="e">
        <f>VLOOKUP(A1530,'06A906018CG M383 List'!$A$6:$D$1395,4,FALSE)</f>
        <v>#N/A</v>
      </c>
      <c r="V1530" s="2" t="e">
        <f>VLOOKUP(A1530,'06A906018CG M383 List'!$A$6:$D$1395,3,FALSE)</f>
        <v>#N/A</v>
      </c>
    </row>
    <row r="1531" spans="1:22">
      <c r="A1531" s="17" t="s">
        <v>6345</v>
      </c>
      <c r="B1531" s="18" t="str">
        <f>VLOOKUP(A1531,'4B0907557B M382 List'!$A$5:$E$1799,5,FALSE)</f>
        <v>Load threshold lambda control</v>
      </c>
      <c r="C1531" s="17"/>
      <c r="D1531" s="17" t="str">
        <f>VLOOKUP(A1531,'4B0907557B M382 List'!$A$5:$B$1799,2,FALSE)</f>
        <v>16x1</v>
      </c>
      <c r="E1531" s="2" t="str">
        <f>VLOOKUP(A1531,'4B0907557B M382 List'!$A$5:$D$1799,4,FALSE)</f>
        <v>Lastschwelle Lambdaregelung</v>
      </c>
      <c r="F1531" s="2" t="str">
        <f>VLOOKUP(A1531,'4B0907557B M382 List'!$A$5:$D$1799,3,FALSE)</f>
        <v>$0A343</v>
      </c>
      <c r="H1531" s="2" t="e">
        <f>VLOOKUP(A1531,'4B0907557P M592 List'!$A$5:$D$1316,2,FALSE)</f>
        <v>#N/A</v>
      </c>
      <c r="I1531" s="2" t="e">
        <f>VLOOKUP(A1531,'4B0907557P M592 List'!$A$5:$D$1316,4,FALSE)</f>
        <v>#N/A</v>
      </c>
      <c r="J1531" s="2" t="e">
        <f>VLOOKUP(A1531,'4B0907557P M592 List'!$A$5:$D$1316,3,FALSE)</f>
        <v>#N/A</v>
      </c>
      <c r="L1531" s="2" t="e">
        <f>VLOOKUP(A1531,'4B0907557P M592 List'!$A$5:$D$1316,2,FALSE)</f>
        <v>#N/A</v>
      </c>
      <c r="M1531" s="2" t="e">
        <f>VLOOKUP(A1531,'4B0907557P M592 List'!$A$5:$D$1316,4,FALSE)</f>
        <v>#N/A</v>
      </c>
      <c r="N1531" s="2" t="e">
        <f>VLOOKUP(A1531,'4B0907557P M592 List'!$A$5:$D$1316,3,FALSE)</f>
        <v>#N/A</v>
      </c>
      <c r="P1531" s="2" t="str">
        <f>VLOOKUP(A1531,'06A906018R M383 List'!$A$6:$D$1294,2,FALSE)</f>
        <v>16x1</v>
      </c>
      <c r="Q1531" s="2" t="str">
        <f>VLOOKUP(A1531,'06A906018R M383 List'!$A$6:$D$1294,4,FALSE)</f>
        <v>Lastschwelle Lambdaregelung</v>
      </c>
      <c r="R1531" s="2" t="str">
        <f>VLOOKUP(A1531,'06A906018R M383 List'!$A$6:$D$1294,3,FALSE)</f>
        <v>$09838</v>
      </c>
      <c r="T1531" s="2" t="str">
        <f>VLOOKUP(A1531,'06A906018CG M383 List'!$A$6:$D$1395,2,FALSE)</f>
        <v>16x1</v>
      </c>
      <c r="U1531" s="2" t="str">
        <f>VLOOKUP(A1531,'06A906018CG M383 List'!$A$6:$D$1395,4,FALSE)</f>
        <v>Lastschwelle Lambdaregelung</v>
      </c>
      <c r="V1531" s="2" t="str">
        <f>VLOOKUP(A1531,'06A906018CG M383 List'!$A$6:$D$1395,3,FALSE)</f>
        <v>$098A2</v>
      </c>
    </row>
    <row r="1532" spans="1:22">
      <c r="A1532" s="17" t="s">
        <v>6347</v>
      </c>
      <c r="B1532" s="18" t="str">
        <f>VLOOKUP(A1532,'4B0907557B M382 List'!$A$5:$E$1799,5,FALSE)</f>
        <v>Load threshold lambda control</v>
      </c>
      <c r="C1532" s="17"/>
      <c r="D1532" s="17" t="str">
        <f>VLOOKUP(A1532,'4B0907557B M382 List'!$A$5:$B$1799,2,FALSE)</f>
        <v>16x1</v>
      </c>
      <c r="E1532" s="2" t="str">
        <f>VLOOKUP(A1532,'4B0907557B M382 List'!$A$5:$D$1799,4,FALSE)</f>
        <v>Lastschwelle Lambdaregelung</v>
      </c>
      <c r="F1532" s="2" t="str">
        <f>VLOOKUP(A1532,'4B0907557B M382 List'!$A$5:$D$1799,3,FALSE)</f>
        <v>$0A365</v>
      </c>
      <c r="H1532" s="2" t="e">
        <f>VLOOKUP(A1532,'4B0907557P M592 List'!$A$5:$D$1316,2,FALSE)</f>
        <v>#N/A</v>
      </c>
      <c r="I1532" s="2" t="e">
        <f>VLOOKUP(A1532,'4B0907557P M592 List'!$A$5:$D$1316,4,FALSE)</f>
        <v>#N/A</v>
      </c>
      <c r="J1532" s="2" t="e">
        <f>VLOOKUP(A1532,'4B0907557P M592 List'!$A$5:$D$1316,3,FALSE)</f>
        <v>#N/A</v>
      </c>
      <c r="L1532" s="2" t="e">
        <f>VLOOKUP(A1532,'4B0907557P M592 List'!$A$5:$D$1316,2,FALSE)</f>
        <v>#N/A</v>
      </c>
      <c r="M1532" s="2" t="e">
        <f>VLOOKUP(A1532,'4B0907557P M592 List'!$A$5:$D$1316,4,FALSE)</f>
        <v>#N/A</v>
      </c>
      <c r="N1532" s="2" t="e">
        <f>VLOOKUP(A1532,'4B0907557P M592 List'!$A$5:$D$1316,3,FALSE)</f>
        <v>#N/A</v>
      </c>
      <c r="P1532" s="2" t="str">
        <f>VLOOKUP(A1532,'06A906018R M383 List'!$A$6:$D$1294,2,FALSE)</f>
        <v>16x1</v>
      </c>
      <c r="Q1532" s="2" t="str">
        <f>VLOOKUP(A1532,'06A906018R M383 List'!$A$6:$D$1294,4,FALSE)</f>
        <v>Lastschwelle Lambdaregelung</v>
      </c>
      <c r="R1532" s="2" t="str">
        <f>VLOOKUP(A1532,'06A906018R M383 List'!$A$6:$D$1294,3,FALSE)</f>
        <v>$0985A</v>
      </c>
      <c r="T1532" s="2" t="str">
        <f>VLOOKUP(A1532,'06A906018CG M383 List'!$A$6:$D$1395,2,FALSE)</f>
        <v>16x1</v>
      </c>
      <c r="U1532" s="2" t="str">
        <f>VLOOKUP(A1532,'06A906018CG M383 List'!$A$6:$D$1395,4,FALSE)</f>
        <v>Lastschwelle Lambdaregelung</v>
      </c>
      <c r="V1532" s="2" t="str">
        <f>VLOOKUP(A1532,'06A906018CG M383 List'!$A$6:$D$1395,3,FALSE)</f>
        <v>$098C4</v>
      </c>
    </row>
    <row r="1533" spans="1:22">
      <c r="A1533" s="2" t="s">
        <v>6350</v>
      </c>
      <c r="B1533" s="2" t="str">
        <f>VLOOKUP(A1533,'4B0907557B M382 List'!$A$5:$E$1799,5,FALSE)</f>
        <v>Blocking time for switching on LR after BA</v>
      </c>
      <c r="D1533" s="2" t="str">
        <f>VLOOKUP(A1533,'4B0907557B M382 List'!$A$5:$B$1799,2,FALSE)</f>
        <v>4x1</v>
      </c>
      <c r="E1533" s="2" t="str">
        <f>VLOOKUP(A1533,'4B0907557B M382 List'!$A$5:$D$1799,4,FALSE)</f>
        <v>Sperrzeit für Einschalten LR nach BA</v>
      </c>
      <c r="F1533" s="2" t="str">
        <f>VLOOKUP(A1533,'4B0907557B M382 List'!$A$5:$D$1799,3,FALSE)</f>
        <v>$0A3FF</v>
      </c>
      <c r="H1533" s="2" t="e">
        <f>VLOOKUP(A1533,'4B0907557P M592 List'!$A$5:$D$1316,2,FALSE)</f>
        <v>#N/A</v>
      </c>
      <c r="I1533" s="2" t="e">
        <f>VLOOKUP(A1533,'4B0907557P M592 List'!$A$5:$D$1316,4,FALSE)</f>
        <v>#N/A</v>
      </c>
      <c r="J1533" s="2" t="e">
        <f>VLOOKUP(A1533,'4B0907557P M592 List'!$A$5:$D$1316,3,FALSE)</f>
        <v>#N/A</v>
      </c>
      <c r="L1533" s="2" t="e">
        <f>VLOOKUP(A1533,'4B0907557P M592 List'!$A$5:$D$1316,2,FALSE)</f>
        <v>#N/A</v>
      </c>
      <c r="M1533" s="2" t="e">
        <f>VLOOKUP(A1533,'4B0907557P M592 List'!$A$5:$D$1316,4,FALSE)</f>
        <v>#N/A</v>
      </c>
      <c r="N1533" s="2" t="e">
        <f>VLOOKUP(A1533,'4B0907557P M592 List'!$A$5:$D$1316,3,FALSE)</f>
        <v>#N/A</v>
      </c>
      <c r="P1533" s="2" t="str">
        <f>VLOOKUP(A1533,'06A906018R M383 List'!$A$6:$D$1294,2,FALSE)</f>
        <v>4x1</v>
      </c>
      <c r="Q1533" s="2" t="str">
        <f>VLOOKUP(A1533,'06A906018R M383 List'!$A$6:$D$1294,4,FALSE)</f>
        <v>Sperrzeit für Einschalten LR nach BA</v>
      </c>
      <c r="R1533" s="2" t="str">
        <f>VLOOKUP(A1533,'06A906018R M383 List'!$A$6:$D$1294,3,FALSE)</f>
        <v>$098F4</v>
      </c>
      <c r="T1533" s="2" t="str">
        <f>VLOOKUP(A1533,'06A906018CG M383 List'!$A$6:$D$1395,2,FALSE)</f>
        <v>4x1</v>
      </c>
      <c r="U1533" s="2" t="str">
        <f>VLOOKUP(A1533,'06A906018CG M383 List'!$A$6:$D$1395,4,FALSE)</f>
        <v>Sperrzeit für Einschalten LR nach BA</v>
      </c>
      <c r="V1533" s="2" t="str">
        <f>VLOOKUP(A1533,'06A906018CG M383 List'!$A$6:$D$1395,3,FALSE)</f>
        <v>$0995E</v>
      </c>
    </row>
    <row r="1534" spans="1:22">
      <c r="A1534" s="2" t="s">
        <v>6353</v>
      </c>
      <c r="B1534" s="2" t="str">
        <f>VLOOKUP(A1534,'4B0907557B M382 List'!$A$5:$E$1799,5,FALSE)</f>
        <v>Blocking time LR at hot start , triggered by thresholds TASHS and TMSHS</v>
      </c>
      <c r="D1534" s="2" t="str">
        <f>VLOOKUP(A1534,'4B0907557B M382 List'!$A$5:$B$1799,2,FALSE)</f>
        <v>1x1</v>
      </c>
      <c r="E1534" s="2" t="str">
        <f>VLOOKUP(A1534,'4B0907557B M382 List'!$A$5:$D$1799,4,FALSE)</f>
        <v>Sperrzeit LR bei Heißstart, ausgelöst über Schwellen TASHS und TMSHS</v>
      </c>
      <c r="F1534" s="2" t="str">
        <f>VLOOKUP(A1534,'4B0907557B M382 List'!$A$5:$D$1799,3,FALSE)</f>
        <v>$076B0</v>
      </c>
      <c r="H1534" s="2" t="str">
        <f>VLOOKUP(A1534,'4B0907557P M592 List'!$A$5:$D$1316,2,FALSE)</f>
        <v>1x1</v>
      </c>
      <c r="I1534" s="2" t="str">
        <f>VLOOKUP(A1534,'4B0907557P M592 List'!$A$5:$D$1316,4,FALSE)</f>
        <v>Sperrzeit LR bei Heißstart, ausgelöst über Schwellen TASHS und TMSHS</v>
      </c>
      <c r="J1534" s="2" t="str">
        <f>VLOOKUP(A1534,'4B0907557P M592 List'!$A$5:$D$1316,3,FALSE)</f>
        <v>$07246</v>
      </c>
      <c r="L1534" s="2" t="str">
        <f>VLOOKUP(A1534,'4B0907557P M592 List'!$A$5:$D$1316,2,FALSE)</f>
        <v>1x1</v>
      </c>
      <c r="M1534" s="2" t="str">
        <f>VLOOKUP(A1534,'4B0907557P M592 List'!$A$5:$D$1316,4,FALSE)</f>
        <v>Sperrzeit LR bei Heißstart, ausgelöst über Schwellen TASHS und TMSHS</v>
      </c>
      <c r="N1534" s="2" t="str">
        <f>VLOOKUP(A1534,'4B0907557P M592 List'!$A$5:$D$1316,3,FALSE)</f>
        <v>$07246</v>
      </c>
      <c r="P1534" s="2" t="e">
        <f>VLOOKUP(A1534,'06A906018R M383 List'!$A$6:$D$1294,2,FALSE)</f>
        <v>#N/A</v>
      </c>
      <c r="Q1534" s="2" t="e">
        <f>VLOOKUP(A1534,'06A906018R M383 List'!$A$6:$D$1294,4,FALSE)</f>
        <v>#N/A</v>
      </c>
      <c r="R1534" s="2" t="e">
        <f>VLOOKUP(A1534,'06A906018R M383 List'!$A$6:$D$1294,3,FALSE)</f>
        <v>#N/A</v>
      </c>
      <c r="T1534" s="2" t="str">
        <f>VLOOKUP(A1534,'06A906018CG M383 List'!$A$6:$D$1395,2,FALSE)</f>
        <v>1x1</v>
      </c>
      <c r="U1534" s="2" t="str">
        <f>VLOOKUP(A1534,'06A906018CG M383 List'!$A$6:$D$1395,4,FALSE)</f>
        <v>Sperrzeit LR bei Heißstart, ausgelöst über Schwellen TASHS und TMSHS</v>
      </c>
      <c r="V1534" s="2" t="str">
        <f>VLOOKUP(A1534,'06A906018CG M383 List'!$A$6:$D$1395,3,FALSE)</f>
        <v>$06BE6</v>
      </c>
    </row>
    <row r="1535" spans="1:22">
      <c r="A1535" s="2" t="s">
        <v>6355</v>
      </c>
      <c r="B1535" s="2" t="str">
        <f>VLOOKUP(A1535,'4B0907557B M382 List'!$A$5:$E$1799,5,FALSE)</f>
        <v>Blocking time LR at hot start , triggered by thresholds TASHS and TMSHS</v>
      </c>
      <c r="D1535" s="2" t="str">
        <f>VLOOKUP(A1535,'4B0907557B M382 List'!$A$5:$B$1799,2,FALSE)</f>
        <v>1x1</v>
      </c>
      <c r="E1535" s="2" t="str">
        <f>VLOOKUP(A1535,'4B0907557B M382 List'!$A$5:$D$1799,4,FALSE)</f>
        <v>Sperrzeit LR bei Heißstart, ausgelöst über Schwellen TASHS und TMSHS</v>
      </c>
      <c r="F1535" s="2" t="str">
        <f>VLOOKUP(A1535,'4B0907557B M382 List'!$A$5:$D$1799,3,FALSE)</f>
        <v>$076C6</v>
      </c>
      <c r="H1535" s="2" t="str">
        <f>VLOOKUP(A1535,'4B0907557P M592 List'!$A$5:$D$1316,2,FALSE)</f>
        <v>1x1</v>
      </c>
      <c r="I1535" s="2" t="str">
        <f>VLOOKUP(A1535,'4B0907557P M592 List'!$A$5:$D$1316,4,FALSE)</f>
        <v>Sperrzeit LR bei Heißstart, ausgelöst über Schwellen TASHS und TMSHS</v>
      </c>
      <c r="J1535" s="2" t="str">
        <f>VLOOKUP(A1535,'4B0907557P M592 List'!$A$5:$D$1316,3,FALSE)</f>
        <v>$0725C</v>
      </c>
      <c r="L1535" s="2" t="str">
        <f>VLOOKUP(A1535,'4B0907557P M592 List'!$A$5:$D$1316,2,FALSE)</f>
        <v>1x1</v>
      </c>
      <c r="M1535" s="2" t="str">
        <f>VLOOKUP(A1535,'4B0907557P M592 List'!$A$5:$D$1316,4,FALSE)</f>
        <v>Sperrzeit LR bei Heißstart, ausgelöst über Schwellen TASHS und TMSHS</v>
      </c>
      <c r="N1535" s="2" t="str">
        <f>VLOOKUP(A1535,'4B0907557P M592 List'!$A$5:$D$1316,3,FALSE)</f>
        <v>$0725C</v>
      </c>
      <c r="P1535" s="2" t="str">
        <f>VLOOKUP(A1535,'06A906018R M383 List'!$A$6:$D$1294,2,FALSE)</f>
        <v>1x1</v>
      </c>
      <c r="Q1535" s="2" t="str">
        <f>VLOOKUP(A1535,'06A906018R M383 List'!$A$6:$D$1294,4,FALSE)</f>
        <v>Sperrzeit LR bei Heißstart, ausgelöst über Schwellen TASHS und TMSHS</v>
      </c>
      <c r="R1535" s="2" t="str">
        <f>VLOOKUP(A1535,'06A906018R M383 List'!$A$6:$D$1294,3,FALSE)</f>
        <v>$06BC8</v>
      </c>
      <c r="T1535" s="2" t="str">
        <f>VLOOKUP(A1535,'06A906018CG M383 List'!$A$6:$D$1395,2,FALSE)</f>
        <v>1x1</v>
      </c>
      <c r="U1535" s="2" t="str">
        <f>VLOOKUP(A1535,'06A906018CG M383 List'!$A$6:$D$1395,4,FALSE)</f>
        <v>Sperrzeit LR bei Heißstart, ausgelöst über Schwellen TASHS und TMSHS</v>
      </c>
      <c r="V1535" s="2" t="str">
        <f>VLOOKUP(A1535,'06A906018CG M383 List'!$A$6:$D$1395,3,FALSE)</f>
        <v>$06BFC</v>
      </c>
    </row>
    <row r="1536" spans="1:22">
      <c r="A1536" s="2" t="s">
        <v>6358</v>
      </c>
      <c r="B1536" s="2" t="str">
        <f>VLOOKUP(A1536,'4B0907557B M382 List'!$A$5:$E$1799,5,FALSE)</f>
        <v>Blocking time for switching on LR to SA</v>
      </c>
      <c r="D1536" s="2" t="str">
        <f>VLOOKUP(A1536,'4B0907557B M382 List'!$A$5:$B$1799,2,FALSE)</f>
        <v>1x1</v>
      </c>
      <c r="E1536" s="2" t="str">
        <f>VLOOKUP(A1536,'4B0907557B M382 List'!$A$5:$D$1799,4,FALSE)</f>
        <v>Sperrzeit für Einschalten LR nach SA</v>
      </c>
      <c r="F1536" s="2" t="str">
        <f>VLOOKUP(A1536,'4B0907557B M382 List'!$A$5:$D$1799,3,FALSE)</f>
        <v>$076B2</v>
      </c>
      <c r="H1536" s="2" t="str">
        <f>VLOOKUP(A1536,'4B0907557P M592 List'!$A$5:$D$1316,2,FALSE)</f>
        <v>1x1</v>
      </c>
      <c r="I1536" s="2" t="str">
        <f>VLOOKUP(A1536,'4B0907557P M592 List'!$A$5:$D$1316,4,FALSE)</f>
        <v>Sperrzeit für Einschalten LR nach SA</v>
      </c>
      <c r="J1536" s="2" t="str">
        <f>VLOOKUP(A1536,'4B0907557P M592 List'!$A$5:$D$1316,3,FALSE)</f>
        <v>$07248</v>
      </c>
      <c r="L1536" s="2" t="str">
        <f>VLOOKUP(A1536,'4B0907557P M592 List'!$A$5:$D$1316,2,FALSE)</f>
        <v>1x1</v>
      </c>
      <c r="M1536" s="2" t="str">
        <f>VLOOKUP(A1536,'4B0907557P M592 List'!$A$5:$D$1316,4,FALSE)</f>
        <v>Sperrzeit für Einschalten LR nach SA</v>
      </c>
      <c r="N1536" s="2" t="str">
        <f>VLOOKUP(A1536,'4B0907557P M592 List'!$A$5:$D$1316,3,FALSE)</f>
        <v>$07248</v>
      </c>
      <c r="P1536" s="2" t="e">
        <f>VLOOKUP(A1536,'06A906018R M383 List'!$A$6:$D$1294,2,FALSE)</f>
        <v>#N/A</v>
      </c>
      <c r="Q1536" s="2" t="e">
        <f>VLOOKUP(A1536,'06A906018R M383 List'!$A$6:$D$1294,4,FALSE)</f>
        <v>#N/A</v>
      </c>
      <c r="R1536" s="2" t="e">
        <f>VLOOKUP(A1536,'06A906018R M383 List'!$A$6:$D$1294,3,FALSE)</f>
        <v>#N/A</v>
      </c>
      <c r="T1536" s="2" t="str">
        <f>VLOOKUP(A1536,'06A906018CG M383 List'!$A$6:$D$1395,2,FALSE)</f>
        <v>1x1</v>
      </c>
      <c r="U1536" s="2" t="str">
        <f>VLOOKUP(A1536,'06A906018CG M383 List'!$A$6:$D$1395,4,FALSE)</f>
        <v>Sperrzeit für Einschalten LR nach SA</v>
      </c>
      <c r="V1536" s="2" t="str">
        <f>VLOOKUP(A1536,'06A906018CG M383 List'!$A$6:$D$1395,3,FALSE)</f>
        <v>$06BE8</v>
      </c>
    </row>
    <row r="1537" spans="1:22">
      <c r="A1537" s="2" t="s">
        <v>6360</v>
      </c>
      <c r="B1537" s="2" t="str">
        <f>VLOOKUP(A1537,'4B0907557B M382 List'!$A$5:$E$1799,5,FALSE)</f>
        <v>Blocking time for switching on LR to SA</v>
      </c>
      <c r="D1537" s="2" t="str">
        <f>VLOOKUP(A1537,'4B0907557B M382 List'!$A$5:$B$1799,2,FALSE)</f>
        <v>1x1</v>
      </c>
      <c r="E1537" s="2" t="str">
        <f>VLOOKUP(A1537,'4B0907557B M382 List'!$A$5:$D$1799,4,FALSE)</f>
        <v>Sperrzeit für Einschalten LR nach SA</v>
      </c>
      <c r="F1537" s="2" t="str">
        <f>VLOOKUP(A1537,'4B0907557B M382 List'!$A$5:$D$1799,3,FALSE)</f>
        <v>$076C8</v>
      </c>
      <c r="H1537" s="2" t="str">
        <f>VLOOKUP(A1537,'4B0907557P M592 List'!$A$5:$D$1316,2,FALSE)</f>
        <v>1x1</v>
      </c>
      <c r="I1537" s="2" t="str">
        <f>VLOOKUP(A1537,'4B0907557P M592 List'!$A$5:$D$1316,4,FALSE)</f>
        <v>Sperrzeit für Einschalten LR nach SA</v>
      </c>
      <c r="J1537" s="2" t="str">
        <f>VLOOKUP(A1537,'4B0907557P M592 List'!$A$5:$D$1316,3,FALSE)</f>
        <v>$0725E</v>
      </c>
      <c r="L1537" s="2" t="str">
        <f>VLOOKUP(A1537,'4B0907557P M592 List'!$A$5:$D$1316,2,FALSE)</f>
        <v>1x1</v>
      </c>
      <c r="M1537" s="2" t="str">
        <f>VLOOKUP(A1537,'4B0907557P M592 List'!$A$5:$D$1316,4,FALSE)</f>
        <v>Sperrzeit für Einschalten LR nach SA</v>
      </c>
      <c r="N1537" s="2" t="str">
        <f>VLOOKUP(A1537,'4B0907557P M592 List'!$A$5:$D$1316,3,FALSE)</f>
        <v>$0725E</v>
      </c>
      <c r="P1537" s="2" t="str">
        <f>VLOOKUP(A1537,'06A906018R M383 List'!$A$6:$D$1294,2,FALSE)</f>
        <v>1x1</v>
      </c>
      <c r="Q1537" s="2" t="str">
        <f>VLOOKUP(A1537,'06A906018R M383 List'!$A$6:$D$1294,4,FALSE)</f>
        <v>Sperrzeit für Einschalten LR nach SA</v>
      </c>
      <c r="R1537" s="2" t="str">
        <f>VLOOKUP(A1537,'06A906018R M383 List'!$A$6:$D$1294,3,FALSE)</f>
        <v>$06BCA</v>
      </c>
      <c r="T1537" s="2" t="str">
        <f>VLOOKUP(A1537,'06A906018CG M383 List'!$A$6:$D$1395,2,FALSE)</f>
        <v>1x1</v>
      </c>
      <c r="U1537" s="2" t="str">
        <f>VLOOKUP(A1537,'06A906018CG M383 List'!$A$6:$D$1395,4,FALSE)</f>
        <v>Sperrzeit für Einschalten LR nach SA</v>
      </c>
      <c r="V1537" s="2" t="str">
        <f>VLOOKUP(A1537,'06A906018CG M383 List'!$A$6:$D$1395,3,FALSE)</f>
        <v>$06BFE</v>
      </c>
    </row>
    <row r="1538" spans="1:22">
      <c r="A1538" s="2" t="s">
        <v>6363</v>
      </c>
      <c r="B1538" s="2" t="str">
        <f>VLOOKUP(A1538,'4B0907557B M382 List'!$A$5:$E$1799,5,FALSE)</f>
        <v>Blocking time for turning on after turning off secondary air system</v>
      </c>
      <c r="D1538" s="2" t="str">
        <f>VLOOKUP(A1538,'4B0907557B M382 List'!$A$5:$B$1799,2,FALSE)</f>
        <v>1x1</v>
      </c>
      <c r="E1538" s="2" t="str">
        <f>VLOOKUP(A1538,'4B0907557B M382 List'!$A$5:$D$1799,4,FALSE)</f>
        <v>Sperrzeit für Einschalten nach Abschalten Sekundärluft-System</v>
      </c>
      <c r="F1538" s="2" t="str">
        <f>VLOOKUP(A1538,'4B0907557B M382 List'!$A$5:$D$1799,3,FALSE)</f>
        <v>$076B8</v>
      </c>
      <c r="H1538" s="2" t="str">
        <f>VLOOKUP(A1538,'4B0907557P M592 List'!$A$5:$D$1316,2,FALSE)</f>
        <v>1x1</v>
      </c>
      <c r="I1538" s="2" t="str">
        <f>VLOOKUP(A1538,'4B0907557P M592 List'!$A$5:$D$1316,4,FALSE)</f>
        <v>Sperrzeit für Einschalten nach Abschalten Sekundärluft-System</v>
      </c>
      <c r="J1538" s="2" t="str">
        <f>VLOOKUP(A1538,'4B0907557P M592 List'!$A$5:$D$1316,3,FALSE)</f>
        <v>$0724E</v>
      </c>
      <c r="L1538" s="2" t="str">
        <f>VLOOKUP(A1538,'4B0907557P M592 List'!$A$5:$D$1316,2,FALSE)</f>
        <v>1x1</v>
      </c>
      <c r="M1538" s="2" t="str">
        <f>VLOOKUP(A1538,'4B0907557P M592 List'!$A$5:$D$1316,4,FALSE)</f>
        <v>Sperrzeit für Einschalten nach Abschalten Sekundärluft-System</v>
      </c>
      <c r="N1538" s="2" t="str">
        <f>VLOOKUP(A1538,'4B0907557P M592 List'!$A$5:$D$1316,3,FALSE)</f>
        <v>$0724E</v>
      </c>
      <c r="P1538" s="2" t="str">
        <f>VLOOKUP(A1538,'06A906018R M383 List'!$A$6:$D$1294,2,FALSE)</f>
        <v>1x1</v>
      </c>
      <c r="Q1538" s="2" t="str">
        <f>VLOOKUP(A1538,'06A906018R M383 List'!$A$6:$D$1294,4,FALSE)</f>
        <v>Sperrzeit für Einschalten nach Abschalten Sekundärluft-System</v>
      </c>
      <c r="R1538" s="2" t="str">
        <f>VLOOKUP(A1538,'06A906018R M383 List'!$A$6:$D$1294,3,FALSE)</f>
        <v>$06BD0</v>
      </c>
      <c r="T1538" s="2" t="str">
        <f>VLOOKUP(A1538,'06A906018CG M383 List'!$A$6:$D$1395,2,FALSE)</f>
        <v>1x1</v>
      </c>
      <c r="U1538" s="2" t="str">
        <f>VLOOKUP(A1538,'06A906018CG M383 List'!$A$6:$D$1395,4,FALSE)</f>
        <v>Sperrzeit für Einschalten nach Abschalten Sekundärluft-System</v>
      </c>
      <c r="V1538" s="2" t="str">
        <f>VLOOKUP(A1538,'06A906018CG M383 List'!$A$6:$D$1395,3,FALSE)</f>
        <v>$06BEE</v>
      </c>
    </row>
    <row r="1539" spans="1:22">
      <c r="A1539" s="2" t="s">
        <v>6365</v>
      </c>
      <c r="B1539" s="2" t="str">
        <f>VLOOKUP(A1539,'4B0907557B M382 List'!$A$5:$E$1799,5,FALSE)</f>
        <v>Blocking time for turning on after turning off secondary air system</v>
      </c>
      <c r="D1539" s="2" t="str">
        <f>VLOOKUP(A1539,'4B0907557B M382 List'!$A$5:$B$1799,2,FALSE)</f>
        <v>1x1</v>
      </c>
      <c r="E1539" s="2" t="str">
        <f>VLOOKUP(A1539,'4B0907557B M382 List'!$A$5:$D$1799,4,FALSE)</f>
        <v>Sperrzeit für Einschalten nach Abschalten Sekundärluft-System</v>
      </c>
      <c r="F1539" s="2" t="str">
        <f>VLOOKUP(A1539,'4B0907557B M382 List'!$A$5:$D$1799,3,FALSE)</f>
        <v>$076CE</v>
      </c>
      <c r="H1539" s="2" t="str">
        <f>VLOOKUP(A1539,'4B0907557P M592 List'!$A$5:$D$1316,2,FALSE)</f>
        <v>1x1</v>
      </c>
      <c r="I1539" s="2" t="str">
        <f>VLOOKUP(A1539,'4B0907557P M592 List'!$A$5:$D$1316,4,FALSE)</f>
        <v>Sperrzeit für Einschalten nach Abschalten Sekundärluft-System</v>
      </c>
      <c r="J1539" s="2" t="str">
        <f>VLOOKUP(A1539,'4B0907557P M592 List'!$A$5:$D$1316,3,FALSE)</f>
        <v>$07264</v>
      </c>
      <c r="L1539" s="2" t="str">
        <f>VLOOKUP(A1539,'4B0907557P M592 List'!$A$5:$D$1316,2,FALSE)</f>
        <v>1x1</v>
      </c>
      <c r="M1539" s="2" t="str">
        <f>VLOOKUP(A1539,'4B0907557P M592 List'!$A$5:$D$1316,4,FALSE)</f>
        <v>Sperrzeit für Einschalten nach Abschalten Sekundärluft-System</v>
      </c>
      <c r="N1539" s="2" t="str">
        <f>VLOOKUP(A1539,'4B0907557P M592 List'!$A$5:$D$1316,3,FALSE)</f>
        <v>$07264</v>
      </c>
      <c r="P1539" s="2" t="str">
        <f>VLOOKUP(A1539,'06A906018R M383 List'!$A$6:$D$1294,2,FALSE)</f>
        <v>1x1</v>
      </c>
      <c r="Q1539" s="2" t="str">
        <f>VLOOKUP(A1539,'06A906018R M383 List'!$A$6:$D$1294,4,FALSE)</f>
        <v>Sperrzeit für Einschalten nach Abschalten Sekundärluft-System</v>
      </c>
      <c r="R1539" s="2" t="str">
        <f>VLOOKUP(A1539,'06A906018R M383 List'!$A$6:$D$1294,3,FALSE)</f>
        <v>$06BE6</v>
      </c>
      <c r="T1539" s="2" t="e">
        <f>VLOOKUP(A1539,'06A906018CG M383 List'!$A$6:$D$1395,2,FALSE)</f>
        <v>#N/A</v>
      </c>
      <c r="U1539" s="2" t="e">
        <f>VLOOKUP(A1539,'06A906018CG M383 List'!$A$6:$D$1395,4,FALSE)</f>
        <v>#N/A</v>
      </c>
      <c r="V1539" s="2" t="e">
        <f>VLOOKUP(A1539,'06A906018CG M383 List'!$A$6:$D$1395,3,FALSE)</f>
        <v>#N/A</v>
      </c>
    </row>
    <row r="1540" spans="1:22">
      <c r="A1540" s="2" t="s">
        <v>6368</v>
      </c>
      <c r="B1540" s="2" t="str">
        <f>VLOOKUP(A1540,'4B0907557B M382 List'!$A$5:$E$1799,5,FALSE)</f>
        <v>Blocking time LR after launch, depending on the engine temperature at start</v>
      </c>
      <c r="D1540" s="2" t="str">
        <f>VLOOKUP(A1540,'4B0907557B M382 List'!$A$5:$B$1799,2,FALSE)</f>
        <v>4x1</v>
      </c>
      <c r="E1540" s="2" t="str">
        <f>VLOOKUP(A1540,'4B0907557B M382 List'!$A$5:$D$1799,4,FALSE)</f>
        <v>Sperrzeit LR nach Start, abhängig von der Motortemperatur bei Start</v>
      </c>
      <c r="F1540" s="2" t="str">
        <f>VLOOKUP(A1540,'4B0907557B M382 List'!$A$5:$D$1799,3,FALSE)</f>
        <v>$0A3F5</v>
      </c>
      <c r="H1540" s="2" t="e">
        <f>VLOOKUP(A1540,'4B0907557P M592 List'!$A$5:$D$1316,2,FALSE)</f>
        <v>#N/A</v>
      </c>
      <c r="I1540" s="2" t="e">
        <f>VLOOKUP(A1540,'4B0907557P M592 List'!$A$5:$D$1316,4,FALSE)</f>
        <v>#N/A</v>
      </c>
      <c r="J1540" s="2" t="e">
        <f>VLOOKUP(A1540,'4B0907557P M592 List'!$A$5:$D$1316,3,FALSE)</f>
        <v>#N/A</v>
      </c>
      <c r="L1540" s="2" t="e">
        <f>VLOOKUP(A1540,'4B0907557P M592 List'!$A$5:$D$1316,2,FALSE)</f>
        <v>#N/A</v>
      </c>
      <c r="M1540" s="2" t="e">
        <f>VLOOKUP(A1540,'4B0907557P M592 List'!$A$5:$D$1316,4,FALSE)</f>
        <v>#N/A</v>
      </c>
      <c r="N1540" s="2" t="e">
        <f>VLOOKUP(A1540,'4B0907557P M592 List'!$A$5:$D$1316,3,FALSE)</f>
        <v>#N/A</v>
      </c>
      <c r="P1540" s="2" t="str">
        <f>VLOOKUP(A1540,'06A906018R M383 List'!$A$6:$D$1294,2,FALSE)</f>
        <v>4x1</v>
      </c>
      <c r="Q1540" s="2" t="str">
        <f>VLOOKUP(A1540,'06A906018R M383 List'!$A$6:$D$1294,4,FALSE)</f>
        <v>Sperrzeit LR nach Start, abhängig von der Motortemperatur bei Start</v>
      </c>
      <c r="R1540" s="2" t="str">
        <f>VLOOKUP(A1540,'06A906018R M383 List'!$A$6:$D$1294,3,FALSE)</f>
        <v>$098EA</v>
      </c>
      <c r="T1540" s="2" t="str">
        <f>VLOOKUP(A1540,'06A906018CG M383 List'!$A$6:$D$1395,2,FALSE)</f>
        <v>4x1</v>
      </c>
      <c r="U1540" s="2" t="str">
        <f>VLOOKUP(A1540,'06A906018CG M383 List'!$A$6:$D$1395,4,FALSE)</f>
        <v>Sperrzeit LR nach Start, abhängig von der Motortemperatur bei Start</v>
      </c>
      <c r="V1540" s="2" t="str">
        <f>VLOOKUP(A1540,'06A906018CG M383 List'!$A$6:$D$1395,3,FALSE)</f>
        <v>$09954</v>
      </c>
    </row>
    <row r="1541" spans="1:22">
      <c r="A1541" s="2" t="s">
        <v>6371</v>
      </c>
      <c r="B1541" s="2" t="str">
        <f>VLOOKUP(A1541,'4B0907557B M382 List'!$A$5:$E$1799,5,FALSE)</f>
        <v>Blocking time for switching on LR by VA</v>
      </c>
      <c r="D1541" s="2" t="str">
        <f>VLOOKUP(A1541,'4B0907557B M382 List'!$A$5:$B$1799,2,FALSE)</f>
        <v>4x1</v>
      </c>
      <c r="E1541" s="2" t="str">
        <f>VLOOKUP(A1541,'4B0907557B M382 List'!$A$5:$D$1799,4,FALSE)</f>
        <v>Sperrzeit für Einschalten LR nach VA</v>
      </c>
      <c r="F1541" s="2" t="str">
        <f>VLOOKUP(A1541,'4B0907557B M382 List'!$A$5:$D$1799,3,FALSE)</f>
        <v>$0A409</v>
      </c>
      <c r="H1541" s="2" t="e">
        <f>VLOOKUP(A1541,'4B0907557P M592 List'!$A$5:$D$1316,2,FALSE)</f>
        <v>#N/A</v>
      </c>
      <c r="I1541" s="2" t="e">
        <f>VLOOKUP(A1541,'4B0907557P M592 List'!$A$5:$D$1316,4,FALSE)</f>
        <v>#N/A</v>
      </c>
      <c r="J1541" s="2" t="e">
        <f>VLOOKUP(A1541,'4B0907557P M592 List'!$A$5:$D$1316,3,FALSE)</f>
        <v>#N/A</v>
      </c>
      <c r="L1541" s="2" t="e">
        <f>VLOOKUP(A1541,'4B0907557P M592 List'!$A$5:$D$1316,2,FALSE)</f>
        <v>#N/A</v>
      </c>
      <c r="M1541" s="2" t="e">
        <f>VLOOKUP(A1541,'4B0907557P M592 List'!$A$5:$D$1316,4,FALSE)</f>
        <v>#N/A</v>
      </c>
      <c r="N1541" s="2" t="e">
        <f>VLOOKUP(A1541,'4B0907557P M592 List'!$A$5:$D$1316,3,FALSE)</f>
        <v>#N/A</v>
      </c>
      <c r="P1541" s="2" t="str">
        <f>VLOOKUP(A1541,'06A906018R M383 List'!$A$6:$D$1294,2,FALSE)</f>
        <v>4x1</v>
      </c>
      <c r="Q1541" s="2" t="str">
        <f>VLOOKUP(A1541,'06A906018R M383 List'!$A$6:$D$1294,4,FALSE)</f>
        <v>Sperrzeit für Einschalten LR nach VA</v>
      </c>
      <c r="R1541" s="2" t="str">
        <f>VLOOKUP(A1541,'06A906018R M383 List'!$A$6:$D$1294,3,FALSE)</f>
        <v>$098FE</v>
      </c>
      <c r="T1541" s="2" t="str">
        <f>VLOOKUP(A1541,'06A906018CG M383 List'!$A$6:$D$1395,2,FALSE)</f>
        <v>4x1</v>
      </c>
      <c r="U1541" s="2" t="str">
        <f>VLOOKUP(A1541,'06A906018CG M383 List'!$A$6:$D$1395,4,FALSE)</f>
        <v>Sperrzeit für Einschalten LR nach VA</v>
      </c>
      <c r="V1541" s="2" t="str">
        <f>VLOOKUP(A1541,'06A906018CG M383 List'!$A$6:$D$1395,3,FALSE)</f>
        <v>$09968</v>
      </c>
    </row>
    <row r="1542" spans="1:22">
      <c r="A1542" s="2" t="s">
        <v>6500</v>
      </c>
      <c r="B1542" s="2" t="str">
        <f>VLOOKUP(A1542,'4B0907557B M382 List'!$A$5:$E$1799,5,FALSE)</f>
        <v>Switch-off ( S_LL = 0)</v>
      </c>
      <c r="D1542" s="2" t="str">
        <f>VLOOKUP(A1542,'4B0907557B M382 List'!$A$5:$B$1799,2,FALSE)</f>
        <v>1x1</v>
      </c>
      <c r="E1542" s="2" t="str">
        <f>VLOOKUP(A1542,'4B0907557B M382 List'!$A$5:$D$1799,4,FALSE)</f>
        <v>Ausschaltbedingung (S_LL = 0)</v>
      </c>
      <c r="F1542" s="2" t="str">
        <f>VLOOKUP(A1542,'4B0907557B M382 List'!$A$5:$D$1799,3,FALSE)</f>
        <v>$076AA</v>
      </c>
      <c r="H1542" s="2" t="str">
        <f>VLOOKUP(A1542,'4B0907557P M592 List'!$A$5:$D$1316,2,FALSE)</f>
        <v>1x1</v>
      </c>
      <c r="I1542" s="2" t="str">
        <f>VLOOKUP(A1542,'4B0907557P M592 List'!$A$5:$D$1316,4,FALSE)</f>
        <v>Ausschaltbedingung (S_LL = 0)</v>
      </c>
      <c r="J1542" s="2" t="str">
        <f>VLOOKUP(A1542,'4B0907557P M592 List'!$A$5:$D$1316,3,FALSE)</f>
        <v>$07240</v>
      </c>
      <c r="L1542" s="2" t="str">
        <f>VLOOKUP(A1542,'4B0907557P M592 List'!$A$5:$D$1316,2,FALSE)</f>
        <v>1x1</v>
      </c>
      <c r="M1542" s="2" t="str">
        <f>VLOOKUP(A1542,'4B0907557P M592 List'!$A$5:$D$1316,4,FALSE)</f>
        <v>Ausschaltbedingung (S_LL = 0)</v>
      </c>
      <c r="N1542" s="2" t="str">
        <f>VLOOKUP(A1542,'4B0907557P M592 List'!$A$5:$D$1316,3,FALSE)</f>
        <v>$07240</v>
      </c>
      <c r="P1542" s="2" t="e">
        <f>VLOOKUP(A1542,'06A906018R M383 List'!$A$6:$D$1294,2,FALSE)</f>
        <v>#N/A</v>
      </c>
      <c r="Q1542" s="2" t="e">
        <f>VLOOKUP(A1542,'06A906018R M383 List'!$A$6:$D$1294,4,FALSE)</f>
        <v>#N/A</v>
      </c>
      <c r="R1542" s="2" t="e">
        <f>VLOOKUP(A1542,'06A906018R M383 List'!$A$6:$D$1294,3,FALSE)</f>
        <v>#N/A</v>
      </c>
      <c r="T1542" s="2" t="str">
        <f>VLOOKUP(A1542,'06A906018CG M383 List'!$A$6:$D$1395,2,FALSE)</f>
        <v>1x1</v>
      </c>
      <c r="U1542" s="2" t="str">
        <f>VLOOKUP(A1542,'06A906018CG M383 List'!$A$6:$D$1395,4,FALSE)</f>
        <v>Ausschaltbedingung (S_LL = 0)</v>
      </c>
      <c r="V1542" s="2" t="str">
        <f>VLOOKUP(A1542,'06A906018CG M383 List'!$A$6:$D$1395,3,FALSE)</f>
        <v>$06BE0</v>
      </c>
    </row>
    <row r="1543" spans="1:22">
      <c r="A1543" s="2" t="s">
        <v>6502</v>
      </c>
      <c r="B1543" s="2" t="str">
        <f>VLOOKUP(A1543,'4B0907557B M382 List'!$A$5:$E$1799,5,FALSE)</f>
        <v>Switch-off ( S_LL = 0)</v>
      </c>
      <c r="D1543" s="2" t="str">
        <f>VLOOKUP(A1543,'4B0907557B M382 List'!$A$5:$B$1799,2,FALSE)</f>
        <v>1x1</v>
      </c>
      <c r="E1543" s="2" t="str">
        <f>VLOOKUP(A1543,'4B0907557B M382 List'!$A$5:$D$1799,4,FALSE)</f>
        <v>Ausschaltbedingung (S_LL = 0)</v>
      </c>
      <c r="F1543" s="2" t="str">
        <f>VLOOKUP(A1543,'4B0907557B M382 List'!$A$5:$D$1799,3,FALSE)</f>
        <v>$076C0</v>
      </c>
      <c r="H1543" s="2" t="str">
        <f>VLOOKUP(A1543,'4B0907557P M592 List'!$A$5:$D$1316,2,FALSE)</f>
        <v>1x1</v>
      </c>
      <c r="I1543" s="2" t="str">
        <f>VLOOKUP(A1543,'4B0907557P M592 List'!$A$5:$D$1316,4,FALSE)</f>
        <v>Ausschaltbedingung (S_LL = 0)</v>
      </c>
      <c r="J1543" s="2" t="str">
        <f>VLOOKUP(A1543,'4B0907557P M592 List'!$A$5:$D$1316,3,FALSE)</f>
        <v>$07256</v>
      </c>
      <c r="L1543" s="2" t="str">
        <f>VLOOKUP(A1543,'4B0907557P M592 List'!$A$5:$D$1316,2,FALSE)</f>
        <v>1x1</v>
      </c>
      <c r="M1543" s="2" t="str">
        <f>VLOOKUP(A1543,'4B0907557P M592 List'!$A$5:$D$1316,4,FALSE)</f>
        <v>Ausschaltbedingung (S_LL = 0)</v>
      </c>
      <c r="N1543" s="2" t="str">
        <f>VLOOKUP(A1543,'4B0907557P M592 List'!$A$5:$D$1316,3,FALSE)</f>
        <v>$07256</v>
      </c>
      <c r="P1543" s="2" t="str">
        <f>VLOOKUP(A1543,'06A906018R M383 List'!$A$6:$D$1294,2,FALSE)</f>
        <v>1x1</v>
      </c>
      <c r="Q1543" s="2" t="str">
        <f>VLOOKUP(A1543,'06A906018R M383 List'!$A$6:$D$1294,4,FALSE)</f>
        <v>Ausschaltbedingung (S_LL = 0)</v>
      </c>
      <c r="R1543" s="2" t="str">
        <f>VLOOKUP(A1543,'06A906018R M383 List'!$A$6:$D$1294,3,FALSE)</f>
        <v>$06BC2</v>
      </c>
      <c r="T1543" s="2" t="str">
        <f>VLOOKUP(A1543,'06A906018CG M383 List'!$A$6:$D$1395,2,FALSE)</f>
        <v>1x1</v>
      </c>
      <c r="U1543" s="2" t="str">
        <f>VLOOKUP(A1543,'06A906018CG M383 List'!$A$6:$D$1395,4,FALSE)</f>
        <v>Ausschaltbedingung (S_LL = 0)</v>
      </c>
      <c r="V1543" s="2" t="str">
        <f>VLOOKUP(A1543,'06A906018CG M383 List'!$A$6:$D$1395,3,FALSE)</f>
        <v>$06BF6</v>
      </c>
    </row>
    <row r="1544" spans="1:22">
      <c r="A1544" s="2" t="s">
        <v>6505</v>
      </c>
      <c r="B1544" s="2" t="str">
        <f>VLOOKUP(A1544,'4B0907557B M382 List'!$A$5:$E$1799,5,FALSE)</f>
        <v>Switch-off ( S_LL = 1)</v>
      </c>
      <c r="D1544" s="2" t="str">
        <f>VLOOKUP(A1544,'4B0907557B M382 List'!$A$5:$B$1799,2,FALSE)</f>
        <v>1x1</v>
      </c>
      <c r="E1544" s="2" t="str">
        <f>VLOOKUP(A1544,'4B0907557B M382 List'!$A$5:$D$1799,4,FALSE)</f>
        <v>Ausschaltbedingung (S_LL = 1)</v>
      </c>
      <c r="F1544" s="2" t="str">
        <f>VLOOKUP(A1544,'4B0907557B M382 List'!$A$5:$D$1799,3,FALSE)</f>
        <v>$076AB</v>
      </c>
      <c r="H1544" s="2" t="str">
        <f>VLOOKUP(A1544,'4B0907557P M592 List'!$A$5:$D$1316,2,FALSE)</f>
        <v>1x1</v>
      </c>
      <c r="I1544" s="2" t="str">
        <f>VLOOKUP(A1544,'4B0907557P M592 List'!$A$5:$D$1316,4,FALSE)</f>
        <v>Ausschaltbedingung (S_LL = 1)</v>
      </c>
      <c r="J1544" s="2" t="str">
        <f>VLOOKUP(A1544,'4B0907557P M592 List'!$A$5:$D$1316,3,FALSE)</f>
        <v>$07241</v>
      </c>
      <c r="L1544" s="2" t="str">
        <f>VLOOKUP(A1544,'4B0907557P M592 List'!$A$5:$D$1316,2,FALSE)</f>
        <v>1x1</v>
      </c>
      <c r="M1544" s="2" t="str">
        <f>VLOOKUP(A1544,'4B0907557P M592 List'!$A$5:$D$1316,4,FALSE)</f>
        <v>Ausschaltbedingung (S_LL = 1)</v>
      </c>
      <c r="N1544" s="2" t="str">
        <f>VLOOKUP(A1544,'4B0907557P M592 List'!$A$5:$D$1316,3,FALSE)</f>
        <v>$07241</v>
      </c>
      <c r="P1544" s="2" t="e">
        <f>VLOOKUP(A1544,'06A906018R M383 List'!$A$6:$D$1294,2,FALSE)</f>
        <v>#N/A</v>
      </c>
      <c r="Q1544" s="2" t="e">
        <f>VLOOKUP(A1544,'06A906018R M383 List'!$A$6:$D$1294,4,FALSE)</f>
        <v>#N/A</v>
      </c>
      <c r="R1544" s="2" t="e">
        <f>VLOOKUP(A1544,'06A906018R M383 List'!$A$6:$D$1294,3,FALSE)</f>
        <v>#N/A</v>
      </c>
      <c r="T1544" s="2" t="str">
        <f>VLOOKUP(A1544,'06A906018CG M383 List'!$A$6:$D$1395,2,FALSE)</f>
        <v>1x1</v>
      </c>
      <c r="U1544" s="2" t="str">
        <f>VLOOKUP(A1544,'06A906018CG M383 List'!$A$6:$D$1395,4,FALSE)</f>
        <v>Ausschaltbedingung (S_LL = 1)</v>
      </c>
      <c r="V1544" s="2" t="str">
        <f>VLOOKUP(A1544,'06A906018CG M383 List'!$A$6:$D$1395,3,FALSE)</f>
        <v>$06BE1</v>
      </c>
    </row>
    <row r="1545" spans="1:22">
      <c r="A1545" s="2" t="s">
        <v>6507</v>
      </c>
      <c r="B1545" s="2" t="str">
        <f>VLOOKUP(A1545,'4B0907557B M382 List'!$A$5:$E$1799,5,FALSE)</f>
        <v>Switch-off ( S_LL = 1)</v>
      </c>
      <c r="D1545" s="2" t="str">
        <f>VLOOKUP(A1545,'4B0907557B M382 List'!$A$5:$B$1799,2,FALSE)</f>
        <v>1x1</v>
      </c>
      <c r="E1545" s="2" t="str">
        <f>VLOOKUP(A1545,'4B0907557B M382 List'!$A$5:$D$1799,4,FALSE)</f>
        <v>Ausschaltbedingung (S_LL = 1)</v>
      </c>
      <c r="F1545" s="2" t="str">
        <f>VLOOKUP(A1545,'4B0907557B M382 List'!$A$5:$D$1799,3,FALSE)</f>
        <v>$076C1</v>
      </c>
      <c r="H1545" s="2" t="str">
        <f>VLOOKUP(A1545,'4B0907557P M592 List'!$A$5:$D$1316,2,FALSE)</f>
        <v>1x1</v>
      </c>
      <c r="I1545" s="2" t="str">
        <f>VLOOKUP(A1545,'4B0907557P M592 List'!$A$5:$D$1316,4,FALSE)</f>
        <v>Ausschaltbedingung (S_LL = 1)</v>
      </c>
      <c r="J1545" s="2" t="str">
        <f>VLOOKUP(A1545,'4B0907557P M592 List'!$A$5:$D$1316,3,FALSE)</f>
        <v>$07257</v>
      </c>
      <c r="L1545" s="2" t="str">
        <f>VLOOKUP(A1545,'4B0907557P M592 List'!$A$5:$D$1316,2,FALSE)</f>
        <v>1x1</v>
      </c>
      <c r="M1545" s="2" t="str">
        <f>VLOOKUP(A1545,'4B0907557P M592 List'!$A$5:$D$1316,4,FALSE)</f>
        <v>Ausschaltbedingung (S_LL = 1)</v>
      </c>
      <c r="N1545" s="2" t="str">
        <f>VLOOKUP(A1545,'4B0907557P M592 List'!$A$5:$D$1316,3,FALSE)</f>
        <v>$07257</v>
      </c>
      <c r="P1545" s="2" t="str">
        <f>VLOOKUP(A1545,'06A906018R M383 List'!$A$6:$D$1294,2,FALSE)</f>
        <v>1x1</v>
      </c>
      <c r="Q1545" s="2" t="str">
        <f>VLOOKUP(A1545,'06A906018R M383 List'!$A$6:$D$1294,4,FALSE)</f>
        <v>Ausschaltbedingung (S_LL = 1)</v>
      </c>
      <c r="R1545" s="2" t="str">
        <f>VLOOKUP(A1545,'06A906018R M383 List'!$A$6:$D$1294,3,FALSE)</f>
        <v>$06BC3</v>
      </c>
      <c r="T1545" s="2" t="str">
        <f>VLOOKUP(A1545,'06A906018CG M383 List'!$A$6:$D$1395,2,FALSE)</f>
        <v>1x1</v>
      </c>
      <c r="U1545" s="2" t="str">
        <f>VLOOKUP(A1545,'06A906018CG M383 List'!$A$6:$D$1395,4,FALSE)</f>
        <v>Ausschaltbedingung (S_LL = 1)</v>
      </c>
      <c r="V1545" s="2" t="str">
        <f>VLOOKUP(A1545,'06A906018CG M383 List'!$A$6:$D$1395,3,FALSE)</f>
        <v>$06BF7</v>
      </c>
    </row>
    <row r="1546" spans="1:22">
      <c r="A1546" s="2" t="s">
        <v>6513</v>
      </c>
      <c r="B1546" s="2" t="str">
        <f>VLOOKUP(A1546,'4B0907557B M382 List'!$A$5:$E$1799,5,FALSE)</f>
        <v>Switch-off of the lambda - control at a low starting temperature</v>
      </c>
      <c r="D1546" s="2" t="str">
        <f>VLOOKUP(A1546,'4B0907557B M382 List'!$A$5:$B$1799,2,FALSE)</f>
        <v>1x1</v>
      </c>
      <c r="E1546" s="2" t="str">
        <f>VLOOKUP(A1546,'4B0907557B M382 List'!$A$5:$D$1799,4,FALSE)</f>
        <v>Ausschaltschwelle der Lambda - Regelung bei niedriger Starttemperatur</v>
      </c>
      <c r="F1546" s="2" t="str">
        <f>VLOOKUP(A1546,'4B0907557B M382 List'!$A$5:$D$1799,3,FALSE)</f>
        <v>$076A9</v>
      </c>
      <c r="H1546" s="2" t="str">
        <f>VLOOKUP(A1546,'4B0907557P M592 List'!$A$5:$D$1316,2,FALSE)</f>
        <v>1x1</v>
      </c>
      <c r="I1546" s="2" t="str">
        <f>VLOOKUP(A1546,'4B0907557P M592 List'!$A$5:$D$1316,4,FALSE)</f>
        <v>Ausschaltschwelle der Lambda - Regelung bei niedriger Starttemperatur</v>
      </c>
      <c r="J1546" s="2" t="str">
        <f>VLOOKUP(A1546,'4B0907557P M592 List'!$A$5:$D$1316,3,FALSE)</f>
        <v>$0723F</v>
      </c>
      <c r="L1546" s="2" t="str">
        <f>VLOOKUP(A1546,'4B0907557P M592 List'!$A$5:$D$1316,2,FALSE)</f>
        <v>1x1</v>
      </c>
      <c r="M1546" s="2" t="str">
        <f>VLOOKUP(A1546,'4B0907557P M592 List'!$A$5:$D$1316,4,FALSE)</f>
        <v>Ausschaltschwelle der Lambda - Regelung bei niedriger Starttemperatur</v>
      </c>
      <c r="N1546" s="2" t="str">
        <f>VLOOKUP(A1546,'4B0907557P M592 List'!$A$5:$D$1316,3,FALSE)</f>
        <v>$0723F</v>
      </c>
      <c r="P1546" s="2" t="e">
        <f>VLOOKUP(A1546,'06A906018R M383 List'!$A$6:$D$1294,2,FALSE)</f>
        <v>#N/A</v>
      </c>
      <c r="Q1546" s="2" t="e">
        <f>VLOOKUP(A1546,'06A906018R M383 List'!$A$6:$D$1294,4,FALSE)</f>
        <v>#N/A</v>
      </c>
      <c r="R1546" s="2" t="e">
        <f>VLOOKUP(A1546,'06A906018R M383 List'!$A$6:$D$1294,3,FALSE)</f>
        <v>#N/A</v>
      </c>
      <c r="T1546" s="2" t="str">
        <f>VLOOKUP(A1546,'06A906018CG M383 List'!$A$6:$D$1395,2,FALSE)</f>
        <v>1x1</v>
      </c>
      <c r="U1546" s="2" t="str">
        <f>VLOOKUP(A1546,'06A906018CG M383 List'!$A$6:$D$1395,4,FALSE)</f>
        <v>Ausschaltschwelle der Lambda - Regelung bei niedriger Starttemperatur</v>
      </c>
      <c r="V1546" s="2" t="str">
        <f>VLOOKUP(A1546,'06A906018CG M383 List'!$A$6:$D$1395,3,FALSE)</f>
        <v>$06BDF</v>
      </c>
    </row>
    <row r="1547" spans="1:22">
      <c r="A1547" s="2" t="s">
        <v>6515</v>
      </c>
      <c r="B1547" s="2" t="str">
        <f>VLOOKUP(A1547,'4B0907557B M382 List'!$A$5:$E$1799,5,FALSE)</f>
        <v>Switch-off of the lambda - control at a low starting temperature</v>
      </c>
      <c r="D1547" s="2" t="str">
        <f>VLOOKUP(A1547,'4B0907557B M382 List'!$A$5:$B$1799,2,FALSE)</f>
        <v>1x1</v>
      </c>
      <c r="E1547" s="2" t="str">
        <f>VLOOKUP(A1547,'4B0907557B M382 List'!$A$5:$D$1799,4,FALSE)</f>
        <v>Ausschaltschwelle der Lambda - Regelung bei niedriger Starttemperatur</v>
      </c>
      <c r="F1547" s="2" t="str">
        <f>VLOOKUP(A1547,'4B0907557B M382 List'!$A$5:$D$1799,3,FALSE)</f>
        <v>$076BF</v>
      </c>
      <c r="H1547" s="2" t="str">
        <f>VLOOKUP(A1547,'4B0907557P M592 List'!$A$5:$D$1316,2,FALSE)</f>
        <v>1x1</v>
      </c>
      <c r="I1547" s="2" t="str">
        <f>VLOOKUP(A1547,'4B0907557P M592 List'!$A$5:$D$1316,4,FALSE)</f>
        <v>Ausschaltschwelle der Lambda - Regelung bei niedriger Starttemperatur</v>
      </c>
      <c r="J1547" s="2" t="str">
        <f>VLOOKUP(A1547,'4B0907557P M592 List'!$A$5:$D$1316,3,FALSE)</f>
        <v>$07255</v>
      </c>
      <c r="L1547" s="2" t="str">
        <f>VLOOKUP(A1547,'4B0907557P M592 List'!$A$5:$D$1316,2,FALSE)</f>
        <v>1x1</v>
      </c>
      <c r="M1547" s="2" t="str">
        <f>VLOOKUP(A1547,'4B0907557P M592 List'!$A$5:$D$1316,4,FALSE)</f>
        <v>Ausschaltschwelle der Lambda - Regelung bei niedriger Starttemperatur</v>
      </c>
      <c r="N1547" s="2" t="str">
        <f>VLOOKUP(A1547,'4B0907557P M592 List'!$A$5:$D$1316,3,FALSE)</f>
        <v>$07255</v>
      </c>
      <c r="P1547" s="2" t="str">
        <f>VLOOKUP(A1547,'06A906018R M383 List'!$A$6:$D$1294,2,FALSE)</f>
        <v>1x1</v>
      </c>
      <c r="Q1547" s="2" t="str">
        <f>VLOOKUP(A1547,'06A906018R M383 List'!$A$6:$D$1294,4,FALSE)</f>
        <v>Ausschaltschwelle der Lambda - Regelung bei niedriger Starttemperatur</v>
      </c>
      <c r="R1547" s="2" t="str">
        <f>VLOOKUP(A1547,'06A906018R M383 List'!$A$6:$D$1294,3,FALSE)</f>
        <v>$06BC1</v>
      </c>
      <c r="T1547" s="2" t="str">
        <f>VLOOKUP(A1547,'06A906018CG M383 List'!$A$6:$D$1395,2,FALSE)</f>
        <v>1x1</v>
      </c>
      <c r="U1547" s="2" t="str">
        <f>VLOOKUP(A1547,'06A906018CG M383 List'!$A$6:$D$1395,4,FALSE)</f>
        <v>Ausschaltschwelle der Lambda - Regelung bei niedriger Starttemperatur</v>
      </c>
      <c r="V1547" s="2" t="str">
        <f>VLOOKUP(A1547,'06A906018CG M383 List'!$A$6:$D$1395,3,FALSE)</f>
        <v>$06BF5</v>
      </c>
    </row>
    <row r="1548" spans="1:22">
      <c r="A1548" s="2" t="s">
        <v>6518</v>
      </c>
      <c r="B1548" s="2" t="str">
        <f>VLOOKUP(A1548,'4B0907557B M382 List'!$A$5:$E$1799,5,FALSE)</f>
        <v>Threshold Temp. for triggering TLRHS - blocking time LR at hot start</v>
      </c>
      <c r="D1548" s="2" t="str">
        <f>VLOOKUP(A1548,'4B0907557B M382 List'!$A$5:$B$1799,2,FALSE)</f>
        <v>1x1</v>
      </c>
      <c r="E1548" s="2" t="str">
        <f>VLOOKUP(A1548,'4B0907557B M382 List'!$A$5:$D$1799,4,FALSE)</f>
        <v>Schwelle Motortemp. für Auslösung TLRHS - Sperrzeit LR bei Heißstart</v>
      </c>
      <c r="F1548" s="2" t="str">
        <f>VLOOKUP(A1548,'4B0907557B M382 List'!$A$5:$D$1799,3,FALSE)</f>
        <v>$076AD</v>
      </c>
      <c r="H1548" s="2" t="str">
        <f>VLOOKUP(A1548,'4B0907557P M592 List'!$A$5:$D$1316,2,FALSE)</f>
        <v>1x1</v>
      </c>
      <c r="I1548" s="2" t="str">
        <f>VLOOKUP(A1548,'4B0907557P M592 List'!$A$5:$D$1316,4,FALSE)</f>
        <v>Schwelle Motortemp. für Auslösung TLRHS - Sperrzeit LR bei Heißstart</v>
      </c>
      <c r="J1548" s="2" t="str">
        <f>VLOOKUP(A1548,'4B0907557P M592 List'!$A$5:$D$1316,3,FALSE)</f>
        <v>$07243</v>
      </c>
      <c r="L1548" s="2" t="str">
        <f>VLOOKUP(A1548,'4B0907557P M592 List'!$A$5:$D$1316,2,FALSE)</f>
        <v>1x1</v>
      </c>
      <c r="M1548" s="2" t="str">
        <f>VLOOKUP(A1548,'4B0907557P M592 List'!$A$5:$D$1316,4,FALSE)</f>
        <v>Schwelle Motortemp. für Auslösung TLRHS - Sperrzeit LR bei Heißstart</v>
      </c>
      <c r="N1548" s="2" t="str">
        <f>VLOOKUP(A1548,'4B0907557P M592 List'!$A$5:$D$1316,3,FALSE)</f>
        <v>$07243</v>
      </c>
      <c r="P1548" s="2" t="e">
        <f>VLOOKUP(A1548,'06A906018R M383 List'!$A$6:$D$1294,2,FALSE)</f>
        <v>#N/A</v>
      </c>
      <c r="Q1548" s="2" t="e">
        <f>VLOOKUP(A1548,'06A906018R M383 List'!$A$6:$D$1294,4,FALSE)</f>
        <v>#N/A</v>
      </c>
      <c r="R1548" s="2" t="e">
        <f>VLOOKUP(A1548,'06A906018R M383 List'!$A$6:$D$1294,3,FALSE)</f>
        <v>#N/A</v>
      </c>
      <c r="T1548" s="2" t="str">
        <f>VLOOKUP(A1548,'06A906018CG M383 List'!$A$6:$D$1395,2,FALSE)</f>
        <v>1x1</v>
      </c>
      <c r="U1548" s="2" t="str">
        <f>VLOOKUP(A1548,'06A906018CG M383 List'!$A$6:$D$1395,4,FALSE)</f>
        <v>Schwelle Motortemp. für Auslösung TLRHS - Sperrzeit LR bei Heißstart</v>
      </c>
      <c r="V1548" s="2" t="str">
        <f>VLOOKUP(A1548,'06A906018CG M383 List'!$A$6:$D$1395,3,FALSE)</f>
        <v>$06BE3</v>
      </c>
    </row>
    <row r="1549" spans="1:22">
      <c r="A1549" s="2" t="s">
        <v>6520</v>
      </c>
      <c r="B1549" s="2" t="str">
        <f>VLOOKUP(A1549,'4B0907557B M382 List'!$A$5:$E$1799,5,FALSE)</f>
        <v>Threshold Temp. for triggering TLRHS - blocking time LR at hot start</v>
      </c>
      <c r="D1549" s="2" t="str">
        <f>VLOOKUP(A1549,'4B0907557B M382 List'!$A$5:$B$1799,2,FALSE)</f>
        <v>1x1</v>
      </c>
      <c r="E1549" s="2" t="str">
        <f>VLOOKUP(A1549,'4B0907557B M382 List'!$A$5:$D$1799,4,FALSE)</f>
        <v>Schwelle Motortemp. für Auslösung TLRHS - Sperrzeit LR bei Heißstart</v>
      </c>
      <c r="F1549" s="2" t="str">
        <f>VLOOKUP(A1549,'4B0907557B M382 List'!$A$5:$D$1799,3,FALSE)</f>
        <v>$076C3</v>
      </c>
      <c r="H1549" s="2" t="str">
        <f>VLOOKUP(A1549,'4B0907557P M592 List'!$A$5:$D$1316,2,FALSE)</f>
        <v>1x1</v>
      </c>
      <c r="I1549" s="2" t="str">
        <f>VLOOKUP(A1549,'4B0907557P M592 List'!$A$5:$D$1316,4,FALSE)</f>
        <v>Schwelle Motortemp. für Auslösung TLRHS - Sperrzeit LR bei Heißstart</v>
      </c>
      <c r="J1549" s="2" t="str">
        <f>VLOOKUP(A1549,'4B0907557P M592 List'!$A$5:$D$1316,3,FALSE)</f>
        <v>$07259</v>
      </c>
      <c r="L1549" s="2" t="str">
        <f>VLOOKUP(A1549,'4B0907557P M592 List'!$A$5:$D$1316,2,FALSE)</f>
        <v>1x1</v>
      </c>
      <c r="M1549" s="2" t="str">
        <f>VLOOKUP(A1549,'4B0907557P M592 List'!$A$5:$D$1316,4,FALSE)</f>
        <v>Schwelle Motortemp. für Auslösung TLRHS - Sperrzeit LR bei Heißstart</v>
      </c>
      <c r="N1549" s="2" t="str">
        <f>VLOOKUP(A1549,'4B0907557P M592 List'!$A$5:$D$1316,3,FALSE)</f>
        <v>$07259</v>
      </c>
      <c r="P1549" s="2" t="str">
        <f>VLOOKUP(A1549,'06A906018R M383 List'!$A$6:$D$1294,2,FALSE)</f>
        <v>1x1</v>
      </c>
      <c r="Q1549" s="2" t="str">
        <f>VLOOKUP(A1549,'06A906018R M383 List'!$A$6:$D$1294,4,FALSE)</f>
        <v>Schwelle Motortemp. für Auslösung TLRHS - Sperrzeit LR bei Heißstart</v>
      </c>
      <c r="R1549" s="2" t="str">
        <f>VLOOKUP(A1549,'06A906018R M383 List'!$A$6:$D$1294,3,FALSE)</f>
        <v>$06BC5</v>
      </c>
      <c r="T1549" s="2" t="str">
        <f>VLOOKUP(A1549,'06A906018CG M383 List'!$A$6:$D$1395,2,FALSE)</f>
        <v>1x1</v>
      </c>
      <c r="U1549" s="2" t="str">
        <f>VLOOKUP(A1549,'06A906018CG M383 List'!$A$6:$D$1395,4,FALSE)</f>
        <v>Schwelle Motortemp. für Auslösung TLRHS - Sperrzeit LR bei Heißstart</v>
      </c>
      <c r="V1549" s="2" t="str">
        <f>VLOOKUP(A1549,'06A906018CG M383 List'!$A$6:$D$1395,3,FALSE)</f>
        <v>$06BF9</v>
      </c>
    </row>
    <row r="1550" spans="1:22">
      <c r="A1550" s="2" t="s">
        <v>6584</v>
      </c>
      <c r="B1550" s="2" t="str">
        <f>VLOOKUP(A1550,'4B0907557B M382 List'!$A$5:$E$1799,5,FALSE)</f>
        <v>Monitoring time for load threshold lambda control</v>
      </c>
      <c r="D1550" s="2" t="str">
        <f>VLOOKUP(A1550,'4B0907557B M382 List'!$A$5:$B$1799,2,FALSE)</f>
        <v>1x1</v>
      </c>
      <c r="E1550" s="2" t="str">
        <f>VLOOKUP(A1550,'4B0907557B M382 List'!$A$5:$D$1799,4,FALSE)</f>
        <v>Überwachungszeit für Lastschwelle Lambdaregelung</v>
      </c>
      <c r="F1550" s="2" t="str">
        <f>VLOOKUP(A1550,'4B0907557B M382 List'!$A$5:$D$1799,3,FALSE)</f>
        <v>$076A6</v>
      </c>
      <c r="H1550" s="2" t="str">
        <f>VLOOKUP(A1550,'4B0907557P M592 List'!$A$5:$D$1316,2,FALSE)</f>
        <v>1x1</v>
      </c>
      <c r="I1550" s="2" t="str">
        <f>VLOOKUP(A1550,'4B0907557P M592 List'!$A$5:$D$1316,4,FALSE)</f>
        <v>Überwachungszeit für Lastschwelle Lambdaregelung</v>
      </c>
      <c r="J1550" s="2" t="str">
        <f>VLOOKUP(A1550,'4B0907557P M592 List'!$A$5:$D$1316,3,FALSE)</f>
        <v>$0723C</v>
      </c>
      <c r="L1550" s="2" t="str">
        <f>VLOOKUP(A1550,'4B0907557P M592 List'!$A$5:$D$1316,2,FALSE)</f>
        <v>1x1</v>
      </c>
      <c r="M1550" s="2" t="str">
        <f>VLOOKUP(A1550,'4B0907557P M592 List'!$A$5:$D$1316,4,FALSE)</f>
        <v>Überwachungszeit für Lastschwelle Lambdaregelung</v>
      </c>
      <c r="N1550" s="2" t="str">
        <f>VLOOKUP(A1550,'4B0907557P M592 List'!$A$5:$D$1316,3,FALSE)</f>
        <v>$0723C</v>
      </c>
      <c r="P1550" s="2" t="e">
        <f>VLOOKUP(A1550,'06A906018R M383 List'!$A$6:$D$1294,2,FALSE)</f>
        <v>#N/A</v>
      </c>
      <c r="Q1550" s="2" t="e">
        <f>VLOOKUP(A1550,'06A906018R M383 List'!$A$6:$D$1294,4,FALSE)</f>
        <v>#N/A</v>
      </c>
      <c r="R1550" s="2" t="e">
        <f>VLOOKUP(A1550,'06A906018R M383 List'!$A$6:$D$1294,3,FALSE)</f>
        <v>#N/A</v>
      </c>
      <c r="T1550" s="2" t="str">
        <f>VLOOKUP(A1550,'06A906018CG M383 List'!$A$6:$D$1395,2,FALSE)</f>
        <v>1x1</v>
      </c>
      <c r="U1550" s="2" t="str">
        <f>VLOOKUP(A1550,'06A906018CG M383 List'!$A$6:$D$1395,4,FALSE)</f>
        <v>Überwachungszeit für Lastschwelle Lambdaregelung</v>
      </c>
      <c r="V1550" s="2" t="str">
        <f>VLOOKUP(A1550,'06A906018CG M383 List'!$A$6:$D$1395,3,FALSE)</f>
        <v>$06BDC</v>
      </c>
    </row>
    <row r="1551" spans="1:22">
      <c r="A1551" s="2" t="s">
        <v>6586</v>
      </c>
      <c r="B1551" s="2" t="str">
        <f>VLOOKUP(A1551,'4B0907557B M382 List'!$A$5:$E$1799,5,FALSE)</f>
        <v>Monitoring time for load threshold lambda control</v>
      </c>
      <c r="D1551" s="2" t="str">
        <f>VLOOKUP(A1551,'4B0907557B M382 List'!$A$5:$B$1799,2,FALSE)</f>
        <v>1x1</v>
      </c>
      <c r="E1551" s="2" t="str">
        <f>VLOOKUP(A1551,'4B0907557B M382 List'!$A$5:$D$1799,4,FALSE)</f>
        <v>Überwachungszeit für Lastschwelle Lambdaregelung</v>
      </c>
      <c r="F1551" s="2" t="str">
        <f>VLOOKUP(A1551,'4B0907557B M382 List'!$A$5:$D$1799,3,FALSE)</f>
        <v>$076BC</v>
      </c>
      <c r="H1551" s="2" t="str">
        <f>VLOOKUP(A1551,'4B0907557P M592 List'!$A$5:$D$1316,2,FALSE)</f>
        <v>1x1</v>
      </c>
      <c r="I1551" s="2" t="str">
        <f>VLOOKUP(A1551,'4B0907557P M592 List'!$A$5:$D$1316,4,FALSE)</f>
        <v>Überwachungszeit für Lastschwelle Lambdaregelung</v>
      </c>
      <c r="J1551" s="2" t="str">
        <f>VLOOKUP(A1551,'4B0907557P M592 List'!$A$5:$D$1316,3,FALSE)</f>
        <v>$07252</v>
      </c>
      <c r="L1551" s="2" t="str">
        <f>VLOOKUP(A1551,'4B0907557P M592 List'!$A$5:$D$1316,2,FALSE)</f>
        <v>1x1</v>
      </c>
      <c r="M1551" s="2" t="str">
        <f>VLOOKUP(A1551,'4B0907557P M592 List'!$A$5:$D$1316,4,FALSE)</f>
        <v>Überwachungszeit für Lastschwelle Lambdaregelung</v>
      </c>
      <c r="N1551" s="2" t="str">
        <f>VLOOKUP(A1551,'4B0907557P M592 List'!$A$5:$D$1316,3,FALSE)</f>
        <v>$07252</v>
      </c>
      <c r="P1551" s="2" t="str">
        <f>VLOOKUP(A1551,'06A906018R M383 List'!$A$6:$D$1294,2,FALSE)</f>
        <v>1x1</v>
      </c>
      <c r="Q1551" s="2" t="str">
        <f>VLOOKUP(A1551,'06A906018R M383 List'!$A$6:$D$1294,4,FALSE)</f>
        <v>Überwachungszeit für Lastschwelle Lambdaregelung</v>
      </c>
      <c r="R1551" s="2" t="str">
        <f>VLOOKUP(A1551,'06A906018R M383 List'!$A$6:$D$1294,3,FALSE)</f>
        <v>$06BBE</v>
      </c>
      <c r="T1551" s="2" t="str">
        <f>VLOOKUP(A1551,'06A906018CG M383 List'!$A$6:$D$1395,2,FALSE)</f>
        <v>1x1</v>
      </c>
      <c r="U1551" s="2" t="str">
        <f>VLOOKUP(A1551,'06A906018CG M383 List'!$A$6:$D$1395,4,FALSE)</f>
        <v>Überwachungszeit für Lastschwelle Lambdaregelung</v>
      </c>
      <c r="V1551" s="2" t="str">
        <f>VLOOKUP(A1551,'06A906018CG M383 List'!$A$6:$D$1395,3,FALSE)</f>
        <v>$06BF2</v>
      </c>
    </row>
    <row r="1552" spans="1:22">
      <c r="A1552" s="2" t="s">
        <v>3918</v>
      </c>
      <c r="B1552" s="2" t="str">
        <f>VLOOKUP(A1552,'4B0907557B M382 List'!$A$5:$E$1799,5,FALSE)</f>
        <v>Control threshold for regulation before Kat</v>
      </c>
      <c r="D1552" s="2" t="str">
        <f>VLOOKUP(A1552,'4B0907557B M382 List'!$A$5:$B$1799,2,FALSE)</f>
        <v>1x1</v>
      </c>
      <c r="E1552" s="2" t="str">
        <f>VLOOKUP(A1552,'4B0907557B M382 List'!$A$5:$D$1799,4,FALSE)</f>
        <v>Regelschwelle für Regelung vor Kat</v>
      </c>
      <c r="F1552" s="2" t="str">
        <f>VLOOKUP(A1552,'4B0907557B M382 List'!$A$5:$D$1799,3,FALSE)</f>
        <v>$07666</v>
      </c>
      <c r="H1552" s="2" t="str">
        <f>VLOOKUP(A1552,'4B0907557P M592 List'!$A$5:$D$1316,2,FALSE)</f>
        <v>1x1</v>
      </c>
      <c r="I1552" s="2" t="str">
        <f>VLOOKUP(A1552,'4B0907557P M592 List'!$A$5:$D$1316,4,FALSE)</f>
        <v>Regelschwelle für Regelung vor Kat</v>
      </c>
      <c r="J1552" s="2" t="str">
        <f>VLOOKUP(A1552,'4B0907557P M592 List'!$A$5:$D$1316,3,FALSE)</f>
        <v>$071FC</v>
      </c>
      <c r="L1552" s="2" t="str">
        <f>VLOOKUP(A1552,'4B0907557P M592 List'!$A$5:$D$1316,2,FALSE)</f>
        <v>1x1</v>
      </c>
      <c r="M1552" s="2" t="str">
        <f>VLOOKUP(A1552,'4B0907557P M592 List'!$A$5:$D$1316,4,FALSE)</f>
        <v>Regelschwelle für Regelung vor Kat</v>
      </c>
      <c r="N1552" s="2" t="str">
        <f>VLOOKUP(A1552,'4B0907557P M592 List'!$A$5:$D$1316,3,FALSE)</f>
        <v>$071FC</v>
      </c>
      <c r="P1552" s="2" t="str">
        <f>VLOOKUP(A1552,'06A906018R M383 List'!$A$6:$D$1294,2,FALSE)</f>
        <v>1x1</v>
      </c>
      <c r="Q1552" s="2" t="str">
        <f>VLOOKUP(A1552,'06A906018R M383 List'!$A$6:$D$1294,4,FALSE)</f>
        <v>Regelschwelle für Regelung vor Kat</v>
      </c>
      <c r="R1552" s="2" t="str">
        <f>VLOOKUP(A1552,'06A906018R M383 List'!$A$6:$D$1294,3,FALSE)</f>
        <v>$06B7E</v>
      </c>
      <c r="T1552" s="2" t="str">
        <f>VLOOKUP(A1552,'06A906018CG M383 List'!$A$6:$D$1395,2,FALSE)</f>
        <v>1x1</v>
      </c>
      <c r="U1552" s="2" t="str">
        <f>VLOOKUP(A1552,'06A906018CG M383 List'!$A$6:$D$1395,4,FALSE)</f>
        <v>Regelschwelle für Regelung vor Kat</v>
      </c>
      <c r="V1552" s="2" t="str">
        <f>VLOOKUP(A1552,'06A906018CG M383 List'!$A$6:$D$1395,3,FALSE)</f>
        <v>$06B9C</v>
      </c>
    </row>
    <row r="1553" spans="1:22">
      <c r="P1553" s="2"/>
      <c r="Q1553" s="2"/>
      <c r="R1553" s="2"/>
    </row>
    <row r="1554" spans="1:22">
      <c r="A1554" s="2" t="s">
        <v>4395</v>
      </c>
      <c r="B1554" s="15" t="s">
        <v>9994</v>
      </c>
      <c r="P1554" s="2"/>
      <c r="Q1554" s="2"/>
      <c r="R1554" s="2"/>
    </row>
    <row r="1555" spans="1:22">
      <c r="A1555" s="2" t="s">
        <v>8807</v>
      </c>
      <c r="B1555" s="2" t="str">
        <f>VLOOKUP(A1555,'4B0907557B M382 List'!$A$5:$E$1799,5,FALSE)</f>
        <v>Heat code word for LSD shutdown Cat</v>
      </c>
      <c r="D1555" s="2" t="str">
        <f>VLOOKUP(A1555,'4B0907557B M382 List'!$A$5:$B$1799,2,FALSE)</f>
        <v>1x1</v>
      </c>
      <c r="E1555" s="2" t="str">
        <f>VLOOKUP(A1555,'4B0907557B M382 List'!$A$5:$D$1799,4,FALSE)</f>
        <v>Codewort für LSD-Abschaltung bei Kat. heizen</v>
      </c>
      <c r="F1555" s="2" t="str">
        <f>VLOOKUP(A1555,'4B0907557B M382 List'!$A$5:$D$1799,3,FALSE)</f>
        <v>$076D2</v>
      </c>
      <c r="H1555" s="2" t="str">
        <f>VLOOKUP(A1555,'4B0907557P M592 List'!$A$5:$D$1316,2,FALSE)</f>
        <v>1x1</v>
      </c>
      <c r="I1555" s="2" t="str">
        <f>VLOOKUP(A1555,'4B0907557P M592 List'!$A$5:$D$1316,4,FALSE)</f>
        <v>Codewort für LSD-Abschaltung bei Kat. heizen</v>
      </c>
      <c r="J1555" s="2" t="str">
        <f>VLOOKUP(A1555,'4B0907557P M592 List'!$A$5:$D$1316,3,FALSE)</f>
        <v>$07268</v>
      </c>
      <c r="L1555" s="2" t="str">
        <f>VLOOKUP(A1555,'4B0907557P M592 List'!$A$5:$D$1316,2,FALSE)</f>
        <v>1x1</v>
      </c>
      <c r="M1555" s="2" t="str">
        <f>VLOOKUP(A1555,'4B0907557P M592 List'!$A$5:$D$1316,4,FALSE)</f>
        <v>Codewort für LSD-Abschaltung bei Kat. heizen</v>
      </c>
      <c r="N1555" s="2" t="str">
        <f>VLOOKUP(A1555,'4B0907557P M592 List'!$A$5:$D$1316,3,FALSE)</f>
        <v>$07268</v>
      </c>
      <c r="P1555" s="2" t="str">
        <f>VLOOKUP(A1555,'06A906018R M383 List'!$A$6:$D$1294,2,FALSE)</f>
        <v>1x1</v>
      </c>
      <c r="Q1555" s="2" t="str">
        <f>VLOOKUP(A1555,'06A906018R M383 List'!$A$6:$D$1294,4,FALSE)</f>
        <v>Codewort für LSD-Abschaltung bei Kat. heizen</v>
      </c>
      <c r="R1555" s="2" t="str">
        <f>VLOOKUP(A1555,'06A906018R M383 List'!$A$6:$D$1294,3,FALSE)</f>
        <v>$06BEA</v>
      </c>
      <c r="T1555" s="2" t="e">
        <f>VLOOKUP(A1555,'06A906018CG M383 List'!$A$6:$D$1395,2,FALSE)</f>
        <v>#N/A</v>
      </c>
      <c r="U1555" s="2" t="e">
        <f>VLOOKUP(A1555,'06A906018CG M383 List'!$A$6:$D$1395,4,FALSE)</f>
        <v>#N/A</v>
      </c>
      <c r="V1555" s="2" t="e">
        <f>VLOOKUP(A1555,'06A906018CG M383 List'!$A$6:$D$1395,3,FALSE)</f>
        <v>#N/A</v>
      </c>
    </row>
    <row r="1556" spans="1:22">
      <c r="A1556" s="2" t="s">
        <v>9579</v>
      </c>
      <c r="B1556" s="2" t="str">
        <f>VLOOKUP(A1556,'4B0907557B M382 List'!$A$5:$E$1799,5,FALSE)</f>
        <v>Factor neg (Digital LL Stablisierung ) values ​​range from 1.0 to 2.0</v>
      </c>
      <c r="D1556" s="2" t="str">
        <f>VLOOKUP(A1556,'4B0907557B M382 List'!$A$5:$B$1799,2,FALSE)</f>
        <v>4x1</v>
      </c>
      <c r="E1556" s="2" t="str">
        <f>VLOOKUP(A1556,'4B0907557B M382 List'!$A$5:$D$1799,4,FALSE)</f>
        <v>Faktor neg. (Dig. LL-Stablisierung) Wertebereich 1.0 bis 2.0</v>
      </c>
      <c r="F1556" s="2" t="str">
        <f>VLOOKUP(A1556,'4B0907557B M382 List'!$A$5:$D$1799,3,FALSE)</f>
        <v>$0A413</v>
      </c>
      <c r="H1556" s="2" t="e">
        <f>VLOOKUP(A1556,'4B0907557P M592 List'!$A$5:$D$1316,2,FALSE)</f>
        <v>#N/A</v>
      </c>
      <c r="I1556" s="2" t="e">
        <f>VLOOKUP(A1556,'4B0907557P M592 List'!$A$5:$D$1316,4,FALSE)</f>
        <v>#N/A</v>
      </c>
      <c r="J1556" s="2" t="e">
        <f>VLOOKUP(A1556,'4B0907557P M592 List'!$A$5:$D$1316,3,FALSE)</f>
        <v>#N/A</v>
      </c>
      <c r="L1556" s="2" t="e">
        <f>VLOOKUP(A1556,'4B0907557P M592 List'!$A$5:$D$1316,2,FALSE)</f>
        <v>#N/A</v>
      </c>
      <c r="M1556" s="2" t="e">
        <f>VLOOKUP(A1556,'4B0907557P M592 List'!$A$5:$D$1316,4,FALSE)</f>
        <v>#N/A</v>
      </c>
      <c r="N1556" s="2" t="e">
        <f>VLOOKUP(A1556,'4B0907557P M592 List'!$A$5:$D$1316,3,FALSE)</f>
        <v>#N/A</v>
      </c>
      <c r="P1556" s="2" t="str">
        <f>VLOOKUP(A1556,'06A906018R M383 List'!$A$6:$D$1294,2,FALSE)</f>
        <v>4x1</v>
      </c>
      <c r="Q1556" s="2" t="str">
        <f>VLOOKUP(A1556,'06A906018R M383 List'!$A$6:$D$1294,4,FALSE)</f>
        <v>Faktor neg. (Dig. LL-Stablisierung) Wertebereich 1.0 bis 2.0</v>
      </c>
      <c r="R1556" s="2" t="str">
        <f>VLOOKUP(A1556,'06A906018R M383 List'!$A$6:$D$1294,3,FALSE)</f>
        <v>$09908</v>
      </c>
      <c r="T1556" s="2" t="str">
        <f>VLOOKUP(A1556,'06A906018CG M383 List'!$A$6:$D$1395,2,FALSE)</f>
        <v>4x1</v>
      </c>
      <c r="U1556" s="2" t="str">
        <f>VLOOKUP(A1556,'06A906018CG M383 List'!$A$6:$D$1395,4,FALSE)</f>
        <v>Faktor neg. (Dig. LL-Stablisierung) Wertebereich 1.0 bis 2.0</v>
      </c>
      <c r="V1556" s="2" t="str">
        <f>VLOOKUP(A1556,'06A906018CG M383 List'!$A$6:$D$1395,3,FALSE)</f>
        <v>$09972</v>
      </c>
    </row>
    <row r="1557" spans="1:22">
      <c r="A1557" s="2" t="s">
        <v>9581</v>
      </c>
      <c r="B1557" s="2" t="str">
        <f>VLOOKUP(A1557,'4B0907557B M382 List'!$A$5:$E$1799,5,FALSE)</f>
        <v>Factor neg (Digital LL Stablisierung ) values ​​range from 1.0 to 2.0</v>
      </c>
      <c r="D1557" s="2" t="str">
        <f>VLOOKUP(A1557,'4B0907557B M382 List'!$A$5:$B$1799,2,FALSE)</f>
        <v>6x1</v>
      </c>
      <c r="E1557" s="2" t="str">
        <f>VLOOKUP(A1557,'4B0907557B M382 List'!$A$5:$D$1799,4,FALSE)</f>
        <v>Faktor neg. (Dig. LL-Stablisierung) Wertebereich 1.0 bis 2.0</v>
      </c>
      <c r="F1557" s="2" t="str">
        <f>VLOOKUP(A1557,'4B0907557B M382 List'!$A$5:$D$1799,3,FALSE)</f>
        <v>$0A429</v>
      </c>
      <c r="H1557" s="2" t="e">
        <f>VLOOKUP(A1557,'4B0907557P M592 List'!$A$5:$D$1316,2,FALSE)</f>
        <v>#N/A</v>
      </c>
      <c r="I1557" s="2" t="e">
        <f>VLOOKUP(A1557,'4B0907557P M592 List'!$A$5:$D$1316,4,FALSE)</f>
        <v>#N/A</v>
      </c>
      <c r="J1557" s="2" t="e">
        <f>VLOOKUP(A1557,'4B0907557P M592 List'!$A$5:$D$1316,3,FALSE)</f>
        <v>#N/A</v>
      </c>
      <c r="L1557" s="2" t="e">
        <f>VLOOKUP(A1557,'4B0907557P M592 List'!$A$5:$D$1316,2,FALSE)</f>
        <v>#N/A</v>
      </c>
      <c r="M1557" s="2" t="e">
        <f>VLOOKUP(A1557,'4B0907557P M592 List'!$A$5:$D$1316,4,FALSE)</f>
        <v>#N/A</v>
      </c>
      <c r="N1557" s="2" t="e">
        <f>VLOOKUP(A1557,'4B0907557P M592 List'!$A$5:$D$1316,3,FALSE)</f>
        <v>#N/A</v>
      </c>
      <c r="P1557" s="2" t="str">
        <f>VLOOKUP(A1557,'06A906018R M383 List'!$A$6:$D$1294,2,FALSE)</f>
        <v>6x1</v>
      </c>
      <c r="Q1557" s="2" t="str">
        <f>VLOOKUP(A1557,'06A906018R M383 List'!$A$6:$D$1294,4,FALSE)</f>
        <v>Faktor neg. (Dig. LL-Stablisierung) Wertebereich 1.0 bis 2.0</v>
      </c>
      <c r="R1557" s="2" t="str">
        <f>VLOOKUP(A1557,'06A906018R M383 List'!$A$6:$D$1294,3,FALSE)</f>
        <v>$0991E</v>
      </c>
      <c r="T1557" s="2" t="str">
        <f>VLOOKUP(A1557,'06A906018CG M383 List'!$A$6:$D$1395,2,FALSE)</f>
        <v>6x1</v>
      </c>
      <c r="U1557" s="2" t="str">
        <f>VLOOKUP(A1557,'06A906018CG M383 List'!$A$6:$D$1395,4,FALSE)</f>
        <v>Faktor neg. (Dig. LL-Stablisierung) Wertebereich 1.0 bis 2.0</v>
      </c>
      <c r="V1557" s="2" t="str">
        <f>VLOOKUP(A1557,'06A906018CG M383 List'!$A$6:$D$1395,3,FALSE)</f>
        <v>$09988</v>
      </c>
    </row>
    <row r="1558" spans="1:22">
      <c r="A1558" s="2" t="s">
        <v>9584</v>
      </c>
      <c r="B1558" s="2" t="str">
        <f>VLOOKUP(A1558,'4B0907557B M382 List'!$A$5:$E$1799,5,FALSE)</f>
        <v>Factor pos . (Digital stabilization LL ) values ​​range from 0.5 to 1.0</v>
      </c>
      <c r="D1558" s="2" t="str">
        <f>VLOOKUP(A1558,'4B0907557B M382 List'!$A$5:$B$1799,2,FALSE)</f>
        <v>4x1</v>
      </c>
      <c r="E1558" s="2" t="str">
        <f>VLOOKUP(A1558,'4B0907557B M382 List'!$A$5:$D$1799,4,FALSE)</f>
        <v>Faktor pos. (Dig. LL-Stabilisierung) Wertebereich 0.5 bis 1.0</v>
      </c>
      <c r="F1558" s="2" t="str">
        <f>VLOOKUP(A1558,'4B0907557B M382 List'!$A$5:$D$1799,3,FALSE)</f>
        <v>$0A41D</v>
      </c>
      <c r="H1558" s="2" t="e">
        <f>VLOOKUP(A1558,'4B0907557P M592 List'!$A$5:$D$1316,2,FALSE)</f>
        <v>#N/A</v>
      </c>
      <c r="I1558" s="2" t="e">
        <f>VLOOKUP(A1558,'4B0907557P M592 List'!$A$5:$D$1316,4,FALSE)</f>
        <v>#N/A</v>
      </c>
      <c r="J1558" s="2" t="e">
        <f>VLOOKUP(A1558,'4B0907557P M592 List'!$A$5:$D$1316,3,FALSE)</f>
        <v>#N/A</v>
      </c>
      <c r="L1558" s="2" t="e">
        <f>VLOOKUP(A1558,'4B0907557P M592 List'!$A$5:$D$1316,2,FALSE)</f>
        <v>#N/A</v>
      </c>
      <c r="M1558" s="2" t="e">
        <f>VLOOKUP(A1558,'4B0907557P M592 List'!$A$5:$D$1316,4,FALSE)</f>
        <v>#N/A</v>
      </c>
      <c r="N1558" s="2" t="e">
        <f>VLOOKUP(A1558,'4B0907557P M592 List'!$A$5:$D$1316,3,FALSE)</f>
        <v>#N/A</v>
      </c>
      <c r="P1558" s="2" t="str">
        <f>VLOOKUP(A1558,'06A906018R M383 List'!$A$6:$D$1294,2,FALSE)</f>
        <v>4x1</v>
      </c>
      <c r="Q1558" s="2" t="str">
        <f>VLOOKUP(A1558,'06A906018R M383 List'!$A$6:$D$1294,4,FALSE)</f>
        <v>Faktor pos. (Dig. LL-Stabilisierung) Wertebereich 0.5 bis 1.0</v>
      </c>
      <c r="R1558" s="2" t="str">
        <f>VLOOKUP(A1558,'06A906018R M383 List'!$A$6:$D$1294,3,FALSE)</f>
        <v>$09912</v>
      </c>
      <c r="T1558" s="2" t="str">
        <f>VLOOKUP(A1558,'06A906018CG M383 List'!$A$6:$D$1395,2,FALSE)</f>
        <v>4x1</v>
      </c>
      <c r="U1558" s="2" t="str">
        <f>VLOOKUP(A1558,'06A906018CG M383 List'!$A$6:$D$1395,4,FALSE)</f>
        <v>Faktor pos. (Dig. LL-Stabilisierung) Wertebereich 0.5 bis 1.0</v>
      </c>
      <c r="V1558" s="2" t="str">
        <f>VLOOKUP(A1558,'06A906018CG M383 List'!$A$6:$D$1395,3,FALSE)</f>
        <v>$0997C</v>
      </c>
    </row>
    <row r="1559" spans="1:22">
      <c r="A1559" s="2" t="s">
        <v>8342</v>
      </c>
      <c r="B1559" s="2" t="str">
        <f>VLOOKUP(A1559,'4B0907557B M382 List'!$A$5:$E$1799,5,FALSE)</f>
        <v>upper speed threshold for digital idle stabilizer</v>
      </c>
      <c r="D1559" s="2" t="str">
        <f>VLOOKUP(A1559,'4B0907557B M382 List'!$A$5:$B$1799,2,FALSE)</f>
        <v>1x1</v>
      </c>
      <c r="E1559" s="2" t="str">
        <f>VLOOKUP(A1559,'4B0907557B M382 List'!$A$5:$D$1799,4,FALSE)</f>
        <v>obere Drehzahlschwelle für digitale Leerlaufstabilisierung</v>
      </c>
      <c r="F1559" s="2" t="str">
        <f>VLOOKUP(A1559,'4B0907557B M382 List'!$A$5:$D$1799,3,FALSE)</f>
        <v>$076D1</v>
      </c>
      <c r="H1559" s="2" t="str">
        <f>VLOOKUP(A1559,'4B0907557P M592 List'!$A$5:$D$1316,2,FALSE)</f>
        <v>1x1</v>
      </c>
      <c r="I1559" s="2" t="str">
        <f>VLOOKUP(A1559,'4B0907557P M592 List'!$A$5:$D$1316,4,FALSE)</f>
        <v>obere Drehzahlschwelle für digitale Leerlaufstabilisierung</v>
      </c>
      <c r="J1559" s="2" t="str">
        <f>VLOOKUP(A1559,'4B0907557P M592 List'!$A$5:$D$1316,3,FALSE)</f>
        <v>$07267</v>
      </c>
      <c r="L1559" s="2" t="str">
        <f>VLOOKUP(A1559,'4B0907557P M592 List'!$A$5:$D$1316,2,FALSE)</f>
        <v>1x1</v>
      </c>
      <c r="M1559" s="2" t="str">
        <f>VLOOKUP(A1559,'4B0907557P M592 List'!$A$5:$D$1316,4,FALSE)</f>
        <v>obere Drehzahlschwelle für digitale Leerlaufstabilisierung</v>
      </c>
      <c r="N1559" s="2" t="str">
        <f>VLOOKUP(A1559,'4B0907557P M592 List'!$A$5:$D$1316,3,FALSE)</f>
        <v>$07267</v>
      </c>
      <c r="P1559" s="2" t="str">
        <f>VLOOKUP(A1559,'06A906018R M383 List'!$A$6:$D$1294,2,FALSE)</f>
        <v>1x1</v>
      </c>
      <c r="Q1559" s="2" t="str">
        <f>VLOOKUP(A1559,'06A906018R M383 List'!$A$6:$D$1294,4,FALSE)</f>
        <v>obere Drehzahlschwelle für digitale Leerlaufstabilisierung</v>
      </c>
      <c r="R1559" s="2" t="str">
        <f>VLOOKUP(A1559,'06A906018R M383 List'!$A$6:$D$1294,3,FALSE)</f>
        <v>$06BE9</v>
      </c>
      <c r="T1559" s="2" t="e">
        <f>VLOOKUP(A1559,'06A906018CG M383 List'!$A$6:$D$1395,2,FALSE)</f>
        <v>#N/A</v>
      </c>
      <c r="U1559" s="2" t="e">
        <f>VLOOKUP(A1559,'06A906018CG M383 List'!$A$6:$D$1395,4,FALSE)</f>
        <v>#N/A</v>
      </c>
      <c r="V1559" s="2" t="e">
        <f>VLOOKUP(A1559,'06A906018CG M383 List'!$A$6:$D$1395,3,FALSE)</f>
        <v>#N/A</v>
      </c>
    </row>
    <row r="1560" spans="1:22">
      <c r="A1560" s="2" t="s">
        <v>6913</v>
      </c>
      <c r="B1560" s="2" t="str">
        <f>VLOOKUP(A1560,'4B0907557B M382 List'!$A$5:$E$1799,5,FALSE)</f>
        <v>Blocking time for negative ZW- correction at DLS</v>
      </c>
      <c r="D1560" s="2" t="str">
        <f>VLOOKUP(A1560,'4B0907557B M382 List'!$A$5:$B$1799,2,FALSE)</f>
        <v>1x1</v>
      </c>
      <c r="E1560" s="2" t="str">
        <f>VLOOKUP(A1560,'4B0907557B M382 List'!$A$5:$D$1799,4,FALSE)</f>
        <v>Sperrzeit für neg. ZW-Korrektur bei DLS</v>
      </c>
      <c r="F1560" s="2" t="str">
        <f>VLOOKUP(A1560,'4B0907557B M382 List'!$A$5:$D$1799,3,FALSE)</f>
        <v>$076D0</v>
      </c>
      <c r="H1560" s="2" t="str">
        <f>VLOOKUP(A1560,'4B0907557P M592 List'!$A$5:$D$1316,2,FALSE)</f>
        <v>1x1</v>
      </c>
      <c r="I1560" s="2" t="str">
        <f>VLOOKUP(A1560,'4B0907557P M592 List'!$A$5:$D$1316,4,FALSE)</f>
        <v>Sperrzeit für neg. ZW-Korrektur bei DLS</v>
      </c>
      <c r="J1560" s="2" t="str">
        <f>VLOOKUP(A1560,'4B0907557P M592 List'!$A$5:$D$1316,3,FALSE)</f>
        <v>$07266</v>
      </c>
      <c r="L1560" s="2" t="str">
        <f>VLOOKUP(A1560,'4B0907557P M592 List'!$A$5:$D$1316,2,FALSE)</f>
        <v>1x1</v>
      </c>
      <c r="M1560" s="2" t="str">
        <f>VLOOKUP(A1560,'4B0907557P M592 List'!$A$5:$D$1316,4,FALSE)</f>
        <v>Sperrzeit für neg. ZW-Korrektur bei DLS</v>
      </c>
      <c r="N1560" s="2" t="str">
        <f>VLOOKUP(A1560,'4B0907557P M592 List'!$A$5:$D$1316,3,FALSE)</f>
        <v>$07266</v>
      </c>
      <c r="P1560" s="2" t="str">
        <f>VLOOKUP(A1560,'06A906018R M383 List'!$A$6:$D$1294,2,FALSE)</f>
        <v>1x1</v>
      </c>
      <c r="Q1560" s="2" t="str">
        <f>VLOOKUP(A1560,'06A906018R M383 List'!$A$6:$D$1294,4,FALSE)</f>
        <v>Sperrzeit für neg. ZW-Korrektur bei DLS</v>
      </c>
      <c r="R1560" s="2" t="str">
        <f>VLOOKUP(A1560,'06A906018R M383 List'!$A$6:$D$1294,3,FALSE)</f>
        <v>$06BE8</v>
      </c>
      <c r="T1560" s="2" t="e">
        <f>VLOOKUP(A1560,'06A906018CG M383 List'!$A$6:$D$1395,2,FALSE)</f>
        <v>#N/A</v>
      </c>
      <c r="U1560" s="2" t="e">
        <f>VLOOKUP(A1560,'06A906018CG M383 List'!$A$6:$D$1395,4,FALSE)</f>
        <v>#N/A</v>
      </c>
      <c r="V1560" s="2" t="e">
        <f>VLOOKUP(A1560,'06A906018CG M383 List'!$A$6:$D$1395,3,FALSE)</f>
        <v>#N/A</v>
      </c>
    </row>
    <row r="1561" spans="1:22">
      <c r="P1561" s="2"/>
      <c r="Q1561" s="2"/>
      <c r="R1561" s="2"/>
    </row>
    <row r="1562" spans="1:22">
      <c r="A1562" s="2" t="s">
        <v>4396</v>
      </c>
      <c r="B1562" s="15" t="s">
        <v>9995</v>
      </c>
      <c r="P1562" s="2"/>
      <c r="Q1562" s="2"/>
      <c r="R1562" s="2"/>
    </row>
    <row r="1563" spans="1:22">
      <c r="A1563" s="2" t="s">
        <v>8878</v>
      </c>
      <c r="B1563" s="2" t="str">
        <f>VLOOKUP(A1563,'4B0907557B M382 List'!$A$5:$E$1799,5,FALSE)</f>
        <v>Code word for the structural change in load change shock damping</v>
      </c>
      <c r="D1563" s="2" t="str">
        <f>VLOOKUP(A1563,'4B0907557B M382 List'!$A$5:$B$1799,2,FALSE)</f>
        <v>1x1</v>
      </c>
      <c r="E1563" s="2" t="str">
        <f>VLOOKUP(A1563,'4B0907557B M382 List'!$A$5:$D$1799,4,FALSE)</f>
        <v>Codewort für die Strukturumschaltung bei Lastwechselschlagdämpfung</v>
      </c>
      <c r="F1563" s="2" t="str">
        <f>VLOOKUP(A1563,'4B0907557B M382 List'!$A$5:$D$1799,3,FALSE)</f>
        <v>$076DC</v>
      </c>
      <c r="H1563" s="2" t="str">
        <f>VLOOKUP(A1563,'4B0907557P M592 List'!$A$5:$D$1316,2,FALSE)</f>
        <v>1x1</v>
      </c>
      <c r="I1563" s="2" t="str">
        <f>VLOOKUP(A1563,'4B0907557P M592 List'!$A$5:$D$1316,4,FALSE)</f>
        <v>Codewort für die Strukturumschaltung bei Lastwechselschlagdämpfung</v>
      </c>
      <c r="J1563" s="2" t="str">
        <f>VLOOKUP(A1563,'4B0907557P M592 List'!$A$5:$D$1316,3,FALSE)</f>
        <v>$07272</v>
      </c>
      <c r="L1563" s="2" t="str">
        <f>VLOOKUP(A1563,'4B0907557P M592 List'!$A$5:$D$1316,2,FALSE)</f>
        <v>1x1</v>
      </c>
      <c r="M1563" s="2" t="str">
        <f>VLOOKUP(A1563,'4B0907557P M592 List'!$A$5:$D$1316,4,FALSE)</f>
        <v>Codewort für die Strukturumschaltung bei Lastwechselschlagdämpfung</v>
      </c>
      <c r="N1563" s="2" t="str">
        <f>VLOOKUP(A1563,'4B0907557P M592 List'!$A$5:$D$1316,3,FALSE)</f>
        <v>$07272</v>
      </c>
      <c r="P1563" s="2" t="str">
        <f>VLOOKUP(A1563,'06A906018R M383 List'!$A$6:$D$1294,2,FALSE)</f>
        <v>1x1</v>
      </c>
      <c r="Q1563" s="2" t="str">
        <f>VLOOKUP(A1563,'06A906018R M383 List'!$A$6:$D$1294,4,FALSE)</f>
        <v>Codewort für die Strukturumschaltung bei Lastwechselschlagdämpfung</v>
      </c>
      <c r="R1563" s="2" t="str">
        <f>VLOOKUP(A1563,'06A906018R M383 List'!$A$6:$D$1294,3,FALSE)</f>
        <v>$06BF4</v>
      </c>
      <c r="T1563" s="2" t="e">
        <f>VLOOKUP(A1563,'06A906018CG M383 List'!$A$6:$D$1395,2,FALSE)</f>
        <v>#N/A</v>
      </c>
      <c r="U1563" s="2" t="e">
        <f>VLOOKUP(A1563,'06A906018CG M383 List'!$A$6:$D$1395,4,FALSE)</f>
        <v>#N/A</v>
      </c>
      <c r="V1563" s="2" t="e">
        <f>VLOOKUP(A1563,'06A906018CG M383 List'!$A$6:$D$1395,3,FALSE)</f>
        <v>#N/A</v>
      </c>
    </row>
    <row r="1564" spans="1:22">
      <c r="A1564" s="2" t="s">
        <v>8880</v>
      </c>
      <c r="B1564" s="2" t="str">
        <f>VLOOKUP(A1564,'4B0907557B M382 List'!$A$5:$E$1799,5,FALSE)</f>
        <v>Code word for the structural change in load change shock damping</v>
      </c>
      <c r="D1564" s="2" t="str">
        <f>VLOOKUP(A1564,'4B0907557B M382 List'!$A$5:$B$1799,2,FALSE)</f>
        <v>1x1</v>
      </c>
      <c r="E1564" s="2" t="str">
        <f>VLOOKUP(A1564,'4B0907557B M382 List'!$A$5:$D$1799,4,FALSE)</f>
        <v>Codewort für die Strukturumschaltung bei Lastwechselschlagdämpfung</v>
      </c>
      <c r="F1564" s="2" t="str">
        <f>VLOOKUP(A1564,'4B0907557B M382 List'!$A$5:$D$1799,3,FALSE)</f>
        <v>$076EA</v>
      </c>
      <c r="H1564" s="2" t="str">
        <f>VLOOKUP(A1564,'4B0907557P M592 List'!$A$5:$D$1316,2,FALSE)</f>
        <v>1x1</v>
      </c>
      <c r="I1564" s="2" t="str">
        <f>VLOOKUP(A1564,'4B0907557P M592 List'!$A$5:$D$1316,4,FALSE)</f>
        <v>Codewort für die Strukturumschaltung bei Lastwechselschlagdämpfung</v>
      </c>
      <c r="J1564" s="2" t="str">
        <f>VLOOKUP(A1564,'4B0907557P M592 List'!$A$5:$D$1316,3,FALSE)</f>
        <v>$07280</v>
      </c>
      <c r="L1564" s="2" t="str">
        <f>VLOOKUP(A1564,'4B0907557P M592 List'!$A$5:$D$1316,2,FALSE)</f>
        <v>1x1</v>
      </c>
      <c r="M1564" s="2" t="str">
        <f>VLOOKUP(A1564,'4B0907557P M592 List'!$A$5:$D$1316,4,FALSE)</f>
        <v>Codewort für die Strukturumschaltung bei Lastwechselschlagdämpfung</v>
      </c>
      <c r="N1564" s="2" t="str">
        <f>VLOOKUP(A1564,'4B0907557P M592 List'!$A$5:$D$1316,3,FALSE)</f>
        <v>$07280</v>
      </c>
      <c r="P1564" s="2" t="e">
        <f>VLOOKUP(A1564,'06A906018R M383 List'!$A$6:$D$1294,2,FALSE)</f>
        <v>#N/A</v>
      </c>
      <c r="Q1564" s="2" t="e">
        <f>VLOOKUP(A1564,'06A906018R M383 List'!$A$6:$D$1294,4,FALSE)</f>
        <v>#N/A</v>
      </c>
      <c r="R1564" s="2" t="e">
        <f>VLOOKUP(A1564,'06A906018R M383 List'!$A$6:$D$1294,3,FALSE)</f>
        <v>#N/A</v>
      </c>
      <c r="T1564" s="2" t="e">
        <f>VLOOKUP(A1564,'06A906018CG M383 List'!$A$6:$D$1395,2,FALSE)</f>
        <v>#N/A</v>
      </c>
      <c r="U1564" s="2" t="e">
        <f>VLOOKUP(A1564,'06A906018CG M383 List'!$A$6:$D$1395,4,FALSE)</f>
        <v>#N/A</v>
      </c>
      <c r="V1564" s="2" t="e">
        <f>VLOOKUP(A1564,'06A906018CG M383 List'!$A$6:$D$1395,3,FALSE)</f>
        <v>#N/A</v>
      </c>
    </row>
    <row r="1565" spans="1:22">
      <c r="A1565" s="2" t="s">
        <v>8882</v>
      </c>
      <c r="B1565" s="2" t="str">
        <f>VLOOKUP(A1565,'4B0907557B M382 List'!$A$5:$E$1799,5,FALSE)</f>
        <v>Code word for the structural change in load change shock damping</v>
      </c>
      <c r="D1565" s="2" t="str">
        <f>VLOOKUP(A1565,'4B0907557B M382 List'!$A$5:$B$1799,2,FALSE)</f>
        <v>1x1</v>
      </c>
      <c r="E1565" s="2" t="str">
        <f>VLOOKUP(A1565,'4B0907557B M382 List'!$A$5:$D$1799,4,FALSE)</f>
        <v>Codewort für die Strukturumschaltung bei Lastwechselschlagdämpfung</v>
      </c>
      <c r="F1565" s="2" t="str">
        <f>VLOOKUP(A1565,'4B0907557B M382 List'!$A$5:$D$1799,3,FALSE)</f>
        <v>$076F8</v>
      </c>
      <c r="H1565" s="2" t="str">
        <f>VLOOKUP(A1565,'4B0907557P M592 List'!$A$5:$D$1316,2,FALSE)</f>
        <v>1x1</v>
      </c>
      <c r="I1565" s="2" t="str">
        <f>VLOOKUP(A1565,'4B0907557P M592 List'!$A$5:$D$1316,4,FALSE)</f>
        <v>Codewort für die Strukturumschaltung bei Lastwechselschlagdämpfung</v>
      </c>
      <c r="J1565" s="2" t="str">
        <f>VLOOKUP(A1565,'4B0907557P M592 List'!$A$5:$D$1316,3,FALSE)</f>
        <v>$0728E</v>
      </c>
      <c r="L1565" s="2" t="str">
        <f>VLOOKUP(A1565,'4B0907557P M592 List'!$A$5:$D$1316,2,FALSE)</f>
        <v>1x1</v>
      </c>
      <c r="M1565" s="2" t="str">
        <f>VLOOKUP(A1565,'4B0907557P M592 List'!$A$5:$D$1316,4,FALSE)</f>
        <v>Codewort für die Strukturumschaltung bei Lastwechselschlagdämpfung</v>
      </c>
      <c r="N1565" s="2" t="str">
        <f>VLOOKUP(A1565,'4B0907557P M592 List'!$A$5:$D$1316,3,FALSE)</f>
        <v>$0728E</v>
      </c>
      <c r="P1565" s="2" t="e">
        <f>VLOOKUP(A1565,'06A906018R M383 List'!$A$6:$D$1294,2,FALSE)</f>
        <v>#N/A</v>
      </c>
      <c r="Q1565" s="2" t="e">
        <f>VLOOKUP(A1565,'06A906018R M383 List'!$A$6:$D$1294,4,FALSE)</f>
        <v>#N/A</v>
      </c>
      <c r="R1565" s="2" t="e">
        <f>VLOOKUP(A1565,'06A906018R M383 List'!$A$6:$D$1294,3,FALSE)</f>
        <v>#N/A</v>
      </c>
      <c r="T1565" s="2" t="e">
        <f>VLOOKUP(A1565,'06A906018CG M383 List'!$A$6:$D$1395,2,FALSE)</f>
        <v>#N/A</v>
      </c>
      <c r="U1565" s="2" t="e">
        <f>VLOOKUP(A1565,'06A906018CG M383 List'!$A$6:$D$1395,4,FALSE)</f>
        <v>#N/A</v>
      </c>
      <c r="V1565" s="2" t="e">
        <f>VLOOKUP(A1565,'06A906018CG M383 List'!$A$6:$D$1395,3,FALSE)</f>
        <v>#N/A</v>
      </c>
    </row>
    <row r="1566" spans="1:22">
      <c r="A1566" s="2" t="s">
        <v>9033</v>
      </c>
      <c r="B1566" s="2" t="str">
        <f>VLOOKUP(A1566,'4B0907557B M382 List'!$A$5:$E$1799,5,FALSE)</f>
        <v>Damping for filtering the driver torque at large clutch torque</v>
      </c>
      <c r="D1566" s="2" t="str">
        <f>VLOOKUP(A1566,'4B0907557B M382 List'!$A$5:$B$1799,2,FALSE)</f>
        <v>1x1</v>
      </c>
      <c r="E1566" s="2" t="str">
        <f>VLOOKUP(A1566,'4B0907557B M382 List'!$A$5:$D$1799,4,FALSE)</f>
        <v>Dämpfung für Filterung des Fahrer-Momentes bei großem Kupplungsmoment</v>
      </c>
      <c r="F1566" s="2" t="str">
        <f>VLOOKUP(A1566,'4B0907557B M382 List'!$A$5:$D$1799,3,FALSE)</f>
        <v>$076DD</v>
      </c>
      <c r="H1566" s="2" t="str">
        <f>VLOOKUP(A1566,'4B0907557P M592 List'!$A$5:$D$1316,2,FALSE)</f>
        <v>1x1</v>
      </c>
      <c r="I1566" s="2" t="str">
        <f>VLOOKUP(A1566,'4B0907557P M592 List'!$A$5:$D$1316,4,FALSE)</f>
        <v>Dämpfung für Filterung des Fahrer-Momentes bei großem Kupplungsmoment</v>
      </c>
      <c r="J1566" s="2" t="str">
        <f>VLOOKUP(A1566,'4B0907557P M592 List'!$A$5:$D$1316,3,FALSE)</f>
        <v>$07273</v>
      </c>
      <c r="L1566" s="2" t="str">
        <f>VLOOKUP(A1566,'4B0907557P M592 List'!$A$5:$D$1316,2,FALSE)</f>
        <v>1x1</v>
      </c>
      <c r="M1566" s="2" t="str">
        <f>VLOOKUP(A1566,'4B0907557P M592 List'!$A$5:$D$1316,4,FALSE)</f>
        <v>Dämpfung für Filterung des Fahrer-Momentes bei großem Kupplungsmoment</v>
      </c>
      <c r="N1566" s="2" t="str">
        <f>VLOOKUP(A1566,'4B0907557P M592 List'!$A$5:$D$1316,3,FALSE)</f>
        <v>$07273</v>
      </c>
      <c r="P1566" s="2" t="e">
        <f>VLOOKUP(A1566,'06A906018R M383 List'!$A$6:$D$1294,2,FALSE)</f>
        <v>#N/A</v>
      </c>
      <c r="Q1566" s="2" t="e">
        <f>VLOOKUP(A1566,'06A906018R M383 List'!$A$6:$D$1294,4,FALSE)</f>
        <v>#N/A</v>
      </c>
      <c r="R1566" s="2" t="e">
        <f>VLOOKUP(A1566,'06A906018R M383 List'!$A$6:$D$1294,3,FALSE)</f>
        <v>#N/A</v>
      </c>
      <c r="T1566" s="2" t="e">
        <f>VLOOKUP(A1566,'06A906018CG M383 List'!$A$6:$D$1395,2,FALSE)</f>
        <v>#N/A</v>
      </c>
      <c r="U1566" s="2" t="e">
        <f>VLOOKUP(A1566,'06A906018CG M383 List'!$A$6:$D$1395,4,FALSE)</f>
        <v>#N/A</v>
      </c>
      <c r="V1566" s="2" t="e">
        <f>VLOOKUP(A1566,'06A906018CG M383 List'!$A$6:$D$1395,3,FALSE)</f>
        <v>#N/A</v>
      </c>
    </row>
    <row r="1567" spans="1:22">
      <c r="A1567" s="2" t="s">
        <v>9035</v>
      </c>
      <c r="B1567" s="2" t="str">
        <f>VLOOKUP(A1567,'4B0907557B M382 List'!$A$5:$E$1799,5,FALSE)</f>
        <v>Damping for filtering the driver torque at large clutch torque</v>
      </c>
      <c r="D1567" s="2" t="str">
        <f>VLOOKUP(A1567,'4B0907557B M382 List'!$A$5:$B$1799,2,FALSE)</f>
        <v>1x1</v>
      </c>
      <c r="E1567" s="2" t="str">
        <f>VLOOKUP(A1567,'4B0907557B M382 List'!$A$5:$D$1799,4,FALSE)</f>
        <v>Dämpfung für Filterung des Fahrer-Momentes bei großem Kupplungsmoment</v>
      </c>
      <c r="F1567" s="2" t="str">
        <f>VLOOKUP(A1567,'4B0907557B M382 List'!$A$5:$D$1799,3,FALSE)</f>
        <v>$076EB</v>
      </c>
      <c r="H1567" s="2" t="str">
        <f>VLOOKUP(A1567,'4B0907557P M592 List'!$A$5:$D$1316,2,FALSE)</f>
        <v>1x1</v>
      </c>
      <c r="I1567" s="2" t="str">
        <f>VLOOKUP(A1567,'4B0907557P M592 List'!$A$5:$D$1316,4,FALSE)</f>
        <v>Dämpfung für Filterung des Fahrer-Momentes bei großem Kupplungsmoment</v>
      </c>
      <c r="J1567" s="2" t="str">
        <f>VLOOKUP(A1567,'4B0907557P M592 List'!$A$5:$D$1316,3,FALSE)</f>
        <v>$07281</v>
      </c>
      <c r="L1567" s="2" t="str">
        <f>VLOOKUP(A1567,'4B0907557P M592 List'!$A$5:$D$1316,2,FALSE)</f>
        <v>1x1</v>
      </c>
      <c r="M1567" s="2" t="str">
        <f>VLOOKUP(A1567,'4B0907557P M592 List'!$A$5:$D$1316,4,FALSE)</f>
        <v>Dämpfung für Filterung des Fahrer-Momentes bei großem Kupplungsmoment</v>
      </c>
      <c r="N1567" s="2" t="str">
        <f>VLOOKUP(A1567,'4B0907557P M592 List'!$A$5:$D$1316,3,FALSE)</f>
        <v>$07281</v>
      </c>
      <c r="P1567" s="2" t="e">
        <f>VLOOKUP(A1567,'06A906018R M383 List'!$A$6:$D$1294,2,FALSE)</f>
        <v>#N/A</v>
      </c>
      <c r="Q1567" s="2" t="e">
        <f>VLOOKUP(A1567,'06A906018R M383 List'!$A$6:$D$1294,4,FALSE)</f>
        <v>#N/A</v>
      </c>
      <c r="R1567" s="2" t="e">
        <f>VLOOKUP(A1567,'06A906018R M383 List'!$A$6:$D$1294,3,FALSE)</f>
        <v>#N/A</v>
      </c>
      <c r="T1567" s="2" t="e">
        <f>VLOOKUP(A1567,'06A906018CG M383 List'!$A$6:$D$1395,2,FALSE)</f>
        <v>#N/A</v>
      </c>
      <c r="U1567" s="2" t="e">
        <f>VLOOKUP(A1567,'06A906018CG M383 List'!$A$6:$D$1395,4,FALSE)</f>
        <v>#N/A</v>
      </c>
      <c r="V1567" s="2" t="e">
        <f>VLOOKUP(A1567,'06A906018CG M383 List'!$A$6:$D$1395,3,FALSE)</f>
        <v>#N/A</v>
      </c>
    </row>
    <row r="1568" spans="1:22">
      <c r="A1568" s="2" t="s">
        <v>9037</v>
      </c>
      <c r="B1568" s="2" t="str">
        <f>VLOOKUP(A1568,'4B0907557B M382 List'!$A$5:$E$1799,5,FALSE)</f>
        <v>Damping for filtering the driver torque at large clutch torque</v>
      </c>
      <c r="D1568" s="2" t="str">
        <f>VLOOKUP(A1568,'4B0907557B M382 List'!$A$5:$B$1799,2,FALSE)</f>
        <v>1x1</v>
      </c>
      <c r="E1568" s="2" t="str">
        <f>VLOOKUP(A1568,'4B0907557B M382 List'!$A$5:$D$1799,4,FALSE)</f>
        <v>Dämpfung für Filterung des Fahrer-Momentes bei großem Kupplungsmoment</v>
      </c>
      <c r="F1568" s="2" t="str">
        <f>VLOOKUP(A1568,'4B0907557B M382 List'!$A$5:$D$1799,3,FALSE)</f>
        <v>$076F9</v>
      </c>
      <c r="H1568" s="2" t="str">
        <f>VLOOKUP(A1568,'4B0907557P M592 List'!$A$5:$D$1316,2,FALSE)</f>
        <v>1x1</v>
      </c>
      <c r="I1568" s="2" t="str">
        <f>VLOOKUP(A1568,'4B0907557P M592 List'!$A$5:$D$1316,4,FALSE)</f>
        <v>Dämpfung für Filterung des Fahrer-Momentes bei großem Kupplungsmoment</v>
      </c>
      <c r="J1568" s="2" t="str">
        <f>VLOOKUP(A1568,'4B0907557P M592 List'!$A$5:$D$1316,3,FALSE)</f>
        <v>$0728F</v>
      </c>
      <c r="L1568" s="2" t="str">
        <f>VLOOKUP(A1568,'4B0907557P M592 List'!$A$5:$D$1316,2,FALSE)</f>
        <v>1x1</v>
      </c>
      <c r="M1568" s="2" t="str">
        <f>VLOOKUP(A1568,'4B0907557P M592 List'!$A$5:$D$1316,4,FALSE)</f>
        <v>Dämpfung für Filterung des Fahrer-Momentes bei großem Kupplungsmoment</v>
      </c>
      <c r="N1568" s="2" t="str">
        <f>VLOOKUP(A1568,'4B0907557P M592 List'!$A$5:$D$1316,3,FALSE)</f>
        <v>$0728F</v>
      </c>
      <c r="P1568" s="2" t="e">
        <f>VLOOKUP(A1568,'06A906018R M383 List'!$A$6:$D$1294,2,FALSE)</f>
        <v>#N/A</v>
      </c>
      <c r="Q1568" s="2" t="e">
        <f>VLOOKUP(A1568,'06A906018R M383 List'!$A$6:$D$1294,4,FALSE)</f>
        <v>#N/A</v>
      </c>
      <c r="R1568" s="2" t="e">
        <f>VLOOKUP(A1568,'06A906018R M383 List'!$A$6:$D$1294,3,FALSE)</f>
        <v>#N/A</v>
      </c>
      <c r="T1568" s="2" t="e">
        <f>VLOOKUP(A1568,'06A906018CG M383 List'!$A$6:$D$1395,2,FALSE)</f>
        <v>#N/A</v>
      </c>
      <c r="U1568" s="2" t="e">
        <f>VLOOKUP(A1568,'06A906018CG M383 List'!$A$6:$D$1395,4,FALSE)</f>
        <v>#N/A</v>
      </c>
      <c r="V1568" s="2" t="e">
        <f>VLOOKUP(A1568,'06A906018CG M383 List'!$A$6:$D$1395,3,FALSE)</f>
        <v>#N/A</v>
      </c>
    </row>
    <row r="1569" spans="1:22">
      <c r="A1569" s="2" t="s">
        <v>9040</v>
      </c>
      <c r="B1569" s="2" t="str">
        <f>VLOOKUP(A1569,'4B0907557B M382 List'!$A$5:$E$1799,5,FALSE)</f>
        <v>Damping for filtering the driver torque during passive reinserting</v>
      </c>
      <c r="D1569" s="2" t="str">
        <f>VLOOKUP(A1569,'4B0907557B M382 List'!$A$5:$B$1799,2,FALSE)</f>
        <v>1x1</v>
      </c>
      <c r="E1569" s="2" t="str">
        <f>VLOOKUP(A1569,'4B0907557B M382 List'!$A$5:$D$1799,4,FALSE)</f>
        <v>Dämpfung für Filterung des Fahrer-Momentes bei passivem Wiedereinsetzen</v>
      </c>
      <c r="F1569" s="2" t="str">
        <f>VLOOKUP(A1569,'4B0907557B M382 List'!$A$5:$D$1799,3,FALSE)</f>
        <v>$076DF</v>
      </c>
      <c r="H1569" s="2" t="str">
        <f>VLOOKUP(A1569,'4B0907557P M592 List'!$A$5:$D$1316,2,FALSE)</f>
        <v>1x1</v>
      </c>
      <c r="I1569" s="2" t="str">
        <f>VLOOKUP(A1569,'4B0907557P M592 List'!$A$5:$D$1316,4,FALSE)</f>
        <v>Dämpfung für Filterung des Fahrer-Momentes bei passivem Wiedereinsetzen</v>
      </c>
      <c r="J1569" s="2" t="str">
        <f>VLOOKUP(A1569,'4B0907557P M592 List'!$A$5:$D$1316,3,FALSE)</f>
        <v>$07275</v>
      </c>
      <c r="L1569" s="2" t="str">
        <f>VLOOKUP(A1569,'4B0907557P M592 List'!$A$5:$D$1316,2,FALSE)</f>
        <v>1x1</v>
      </c>
      <c r="M1569" s="2" t="str">
        <f>VLOOKUP(A1569,'4B0907557P M592 List'!$A$5:$D$1316,4,FALSE)</f>
        <v>Dämpfung für Filterung des Fahrer-Momentes bei passivem Wiedereinsetzen</v>
      </c>
      <c r="N1569" s="2" t="str">
        <f>VLOOKUP(A1569,'4B0907557P M592 List'!$A$5:$D$1316,3,FALSE)</f>
        <v>$07275</v>
      </c>
      <c r="P1569" s="2" t="e">
        <f>VLOOKUP(A1569,'06A906018R M383 List'!$A$6:$D$1294,2,FALSE)</f>
        <v>#N/A</v>
      </c>
      <c r="Q1569" s="2" t="e">
        <f>VLOOKUP(A1569,'06A906018R M383 List'!$A$6:$D$1294,4,FALSE)</f>
        <v>#N/A</v>
      </c>
      <c r="R1569" s="2" t="e">
        <f>VLOOKUP(A1569,'06A906018R M383 List'!$A$6:$D$1294,3,FALSE)</f>
        <v>#N/A</v>
      </c>
      <c r="T1569" s="2" t="e">
        <f>VLOOKUP(A1569,'06A906018CG M383 List'!$A$6:$D$1395,2,FALSE)</f>
        <v>#N/A</v>
      </c>
      <c r="U1569" s="2" t="e">
        <f>VLOOKUP(A1569,'06A906018CG M383 List'!$A$6:$D$1395,4,FALSE)</f>
        <v>#N/A</v>
      </c>
      <c r="V1569" s="2" t="e">
        <f>VLOOKUP(A1569,'06A906018CG M383 List'!$A$6:$D$1395,3,FALSE)</f>
        <v>#N/A</v>
      </c>
    </row>
    <row r="1570" spans="1:22">
      <c r="A1570" s="2" t="s">
        <v>9042</v>
      </c>
      <c r="B1570" s="2" t="str">
        <f>VLOOKUP(A1570,'4B0907557B M382 List'!$A$5:$E$1799,5,FALSE)</f>
        <v>Damping for filtering the driver torque during passive reinserting</v>
      </c>
      <c r="D1570" s="2" t="str">
        <f>VLOOKUP(A1570,'4B0907557B M382 List'!$A$5:$B$1799,2,FALSE)</f>
        <v>1x1</v>
      </c>
      <c r="E1570" s="2" t="str">
        <f>VLOOKUP(A1570,'4B0907557B M382 List'!$A$5:$D$1799,4,FALSE)</f>
        <v>Dämpfung für Filterung des Fahrer-Momentes bei passivem Wiedereinsetzen</v>
      </c>
      <c r="F1570" s="2" t="str">
        <f>VLOOKUP(A1570,'4B0907557B M382 List'!$A$5:$D$1799,3,FALSE)</f>
        <v>$076ED</v>
      </c>
      <c r="H1570" s="2" t="str">
        <f>VLOOKUP(A1570,'4B0907557P M592 List'!$A$5:$D$1316,2,FALSE)</f>
        <v>1x1</v>
      </c>
      <c r="I1570" s="2" t="str">
        <f>VLOOKUP(A1570,'4B0907557P M592 List'!$A$5:$D$1316,4,FALSE)</f>
        <v>Dämpfung für Filterung des Fahrer-Momentes bei passivem Wiedereinsetzen</v>
      </c>
      <c r="J1570" s="2" t="str">
        <f>VLOOKUP(A1570,'4B0907557P M592 List'!$A$5:$D$1316,3,FALSE)</f>
        <v>$07283</v>
      </c>
      <c r="L1570" s="2" t="str">
        <f>VLOOKUP(A1570,'4B0907557P M592 List'!$A$5:$D$1316,2,FALSE)</f>
        <v>1x1</v>
      </c>
      <c r="M1570" s="2" t="str">
        <f>VLOOKUP(A1570,'4B0907557P M592 List'!$A$5:$D$1316,4,FALSE)</f>
        <v>Dämpfung für Filterung des Fahrer-Momentes bei passivem Wiedereinsetzen</v>
      </c>
      <c r="N1570" s="2" t="str">
        <f>VLOOKUP(A1570,'4B0907557P M592 List'!$A$5:$D$1316,3,FALSE)</f>
        <v>$07283</v>
      </c>
      <c r="P1570" s="2" t="e">
        <f>VLOOKUP(A1570,'06A906018R M383 List'!$A$6:$D$1294,2,FALSE)</f>
        <v>#N/A</v>
      </c>
      <c r="Q1570" s="2" t="e">
        <f>VLOOKUP(A1570,'06A906018R M383 List'!$A$6:$D$1294,4,FALSE)</f>
        <v>#N/A</v>
      </c>
      <c r="R1570" s="2" t="e">
        <f>VLOOKUP(A1570,'06A906018R M383 List'!$A$6:$D$1294,3,FALSE)</f>
        <v>#N/A</v>
      </c>
      <c r="T1570" s="2" t="e">
        <f>VLOOKUP(A1570,'06A906018CG M383 List'!$A$6:$D$1395,2,FALSE)</f>
        <v>#N/A</v>
      </c>
      <c r="U1570" s="2" t="e">
        <f>VLOOKUP(A1570,'06A906018CG M383 List'!$A$6:$D$1395,4,FALSE)</f>
        <v>#N/A</v>
      </c>
      <c r="V1570" s="2" t="e">
        <f>VLOOKUP(A1570,'06A906018CG M383 List'!$A$6:$D$1395,3,FALSE)</f>
        <v>#N/A</v>
      </c>
    </row>
    <row r="1571" spans="1:22">
      <c r="A1571" s="2" t="s">
        <v>9044</v>
      </c>
      <c r="B1571" s="2" t="str">
        <f>VLOOKUP(A1571,'4B0907557B M382 List'!$A$5:$E$1799,5,FALSE)</f>
        <v>Damping for filtering the driver torque during passive reinserting</v>
      </c>
      <c r="D1571" s="2" t="str">
        <f>VLOOKUP(A1571,'4B0907557B M382 List'!$A$5:$B$1799,2,FALSE)</f>
        <v>1x1</v>
      </c>
      <c r="E1571" s="2" t="str">
        <f>VLOOKUP(A1571,'4B0907557B M382 List'!$A$5:$D$1799,4,FALSE)</f>
        <v>Dämpfung für Filterung des Fahrer-Momentes bei passivem Wiedereinsetzen</v>
      </c>
      <c r="F1571" s="2" t="str">
        <f>VLOOKUP(A1571,'4B0907557B M382 List'!$A$5:$D$1799,3,FALSE)</f>
        <v>$076FB</v>
      </c>
      <c r="H1571" s="2" t="str">
        <f>VLOOKUP(A1571,'4B0907557P M592 List'!$A$5:$D$1316,2,FALSE)</f>
        <v>1x1</v>
      </c>
      <c r="I1571" s="2" t="str">
        <f>VLOOKUP(A1571,'4B0907557P M592 List'!$A$5:$D$1316,4,FALSE)</f>
        <v>Dämpfung für Filterung des Fahrer-Momentes bei passivem Wiedereinsetzen</v>
      </c>
      <c r="J1571" s="2" t="str">
        <f>VLOOKUP(A1571,'4B0907557P M592 List'!$A$5:$D$1316,3,FALSE)</f>
        <v>$07291</v>
      </c>
      <c r="L1571" s="2" t="str">
        <f>VLOOKUP(A1571,'4B0907557P M592 List'!$A$5:$D$1316,2,FALSE)</f>
        <v>1x1</v>
      </c>
      <c r="M1571" s="2" t="str">
        <f>VLOOKUP(A1571,'4B0907557P M592 List'!$A$5:$D$1316,4,FALSE)</f>
        <v>Dämpfung für Filterung des Fahrer-Momentes bei passivem Wiedereinsetzen</v>
      </c>
      <c r="N1571" s="2" t="str">
        <f>VLOOKUP(A1571,'4B0907557P M592 List'!$A$5:$D$1316,3,FALSE)</f>
        <v>$07291</v>
      </c>
      <c r="P1571" s="2" t="str">
        <f>VLOOKUP(A1571,'06A906018R M383 List'!$A$6:$D$1294,2,FALSE)</f>
        <v>1x1</v>
      </c>
      <c r="Q1571" s="2" t="str">
        <f>VLOOKUP(A1571,'06A906018R M383 List'!$A$6:$D$1294,4,FALSE)</f>
        <v>Dämpfung für Filterung des Fahrer-Momentes bei passivem Wiedereinsetzen</v>
      </c>
      <c r="R1571" s="2" t="str">
        <f>VLOOKUP(A1571,'06A906018R M383 List'!$A$6:$D$1294,3,FALSE)</f>
        <v>$06C13</v>
      </c>
      <c r="T1571" s="2" t="e">
        <f>VLOOKUP(A1571,'06A906018CG M383 List'!$A$6:$D$1395,2,FALSE)</f>
        <v>#N/A</v>
      </c>
      <c r="U1571" s="2" t="e">
        <f>VLOOKUP(A1571,'06A906018CG M383 List'!$A$6:$D$1395,4,FALSE)</f>
        <v>#N/A</v>
      </c>
      <c r="V1571" s="2" t="e">
        <f>VLOOKUP(A1571,'06A906018CG M383 List'!$A$6:$D$1395,3,FALSE)</f>
        <v>#N/A</v>
      </c>
    </row>
    <row r="1572" spans="1:22">
      <c r="A1572" s="2" t="s">
        <v>9047</v>
      </c>
      <c r="B1572" s="2" t="str">
        <f>VLOOKUP(A1572,'4B0907557B M382 List'!$A$5:$E$1799,5,FALSE)</f>
        <v>Torque threshold for load change shock damping</v>
      </c>
      <c r="D1572" s="2" t="str">
        <f>VLOOKUP(A1572,'4B0907557B M382 List'!$A$5:$B$1799,2,FALSE)</f>
        <v>4x1</v>
      </c>
      <c r="E1572" s="2" t="str">
        <f>VLOOKUP(A1572,'4B0907557B M382 List'!$A$5:$D$1799,4,FALSE)</f>
        <v>Drehmomentschwelle für Lastwechselschlagdämpfung</v>
      </c>
      <c r="F1572" s="2" t="str">
        <f>VLOOKUP(A1572,'4B0907557B M382 List'!$A$5:$D$1799,3,FALSE)</f>
        <v>$0A60D</v>
      </c>
      <c r="H1572" s="2" t="e">
        <f>VLOOKUP(A1572,'4B0907557P M592 List'!$A$5:$D$1316,2,FALSE)</f>
        <v>#N/A</v>
      </c>
      <c r="I1572" s="2" t="e">
        <f>VLOOKUP(A1572,'4B0907557P M592 List'!$A$5:$D$1316,4,FALSE)</f>
        <v>#N/A</v>
      </c>
      <c r="J1572" s="2" t="e">
        <f>VLOOKUP(A1572,'4B0907557P M592 List'!$A$5:$D$1316,3,FALSE)</f>
        <v>#N/A</v>
      </c>
      <c r="L1572" s="2" t="e">
        <f>VLOOKUP(A1572,'4B0907557P M592 List'!$A$5:$D$1316,2,FALSE)</f>
        <v>#N/A</v>
      </c>
      <c r="M1572" s="2" t="e">
        <f>VLOOKUP(A1572,'4B0907557P M592 List'!$A$5:$D$1316,4,FALSE)</f>
        <v>#N/A</v>
      </c>
      <c r="N1572" s="2" t="e">
        <f>VLOOKUP(A1572,'4B0907557P M592 List'!$A$5:$D$1316,3,FALSE)</f>
        <v>#N/A</v>
      </c>
      <c r="P1572" s="2" t="e">
        <f>VLOOKUP(A1572,'06A906018R M383 List'!$A$6:$D$1294,2,FALSE)</f>
        <v>#N/A</v>
      </c>
      <c r="Q1572" s="2" t="e">
        <f>VLOOKUP(A1572,'06A906018R M383 List'!$A$6:$D$1294,4,FALSE)</f>
        <v>#N/A</v>
      </c>
      <c r="R1572" s="2" t="e">
        <f>VLOOKUP(A1572,'06A906018R M383 List'!$A$6:$D$1294,3,FALSE)</f>
        <v>#N/A</v>
      </c>
      <c r="T1572" s="2" t="str">
        <f>VLOOKUP(A1572,'06A906018CG M383 List'!$A$6:$D$1395,2,FALSE)</f>
        <v>4x1</v>
      </c>
      <c r="U1572" s="2" t="str">
        <f>VLOOKUP(A1572,'06A906018CG M383 List'!$A$6:$D$1395,4,FALSE)</f>
        <v>Drehmomentschwelle für Lastwechselschlagdämpfung</v>
      </c>
      <c r="V1572" s="2" t="str">
        <f>VLOOKUP(A1572,'06A906018CG M383 List'!$A$6:$D$1395,3,FALSE)</f>
        <v>$09B6C</v>
      </c>
    </row>
    <row r="1573" spans="1:22">
      <c r="A1573" s="2" t="s">
        <v>9049</v>
      </c>
      <c r="B1573" s="2" t="str">
        <f>VLOOKUP(A1573,'4B0907557B M382 List'!$A$5:$E$1799,5,FALSE)</f>
        <v>Torque threshold for load change shock damping</v>
      </c>
      <c r="D1573" s="2" t="str">
        <f>VLOOKUP(A1573,'4B0907557B M382 List'!$A$5:$B$1799,2,FALSE)</f>
        <v>4x1</v>
      </c>
      <c r="E1573" s="2" t="str">
        <f>VLOOKUP(A1573,'4B0907557B M382 List'!$A$5:$D$1799,4,FALSE)</f>
        <v>Drehmomentschwelle für Lastwechselschlagdämpfung</v>
      </c>
      <c r="F1573" s="2" t="str">
        <f>VLOOKUP(A1573,'4B0907557B M382 List'!$A$5:$D$1799,3,FALSE)</f>
        <v>$0A617</v>
      </c>
      <c r="H1573" s="2" t="e">
        <f>VLOOKUP(A1573,'4B0907557P M592 List'!$A$5:$D$1316,2,FALSE)</f>
        <v>#N/A</v>
      </c>
      <c r="I1573" s="2" t="e">
        <f>VLOOKUP(A1573,'4B0907557P M592 List'!$A$5:$D$1316,4,FALSE)</f>
        <v>#N/A</v>
      </c>
      <c r="J1573" s="2" t="e">
        <f>VLOOKUP(A1573,'4B0907557P M592 List'!$A$5:$D$1316,3,FALSE)</f>
        <v>#N/A</v>
      </c>
      <c r="L1573" s="2" t="e">
        <f>VLOOKUP(A1573,'4B0907557P M592 List'!$A$5:$D$1316,2,FALSE)</f>
        <v>#N/A</v>
      </c>
      <c r="M1573" s="2" t="e">
        <f>VLOOKUP(A1573,'4B0907557P M592 List'!$A$5:$D$1316,4,FALSE)</f>
        <v>#N/A</v>
      </c>
      <c r="N1573" s="2" t="e">
        <f>VLOOKUP(A1573,'4B0907557P M592 List'!$A$5:$D$1316,3,FALSE)</f>
        <v>#N/A</v>
      </c>
      <c r="P1573" s="2" t="e">
        <f>VLOOKUP(A1573,'06A906018R M383 List'!$A$6:$D$1294,2,FALSE)</f>
        <v>#N/A</v>
      </c>
      <c r="Q1573" s="2" t="e">
        <f>VLOOKUP(A1573,'06A906018R M383 List'!$A$6:$D$1294,4,FALSE)</f>
        <v>#N/A</v>
      </c>
      <c r="R1573" s="2" t="e">
        <f>VLOOKUP(A1573,'06A906018R M383 List'!$A$6:$D$1294,3,FALSE)</f>
        <v>#N/A</v>
      </c>
      <c r="T1573" s="2" t="str">
        <f>VLOOKUP(A1573,'06A906018CG M383 List'!$A$6:$D$1395,2,FALSE)</f>
        <v>4x1</v>
      </c>
      <c r="U1573" s="2" t="str">
        <f>VLOOKUP(A1573,'06A906018CG M383 List'!$A$6:$D$1395,4,FALSE)</f>
        <v>Drehmomentschwelle für Lastwechselschlagdämpfung</v>
      </c>
      <c r="V1573" s="2" t="str">
        <f>VLOOKUP(A1573,'06A906018CG M383 List'!$A$6:$D$1395,3,FALSE)</f>
        <v>$09B76</v>
      </c>
    </row>
    <row r="1574" spans="1:22">
      <c r="A1574" s="2" t="s">
        <v>9051</v>
      </c>
      <c r="B1574" s="2" t="str">
        <f>VLOOKUP(A1574,'4B0907557B M382 List'!$A$5:$E$1799,5,FALSE)</f>
        <v>Torque threshold for load change shock damping</v>
      </c>
      <c r="D1574" s="2" t="str">
        <f>VLOOKUP(A1574,'4B0907557B M382 List'!$A$5:$B$1799,2,FALSE)</f>
        <v>4x1</v>
      </c>
      <c r="E1574" s="2" t="str">
        <f>VLOOKUP(A1574,'4B0907557B M382 List'!$A$5:$D$1799,4,FALSE)</f>
        <v>Drehmomentschwelle für Lastwechselschlagdämpfung</v>
      </c>
      <c r="F1574" s="2" t="str">
        <f>VLOOKUP(A1574,'4B0907557B M382 List'!$A$5:$D$1799,3,FALSE)</f>
        <v>$0A621</v>
      </c>
      <c r="H1574" s="2" t="e">
        <f>VLOOKUP(A1574,'4B0907557P M592 List'!$A$5:$D$1316,2,FALSE)</f>
        <v>#N/A</v>
      </c>
      <c r="I1574" s="2" t="e">
        <f>VLOOKUP(A1574,'4B0907557P M592 List'!$A$5:$D$1316,4,FALSE)</f>
        <v>#N/A</v>
      </c>
      <c r="J1574" s="2" t="e">
        <f>VLOOKUP(A1574,'4B0907557P M592 List'!$A$5:$D$1316,3,FALSE)</f>
        <v>#N/A</v>
      </c>
      <c r="L1574" s="2" t="e">
        <f>VLOOKUP(A1574,'4B0907557P M592 List'!$A$5:$D$1316,2,FALSE)</f>
        <v>#N/A</v>
      </c>
      <c r="M1574" s="2" t="e">
        <f>VLOOKUP(A1574,'4B0907557P M592 List'!$A$5:$D$1316,4,FALSE)</f>
        <v>#N/A</v>
      </c>
      <c r="N1574" s="2" t="e">
        <f>VLOOKUP(A1574,'4B0907557P M592 List'!$A$5:$D$1316,3,FALSE)</f>
        <v>#N/A</v>
      </c>
      <c r="P1574" s="2" t="e">
        <f>VLOOKUP(A1574,'06A906018R M383 List'!$A$6:$D$1294,2,FALSE)</f>
        <v>#N/A</v>
      </c>
      <c r="Q1574" s="2" t="e">
        <f>VLOOKUP(A1574,'06A906018R M383 List'!$A$6:$D$1294,4,FALSE)</f>
        <v>#N/A</v>
      </c>
      <c r="R1574" s="2" t="e">
        <f>VLOOKUP(A1574,'06A906018R M383 List'!$A$6:$D$1294,3,FALSE)</f>
        <v>#N/A</v>
      </c>
      <c r="T1574" s="2" t="str">
        <f>VLOOKUP(A1574,'06A906018CG M383 List'!$A$6:$D$1395,2,FALSE)</f>
        <v>4x1</v>
      </c>
      <c r="U1574" s="2" t="str">
        <f>VLOOKUP(A1574,'06A906018CG M383 List'!$A$6:$D$1395,4,FALSE)</f>
        <v>Drehmomentschwelle für Lastwechselschlagdämpfung</v>
      </c>
      <c r="V1574" s="2" t="str">
        <f>VLOOKUP(A1574,'06A906018CG M383 List'!$A$6:$D$1395,3,FALSE)</f>
        <v>$09B80</v>
      </c>
    </row>
    <row r="1575" spans="1:22">
      <c r="A1575" s="2" t="s">
        <v>9054</v>
      </c>
      <c r="B1575" s="2" t="str">
        <f>VLOOKUP(A1575,'4B0907557B M382 List'!$A$5:$E$1799,5,FALSE)</f>
        <v>Lower torque threshold for load change shock damping</v>
      </c>
      <c r="D1575" s="2" t="str">
        <f>VLOOKUP(A1575,'4B0907557B M382 List'!$A$5:$B$1799,2,FALSE)</f>
        <v>1x1</v>
      </c>
      <c r="E1575" s="2" t="str">
        <f>VLOOKUP(A1575,'4B0907557B M382 List'!$A$5:$D$1799,4,FALSE)</f>
        <v>Untere Drehmomentschwelle für Lastwechselschlagdämpfung</v>
      </c>
      <c r="F1575" s="2" t="str">
        <f>VLOOKUP(A1575,'4B0907557B M382 List'!$A$5:$D$1799,3,FALSE)</f>
        <v>$076D8</v>
      </c>
      <c r="H1575" s="2" t="str">
        <f>VLOOKUP(A1575,'4B0907557P M592 List'!$A$5:$D$1316,2,FALSE)</f>
        <v>1x1</v>
      </c>
      <c r="I1575" s="2" t="str">
        <f>VLOOKUP(A1575,'4B0907557P M592 List'!$A$5:$D$1316,4,FALSE)</f>
        <v>Untere Drehmomentschwelle für Lastwechselschlagdämpfung</v>
      </c>
      <c r="J1575" s="2" t="str">
        <f>VLOOKUP(A1575,'4B0907557P M592 List'!$A$5:$D$1316,3,FALSE)</f>
        <v>$0726E</v>
      </c>
      <c r="L1575" s="2" t="str">
        <f>VLOOKUP(A1575,'4B0907557P M592 List'!$A$5:$D$1316,2,FALSE)</f>
        <v>1x1</v>
      </c>
      <c r="M1575" s="2" t="str">
        <f>VLOOKUP(A1575,'4B0907557P M592 List'!$A$5:$D$1316,4,FALSE)</f>
        <v>Untere Drehmomentschwelle für Lastwechselschlagdämpfung</v>
      </c>
      <c r="N1575" s="2" t="str">
        <f>VLOOKUP(A1575,'4B0907557P M592 List'!$A$5:$D$1316,3,FALSE)</f>
        <v>$0726E</v>
      </c>
      <c r="P1575" s="2" t="e">
        <f>VLOOKUP(A1575,'06A906018R M383 List'!$A$6:$D$1294,2,FALSE)</f>
        <v>#N/A</v>
      </c>
      <c r="Q1575" s="2" t="e">
        <f>VLOOKUP(A1575,'06A906018R M383 List'!$A$6:$D$1294,4,FALSE)</f>
        <v>#N/A</v>
      </c>
      <c r="R1575" s="2" t="e">
        <f>VLOOKUP(A1575,'06A906018R M383 List'!$A$6:$D$1294,3,FALSE)</f>
        <v>#N/A</v>
      </c>
      <c r="T1575" s="2" t="e">
        <f>VLOOKUP(A1575,'06A906018CG M383 List'!$A$6:$D$1395,2,FALSE)</f>
        <v>#N/A</v>
      </c>
      <c r="U1575" s="2" t="e">
        <f>VLOOKUP(A1575,'06A906018CG M383 List'!$A$6:$D$1395,4,FALSE)</f>
        <v>#N/A</v>
      </c>
      <c r="V1575" s="2" t="e">
        <f>VLOOKUP(A1575,'06A906018CG M383 List'!$A$6:$D$1395,3,FALSE)</f>
        <v>#N/A</v>
      </c>
    </row>
    <row r="1576" spans="1:22">
      <c r="A1576" s="2" t="s">
        <v>9056</v>
      </c>
      <c r="B1576" s="2" t="str">
        <f>VLOOKUP(A1576,'4B0907557B M382 List'!$A$5:$E$1799,5,FALSE)</f>
        <v>Lower torque threshold for load change shock damping</v>
      </c>
      <c r="D1576" s="2" t="str">
        <f>VLOOKUP(A1576,'4B0907557B M382 List'!$A$5:$B$1799,2,FALSE)</f>
        <v>1x1</v>
      </c>
      <c r="E1576" s="2" t="str">
        <f>VLOOKUP(A1576,'4B0907557B M382 List'!$A$5:$D$1799,4,FALSE)</f>
        <v>Untere Drehmomentschwelle für Lastwechselschlagdämpfung</v>
      </c>
      <c r="F1576" s="2" t="str">
        <f>VLOOKUP(A1576,'4B0907557B M382 List'!$A$5:$D$1799,3,FALSE)</f>
        <v>$076E6</v>
      </c>
      <c r="H1576" s="2" t="str">
        <f>VLOOKUP(A1576,'4B0907557P M592 List'!$A$5:$D$1316,2,FALSE)</f>
        <v>1x1</v>
      </c>
      <c r="I1576" s="2" t="str">
        <f>VLOOKUP(A1576,'4B0907557P M592 List'!$A$5:$D$1316,4,FALSE)</f>
        <v>Untere Drehmomentschwelle für Lastwechselschlagdämpfung</v>
      </c>
      <c r="J1576" s="2" t="str">
        <f>VLOOKUP(A1576,'4B0907557P M592 List'!$A$5:$D$1316,3,FALSE)</f>
        <v>$0727C</v>
      </c>
      <c r="L1576" s="2" t="str">
        <f>VLOOKUP(A1576,'4B0907557P M592 List'!$A$5:$D$1316,2,FALSE)</f>
        <v>1x1</v>
      </c>
      <c r="M1576" s="2" t="str">
        <f>VLOOKUP(A1576,'4B0907557P M592 List'!$A$5:$D$1316,4,FALSE)</f>
        <v>Untere Drehmomentschwelle für Lastwechselschlagdämpfung</v>
      </c>
      <c r="N1576" s="2" t="str">
        <f>VLOOKUP(A1576,'4B0907557P M592 List'!$A$5:$D$1316,3,FALSE)</f>
        <v>$0727C</v>
      </c>
      <c r="P1576" s="2" t="e">
        <f>VLOOKUP(A1576,'06A906018R M383 List'!$A$6:$D$1294,2,FALSE)</f>
        <v>#N/A</v>
      </c>
      <c r="Q1576" s="2" t="e">
        <f>VLOOKUP(A1576,'06A906018R M383 List'!$A$6:$D$1294,4,FALSE)</f>
        <v>#N/A</v>
      </c>
      <c r="R1576" s="2" t="e">
        <f>VLOOKUP(A1576,'06A906018R M383 List'!$A$6:$D$1294,3,FALSE)</f>
        <v>#N/A</v>
      </c>
      <c r="T1576" s="2" t="e">
        <f>VLOOKUP(A1576,'06A906018CG M383 List'!$A$6:$D$1395,2,FALSE)</f>
        <v>#N/A</v>
      </c>
      <c r="U1576" s="2" t="e">
        <f>VLOOKUP(A1576,'06A906018CG M383 List'!$A$6:$D$1395,4,FALSE)</f>
        <v>#N/A</v>
      </c>
      <c r="V1576" s="2" t="e">
        <f>VLOOKUP(A1576,'06A906018CG M383 List'!$A$6:$D$1395,3,FALSE)</f>
        <v>#N/A</v>
      </c>
    </row>
    <row r="1577" spans="1:22">
      <c r="A1577" s="2" t="s">
        <v>9058</v>
      </c>
      <c r="B1577" s="2" t="str">
        <f>VLOOKUP(A1577,'4B0907557B M382 List'!$A$5:$E$1799,5,FALSE)</f>
        <v>Lower torque threshold for load change shock damping</v>
      </c>
      <c r="D1577" s="2" t="str">
        <f>VLOOKUP(A1577,'4B0907557B M382 List'!$A$5:$B$1799,2,FALSE)</f>
        <v>1x1</v>
      </c>
      <c r="E1577" s="2" t="str">
        <f>VLOOKUP(A1577,'4B0907557B M382 List'!$A$5:$D$1799,4,FALSE)</f>
        <v>Untere Drehmomentschwelle für Lastwechselschlagdämpfung</v>
      </c>
      <c r="F1577" s="2" t="str">
        <f>VLOOKUP(A1577,'4B0907557B M382 List'!$A$5:$D$1799,3,FALSE)</f>
        <v>$076F4</v>
      </c>
      <c r="H1577" s="2" t="str">
        <f>VLOOKUP(A1577,'4B0907557P M592 List'!$A$5:$D$1316,2,FALSE)</f>
        <v>1x1</v>
      </c>
      <c r="I1577" s="2" t="str">
        <f>VLOOKUP(A1577,'4B0907557P M592 List'!$A$5:$D$1316,4,FALSE)</f>
        <v>Untere Drehmomentschwelle für Lastwechselschlagdämpfung</v>
      </c>
      <c r="J1577" s="2" t="str">
        <f>VLOOKUP(A1577,'4B0907557P M592 List'!$A$5:$D$1316,3,FALSE)</f>
        <v>$0728A</v>
      </c>
      <c r="L1577" s="2" t="str">
        <f>VLOOKUP(A1577,'4B0907557P M592 List'!$A$5:$D$1316,2,FALSE)</f>
        <v>1x1</v>
      </c>
      <c r="M1577" s="2" t="str">
        <f>VLOOKUP(A1577,'4B0907557P M592 List'!$A$5:$D$1316,4,FALSE)</f>
        <v>Untere Drehmomentschwelle für Lastwechselschlagdämpfung</v>
      </c>
      <c r="N1577" s="2" t="str">
        <f>VLOOKUP(A1577,'4B0907557P M592 List'!$A$5:$D$1316,3,FALSE)</f>
        <v>$0728A</v>
      </c>
      <c r="P1577" s="2" t="e">
        <f>VLOOKUP(A1577,'06A906018R M383 List'!$A$6:$D$1294,2,FALSE)</f>
        <v>#N/A</v>
      </c>
      <c r="Q1577" s="2" t="e">
        <f>VLOOKUP(A1577,'06A906018R M383 List'!$A$6:$D$1294,4,FALSE)</f>
        <v>#N/A</v>
      </c>
      <c r="R1577" s="2" t="e">
        <f>VLOOKUP(A1577,'06A906018R M383 List'!$A$6:$D$1294,3,FALSE)</f>
        <v>#N/A</v>
      </c>
      <c r="T1577" s="2" t="e">
        <f>VLOOKUP(A1577,'06A906018CG M383 List'!$A$6:$D$1395,2,FALSE)</f>
        <v>#N/A</v>
      </c>
      <c r="U1577" s="2" t="e">
        <f>VLOOKUP(A1577,'06A906018CG M383 List'!$A$6:$D$1395,4,FALSE)</f>
        <v>#N/A</v>
      </c>
      <c r="V1577" s="2" t="e">
        <f>VLOOKUP(A1577,'06A906018CG M383 List'!$A$6:$D$1395,3,FALSE)</f>
        <v>#N/A</v>
      </c>
    </row>
    <row r="1578" spans="1:22">
      <c r="A1578" s="3" t="s">
        <v>9881</v>
      </c>
      <c r="B1578" s="2" t="str">
        <f>VLOOKUP(A1578,'4B0907557B M382 List'!$A$5:$E$1799,5,FALSE)</f>
        <v>Ignition angle efficiency depends on delta ignition angle</v>
      </c>
      <c r="D1578" s="2" t="str">
        <f>VLOOKUP(A1578,'4B0907557B M382 List'!$A$5:$B$1799,2,FALSE)</f>
        <v>11x1</v>
      </c>
      <c r="E1578" s="2" t="str">
        <f>VLOOKUP(A1578,'4B0907557B M382 List'!$A$5:$D$1799,4,FALSE)</f>
        <v>Zündwinkel-Wirkungsgrad abhängig von Delta-Zündwinkel</v>
      </c>
      <c r="F1578" s="2" t="str">
        <f>VLOOKUP(A1578,'4B0907557B M382 List'!$A$5:$D$1799,3,FALSE)</f>
        <v>$0A73C</v>
      </c>
      <c r="H1578" s="2" t="e">
        <f>VLOOKUP(A1578,'4B0907557P M592 List'!$A$5:$D$1316,2,FALSE)</f>
        <v>#N/A</v>
      </c>
      <c r="I1578" s="2" t="e">
        <f>VLOOKUP(A1578,'4B0907557P M592 List'!$A$5:$D$1316,4,FALSE)</f>
        <v>#N/A</v>
      </c>
      <c r="J1578" s="2" t="e">
        <f>VLOOKUP(A1578,'4B0907557P M592 List'!$A$5:$D$1316,3,FALSE)</f>
        <v>#N/A</v>
      </c>
      <c r="L1578" s="2" t="e">
        <f>VLOOKUP(A1578,'4B0907557P M592 List'!$A$5:$D$1316,2,FALSE)</f>
        <v>#N/A</v>
      </c>
      <c r="M1578" s="2" t="e">
        <f>VLOOKUP(A1578,'4B0907557P M592 List'!$A$5:$D$1316,4,FALSE)</f>
        <v>#N/A</v>
      </c>
      <c r="N1578" s="2" t="e">
        <f>VLOOKUP(A1578,'4B0907557P M592 List'!$A$5:$D$1316,3,FALSE)</f>
        <v>#N/A</v>
      </c>
      <c r="P1578" s="2" t="str">
        <f>VLOOKUP(A1578,'06A906018R M383 List'!$A$6:$D$1294,2,FALSE)</f>
        <v>11x1</v>
      </c>
      <c r="Q1578" s="2" t="str">
        <f>VLOOKUP(A1578,'06A906018R M383 List'!$A$6:$D$1294,4,FALSE)</f>
        <v>Zündwinkel-Wirkungsgrad abhängig von Delta-Zündwinkel</v>
      </c>
      <c r="R1578" s="2" t="str">
        <f>VLOOKUP(A1578,'06A906018R M383 List'!$A$6:$D$1294,3,FALSE)</f>
        <v>$09C31</v>
      </c>
      <c r="T1578" s="2" t="str">
        <f>VLOOKUP(A1578,'06A906018CG M383 List'!$A$6:$D$1395,2,FALSE)</f>
        <v>11x1</v>
      </c>
      <c r="U1578" s="2" t="str">
        <f>VLOOKUP(A1578,'06A906018CG M383 List'!$A$6:$D$1395,4,FALSE)</f>
        <v>Zündwinkel-Wirkungsgrad abhängig von Delta-Zündwinkel</v>
      </c>
      <c r="V1578" s="2" t="str">
        <f>VLOOKUP(A1578,'06A906018CG M383 List'!$A$6:$D$1395,3,FALSE)</f>
        <v>$09C9B</v>
      </c>
    </row>
    <row r="1579" spans="1:22">
      <c r="A1579" s="3" t="s">
        <v>7463</v>
      </c>
      <c r="B1579" s="2" t="str">
        <f>VLOOKUP(A1579,'4B0907557B M382 List'!$A$5:$E$1799,5,FALSE)</f>
        <v>Attenuation map for filtering the driver torque</v>
      </c>
      <c r="D1579" s="2" t="str">
        <f>VLOOKUP(A1579,'4B0907557B M382 List'!$A$5:$B$1799,2,FALSE)</f>
        <v>6x6</v>
      </c>
      <c r="E1579" s="2" t="str">
        <f>VLOOKUP(A1579,'4B0907557B M382 List'!$A$5:$D$1799,4,FALSE)</f>
        <v>Kennfeld Dämpfung für Filterung des Fahrer-Momentes</v>
      </c>
      <c r="F1579" s="2" t="str">
        <f>VLOOKUP(A1579,'4B0907557B M382 List'!$A$5:$D$1799,3,FALSE)</f>
        <v>$0A4AB</v>
      </c>
      <c r="H1579" s="2" t="e">
        <f>VLOOKUP(A1579,'4B0907557P M592 List'!$A$5:$D$1316,2,FALSE)</f>
        <v>#N/A</v>
      </c>
      <c r="I1579" s="2" t="e">
        <f>VLOOKUP(A1579,'4B0907557P M592 List'!$A$5:$D$1316,4,FALSE)</f>
        <v>#N/A</v>
      </c>
      <c r="J1579" s="2" t="e">
        <f>VLOOKUP(A1579,'4B0907557P M592 List'!$A$5:$D$1316,3,FALSE)</f>
        <v>#N/A</v>
      </c>
      <c r="L1579" s="2" t="e">
        <f>VLOOKUP(A1579,'4B0907557P M592 List'!$A$5:$D$1316,2,FALSE)</f>
        <v>#N/A</v>
      </c>
      <c r="M1579" s="2" t="e">
        <f>VLOOKUP(A1579,'4B0907557P M592 List'!$A$5:$D$1316,4,FALSE)</f>
        <v>#N/A</v>
      </c>
      <c r="N1579" s="2" t="e">
        <f>VLOOKUP(A1579,'4B0907557P M592 List'!$A$5:$D$1316,3,FALSE)</f>
        <v>#N/A</v>
      </c>
      <c r="P1579" s="2" t="str">
        <f>VLOOKUP(A1579,'06A906018R M383 List'!$A$6:$D$1294,2,FALSE)</f>
        <v>6x6</v>
      </c>
      <c r="Q1579" s="2" t="str">
        <f>VLOOKUP(A1579,'06A906018R M383 List'!$A$6:$D$1294,4,FALSE)</f>
        <v>Kennfeld Dämpfung für Filterung des Fahrer-Momentes</v>
      </c>
      <c r="R1579" s="2" t="str">
        <f>VLOOKUP(A1579,'06A906018R M383 List'!$A$6:$D$1294,3,FALSE)</f>
        <v>$099A0</v>
      </c>
      <c r="T1579" s="2" t="str">
        <f>VLOOKUP(A1579,'06A906018CG M383 List'!$A$6:$D$1395,2,FALSE)</f>
        <v>6x6</v>
      </c>
      <c r="U1579" s="2" t="str">
        <f>VLOOKUP(A1579,'06A906018CG M383 List'!$A$6:$D$1395,4,FALSE)</f>
        <v>Kennfeld Dämpfung für Filterung des Fahrer-Momentes</v>
      </c>
      <c r="V1579" s="2" t="str">
        <f>VLOOKUP(A1579,'06A906018CG M383 List'!$A$6:$D$1395,3,FALSE)</f>
        <v>$09A0A</v>
      </c>
    </row>
    <row r="1580" spans="1:22">
      <c r="A1580" s="3" t="s">
        <v>7466</v>
      </c>
      <c r="B1580" s="2" t="str">
        <f>VLOOKUP(A1580,'4B0907557B M382 List'!$A$5:$E$1799,5,FALSE)</f>
        <v>Attenuation map for filtering the driver torque</v>
      </c>
      <c r="D1580" s="2" t="str">
        <f>VLOOKUP(A1580,'4B0907557B M382 List'!$A$5:$B$1799,2,FALSE)</f>
        <v>6x6</v>
      </c>
      <c r="E1580" s="2" t="str">
        <f>VLOOKUP(A1580,'4B0907557B M382 List'!$A$5:$D$1799,4,FALSE)</f>
        <v>Kennfeld Dämpfung für Filterung des Fahrer-Momentes</v>
      </c>
      <c r="F1580" s="2" t="str">
        <f>VLOOKUP(A1580,'4B0907557B M382 List'!$A$5:$D$1799,3,FALSE)</f>
        <v>$0A4CF</v>
      </c>
      <c r="H1580" s="2" t="e">
        <f>VLOOKUP(A1580,'4B0907557P M592 List'!$A$5:$D$1316,2,FALSE)</f>
        <v>#N/A</v>
      </c>
      <c r="I1580" s="2" t="e">
        <f>VLOOKUP(A1580,'4B0907557P M592 List'!$A$5:$D$1316,4,FALSE)</f>
        <v>#N/A</v>
      </c>
      <c r="J1580" s="2" t="e">
        <f>VLOOKUP(A1580,'4B0907557P M592 List'!$A$5:$D$1316,3,FALSE)</f>
        <v>#N/A</v>
      </c>
      <c r="L1580" s="2" t="e">
        <f>VLOOKUP(A1580,'4B0907557P M592 List'!$A$5:$D$1316,2,FALSE)</f>
        <v>#N/A</v>
      </c>
      <c r="M1580" s="2" t="e">
        <f>VLOOKUP(A1580,'4B0907557P M592 List'!$A$5:$D$1316,4,FALSE)</f>
        <v>#N/A</v>
      </c>
      <c r="N1580" s="2" t="e">
        <f>VLOOKUP(A1580,'4B0907557P M592 List'!$A$5:$D$1316,3,FALSE)</f>
        <v>#N/A</v>
      </c>
      <c r="P1580" s="2" t="e">
        <f>VLOOKUP(A1580,'06A906018R M383 List'!$A$6:$D$1294,2,FALSE)</f>
        <v>#N/A</v>
      </c>
      <c r="Q1580" s="2" t="e">
        <f>VLOOKUP(A1580,'06A906018R M383 List'!$A$6:$D$1294,4,FALSE)</f>
        <v>#N/A</v>
      </c>
      <c r="R1580" s="2" t="e">
        <f>VLOOKUP(A1580,'06A906018R M383 List'!$A$6:$D$1294,3,FALSE)</f>
        <v>#N/A</v>
      </c>
      <c r="T1580" s="2" t="str">
        <f>VLOOKUP(A1580,'06A906018CG M383 List'!$A$6:$D$1395,2,FALSE)</f>
        <v>6x6</v>
      </c>
      <c r="U1580" s="2" t="str">
        <f>VLOOKUP(A1580,'06A906018CG M383 List'!$A$6:$D$1395,4,FALSE)</f>
        <v>Kennfeld Dämpfung für Filterung des Fahrer-Momentes</v>
      </c>
      <c r="V1580" s="2" t="str">
        <f>VLOOKUP(A1580,'06A906018CG M383 List'!$A$6:$D$1395,3,FALSE)</f>
        <v>$09A2E</v>
      </c>
    </row>
    <row r="1581" spans="1:22">
      <c r="A1581" s="3" t="s">
        <v>7468</v>
      </c>
      <c r="B1581" s="2" t="str">
        <f>VLOOKUP(A1581,'4B0907557B M382 List'!$A$5:$E$1799,5,FALSE)</f>
        <v>Attenuation map for filtering the driver torque</v>
      </c>
      <c r="D1581" s="2" t="str">
        <f>VLOOKUP(A1581,'4B0907557B M382 List'!$A$5:$B$1799,2,FALSE)</f>
        <v>6x6</v>
      </c>
      <c r="E1581" s="2" t="str">
        <f>VLOOKUP(A1581,'4B0907557B M382 List'!$A$5:$D$1799,4,FALSE)</f>
        <v>Kennfeld Dämpfung für Filterung des Fahrer-Momentes</v>
      </c>
      <c r="F1581" s="2" t="str">
        <f>VLOOKUP(A1581,'4B0907557B M382 List'!$A$5:$D$1799,3,FALSE)</f>
        <v>$0A4F3</v>
      </c>
      <c r="H1581" s="2" t="e">
        <f>VLOOKUP(A1581,'4B0907557P M592 List'!$A$5:$D$1316,2,FALSE)</f>
        <v>#N/A</v>
      </c>
      <c r="I1581" s="2" t="e">
        <f>VLOOKUP(A1581,'4B0907557P M592 List'!$A$5:$D$1316,4,FALSE)</f>
        <v>#N/A</v>
      </c>
      <c r="J1581" s="2" t="e">
        <f>VLOOKUP(A1581,'4B0907557P M592 List'!$A$5:$D$1316,3,FALSE)</f>
        <v>#N/A</v>
      </c>
      <c r="L1581" s="2" t="e">
        <f>VLOOKUP(A1581,'4B0907557P M592 List'!$A$5:$D$1316,2,FALSE)</f>
        <v>#N/A</v>
      </c>
      <c r="M1581" s="2" t="e">
        <f>VLOOKUP(A1581,'4B0907557P M592 List'!$A$5:$D$1316,4,FALSE)</f>
        <v>#N/A</v>
      </c>
      <c r="N1581" s="2" t="e">
        <f>VLOOKUP(A1581,'4B0907557P M592 List'!$A$5:$D$1316,3,FALSE)</f>
        <v>#N/A</v>
      </c>
      <c r="P1581" s="2" t="e">
        <f>VLOOKUP(A1581,'06A906018R M383 List'!$A$6:$D$1294,2,FALSE)</f>
        <v>#N/A</v>
      </c>
      <c r="Q1581" s="2" t="e">
        <f>VLOOKUP(A1581,'06A906018R M383 List'!$A$6:$D$1294,4,FALSE)</f>
        <v>#N/A</v>
      </c>
      <c r="R1581" s="2" t="e">
        <f>VLOOKUP(A1581,'06A906018R M383 List'!$A$6:$D$1294,3,FALSE)</f>
        <v>#N/A</v>
      </c>
      <c r="T1581" s="2" t="str">
        <f>VLOOKUP(A1581,'06A906018CG M383 List'!$A$6:$D$1395,2,FALSE)</f>
        <v>6x6</v>
      </c>
      <c r="U1581" s="2" t="str">
        <f>VLOOKUP(A1581,'06A906018CG M383 List'!$A$6:$D$1395,4,FALSE)</f>
        <v>Kennfeld Dämpfung für Filterung des Fahrer-Momentes</v>
      </c>
      <c r="V1581" s="2" t="str">
        <f>VLOOKUP(A1581,'06A906018CG M383 List'!$A$6:$D$1395,3,FALSE)</f>
        <v>$09A52</v>
      </c>
    </row>
    <row r="1582" spans="1:22">
      <c r="A1582" s="2" t="s">
        <v>7471</v>
      </c>
      <c r="B1582" s="2" t="str">
        <f>VLOOKUP(A1582,'4B0907557B M382 List'!$A$5:$E$1799,5,FALSE)</f>
        <v>Attenuation map for filtering the driver torque from thrust</v>
      </c>
      <c r="D1582" s="2" t="str">
        <f>VLOOKUP(A1582,'4B0907557B M382 List'!$A$5:$B$1799,2,FALSE)</f>
        <v>6x6</v>
      </c>
      <c r="E1582" s="2" t="str">
        <f>VLOOKUP(A1582,'4B0907557B M382 List'!$A$5:$D$1799,4,FALSE)</f>
        <v>Kennfeld Dämpfung für Filterung des Fahrer-Momentes aus Schub</v>
      </c>
      <c r="F1582" s="2" t="str">
        <f>VLOOKUP(A1582,'4B0907557B M382 List'!$A$5:$D$1799,3,FALSE)</f>
        <v>$0A583</v>
      </c>
      <c r="H1582" s="2" t="e">
        <f>VLOOKUP(A1582,'4B0907557P M592 List'!$A$5:$D$1316,2,FALSE)</f>
        <v>#N/A</v>
      </c>
      <c r="I1582" s="2" t="e">
        <f>VLOOKUP(A1582,'4B0907557P M592 List'!$A$5:$D$1316,4,FALSE)</f>
        <v>#N/A</v>
      </c>
      <c r="J1582" s="2" t="e">
        <f>VLOOKUP(A1582,'4B0907557P M592 List'!$A$5:$D$1316,3,FALSE)</f>
        <v>#N/A</v>
      </c>
      <c r="L1582" s="2" t="e">
        <f>VLOOKUP(A1582,'4B0907557P M592 List'!$A$5:$D$1316,2,FALSE)</f>
        <v>#N/A</v>
      </c>
      <c r="M1582" s="2" t="e">
        <f>VLOOKUP(A1582,'4B0907557P M592 List'!$A$5:$D$1316,4,FALSE)</f>
        <v>#N/A</v>
      </c>
      <c r="N1582" s="2" t="e">
        <f>VLOOKUP(A1582,'4B0907557P M592 List'!$A$5:$D$1316,3,FALSE)</f>
        <v>#N/A</v>
      </c>
      <c r="P1582" s="2" t="e">
        <f>VLOOKUP(A1582,'06A906018R M383 List'!$A$6:$D$1294,2,FALSE)</f>
        <v>#N/A</v>
      </c>
      <c r="Q1582" s="2" t="e">
        <f>VLOOKUP(A1582,'06A906018R M383 List'!$A$6:$D$1294,4,FALSE)</f>
        <v>#N/A</v>
      </c>
      <c r="R1582" s="2" t="e">
        <f>VLOOKUP(A1582,'06A906018R M383 List'!$A$6:$D$1294,3,FALSE)</f>
        <v>#N/A</v>
      </c>
      <c r="T1582" s="2" t="str">
        <f>VLOOKUP(A1582,'06A906018CG M383 List'!$A$6:$D$1395,2,FALSE)</f>
        <v>6x6</v>
      </c>
      <c r="U1582" s="2" t="str">
        <f>VLOOKUP(A1582,'06A906018CG M383 List'!$A$6:$D$1395,4,FALSE)</f>
        <v>Kennfeld Dämpfung für Filterung des Fahrer-Momentes aus Schub</v>
      </c>
      <c r="V1582" s="2" t="str">
        <f>VLOOKUP(A1582,'06A906018CG M383 List'!$A$6:$D$1395,3,FALSE)</f>
        <v>$09AE2</v>
      </c>
    </row>
    <row r="1583" spans="1:22">
      <c r="A1583" s="2" t="s">
        <v>7473</v>
      </c>
      <c r="B1583" s="2" t="str">
        <f>VLOOKUP(A1583,'4B0907557B M382 List'!$A$5:$E$1799,5,FALSE)</f>
        <v>Attenuation map for filtering the driver torque from thrust</v>
      </c>
      <c r="D1583" s="2" t="str">
        <f>VLOOKUP(A1583,'4B0907557B M382 List'!$A$5:$B$1799,2,FALSE)</f>
        <v>6x6</v>
      </c>
      <c r="E1583" s="2" t="str">
        <f>VLOOKUP(A1583,'4B0907557B M382 List'!$A$5:$D$1799,4,FALSE)</f>
        <v>Kennfeld Dämpfung für Filterung des Fahrer-Momentes aus Schub</v>
      </c>
      <c r="F1583" s="2" t="str">
        <f>VLOOKUP(A1583,'4B0907557B M382 List'!$A$5:$D$1799,3,FALSE)</f>
        <v>$0A5A7</v>
      </c>
      <c r="H1583" s="2" t="e">
        <f>VLOOKUP(A1583,'4B0907557P M592 List'!$A$5:$D$1316,2,FALSE)</f>
        <v>#N/A</v>
      </c>
      <c r="I1583" s="2" t="e">
        <f>VLOOKUP(A1583,'4B0907557P M592 List'!$A$5:$D$1316,4,FALSE)</f>
        <v>#N/A</v>
      </c>
      <c r="J1583" s="2" t="e">
        <f>VLOOKUP(A1583,'4B0907557P M592 List'!$A$5:$D$1316,3,FALSE)</f>
        <v>#N/A</v>
      </c>
      <c r="L1583" s="2" t="e">
        <f>VLOOKUP(A1583,'4B0907557P M592 List'!$A$5:$D$1316,2,FALSE)</f>
        <v>#N/A</v>
      </c>
      <c r="M1583" s="2" t="e">
        <f>VLOOKUP(A1583,'4B0907557P M592 List'!$A$5:$D$1316,4,FALSE)</f>
        <v>#N/A</v>
      </c>
      <c r="N1583" s="2" t="e">
        <f>VLOOKUP(A1583,'4B0907557P M592 List'!$A$5:$D$1316,3,FALSE)</f>
        <v>#N/A</v>
      </c>
      <c r="P1583" s="2" t="e">
        <f>VLOOKUP(A1583,'06A906018R M383 List'!$A$6:$D$1294,2,FALSE)</f>
        <v>#N/A</v>
      </c>
      <c r="Q1583" s="2" t="e">
        <f>VLOOKUP(A1583,'06A906018R M383 List'!$A$6:$D$1294,4,FALSE)</f>
        <v>#N/A</v>
      </c>
      <c r="R1583" s="2" t="e">
        <f>VLOOKUP(A1583,'06A906018R M383 List'!$A$6:$D$1294,3,FALSE)</f>
        <v>#N/A</v>
      </c>
      <c r="T1583" s="2" t="str">
        <f>VLOOKUP(A1583,'06A906018CG M383 List'!$A$6:$D$1395,2,FALSE)</f>
        <v>6x6</v>
      </c>
      <c r="U1583" s="2" t="str">
        <f>VLOOKUP(A1583,'06A906018CG M383 List'!$A$6:$D$1395,4,FALSE)</f>
        <v>Kennfeld Dämpfung für Filterung des Fahrer-Momentes aus Schub</v>
      </c>
      <c r="V1583" s="2" t="str">
        <f>VLOOKUP(A1583,'06A906018CG M383 List'!$A$6:$D$1395,3,FALSE)</f>
        <v>$09B06</v>
      </c>
    </row>
    <row r="1584" spans="1:22">
      <c r="A1584" s="2" t="s">
        <v>7475</v>
      </c>
      <c r="B1584" s="2" t="str">
        <f>VLOOKUP(A1584,'4B0907557B M382 List'!$A$5:$E$1799,5,FALSE)</f>
        <v>Attenuation map for filtering the driver torque from thrust</v>
      </c>
      <c r="D1584" s="2" t="str">
        <f>VLOOKUP(A1584,'4B0907557B M382 List'!$A$5:$B$1799,2,FALSE)</f>
        <v>6x6</v>
      </c>
      <c r="E1584" s="2" t="str">
        <f>VLOOKUP(A1584,'4B0907557B M382 List'!$A$5:$D$1799,4,FALSE)</f>
        <v>Kennfeld Dämpfung für Filterung des Fahrer-Momentes aus Schub</v>
      </c>
      <c r="F1584" s="2" t="str">
        <f>VLOOKUP(A1584,'4B0907557B M382 List'!$A$5:$D$1799,3,FALSE)</f>
        <v>$0A5CB</v>
      </c>
      <c r="H1584" s="2" t="e">
        <f>VLOOKUP(A1584,'4B0907557P M592 List'!$A$5:$D$1316,2,FALSE)</f>
        <v>#N/A</v>
      </c>
      <c r="I1584" s="2" t="e">
        <f>VLOOKUP(A1584,'4B0907557P M592 List'!$A$5:$D$1316,4,FALSE)</f>
        <v>#N/A</v>
      </c>
      <c r="J1584" s="2" t="e">
        <f>VLOOKUP(A1584,'4B0907557P M592 List'!$A$5:$D$1316,3,FALSE)</f>
        <v>#N/A</v>
      </c>
      <c r="L1584" s="2" t="e">
        <f>VLOOKUP(A1584,'4B0907557P M592 List'!$A$5:$D$1316,2,FALSE)</f>
        <v>#N/A</v>
      </c>
      <c r="M1584" s="2" t="e">
        <f>VLOOKUP(A1584,'4B0907557P M592 List'!$A$5:$D$1316,4,FALSE)</f>
        <v>#N/A</v>
      </c>
      <c r="N1584" s="2" t="e">
        <f>VLOOKUP(A1584,'4B0907557P M592 List'!$A$5:$D$1316,3,FALSE)</f>
        <v>#N/A</v>
      </c>
      <c r="P1584" s="2" t="e">
        <f>VLOOKUP(A1584,'06A906018R M383 List'!$A$6:$D$1294,2,FALSE)</f>
        <v>#N/A</v>
      </c>
      <c r="Q1584" s="2" t="e">
        <f>VLOOKUP(A1584,'06A906018R M383 List'!$A$6:$D$1294,4,FALSE)</f>
        <v>#N/A</v>
      </c>
      <c r="R1584" s="2" t="e">
        <f>VLOOKUP(A1584,'06A906018R M383 List'!$A$6:$D$1294,3,FALSE)</f>
        <v>#N/A</v>
      </c>
      <c r="T1584" s="2" t="str">
        <f>VLOOKUP(A1584,'06A906018CG M383 List'!$A$6:$D$1395,2,FALSE)</f>
        <v>6x6</v>
      </c>
      <c r="U1584" s="2" t="str">
        <f>VLOOKUP(A1584,'06A906018CG M383 List'!$A$6:$D$1395,4,FALSE)</f>
        <v>Kennfeld Dämpfung für Filterung des Fahrer-Momentes aus Schub</v>
      </c>
      <c r="V1584" s="2" t="str">
        <f>VLOOKUP(A1584,'06A906018CG M383 List'!$A$6:$D$1395,3,FALSE)</f>
        <v>$09B2A</v>
      </c>
    </row>
    <row r="1585" spans="1:22">
      <c r="A1585" s="2" t="s">
        <v>7807</v>
      </c>
      <c r="B1585" s="2" t="str">
        <f>VLOOKUP(A1585,'4B0907557B M382 List'!$A$5:$E$1799,5,FALSE)</f>
        <v>Characteristic field time constant for filtering the driver torque</v>
      </c>
      <c r="D1585" s="2" t="str">
        <f>VLOOKUP(A1585,'4B0907557B M382 List'!$A$5:$B$1799,2,FALSE)</f>
        <v>6x6</v>
      </c>
      <c r="E1585" s="2" t="str">
        <f>VLOOKUP(A1585,'4B0907557B M382 List'!$A$5:$D$1799,4,FALSE)</f>
        <v>Kennfeld Zeitkonstante für Filterung des Fahrer-Momentes</v>
      </c>
      <c r="F1585" s="2" t="str">
        <f>VLOOKUP(A1585,'4B0907557B M382 List'!$A$5:$D$1799,3,FALSE)</f>
        <v>$0A43F</v>
      </c>
      <c r="H1585" s="2" t="e">
        <f>VLOOKUP(A1585,'4B0907557P M592 List'!$A$5:$D$1316,2,FALSE)</f>
        <v>#N/A</v>
      </c>
      <c r="I1585" s="2" t="e">
        <f>VLOOKUP(A1585,'4B0907557P M592 List'!$A$5:$D$1316,4,FALSE)</f>
        <v>#N/A</v>
      </c>
      <c r="J1585" s="2" t="e">
        <f>VLOOKUP(A1585,'4B0907557P M592 List'!$A$5:$D$1316,3,FALSE)</f>
        <v>#N/A</v>
      </c>
      <c r="L1585" s="2" t="e">
        <f>VLOOKUP(A1585,'4B0907557P M592 List'!$A$5:$D$1316,2,FALSE)</f>
        <v>#N/A</v>
      </c>
      <c r="M1585" s="2" t="e">
        <f>VLOOKUP(A1585,'4B0907557P M592 List'!$A$5:$D$1316,4,FALSE)</f>
        <v>#N/A</v>
      </c>
      <c r="N1585" s="2" t="e">
        <f>VLOOKUP(A1585,'4B0907557P M592 List'!$A$5:$D$1316,3,FALSE)</f>
        <v>#N/A</v>
      </c>
      <c r="P1585" s="2" t="str">
        <f>VLOOKUP(A1585,'06A906018R M383 List'!$A$6:$D$1294,2,FALSE)</f>
        <v>6x6</v>
      </c>
      <c r="Q1585" s="2" t="str">
        <f>VLOOKUP(A1585,'06A906018R M383 List'!$A$6:$D$1294,4,FALSE)</f>
        <v>Kennfeld Zeitkonstante für Filterung des Fahrer-Momentes</v>
      </c>
      <c r="R1585" s="2" t="str">
        <f>VLOOKUP(A1585,'06A906018R M383 List'!$A$6:$D$1294,3,FALSE)</f>
        <v>$09934</v>
      </c>
      <c r="T1585" s="2" t="str">
        <f>VLOOKUP(A1585,'06A906018CG M383 List'!$A$6:$D$1395,2,FALSE)</f>
        <v>6x6</v>
      </c>
      <c r="U1585" s="2" t="str">
        <f>VLOOKUP(A1585,'06A906018CG M383 List'!$A$6:$D$1395,4,FALSE)</f>
        <v>Kennfeld Zeitkonstante für Filterung des Fahrer-Momentes</v>
      </c>
      <c r="V1585" s="2" t="str">
        <f>VLOOKUP(A1585,'06A906018CG M383 List'!$A$6:$D$1395,3,FALSE)</f>
        <v>$0999E</v>
      </c>
    </row>
    <row r="1586" spans="1:22">
      <c r="A1586" s="2" t="s">
        <v>7809</v>
      </c>
      <c r="B1586" s="2" t="str">
        <f>VLOOKUP(A1586,'4B0907557B M382 List'!$A$5:$E$1799,5,FALSE)</f>
        <v>Characteristic field time constant for filtering the driver torque</v>
      </c>
      <c r="D1586" s="2" t="str">
        <f>VLOOKUP(A1586,'4B0907557B M382 List'!$A$5:$B$1799,2,FALSE)</f>
        <v>6x6</v>
      </c>
      <c r="E1586" s="2" t="str">
        <f>VLOOKUP(A1586,'4B0907557B M382 List'!$A$5:$D$1799,4,FALSE)</f>
        <v>Kennfeld Zeitkonstante für Filterung des Fahrer-Momentes</v>
      </c>
      <c r="F1586" s="2" t="str">
        <f>VLOOKUP(A1586,'4B0907557B M382 List'!$A$5:$D$1799,3,FALSE)</f>
        <v>$0A463</v>
      </c>
      <c r="H1586" s="2" t="e">
        <f>VLOOKUP(A1586,'4B0907557P M592 List'!$A$5:$D$1316,2,FALSE)</f>
        <v>#N/A</v>
      </c>
      <c r="I1586" s="2" t="e">
        <f>VLOOKUP(A1586,'4B0907557P M592 List'!$A$5:$D$1316,4,FALSE)</f>
        <v>#N/A</v>
      </c>
      <c r="J1586" s="2" t="e">
        <f>VLOOKUP(A1586,'4B0907557P M592 List'!$A$5:$D$1316,3,FALSE)</f>
        <v>#N/A</v>
      </c>
      <c r="L1586" s="2" t="e">
        <f>VLOOKUP(A1586,'4B0907557P M592 List'!$A$5:$D$1316,2,FALSE)</f>
        <v>#N/A</v>
      </c>
      <c r="M1586" s="2" t="e">
        <f>VLOOKUP(A1586,'4B0907557P M592 List'!$A$5:$D$1316,4,FALSE)</f>
        <v>#N/A</v>
      </c>
      <c r="N1586" s="2" t="e">
        <f>VLOOKUP(A1586,'4B0907557P M592 List'!$A$5:$D$1316,3,FALSE)</f>
        <v>#N/A</v>
      </c>
      <c r="P1586" s="2" t="e">
        <f>VLOOKUP(A1586,'06A906018R M383 List'!$A$6:$D$1294,2,FALSE)</f>
        <v>#N/A</v>
      </c>
      <c r="Q1586" s="2" t="e">
        <f>VLOOKUP(A1586,'06A906018R M383 List'!$A$6:$D$1294,4,FALSE)</f>
        <v>#N/A</v>
      </c>
      <c r="R1586" s="2" t="e">
        <f>VLOOKUP(A1586,'06A906018R M383 List'!$A$6:$D$1294,3,FALSE)</f>
        <v>#N/A</v>
      </c>
      <c r="T1586" s="2" t="str">
        <f>VLOOKUP(A1586,'06A906018CG M383 List'!$A$6:$D$1395,2,FALSE)</f>
        <v>6x6</v>
      </c>
      <c r="U1586" s="2" t="str">
        <f>VLOOKUP(A1586,'06A906018CG M383 List'!$A$6:$D$1395,4,FALSE)</f>
        <v>Kennfeld Zeitkonstante für Filterung des Fahrer-Momentes</v>
      </c>
      <c r="V1586" s="2" t="str">
        <f>VLOOKUP(A1586,'06A906018CG M383 List'!$A$6:$D$1395,3,FALSE)</f>
        <v>$099C2</v>
      </c>
    </row>
    <row r="1587" spans="1:22">
      <c r="A1587" s="2" t="s">
        <v>7811</v>
      </c>
      <c r="B1587" s="2" t="str">
        <f>VLOOKUP(A1587,'4B0907557B M382 List'!$A$5:$E$1799,5,FALSE)</f>
        <v>Characteristic field time constant for filtering the driver torque</v>
      </c>
      <c r="D1587" s="2" t="str">
        <f>VLOOKUP(A1587,'4B0907557B M382 List'!$A$5:$B$1799,2,FALSE)</f>
        <v>6x6</v>
      </c>
      <c r="E1587" s="2" t="str">
        <f>VLOOKUP(A1587,'4B0907557B M382 List'!$A$5:$D$1799,4,FALSE)</f>
        <v>Kennfeld Zeitkonstante für Filterung des Fahrer-Momentes</v>
      </c>
      <c r="F1587" s="2" t="str">
        <f>VLOOKUP(A1587,'4B0907557B M382 List'!$A$5:$D$1799,3,FALSE)</f>
        <v>$0A487</v>
      </c>
      <c r="H1587" s="2" t="e">
        <f>VLOOKUP(A1587,'4B0907557P M592 List'!$A$5:$D$1316,2,FALSE)</f>
        <v>#N/A</v>
      </c>
      <c r="I1587" s="2" t="e">
        <f>VLOOKUP(A1587,'4B0907557P M592 List'!$A$5:$D$1316,4,FALSE)</f>
        <v>#N/A</v>
      </c>
      <c r="J1587" s="2" t="e">
        <f>VLOOKUP(A1587,'4B0907557P M592 List'!$A$5:$D$1316,3,FALSE)</f>
        <v>#N/A</v>
      </c>
      <c r="L1587" s="2" t="e">
        <f>VLOOKUP(A1587,'4B0907557P M592 List'!$A$5:$D$1316,2,FALSE)</f>
        <v>#N/A</v>
      </c>
      <c r="M1587" s="2" t="e">
        <f>VLOOKUP(A1587,'4B0907557P M592 List'!$A$5:$D$1316,4,FALSE)</f>
        <v>#N/A</v>
      </c>
      <c r="N1587" s="2" t="e">
        <f>VLOOKUP(A1587,'4B0907557P M592 List'!$A$5:$D$1316,3,FALSE)</f>
        <v>#N/A</v>
      </c>
      <c r="P1587" s="2" t="e">
        <f>VLOOKUP(A1587,'06A906018R M383 List'!$A$6:$D$1294,2,FALSE)</f>
        <v>#N/A</v>
      </c>
      <c r="Q1587" s="2" t="e">
        <f>VLOOKUP(A1587,'06A906018R M383 List'!$A$6:$D$1294,4,FALSE)</f>
        <v>#N/A</v>
      </c>
      <c r="R1587" s="2" t="e">
        <f>VLOOKUP(A1587,'06A906018R M383 List'!$A$6:$D$1294,3,FALSE)</f>
        <v>#N/A</v>
      </c>
      <c r="T1587" s="2" t="str">
        <f>VLOOKUP(A1587,'06A906018CG M383 List'!$A$6:$D$1395,2,FALSE)</f>
        <v>6x6</v>
      </c>
      <c r="U1587" s="2" t="str">
        <f>VLOOKUP(A1587,'06A906018CG M383 List'!$A$6:$D$1395,4,FALSE)</f>
        <v>Kennfeld Zeitkonstante für Filterung des Fahrer-Momentes</v>
      </c>
      <c r="V1587" s="2" t="str">
        <f>VLOOKUP(A1587,'06A906018CG M383 List'!$A$6:$D$1395,3,FALSE)</f>
        <v>$099E6</v>
      </c>
    </row>
    <row r="1588" spans="1:22">
      <c r="A1588" s="2" t="s">
        <v>7814</v>
      </c>
      <c r="B1588" s="2" t="str">
        <f>VLOOKUP(A1588,'4B0907557B M382 List'!$A$5:$E$1799,5,FALSE)</f>
        <v>Characteristic field time constant for filtering the driver torque from thrust</v>
      </c>
      <c r="D1588" s="2" t="str">
        <f>VLOOKUP(A1588,'4B0907557B M382 List'!$A$5:$B$1799,2,FALSE)</f>
        <v>6x6</v>
      </c>
      <c r="E1588" s="2" t="str">
        <f>VLOOKUP(A1588,'4B0907557B M382 List'!$A$5:$D$1799,4,FALSE)</f>
        <v>Kennfeld Zeitkonstante für Filterung des Fahrer-Momentes aus Schub</v>
      </c>
      <c r="F1588" s="2" t="str">
        <f>VLOOKUP(A1588,'4B0907557B M382 List'!$A$5:$D$1799,3,FALSE)</f>
        <v>$0A517</v>
      </c>
      <c r="H1588" s="2" t="e">
        <f>VLOOKUP(A1588,'4B0907557P M592 List'!$A$5:$D$1316,2,FALSE)</f>
        <v>#N/A</v>
      </c>
      <c r="I1588" s="2" t="e">
        <f>VLOOKUP(A1588,'4B0907557P M592 List'!$A$5:$D$1316,4,FALSE)</f>
        <v>#N/A</v>
      </c>
      <c r="J1588" s="2" t="e">
        <f>VLOOKUP(A1588,'4B0907557P M592 List'!$A$5:$D$1316,3,FALSE)</f>
        <v>#N/A</v>
      </c>
      <c r="L1588" s="2" t="e">
        <f>VLOOKUP(A1588,'4B0907557P M592 List'!$A$5:$D$1316,2,FALSE)</f>
        <v>#N/A</v>
      </c>
      <c r="M1588" s="2" t="e">
        <f>VLOOKUP(A1588,'4B0907557P M592 List'!$A$5:$D$1316,4,FALSE)</f>
        <v>#N/A</v>
      </c>
      <c r="N1588" s="2" t="e">
        <f>VLOOKUP(A1588,'4B0907557P M592 List'!$A$5:$D$1316,3,FALSE)</f>
        <v>#N/A</v>
      </c>
      <c r="P1588" s="2" t="e">
        <f>VLOOKUP(A1588,'06A906018R M383 List'!$A$6:$D$1294,2,FALSE)</f>
        <v>#N/A</v>
      </c>
      <c r="Q1588" s="2" t="e">
        <f>VLOOKUP(A1588,'06A906018R M383 List'!$A$6:$D$1294,4,FALSE)</f>
        <v>#N/A</v>
      </c>
      <c r="R1588" s="2" t="e">
        <f>VLOOKUP(A1588,'06A906018R M383 List'!$A$6:$D$1294,3,FALSE)</f>
        <v>#N/A</v>
      </c>
      <c r="T1588" s="2" t="str">
        <f>VLOOKUP(A1588,'06A906018CG M383 List'!$A$6:$D$1395,2,FALSE)</f>
        <v>6x6</v>
      </c>
      <c r="U1588" s="2" t="str">
        <f>VLOOKUP(A1588,'06A906018CG M383 List'!$A$6:$D$1395,4,FALSE)</f>
        <v>Kennfeld Zeitkonstante für Filterung des Fahrer-Momentes aus Schub</v>
      </c>
      <c r="V1588" s="2" t="str">
        <f>VLOOKUP(A1588,'06A906018CG M383 List'!$A$6:$D$1395,3,FALSE)</f>
        <v>$09A76</v>
      </c>
    </row>
    <row r="1589" spans="1:22">
      <c r="A1589" s="2" t="s">
        <v>7816</v>
      </c>
      <c r="B1589" s="2" t="str">
        <f>VLOOKUP(A1589,'4B0907557B M382 List'!$A$5:$E$1799,5,FALSE)</f>
        <v>Characteristic field time constant for filtering the driver torque from thrust</v>
      </c>
      <c r="D1589" s="2" t="str">
        <f>VLOOKUP(A1589,'4B0907557B M382 List'!$A$5:$B$1799,2,FALSE)</f>
        <v>6x6</v>
      </c>
      <c r="E1589" s="2" t="str">
        <f>VLOOKUP(A1589,'4B0907557B M382 List'!$A$5:$D$1799,4,FALSE)</f>
        <v>Kennfeld Zeitkonstante für Filterung des Fahrer-Momentes aus Schub</v>
      </c>
      <c r="F1589" s="2" t="str">
        <f>VLOOKUP(A1589,'4B0907557B M382 List'!$A$5:$D$1799,3,FALSE)</f>
        <v>$0A53B</v>
      </c>
      <c r="H1589" s="2" t="e">
        <f>VLOOKUP(A1589,'4B0907557P M592 List'!$A$5:$D$1316,2,FALSE)</f>
        <v>#N/A</v>
      </c>
      <c r="I1589" s="2" t="e">
        <f>VLOOKUP(A1589,'4B0907557P M592 List'!$A$5:$D$1316,4,FALSE)</f>
        <v>#N/A</v>
      </c>
      <c r="J1589" s="2" t="e">
        <f>VLOOKUP(A1589,'4B0907557P M592 List'!$A$5:$D$1316,3,FALSE)</f>
        <v>#N/A</v>
      </c>
      <c r="L1589" s="2" t="e">
        <f>VLOOKUP(A1589,'4B0907557P M592 List'!$A$5:$D$1316,2,FALSE)</f>
        <v>#N/A</v>
      </c>
      <c r="M1589" s="2" t="e">
        <f>VLOOKUP(A1589,'4B0907557P M592 List'!$A$5:$D$1316,4,FALSE)</f>
        <v>#N/A</v>
      </c>
      <c r="N1589" s="2" t="e">
        <f>VLOOKUP(A1589,'4B0907557P M592 List'!$A$5:$D$1316,3,FALSE)</f>
        <v>#N/A</v>
      </c>
      <c r="P1589" s="2" t="e">
        <f>VLOOKUP(A1589,'06A906018R M383 List'!$A$6:$D$1294,2,FALSE)</f>
        <v>#N/A</v>
      </c>
      <c r="Q1589" s="2" t="e">
        <f>VLOOKUP(A1589,'06A906018R M383 List'!$A$6:$D$1294,4,FALSE)</f>
        <v>#N/A</v>
      </c>
      <c r="R1589" s="2" t="e">
        <f>VLOOKUP(A1589,'06A906018R M383 List'!$A$6:$D$1294,3,FALSE)</f>
        <v>#N/A</v>
      </c>
      <c r="T1589" s="2" t="str">
        <f>VLOOKUP(A1589,'06A906018CG M383 List'!$A$6:$D$1395,2,FALSE)</f>
        <v>6x6</v>
      </c>
      <c r="U1589" s="2" t="str">
        <f>VLOOKUP(A1589,'06A906018CG M383 List'!$A$6:$D$1395,4,FALSE)</f>
        <v>Kennfeld Zeitkonstante für Filterung des Fahrer-Momentes aus Schub</v>
      </c>
      <c r="V1589" s="2" t="str">
        <f>VLOOKUP(A1589,'06A906018CG M383 List'!$A$6:$D$1395,3,FALSE)</f>
        <v>$09A9A</v>
      </c>
    </row>
    <row r="1590" spans="1:22">
      <c r="A1590" s="2" t="s">
        <v>7818</v>
      </c>
      <c r="B1590" s="2" t="str">
        <f>VLOOKUP(A1590,'4B0907557B M382 List'!$A$5:$E$1799,5,FALSE)</f>
        <v>Characteristic field time constant for filtering the driver torque from thrust</v>
      </c>
      <c r="D1590" s="2" t="str">
        <f>VLOOKUP(A1590,'4B0907557B M382 List'!$A$5:$B$1799,2,FALSE)</f>
        <v>6x6</v>
      </c>
      <c r="E1590" s="2" t="str">
        <f>VLOOKUP(A1590,'4B0907557B M382 List'!$A$5:$D$1799,4,FALSE)</f>
        <v>Kennfeld Zeitkonstante für Filterung des Fahrer-Momentes aus Schub</v>
      </c>
      <c r="F1590" s="2" t="str">
        <f>VLOOKUP(A1590,'4B0907557B M382 List'!$A$5:$D$1799,3,FALSE)</f>
        <v>$0A55F</v>
      </c>
      <c r="H1590" s="2" t="e">
        <f>VLOOKUP(A1590,'4B0907557P M592 List'!$A$5:$D$1316,2,FALSE)</f>
        <v>#N/A</v>
      </c>
      <c r="I1590" s="2" t="e">
        <f>VLOOKUP(A1590,'4B0907557P M592 List'!$A$5:$D$1316,4,FALSE)</f>
        <v>#N/A</v>
      </c>
      <c r="J1590" s="2" t="e">
        <f>VLOOKUP(A1590,'4B0907557P M592 List'!$A$5:$D$1316,3,FALSE)</f>
        <v>#N/A</v>
      </c>
      <c r="L1590" s="2" t="e">
        <f>VLOOKUP(A1590,'4B0907557P M592 List'!$A$5:$D$1316,2,FALSE)</f>
        <v>#N/A</v>
      </c>
      <c r="M1590" s="2" t="e">
        <f>VLOOKUP(A1590,'4B0907557P M592 List'!$A$5:$D$1316,4,FALSE)</f>
        <v>#N/A</v>
      </c>
      <c r="N1590" s="2" t="e">
        <f>VLOOKUP(A1590,'4B0907557P M592 List'!$A$5:$D$1316,3,FALSE)</f>
        <v>#N/A</v>
      </c>
      <c r="P1590" s="2" t="e">
        <f>VLOOKUP(A1590,'06A906018R M383 List'!$A$6:$D$1294,2,FALSE)</f>
        <v>#N/A</v>
      </c>
      <c r="Q1590" s="2" t="e">
        <f>VLOOKUP(A1590,'06A906018R M383 List'!$A$6:$D$1294,4,FALSE)</f>
        <v>#N/A</v>
      </c>
      <c r="R1590" s="2" t="e">
        <f>VLOOKUP(A1590,'06A906018R M383 List'!$A$6:$D$1294,3,FALSE)</f>
        <v>#N/A</v>
      </c>
      <c r="T1590" s="2" t="str">
        <f>VLOOKUP(A1590,'06A906018CG M383 List'!$A$6:$D$1395,2,FALSE)</f>
        <v>6x6</v>
      </c>
      <c r="U1590" s="2" t="str">
        <f>VLOOKUP(A1590,'06A906018CG M383 List'!$A$6:$D$1395,4,FALSE)</f>
        <v>Kennfeld Zeitkonstante für Filterung des Fahrer-Momentes aus Schub</v>
      </c>
      <c r="V1590" s="2" t="str">
        <f>VLOOKUP(A1590,'06A906018CG M383 List'!$A$6:$D$1395,3,FALSE)</f>
        <v>$09ABE</v>
      </c>
    </row>
    <row r="1591" spans="1:22">
      <c r="A1591" s="3" t="s">
        <v>8224</v>
      </c>
      <c r="B1591" s="2" t="str">
        <f>VLOOKUP(A1591,'4B0907557B M382 List'!$A$5:$E$1799,5,FALSE)</f>
        <v>Reinsertion moment after Schubabschalten</v>
      </c>
      <c r="D1591" s="2" t="str">
        <f>VLOOKUP(A1591,'4B0907557B M382 List'!$A$5:$B$1799,2,FALSE)</f>
        <v>10x1</v>
      </c>
      <c r="E1591" s="2" t="str">
        <f>VLOOKUP(A1591,'4B0907557B M382 List'!$A$5:$D$1799,4,FALSE)</f>
        <v>Wiedereinsetzmoment nach Schubabschalten</v>
      </c>
      <c r="F1591" s="2" t="str">
        <f>VLOOKUP(A1591,'4B0907557B M382 List'!$A$5:$D$1799,3,FALSE)</f>
        <v>$07F9C</v>
      </c>
      <c r="H1591" s="2" t="str">
        <f>VLOOKUP(A1591,'4B0907557P M592 List'!$A$5:$D$1316,2,FALSE)</f>
        <v>10x1</v>
      </c>
      <c r="I1591" s="2" t="str">
        <f>VLOOKUP(A1591,'4B0907557P M592 List'!$A$5:$D$1316,4,FALSE)</f>
        <v>Wiedereinsetzmoment nach Schubabschalten</v>
      </c>
      <c r="J1591" s="2" t="str">
        <f>VLOOKUP(A1591,'4B0907557P M592 List'!$A$5:$D$1316,3,FALSE)</f>
        <v>$07B32</v>
      </c>
      <c r="L1591" s="2" t="str">
        <f>VLOOKUP(A1591,'4B0907557P M592 List'!$A$5:$D$1316,2,FALSE)</f>
        <v>10x1</v>
      </c>
      <c r="M1591" s="2" t="str">
        <f>VLOOKUP(A1591,'4B0907557P M592 List'!$A$5:$D$1316,4,FALSE)</f>
        <v>Wiedereinsetzmoment nach Schubabschalten</v>
      </c>
      <c r="N1591" s="2" t="str">
        <f>VLOOKUP(A1591,'4B0907557P M592 List'!$A$5:$D$1316,3,FALSE)</f>
        <v>$07B32</v>
      </c>
      <c r="P1591" s="2" t="str">
        <f>VLOOKUP(A1591,'06A906018R M383 List'!$A$6:$D$1294,2,FALSE)</f>
        <v>10x1</v>
      </c>
      <c r="Q1591" s="2" t="str">
        <f>VLOOKUP(A1591,'06A906018R M383 List'!$A$6:$D$1294,4,FALSE)</f>
        <v>Wiedereinsetzmoment nach Schubabschalten</v>
      </c>
      <c r="R1591" s="2" t="str">
        <f>VLOOKUP(A1591,'06A906018R M383 List'!$A$6:$D$1294,3,FALSE)</f>
        <v>$074D6</v>
      </c>
      <c r="T1591" s="2" t="str">
        <f>VLOOKUP(A1591,'06A906018CG M383 List'!$A$6:$D$1395,2,FALSE)</f>
        <v>10x1</v>
      </c>
      <c r="U1591" s="2" t="str">
        <f>VLOOKUP(A1591,'06A906018CG M383 List'!$A$6:$D$1395,4,FALSE)</f>
        <v>Wiedereinsetzmoment nach Schubabschalten</v>
      </c>
      <c r="V1591" s="2" t="str">
        <f>VLOOKUP(A1591,'06A906018CG M383 List'!$A$6:$D$1395,3,FALSE)</f>
        <v>$07540</v>
      </c>
    </row>
    <row r="1592" spans="1:22">
      <c r="A1592" s="3" t="s">
        <v>8236</v>
      </c>
      <c r="B1592" s="2" t="str">
        <f>VLOOKUP(A1592,'4B0907557B M382 List'!$A$5:$E$1799,5,FALSE)</f>
        <v>upper clutch torque threshold load change shock damping</v>
      </c>
      <c r="D1592" s="2" t="str">
        <f>VLOOKUP(A1592,'4B0907557B M382 List'!$A$5:$B$1799,2,FALSE)</f>
        <v>6x1</v>
      </c>
      <c r="E1592" s="2" t="str">
        <f>VLOOKUP(A1592,'4B0907557B M382 List'!$A$5:$D$1799,4,FALSE)</f>
        <v>obere Kupplungsmomentschwelle bei Lastwechselschlagdämpfung</v>
      </c>
      <c r="F1592" s="2" t="str">
        <f>VLOOKUP(A1592,'4B0907557B M382 List'!$A$5:$D$1799,3,FALSE)</f>
        <v>$0A5EF</v>
      </c>
      <c r="H1592" s="2" t="e">
        <f>VLOOKUP(A1592,'4B0907557P M592 List'!$A$5:$D$1316,2,FALSE)</f>
        <v>#N/A</v>
      </c>
      <c r="I1592" s="2" t="e">
        <f>VLOOKUP(A1592,'4B0907557P M592 List'!$A$5:$D$1316,4,FALSE)</f>
        <v>#N/A</v>
      </c>
      <c r="J1592" s="2" t="e">
        <f>VLOOKUP(A1592,'4B0907557P M592 List'!$A$5:$D$1316,3,FALSE)</f>
        <v>#N/A</v>
      </c>
      <c r="L1592" s="2" t="e">
        <f>VLOOKUP(A1592,'4B0907557P M592 List'!$A$5:$D$1316,2,FALSE)</f>
        <v>#N/A</v>
      </c>
      <c r="M1592" s="2" t="e">
        <f>VLOOKUP(A1592,'4B0907557P M592 List'!$A$5:$D$1316,4,FALSE)</f>
        <v>#N/A</v>
      </c>
      <c r="N1592" s="2" t="e">
        <f>VLOOKUP(A1592,'4B0907557P M592 List'!$A$5:$D$1316,3,FALSE)</f>
        <v>#N/A</v>
      </c>
      <c r="P1592" s="2" t="e">
        <f>VLOOKUP(A1592,'06A906018R M383 List'!$A$6:$D$1294,2,FALSE)</f>
        <v>#N/A</v>
      </c>
      <c r="Q1592" s="2" t="e">
        <f>VLOOKUP(A1592,'06A906018R M383 List'!$A$6:$D$1294,4,FALSE)</f>
        <v>#N/A</v>
      </c>
      <c r="R1592" s="2" t="e">
        <f>VLOOKUP(A1592,'06A906018R M383 List'!$A$6:$D$1294,3,FALSE)</f>
        <v>#N/A</v>
      </c>
      <c r="T1592" s="2" t="str">
        <f>VLOOKUP(A1592,'06A906018CG M383 List'!$A$6:$D$1395,2,FALSE)</f>
        <v>6x1</v>
      </c>
      <c r="U1592" s="2" t="str">
        <f>VLOOKUP(A1592,'06A906018CG M383 List'!$A$6:$D$1395,4,FALSE)</f>
        <v>obere Kupplungsmomentschwelle bei Lastwechselschlagdämpfung</v>
      </c>
      <c r="V1592" s="2" t="str">
        <f>VLOOKUP(A1592,'06A906018CG M383 List'!$A$6:$D$1395,3,FALSE)</f>
        <v>$09B4E</v>
      </c>
    </row>
    <row r="1593" spans="1:22">
      <c r="A1593" s="3" t="s">
        <v>8238</v>
      </c>
      <c r="B1593" s="2" t="str">
        <f>VLOOKUP(A1593,'4B0907557B M382 List'!$A$5:$E$1799,5,FALSE)</f>
        <v>upper clutch torque threshold load change shock damping</v>
      </c>
      <c r="D1593" s="2" t="str">
        <f>VLOOKUP(A1593,'4B0907557B M382 List'!$A$5:$B$1799,2,FALSE)</f>
        <v>6x1</v>
      </c>
      <c r="E1593" s="2" t="str">
        <f>VLOOKUP(A1593,'4B0907557B M382 List'!$A$5:$D$1799,4,FALSE)</f>
        <v>obere Kupplungsmomentschwelle bei Lastwechselschlagdämpfung</v>
      </c>
      <c r="F1593" s="2" t="str">
        <f>VLOOKUP(A1593,'4B0907557B M382 List'!$A$5:$D$1799,3,FALSE)</f>
        <v>$0A5F5</v>
      </c>
      <c r="H1593" s="2" t="e">
        <f>VLOOKUP(A1593,'4B0907557P M592 List'!$A$5:$D$1316,2,FALSE)</f>
        <v>#N/A</v>
      </c>
      <c r="I1593" s="2" t="e">
        <f>VLOOKUP(A1593,'4B0907557P M592 List'!$A$5:$D$1316,4,FALSE)</f>
        <v>#N/A</v>
      </c>
      <c r="J1593" s="2" t="e">
        <f>VLOOKUP(A1593,'4B0907557P M592 List'!$A$5:$D$1316,3,FALSE)</f>
        <v>#N/A</v>
      </c>
      <c r="L1593" s="2" t="e">
        <f>VLOOKUP(A1593,'4B0907557P M592 List'!$A$5:$D$1316,2,FALSE)</f>
        <v>#N/A</v>
      </c>
      <c r="M1593" s="2" t="e">
        <f>VLOOKUP(A1593,'4B0907557P M592 List'!$A$5:$D$1316,4,FALSE)</f>
        <v>#N/A</v>
      </c>
      <c r="N1593" s="2" t="e">
        <f>VLOOKUP(A1593,'4B0907557P M592 List'!$A$5:$D$1316,3,FALSE)</f>
        <v>#N/A</v>
      </c>
      <c r="P1593" s="2" t="e">
        <f>VLOOKUP(A1593,'06A906018R M383 List'!$A$6:$D$1294,2,FALSE)</f>
        <v>#N/A</v>
      </c>
      <c r="Q1593" s="2" t="e">
        <f>VLOOKUP(A1593,'06A906018R M383 List'!$A$6:$D$1294,4,FALSE)</f>
        <v>#N/A</v>
      </c>
      <c r="R1593" s="2" t="e">
        <f>VLOOKUP(A1593,'06A906018R M383 List'!$A$6:$D$1294,3,FALSE)</f>
        <v>#N/A</v>
      </c>
      <c r="T1593" s="2" t="str">
        <f>VLOOKUP(A1593,'06A906018CG M383 List'!$A$6:$D$1395,2,FALSE)</f>
        <v>6x1</v>
      </c>
      <c r="U1593" s="2" t="str">
        <f>VLOOKUP(A1593,'06A906018CG M383 List'!$A$6:$D$1395,4,FALSE)</f>
        <v>obere Kupplungsmomentschwelle bei Lastwechselschlagdämpfung</v>
      </c>
      <c r="V1593" s="2" t="str">
        <f>VLOOKUP(A1593,'06A906018CG M383 List'!$A$6:$D$1395,3,FALSE)</f>
        <v>$09B54</v>
      </c>
    </row>
    <row r="1594" spans="1:22">
      <c r="A1594" s="3" t="s">
        <v>8240</v>
      </c>
      <c r="B1594" s="2" t="str">
        <f>VLOOKUP(A1594,'4B0907557B M382 List'!$A$5:$E$1799,5,FALSE)</f>
        <v>upper clutch torque threshold load change shock damping</v>
      </c>
      <c r="D1594" s="2" t="str">
        <f>VLOOKUP(A1594,'4B0907557B M382 List'!$A$5:$B$1799,2,FALSE)</f>
        <v>6x1</v>
      </c>
      <c r="E1594" s="2" t="str">
        <f>VLOOKUP(A1594,'4B0907557B M382 List'!$A$5:$D$1799,4,FALSE)</f>
        <v>obere Kupplungsmomentschwelle bei Lastwechselschlagdämpfung</v>
      </c>
      <c r="F1594" s="2" t="str">
        <f>VLOOKUP(A1594,'4B0907557B M382 List'!$A$5:$D$1799,3,FALSE)</f>
        <v>$0A5FB</v>
      </c>
      <c r="H1594" s="2" t="e">
        <f>VLOOKUP(A1594,'4B0907557P M592 List'!$A$5:$D$1316,2,FALSE)</f>
        <v>#N/A</v>
      </c>
      <c r="I1594" s="2" t="e">
        <f>VLOOKUP(A1594,'4B0907557P M592 List'!$A$5:$D$1316,4,FALSE)</f>
        <v>#N/A</v>
      </c>
      <c r="J1594" s="2" t="e">
        <f>VLOOKUP(A1594,'4B0907557P M592 List'!$A$5:$D$1316,3,FALSE)</f>
        <v>#N/A</v>
      </c>
      <c r="L1594" s="2" t="e">
        <f>VLOOKUP(A1594,'4B0907557P M592 List'!$A$5:$D$1316,2,FALSE)</f>
        <v>#N/A</v>
      </c>
      <c r="M1594" s="2" t="e">
        <f>VLOOKUP(A1594,'4B0907557P M592 List'!$A$5:$D$1316,4,FALSE)</f>
        <v>#N/A</v>
      </c>
      <c r="N1594" s="2" t="e">
        <f>VLOOKUP(A1594,'4B0907557P M592 List'!$A$5:$D$1316,3,FALSE)</f>
        <v>#N/A</v>
      </c>
      <c r="P1594" s="2" t="e">
        <f>VLOOKUP(A1594,'06A906018R M383 List'!$A$6:$D$1294,2,FALSE)</f>
        <v>#N/A</v>
      </c>
      <c r="Q1594" s="2" t="e">
        <f>VLOOKUP(A1594,'06A906018R M383 List'!$A$6:$D$1294,4,FALSE)</f>
        <v>#N/A</v>
      </c>
      <c r="R1594" s="2" t="e">
        <f>VLOOKUP(A1594,'06A906018R M383 List'!$A$6:$D$1294,3,FALSE)</f>
        <v>#N/A</v>
      </c>
      <c r="T1594" s="2" t="str">
        <f>VLOOKUP(A1594,'06A906018CG M383 List'!$A$6:$D$1395,2,FALSE)</f>
        <v>6x1</v>
      </c>
      <c r="U1594" s="2" t="str">
        <f>VLOOKUP(A1594,'06A906018CG M383 List'!$A$6:$D$1395,4,FALSE)</f>
        <v>obere Kupplungsmomentschwelle bei Lastwechselschlagdämpfung</v>
      </c>
      <c r="V1594" s="2" t="str">
        <f>VLOOKUP(A1594,'06A906018CG M383 List'!$A$6:$D$1395,3,FALSE)</f>
        <v>$09B5A</v>
      </c>
    </row>
    <row r="1595" spans="1:22">
      <c r="A1595" s="2" t="s">
        <v>8243</v>
      </c>
      <c r="B1595" s="2" t="str">
        <f>VLOOKUP(A1595,'4B0907557B M382 List'!$A$5:$E$1799,5,FALSE)</f>
        <v>Clutch torque threshold load change shock damping by fuel cut</v>
      </c>
      <c r="D1595" s="2" t="str">
        <f>VLOOKUP(A1595,'4B0907557B M382 List'!$A$5:$B$1799,2,FALSE)</f>
        <v>1x1</v>
      </c>
      <c r="E1595" s="2" t="str">
        <f>VLOOKUP(A1595,'4B0907557B M382 List'!$A$5:$D$1799,4,FALSE)</f>
        <v>Kupplungsmomentschwelle bei Lastwechselschlagdämpfung nach Schubabschaltung</v>
      </c>
      <c r="F1595" s="2" t="str">
        <f>VLOOKUP(A1595,'4B0907557B M382 List'!$A$5:$D$1799,3,FALSE)</f>
        <v>$076D9</v>
      </c>
      <c r="H1595" s="2" t="str">
        <f>VLOOKUP(A1595,'4B0907557P M592 List'!$A$5:$D$1316,2,FALSE)</f>
        <v>1x1</v>
      </c>
      <c r="I1595" s="2" t="str">
        <f>VLOOKUP(A1595,'4B0907557P M592 List'!$A$5:$D$1316,4,FALSE)</f>
        <v>Kupplungsmomentschwelle bei Lastwechselschlagdämpfung nach Schubabschaltung</v>
      </c>
      <c r="J1595" s="2" t="str">
        <f>VLOOKUP(A1595,'4B0907557P M592 List'!$A$5:$D$1316,3,FALSE)</f>
        <v>$0726F</v>
      </c>
      <c r="L1595" s="2" t="str">
        <f>VLOOKUP(A1595,'4B0907557P M592 List'!$A$5:$D$1316,2,FALSE)</f>
        <v>1x1</v>
      </c>
      <c r="M1595" s="2" t="str">
        <f>VLOOKUP(A1595,'4B0907557P M592 List'!$A$5:$D$1316,4,FALSE)</f>
        <v>Kupplungsmomentschwelle bei Lastwechselschlagdämpfung nach Schubabschaltung</v>
      </c>
      <c r="N1595" s="2" t="str">
        <f>VLOOKUP(A1595,'4B0907557P M592 List'!$A$5:$D$1316,3,FALSE)</f>
        <v>$0726F</v>
      </c>
      <c r="P1595" s="2" t="e">
        <f>VLOOKUP(A1595,'06A906018R M383 List'!$A$6:$D$1294,2,FALSE)</f>
        <v>#N/A</v>
      </c>
      <c r="Q1595" s="2" t="e">
        <f>VLOOKUP(A1595,'06A906018R M383 List'!$A$6:$D$1294,4,FALSE)</f>
        <v>#N/A</v>
      </c>
      <c r="R1595" s="2" t="e">
        <f>VLOOKUP(A1595,'06A906018R M383 List'!$A$6:$D$1294,3,FALSE)</f>
        <v>#N/A</v>
      </c>
      <c r="T1595" s="2" t="e">
        <f>VLOOKUP(A1595,'06A906018CG M383 List'!$A$6:$D$1395,2,FALSE)</f>
        <v>#N/A</v>
      </c>
      <c r="U1595" s="2" t="e">
        <f>VLOOKUP(A1595,'06A906018CG M383 List'!$A$6:$D$1395,4,FALSE)</f>
        <v>#N/A</v>
      </c>
      <c r="V1595" s="2" t="e">
        <f>VLOOKUP(A1595,'06A906018CG M383 List'!$A$6:$D$1395,3,FALSE)</f>
        <v>#N/A</v>
      </c>
    </row>
    <row r="1596" spans="1:22">
      <c r="A1596" s="2" t="s">
        <v>8245</v>
      </c>
      <c r="B1596" s="2" t="str">
        <f>VLOOKUP(A1596,'4B0907557B M382 List'!$A$5:$E$1799,5,FALSE)</f>
        <v>Clutch torque threshold load change shock damping by fuel cut</v>
      </c>
      <c r="D1596" s="2" t="str">
        <f>VLOOKUP(A1596,'4B0907557B M382 List'!$A$5:$B$1799,2,FALSE)</f>
        <v>1x1</v>
      </c>
      <c r="E1596" s="2" t="str">
        <f>VLOOKUP(A1596,'4B0907557B M382 List'!$A$5:$D$1799,4,FALSE)</f>
        <v>Kupplungsmomentschwelle bei Lastwechselschlagdämpfung nach Schubabschaltung</v>
      </c>
      <c r="F1596" s="2" t="str">
        <f>VLOOKUP(A1596,'4B0907557B M382 List'!$A$5:$D$1799,3,FALSE)</f>
        <v>$076E7</v>
      </c>
      <c r="H1596" s="2" t="str">
        <f>VLOOKUP(A1596,'4B0907557P M592 List'!$A$5:$D$1316,2,FALSE)</f>
        <v>1x1</v>
      </c>
      <c r="I1596" s="2" t="str">
        <f>VLOOKUP(A1596,'4B0907557P M592 List'!$A$5:$D$1316,4,FALSE)</f>
        <v>Kupplungsmomentschwelle bei Lastwechselschlagdämpfung nach Schubabschaltung</v>
      </c>
      <c r="J1596" s="2" t="str">
        <f>VLOOKUP(A1596,'4B0907557P M592 List'!$A$5:$D$1316,3,FALSE)</f>
        <v>$0727D</v>
      </c>
      <c r="L1596" s="2" t="str">
        <f>VLOOKUP(A1596,'4B0907557P M592 List'!$A$5:$D$1316,2,FALSE)</f>
        <v>1x1</v>
      </c>
      <c r="M1596" s="2" t="str">
        <f>VLOOKUP(A1596,'4B0907557P M592 List'!$A$5:$D$1316,4,FALSE)</f>
        <v>Kupplungsmomentschwelle bei Lastwechselschlagdämpfung nach Schubabschaltung</v>
      </c>
      <c r="N1596" s="2" t="str">
        <f>VLOOKUP(A1596,'4B0907557P M592 List'!$A$5:$D$1316,3,FALSE)</f>
        <v>$0727D</v>
      </c>
      <c r="P1596" s="2" t="e">
        <f>VLOOKUP(A1596,'06A906018R M383 List'!$A$6:$D$1294,2,FALSE)</f>
        <v>#N/A</v>
      </c>
      <c r="Q1596" s="2" t="e">
        <f>VLOOKUP(A1596,'06A906018R M383 List'!$A$6:$D$1294,4,FALSE)</f>
        <v>#N/A</v>
      </c>
      <c r="R1596" s="2" t="e">
        <f>VLOOKUP(A1596,'06A906018R M383 List'!$A$6:$D$1294,3,FALSE)</f>
        <v>#N/A</v>
      </c>
      <c r="T1596" s="2" t="e">
        <f>VLOOKUP(A1596,'06A906018CG M383 List'!$A$6:$D$1395,2,FALSE)</f>
        <v>#N/A</v>
      </c>
      <c r="U1596" s="2" t="e">
        <f>VLOOKUP(A1596,'06A906018CG M383 List'!$A$6:$D$1395,4,FALSE)</f>
        <v>#N/A</v>
      </c>
      <c r="V1596" s="2" t="e">
        <f>VLOOKUP(A1596,'06A906018CG M383 List'!$A$6:$D$1395,3,FALSE)</f>
        <v>#N/A</v>
      </c>
    </row>
    <row r="1597" spans="1:22">
      <c r="A1597" s="2" t="s">
        <v>8247</v>
      </c>
      <c r="B1597" s="2" t="str">
        <f>VLOOKUP(A1597,'4B0907557B M382 List'!$A$5:$E$1799,5,FALSE)</f>
        <v>Clutch torque threshold load change shock damping by fuel cut</v>
      </c>
      <c r="D1597" s="2" t="str">
        <f>VLOOKUP(A1597,'4B0907557B M382 List'!$A$5:$B$1799,2,FALSE)</f>
        <v>1x1</v>
      </c>
      <c r="E1597" s="2" t="str">
        <f>VLOOKUP(A1597,'4B0907557B M382 List'!$A$5:$D$1799,4,FALSE)</f>
        <v>Kupplungsmomentschwelle bei Lastwechselschlagdämpfung nach Schubabschaltung</v>
      </c>
      <c r="F1597" s="2" t="str">
        <f>VLOOKUP(A1597,'4B0907557B M382 List'!$A$5:$D$1799,3,FALSE)</f>
        <v>$076F5</v>
      </c>
      <c r="H1597" s="2" t="str">
        <f>VLOOKUP(A1597,'4B0907557P M592 List'!$A$5:$D$1316,2,FALSE)</f>
        <v>1x1</v>
      </c>
      <c r="I1597" s="2" t="str">
        <f>VLOOKUP(A1597,'4B0907557P M592 List'!$A$5:$D$1316,4,FALSE)</f>
        <v>Kupplungsmomentschwelle bei Lastwechselschlagdämpfung nach Schubabschaltung</v>
      </c>
      <c r="J1597" s="2" t="str">
        <f>VLOOKUP(A1597,'4B0907557P M592 List'!$A$5:$D$1316,3,FALSE)</f>
        <v>$0728B</v>
      </c>
      <c r="L1597" s="2" t="str">
        <f>VLOOKUP(A1597,'4B0907557P M592 List'!$A$5:$D$1316,2,FALSE)</f>
        <v>1x1</v>
      </c>
      <c r="M1597" s="2" t="str">
        <f>VLOOKUP(A1597,'4B0907557P M592 List'!$A$5:$D$1316,4,FALSE)</f>
        <v>Kupplungsmomentschwelle bei Lastwechselschlagdämpfung nach Schubabschaltung</v>
      </c>
      <c r="N1597" s="2" t="str">
        <f>VLOOKUP(A1597,'4B0907557P M592 List'!$A$5:$D$1316,3,FALSE)</f>
        <v>$0728B</v>
      </c>
      <c r="P1597" s="2" t="e">
        <f>VLOOKUP(A1597,'06A906018R M383 List'!$A$6:$D$1294,2,FALSE)</f>
        <v>#N/A</v>
      </c>
      <c r="Q1597" s="2" t="e">
        <f>VLOOKUP(A1597,'06A906018R M383 List'!$A$6:$D$1294,4,FALSE)</f>
        <v>#N/A</v>
      </c>
      <c r="R1597" s="2" t="e">
        <f>VLOOKUP(A1597,'06A906018R M383 List'!$A$6:$D$1294,3,FALSE)</f>
        <v>#N/A</v>
      </c>
      <c r="T1597" s="2" t="e">
        <f>VLOOKUP(A1597,'06A906018CG M383 List'!$A$6:$D$1395,2,FALSE)</f>
        <v>#N/A</v>
      </c>
      <c r="U1597" s="2" t="e">
        <f>VLOOKUP(A1597,'06A906018CG M383 List'!$A$6:$D$1395,4,FALSE)</f>
        <v>#N/A</v>
      </c>
      <c r="V1597" s="2" t="e">
        <f>VLOOKUP(A1597,'06A906018CG M383 List'!$A$6:$D$1395,3,FALSE)</f>
        <v>#N/A</v>
      </c>
    </row>
    <row r="1598" spans="1:22">
      <c r="A1598" s="2" t="s">
        <v>8250</v>
      </c>
      <c r="B1598" s="2" t="str">
        <f>VLOOKUP(A1598,'4B0907557B M382 List'!$A$5:$E$1799,5,FALSE)</f>
        <v>Clutch torque threshold load change shock damping</v>
      </c>
      <c r="D1598" s="2" t="str">
        <f>VLOOKUP(A1598,'4B0907557B M382 List'!$A$5:$B$1799,2,FALSE)</f>
        <v>1x1</v>
      </c>
      <c r="E1598" s="2" t="str">
        <f>VLOOKUP(A1598,'4B0907557B M382 List'!$A$5:$D$1799,4,FALSE)</f>
        <v>Kupplungsmomentschwelle bei Lastwechselschlagdämpfung</v>
      </c>
      <c r="F1598" s="2" t="str">
        <f>VLOOKUP(A1598,'4B0907557B M382 List'!$A$5:$D$1799,3,FALSE)</f>
        <v>$076D6</v>
      </c>
      <c r="H1598" s="2" t="str">
        <f>VLOOKUP(A1598,'4B0907557P M592 List'!$A$5:$D$1316,2,FALSE)</f>
        <v>1x1</v>
      </c>
      <c r="I1598" s="2" t="str">
        <f>VLOOKUP(A1598,'4B0907557P M592 List'!$A$5:$D$1316,4,FALSE)</f>
        <v>Kupplungsmomentschwelle bei Lastwechselschlagdämpfung</v>
      </c>
      <c r="J1598" s="2" t="str">
        <f>VLOOKUP(A1598,'4B0907557P M592 List'!$A$5:$D$1316,3,FALSE)</f>
        <v>$0726C</v>
      </c>
      <c r="L1598" s="2" t="str">
        <f>VLOOKUP(A1598,'4B0907557P M592 List'!$A$5:$D$1316,2,FALSE)</f>
        <v>1x1</v>
      </c>
      <c r="M1598" s="2" t="str">
        <f>VLOOKUP(A1598,'4B0907557P M592 List'!$A$5:$D$1316,4,FALSE)</f>
        <v>Kupplungsmomentschwelle bei Lastwechselschlagdämpfung</v>
      </c>
      <c r="N1598" s="2" t="str">
        <f>VLOOKUP(A1598,'4B0907557P M592 List'!$A$5:$D$1316,3,FALSE)</f>
        <v>$0726C</v>
      </c>
      <c r="P1598" s="2" t="e">
        <f>VLOOKUP(A1598,'06A906018R M383 List'!$A$6:$D$1294,2,FALSE)</f>
        <v>#N/A</v>
      </c>
      <c r="Q1598" s="2" t="e">
        <f>VLOOKUP(A1598,'06A906018R M383 List'!$A$6:$D$1294,4,FALSE)</f>
        <v>#N/A</v>
      </c>
      <c r="R1598" s="2" t="e">
        <f>VLOOKUP(A1598,'06A906018R M383 List'!$A$6:$D$1294,3,FALSE)</f>
        <v>#N/A</v>
      </c>
      <c r="T1598" s="2" t="e">
        <f>VLOOKUP(A1598,'06A906018CG M383 List'!$A$6:$D$1395,2,FALSE)</f>
        <v>#N/A</v>
      </c>
      <c r="U1598" s="2" t="e">
        <f>VLOOKUP(A1598,'06A906018CG M383 List'!$A$6:$D$1395,4,FALSE)</f>
        <v>#N/A</v>
      </c>
      <c r="V1598" s="2" t="e">
        <f>VLOOKUP(A1598,'06A906018CG M383 List'!$A$6:$D$1395,3,FALSE)</f>
        <v>#N/A</v>
      </c>
    </row>
    <row r="1599" spans="1:22">
      <c r="A1599" s="2" t="s">
        <v>8252</v>
      </c>
      <c r="B1599" s="2" t="str">
        <f>VLOOKUP(A1599,'4B0907557B M382 List'!$A$5:$E$1799,5,FALSE)</f>
        <v>Clutch torque threshold load change shock damping</v>
      </c>
      <c r="D1599" s="2" t="str">
        <f>VLOOKUP(A1599,'4B0907557B M382 List'!$A$5:$B$1799,2,FALSE)</f>
        <v>1x1</v>
      </c>
      <c r="E1599" s="2" t="str">
        <f>VLOOKUP(A1599,'4B0907557B M382 List'!$A$5:$D$1799,4,FALSE)</f>
        <v>Kupplungsmomentschwelle bei Lastwechselschlagdämpfung</v>
      </c>
      <c r="F1599" s="2" t="str">
        <f>VLOOKUP(A1599,'4B0907557B M382 List'!$A$5:$D$1799,3,FALSE)</f>
        <v>$076E4</v>
      </c>
      <c r="H1599" s="2" t="str">
        <f>VLOOKUP(A1599,'4B0907557P M592 List'!$A$5:$D$1316,2,FALSE)</f>
        <v>1x1</v>
      </c>
      <c r="I1599" s="2" t="str">
        <f>VLOOKUP(A1599,'4B0907557P M592 List'!$A$5:$D$1316,4,FALSE)</f>
        <v>Kupplungsmomentschwelle bei Lastwechselschlagdämpfung</v>
      </c>
      <c r="J1599" s="2" t="str">
        <f>VLOOKUP(A1599,'4B0907557P M592 List'!$A$5:$D$1316,3,FALSE)</f>
        <v>$0727A</v>
      </c>
      <c r="L1599" s="2" t="str">
        <f>VLOOKUP(A1599,'4B0907557P M592 List'!$A$5:$D$1316,2,FALSE)</f>
        <v>1x1</v>
      </c>
      <c r="M1599" s="2" t="str">
        <f>VLOOKUP(A1599,'4B0907557P M592 List'!$A$5:$D$1316,4,FALSE)</f>
        <v>Kupplungsmomentschwelle bei Lastwechselschlagdämpfung</v>
      </c>
      <c r="N1599" s="2" t="str">
        <f>VLOOKUP(A1599,'4B0907557P M592 List'!$A$5:$D$1316,3,FALSE)</f>
        <v>$0727A</v>
      </c>
      <c r="P1599" s="2" t="e">
        <f>VLOOKUP(A1599,'06A906018R M383 List'!$A$6:$D$1294,2,FALSE)</f>
        <v>#N/A</v>
      </c>
      <c r="Q1599" s="2" t="e">
        <f>VLOOKUP(A1599,'06A906018R M383 List'!$A$6:$D$1294,4,FALSE)</f>
        <v>#N/A</v>
      </c>
      <c r="R1599" s="2" t="e">
        <f>VLOOKUP(A1599,'06A906018R M383 List'!$A$6:$D$1294,3,FALSE)</f>
        <v>#N/A</v>
      </c>
      <c r="T1599" s="2" t="e">
        <f>VLOOKUP(A1599,'06A906018CG M383 List'!$A$6:$D$1395,2,FALSE)</f>
        <v>#N/A</v>
      </c>
      <c r="U1599" s="2" t="e">
        <f>VLOOKUP(A1599,'06A906018CG M383 List'!$A$6:$D$1395,4,FALSE)</f>
        <v>#N/A</v>
      </c>
      <c r="V1599" s="2" t="e">
        <f>VLOOKUP(A1599,'06A906018CG M383 List'!$A$6:$D$1395,3,FALSE)</f>
        <v>#N/A</v>
      </c>
    </row>
    <row r="1600" spans="1:22">
      <c r="A1600" s="2" t="s">
        <v>8254</v>
      </c>
      <c r="B1600" s="2" t="str">
        <f>VLOOKUP(A1600,'4B0907557B M382 List'!$A$5:$E$1799,5,FALSE)</f>
        <v>Clutch torque threshold load change shock damping</v>
      </c>
      <c r="D1600" s="2" t="str">
        <f>VLOOKUP(A1600,'4B0907557B M382 List'!$A$5:$B$1799,2,FALSE)</f>
        <v>1x1</v>
      </c>
      <c r="E1600" s="2" t="str">
        <f>VLOOKUP(A1600,'4B0907557B M382 List'!$A$5:$D$1799,4,FALSE)</f>
        <v>Kupplungsmomentschwelle bei Lastwechselschlagdämpfung</v>
      </c>
      <c r="F1600" s="2" t="str">
        <f>VLOOKUP(A1600,'4B0907557B M382 List'!$A$5:$D$1799,3,FALSE)</f>
        <v>$076F2</v>
      </c>
      <c r="H1600" s="2" t="str">
        <f>VLOOKUP(A1600,'4B0907557P M592 List'!$A$5:$D$1316,2,FALSE)</f>
        <v>1x1</v>
      </c>
      <c r="I1600" s="2" t="str">
        <f>VLOOKUP(A1600,'4B0907557P M592 List'!$A$5:$D$1316,4,FALSE)</f>
        <v>Kupplungsmomentschwelle bei Lastwechselschlagdämpfung</v>
      </c>
      <c r="J1600" s="2" t="str">
        <f>VLOOKUP(A1600,'4B0907557P M592 List'!$A$5:$D$1316,3,FALSE)</f>
        <v>$07288</v>
      </c>
      <c r="L1600" s="2" t="str">
        <f>VLOOKUP(A1600,'4B0907557P M592 List'!$A$5:$D$1316,2,FALSE)</f>
        <v>1x1</v>
      </c>
      <c r="M1600" s="2" t="str">
        <f>VLOOKUP(A1600,'4B0907557P M592 List'!$A$5:$D$1316,4,FALSE)</f>
        <v>Kupplungsmomentschwelle bei Lastwechselschlagdämpfung</v>
      </c>
      <c r="N1600" s="2" t="str">
        <f>VLOOKUP(A1600,'4B0907557P M592 List'!$A$5:$D$1316,3,FALSE)</f>
        <v>$07288</v>
      </c>
      <c r="P1600" s="2" t="e">
        <f>VLOOKUP(A1600,'06A906018R M383 List'!$A$6:$D$1294,2,FALSE)</f>
        <v>#N/A</v>
      </c>
      <c r="Q1600" s="2" t="e">
        <f>VLOOKUP(A1600,'06A906018R M383 List'!$A$6:$D$1294,4,FALSE)</f>
        <v>#N/A</v>
      </c>
      <c r="R1600" s="2" t="e">
        <f>VLOOKUP(A1600,'06A906018R M383 List'!$A$6:$D$1294,3,FALSE)</f>
        <v>#N/A</v>
      </c>
      <c r="T1600" s="2" t="e">
        <f>VLOOKUP(A1600,'06A906018CG M383 List'!$A$6:$D$1395,2,FALSE)</f>
        <v>#N/A</v>
      </c>
      <c r="U1600" s="2" t="e">
        <f>VLOOKUP(A1600,'06A906018CG M383 List'!$A$6:$D$1395,4,FALSE)</f>
        <v>#N/A</v>
      </c>
      <c r="V1600" s="2" t="e">
        <f>VLOOKUP(A1600,'06A906018CG M383 List'!$A$6:$D$1395,3,FALSE)</f>
        <v>#N/A</v>
      </c>
    </row>
    <row r="1601" spans="1:22">
      <c r="A1601" s="3" t="s">
        <v>8257</v>
      </c>
      <c r="B1601" s="2" t="str">
        <f>VLOOKUP(A1601,'4B0907557B M382 List'!$A$5:$E$1799,5,FALSE)</f>
        <v>lower clutch torque threshold load change shock damping</v>
      </c>
      <c r="D1601" s="2" t="str">
        <f>VLOOKUP(A1601,'4B0907557B M382 List'!$A$5:$B$1799,2,FALSE)</f>
        <v>6x1</v>
      </c>
      <c r="E1601" s="2" t="str">
        <f>VLOOKUP(A1601,'4B0907557B M382 List'!$A$5:$D$1799,4,FALSE)</f>
        <v>untere Kupplungsmomentschwelle bei Lastwechselschlagdämpfung</v>
      </c>
      <c r="F1601" s="2" t="str">
        <f>VLOOKUP(A1601,'4B0907557B M382 List'!$A$5:$D$1799,3,FALSE)</f>
        <v>$0A601</v>
      </c>
      <c r="H1601" s="2" t="e">
        <f>VLOOKUP(A1601,'4B0907557P M592 List'!$A$5:$D$1316,2,FALSE)</f>
        <v>#N/A</v>
      </c>
      <c r="I1601" s="2" t="e">
        <f>VLOOKUP(A1601,'4B0907557P M592 List'!$A$5:$D$1316,4,FALSE)</f>
        <v>#N/A</v>
      </c>
      <c r="J1601" s="2" t="e">
        <f>VLOOKUP(A1601,'4B0907557P M592 List'!$A$5:$D$1316,3,FALSE)</f>
        <v>#N/A</v>
      </c>
      <c r="L1601" s="2" t="e">
        <f>VLOOKUP(A1601,'4B0907557P M592 List'!$A$5:$D$1316,2,FALSE)</f>
        <v>#N/A</v>
      </c>
      <c r="M1601" s="2" t="e">
        <f>VLOOKUP(A1601,'4B0907557P M592 List'!$A$5:$D$1316,4,FALSE)</f>
        <v>#N/A</v>
      </c>
      <c r="N1601" s="2" t="e">
        <f>VLOOKUP(A1601,'4B0907557P M592 List'!$A$5:$D$1316,3,FALSE)</f>
        <v>#N/A</v>
      </c>
      <c r="P1601" s="2" t="e">
        <f>VLOOKUP(A1601,'06A906018R M383 List'!$A$6:$D$1294,2,FALSE)</f>
        <v>#N/A</v>
      </c>
      <c r="Q1601" s="2" t="e">
        <f>VLOOKUP(A1601,'06A906018R M383 List'!$A$6:$D$1294,4,FALSE)</f>
        <v>#N/A</v>
      </c>
      <c r="R1601" s="2" t="e">
        <f>VLOOKUP(A1601,'06A906018R M383 List'!$A$6:$D$1294,3,FALSE)</f>
        <v>#N/A</v>
      </c>
      <c r="T1601" s="2" t="str">
        <f>VLOOKUP(A1601,'06A906018CG M383 List'!$A$6:$D$1395,2,FALSE)</f>
        <v>6x1</v>
      </c>
      <c r="U1601" s="2" t="str">
        <f>VLOOKUP(A1601,'06A906018CG M383 List'!$A$6:$D$1395,4,FALSE)</f>
        <v>untere Kupplungsmomentschwelle bei Lastwechselschlagdämpfung</v>
      </c>
      <c r="V1601" s="2" t="str">
        <f>VLOOKUP(A1601,'06A906018CG M383 List'!$A$6:$D$1395,3,FALSE)</f>
        <v>$09B60</v>
      </c>
    </row>
    <row r="1602" spans="1:22">
      <c r="A1602" s="2" t="s">
        <v>5715</v>
      </c>
      <c r="B1602" s="2" t="str">
        <f>VLOOKUP(A1602,'4B0907557B M382 List'!$A$5:$E$1799,5,FALSE)</f>
        <v>Speed ​​values ​​for ZFAxGN</v>
      </c>
      <c r="D1602" s="2" t="str">
        <f>VLOOKUP(A1602,'4B0907557B M382 List'!$A$5:$B$1799,2,FALSE)</f>
        <v>6x1</v>
      </c>
      <c r="E1602" s="2" t="str">
        <f>VLOOKUP(A1602,'4B0907557B M382 List'!$A$5:$D$1799,4,FALSE)</f>
        <v>Drehzahlstützstellen für ZFAxGN</v>
      </c>
      <c r="F1602" s="2" t="str">
        <f>VLOOKUP(A1602,'4B0907557B M382 List'!$A$5:$D$1799,3,FALSE)</f>
        <v>$0A431</v>
      </c>
      <c r="H1602" s="2" t="e">
        <f>VLOOKUP(A1602,'4B0907557P M592 List'!$A$5:$D$1316,2,FALSE)</f>
        <v>#N/A</v>
      </c>
      <c r="I1602" s="2" t="e">
        <f>VLOOKUP(A1602,'4B0907557P M592 List'!$A$5:$D$1316,4,FALSE)</f>
        <v>#N/A</v>
      </c>
      <c r="J1602" s="2" t="e">
        <f>VLOOKUP(A1602,'4B0907557P M592 List'!$A$5:$D$1316,3,FALSE)</f>
        <v>#N/A</v>
      </c>
      <c r="L1602" s="2" t="e">
        <f>VLOOKUP(A1602,'4B0907557P M592 List'!$A$5:$D$1316,2,FALSE)</f>
        <v>#N/A</v>
      </c>
      <c r="M1602" s="2" t="e">
        <f>VLOOKUP(A1602,'4B0907557P M592 List'!$A$5:$D$1316,4,FALSE)</f>
        <v>#N/A</v>
      </c>
      <c r="N1602" s="2" t="e">
        <f>VLOOKUP(A1602,'4B0907557P M592 List'!$A$5:$D$1316,3,FALSE)</f>
        <v>#N/A</v>
      </c>
      <c r="P1602" s="2" t="e">
        <f>VLOOKUP(A1602,'06A906018R M383 List'!$A$6:$D$1294,2,FALSE)</f>
        <v>#N/A</v>
      </c>
      <c r="Q1602" s="2" t="e">
        <f>VLOOKUP(A1602,'06A906018R M383 List'!$A$6:$D$1294,4,FALSE)</f>
        <v>#N/A</v>
      </c>
      <c r="R1602" s="2" t="e">
        <f>VLOOKUP(A1602,'06A906018R M383 List'!$A$6:$D$1294,3,FALSE)</f>
        <v>#N/A</v>
      </c>
      <c r="T1602" s="2" t="e">
        <f>VLOOKUP(A1602,'06A906018CG M383 List'!$A$6:$D$1395,2,FALSE)</f>
        <v>#N/A</v>
      </c>
      <c r="U1602" s="2" t="e">
        <f>VLOOKUP(A1602,'06A906018CG M383 List'!$A$6:$D$1395,4,FALSE)</f>
        <v>#N/A</v>
      </c>
      <c r="V1602" s="2" t="e">
        <f>VLOOKUP(A1602,'06A906018CG M383 List'!$A$6:$D$1395,3,FALSE)</f>
        <v>#N/A</v>
      </c>
    </row>
    <row r="1603" spans="1:22">
      <c r="A1603" s="2" t="s">
        <v>5903</v>
      </c>
      <c r="B1603" s="2" t="str">
        <f>VLOOKUP(A1603,'4B0907557B M382 List'!$A$5:$E$1799,5,FALSE)</f>
        <v>Transitional support points for KFxMDFA / S</v>
      </c>
      <c r="D1603" s="2" t="str">
        <f>VLOOKUP(A1603,'4B0907557B M382 List'!$A$5:$B$1799,2,FALSE)</f>
        <v>6x1</v>
      </c>
      <c r="E1603" s="2" t="str">
        <f>VLOOKUP(A1603,'4B0907557B M382 List'!$A$5:$D$1799,4,FALSE)</f>
        <v>Gangstützstellen für KFxMDFA/S</v>
      </c>
      <c r="F1603" s="2" t="str">
        <f>VLOOKUP(A1603,'4B0907557B M382 List'!$A$5:$D$1799,3,FALSE)</f>
        <v>$0A439</v>
      </c>
      <c r="H1603" s="2" t="e">
        <f>VLOOKUP(A1603,'4B0907557P M592 List'!$A$5:$D$1316,2,FALSE)</f>
        <v>#N/A</v>
      </c>
      <c r="I1603" s="2" t="e">
        <f>VLOOKUP(A1603,'4B0907557P M592 List'!$A$5:$D$1316,4,FALSE)</f>
        <v>#N/A</v>
      </c>
      <c r="J1603" s="2" t="e">
        <f>VLOOKUP(A1603,'4B0907557P M592 List'!$A$5:$D$1316,3,FALSE)</f>
        <v>#N/A</v>
      </c>
      <c r="L1603" s="2" t="e">
        <f>VLOOKUP(A1603,'4B0907557P M592 List'!$A$5:$D$1316,2,FALSE)</f>
        <v>#N/A</v>
      </c>
      <c r="M1603" s="2" t="e">
        <f>VLOOKUP(A1603,'4B0907557P M592 List'!$A$5:$D$1316,4,FALSE)</f>
        <v>#N/A</v>
      </c>
      <c r="N1603" s="2" t="e">
        <f>VLOOKUP(A1603,'4B0907557P M592 List'!$A$5:$D$1316,3,FALSE)</f>
        <v>#N/A</v>
      </c>
      <c r="P1603" s="2" t="e">
        <f>VLOOKUP(A1603,'06A906018R M383 List'!$A$6:$D$1294,2,FALSE)</f>
        <v>#N/A</v>
      </c>
      <c r="Q1603" s="2" t="e">
        <f>VLOOKUP(A1603,'06A906018R M383 List'!$A$6:$D$1294,4,FALSE)</f>
        <v>#N/A</v>
      </c>
      <c r="R1603" s="2" t="e">
        <f>VLOOKUP(A1603,'06A906018R M383 List'!$A$6:$D$1294,3,FALSE)</f>
        <v>#N/A</v>
      </c>
      <c r="T1603" s="2" t="e">
        <f>VLOOKUP(A1603,'06A906018CG M383 List'!$A$6:$D$1395,2,FALSE)</f>
        <v>#N/A</v>
      </c>
      <c r="U1603" s="2" t="e">
        <f>VLOOKUP(A1603,'06A906018CG M383 List'!$A$6:$D$1395,4,FALSE)</f>
        <v>#N/A</v>
      </c>
      <c r="V1603" s="2" t="e">
        <f>VLOOKUP(A1603,'06A906018CG M383 List'!$A$6:$D$1395,3,FALSE)</f>
        <v>#N/A</v>
      </c>
    </row>
    <row r="1604" spans="1:22">
      <c r="A1604" s="2" t="s">
        <v>6480</v>
      </c>
      <c r="B1604" s="2" t="str">
        <f>VLOOKUP(A1604,'4B0907557B M382 List'!$A$5:$E$1799,5,FALSE)</f>
        <v>Motor temperature threshold for load change shock damping</v>
      </c>
      <c r="D1604" s="2" t="str">
        <f>VLOOKUP(A1604,'4B0907557B M382 List'!$A$5:$B$1799,2,FALSE)</f>
        <v>1x1</v>
      </c>
      <c r="E1604" s="2" t="str">
        <f>VLOOKUP(A1604,'4B0907557B M382 List'!$A$5:$D$1799,4,FALSE)</f>
        <v>Motortemperaturschwelle für Lastwechselschlagdämpfung</v>
      </c>
      <c r="F1604" s="2" t="str">
        <f>VLOOKUP(A1604,'4B0907557B M382 List'!$A$5:$D$1799,3,FALSE)</f>
        <v>$076DB</v>
      </c>
      <c r="H1604" s="2" t="str">
        <f>VLOOKUP(A1604,'4B0907557P M592 List'!$A$5:$D$1316,2,FALSE)</f>
        <v>1x1</v>
      </c>
      <c r="I1604" s="2" t="str">
        <f>VLOOKUP(A1604,'4B0907557P M592 List'!$A$5:$D$1316,4,FALSE)</f>
        <v>Motortemperaturschwelle für Lastwechselschlagdämpfung</v>
      </c>
      <c r="J1604" s="2" t="str">
        <f>VLOOKUP(A1604,'4B0907557P M592 List'!$A$5:$D$1316,3,FALSE)</f>
        <v>$07271</v>
      </c>
      <c r="L1604" s="2" t="str">
        <f>VLOOKUP(A1604,'4B0907557P M592 List'!$A$5:$D$1316,2,FALSE)</f>
        <v>1x1</v>
      </c>
      <c r="M1604" s="2" t="str">
        <f>VLOOKUP(A1604,'4B0907557P M592 List'!$A$5:$D$1316,4,FALSE)</f>
        <v>Motortemperaturschwelle für Lastwechselschlagdämpfung</v>
      </c>
      <c r="N1604" s="2" t="str">
        <f>VLOOKUP(A1604,'4B0907557P M592 List'!$A$5:$D$1316,3,FALSE)</f>
        <v>$07271</v>
      </c>
      <c r="P1604" s="2" t="str">
        <f>VLOOKUP(A1604,'06A906018R M383 List'!$A$6:$D$1294,2,FALSE)</f>
        <v>1x1</v>
      </c>
      <c r="Q1604" s="2" t="str">
        <f>VLOOKUP(A1604,'06A906018R M383 List'!$A$6:$D$1294,4,FALSE)</f>
        <v>Motortemperaturschwelle für Lastwechselschlagdämpfung</v>
      </c>
      <c r="R1604" s="2" t="str">
        <f>VLOOKUP(A1604,'06A906018R M383 List'!$A$6:$D$1294,3,FALSE)</f>
        <v>$06BF3</v>
      </c>
      <c r="T1604" s="2" t="e">
        <f>VLOOKUP(A1604,'06A906018CG M383 List'!$A$6:$D$1395,2,FALSE)</f>
        <v>#N/A</v>
      </c>
      <c r="U1604" s="2" t="e">
        <f>VLOOKUP(A1604,'06A906018CG M383 List'!$A$6:$D$1395,4,FALSE)</f>
        <v>#N/A</v>
      </c>
      <c r="V1604" s="2" t="e">
        <f>VLOOKUP(A1604,'06A906018CG M383 List'!$A$6:$D$1395,3,FALSE)</f>
        <v>#N/A</v>
      </c>
    </row>
    <row r="1605" spans="1:22">
      <c r="A1605" s="2" t="s">
        <v>6482</v>
      </c>
      <c r="B1605" s="2" t="str">
        <f>VLOOKUP(A1605,'4B0907557B M382 List'!$A$5:$E$1799,5,FALSE)</f>
        <v>Motor temperature threshold for load change shock damping</v>
      </c>
      <c r="D1605" s="2" t="str">
        <f>VLOOKUP(A1605,'4B0907557B M382 List'!$A$5:$B$1799,2,FALSE)</f>
        <v>1x1</v>
      </c>
      <c r="E1605" s="2" t="str">
        <f>VLOOKUP(A1605,'4B0907557B M382 List'!$A$5:$D$1799,4,FALSE)</f>
        <v>Motortemperaturschwelle für Lastwechselschlagdämpfung</v>
      </c>
      <c r="F1605" s="2" t="str">
        <f>VLOOKUP(A1605,'4B0907557B M382 List'!$A$5:$D$1799,3,FALSE)</f>
        <v>$076E9</v>
      </c>
      <c r="H1605" s="2" t="str">
        <f>VLOOKUP(A1605,'4B0907557P M592 List'!$A$5:$D$1316,2,FALSE)</f>
        <v>1x1</v>
      </c>
      <c r="I1605" s="2" t="str">
        <f>VLOOKUP(A1605,'4B0907557P M592 List'!$A$5:$D$1316,4,FALSE)</f>
        <v>Motortemperaturschwelle für Lastwechselschlagdämpfung</v>
      </c>
      <c r="J1605" s="2" t="str">
        <f>VLOOKUP(A1605,'4B0907557P M592 List'!$A$5:$D$1316,3,FALSE)</f>
        <v>$0727F</v>
      </c>
      <c r="L1605" s="2" t="str">
        <f>VLOOKUP(A1605,'4B0907557P M592 List'!$A$5:$D$1316,2,FALSE)</f>
        <v>1x1</v>
      </c>
      <c r="M1605" s="2" t="str">
        <f>VLOOKUP(A1605,'4B0907557P M592 List'!$A$5:$D$1316,4,FALSE)</f>
        <v>Motortemperaturschwelle für Lastwechselschlagdämpfung</v>
      </c>
      <c r="N1605" s="2" t="str">
        <f>VLOOKUP(A1605,'4B0907557P M592 List'!$A$5:$D$1316,3,FALSE)</f>
        <v>$0727F</v>
      </c>
      <c r="P1605" s="2" t="e">
        <f>VLOOKUP(A1605,'06A906018R M383 List'!$A$6:$D$1294,2,FALSE)</f>
        <v>#N/A</v>
      </c>
      <c r="Q1605" s="2" t="e">
        <f>VLOOKUP(A1605,'06A906018R M383 List'!$A$6:$D$1294,4,FALSE)</f>
        <v>#N/A</v>
      </c>
      <c r="R1605" s="2" t="e">
        <f>VLOOKUP(A1605,'06A906018R M383 List'!$A$6:$D$1294,3,FALSE)</f>
        <v>#N/A</v>
      </c>
      <c r="T1605" s="2" t="e">
        <f>VLOOKUP(A1605,'06A906018CG M383 List'!$A$6:$D$1395,2,FALSE)</f>
        <v>#N/A</v>
      </c>
      <c r="U1605" s="2" t="e">
        <f>VLOOKUP(A1605,'06A906018CG M383 List'!$A$6:$D$1395,4,FALSE)</f>
        <v>#N/A</v>
      </c>
      <c r="V1605" s="2" t="e">
        <f>VLOOKUP(A1605,'06A906018CG M383 List'!$A$6:$D$1395,3,FALSE)</f>
        <v>#N/A</v>
      </c>
    </row>
    <row r="1606" spans="1:22">
      <c r="A1606" s="2" t="s">
        <v>6484</v>
      </c>
      <c r="B1606" s="2" t="str">
        <f>VLOOKUP(A1606,'4B0907557B M382 List'!$A$5:$E$1799,5,FALSE)</f>
        <v>Motor temperature threshold for load change shock damping</v>
      </c>
      <c r="D1606" s="2" t="str">
        <f>VLOOKUP(A1606,'4B0907557B M382 List'!$A$5:$B$1799,2,FALSE)</f>
        <v>1x1</v>
      </c>
      <c r="E1606" s="2" t="str">
        <f>VLOOKUP(A1606,'4B0907557B M382 List'!$A$5:$D$1799,4,FALSE)</f>
        <v>Motortemperaturschwelle für Lastwechselschlagdämpfung</v>
      </c>
      <c r="F1606" s="2" t="str">
        <f>VLOOKUP(A1606,'4B0907557B M382 List'!$A$5:$D$1799,3,FALSE)</f>
        <v>$076F7</v>
      </c>
      <c r="H1606" s="2" t="str">
        <f>VLOOKUP(A1606,'4B0907557P M592 List'!$A$5:$D$1316,2,FALSE)</f>
        <v>1x1</v>
      </c>
      <c r="I1606" s="2" t="str">
        <f>VLOOKUP(A1606,'4B0907557P M592 List'!$A$5:$D$1316,4,FALSE)</f>
        <v>Motortemperaturschwelle für Lastwechselschlagdämpfung</v>
      </c>
      <c r="J1606" s="2" t="str">
        <f>VLOOKUP(A1606,'4B0907557P M592 List'!$A$5:$D$1316,3,FALSE)</f>
        <v>$0728D</v>
      </c>
      <c r="L1606" s="2" t="str">
        <f>VLOOKUP(A1606,'4B0907557P M592 List'!$A$5:$D$1316,2,FALSE)</f>
        <v>1x1</v>
      </c>
      <c r="M1606" s="2" t="str">
        <f>VLOOKUP(A1606,'4B0907557P M592 List'!$A$5:$D$1316,4,FALSE)</f>
        <v>Motortemperaturschwelle für Lastwechselschlagdämpfung</v>
      </c>
      <c r="N1606" s="2" t="str">
        <f>VLOOKUP(A1606,'4B0907557P M592 List'!$A$5:$D$1316,3,FALSE)</f>
        <v>$0728D</v>
      </c>
      <c r="P1606" s="2" t="e">
        <f>VLOOKUP(A1606,'06A906018R M383 List'!$A$6:$D$1294,2,FALSE)</f>
        <v>#N/A</v>
      </c>
      <c r="Q1606" s="2" t="e">
        <f>VLOOKUP(A1606,'06A906018R M383 List'!$A$6:$D$1294,4,FALSE)</f>
        <v>#N/A</v>
      </c>
      <c r="R1606" s="2" t="e">
        <f>VLOOKUP(A1606,'06A906018R M383 List'!$A$6:$D$1294,3,FALSE)</f>
        <v>#N/A</v>
      </c>
      <c r="T1606" s="2" t="e">
        <f>VLOOKUP(A1606,'06A906018CG M383 List'!$A$6:$D$1395,2,FALSE)</f>
        <v>#N/A</v>
      </c>
      <c r="U1606" s="2" t="e">
        <f>VLOOKUP(A1606,'06A906018CG M383 List'!$A$6:$D$1395,4,FALSE)</f>
        <v>#N/A</v>
      </c>
      <c r="V1606" s="2" t="e">
        <f>VLOOKUP(A1606,'06A906018CG M383 List'!$A$6:$D$1395,3,FALSE)</f>
        <v>#N/A</v>
      </c>
    </row>
    <row r="1607" spans="1:22">
      <c r="A1607" s="2" t="s">
        <v>3986</v>
      </c>
      <c r="B1607" s="2" t="str">
        <f>VLOOKUP(A1607,'4B0907557B M382 List'!$A$5:$E$1799,5,FALSE)</f>
        <v>Speed ​​threshold for load change shock damping</v>
      </c>
      <c r="D1607" s="2" t="str">
        <f>VLOOKUP(A1607,'4B0907557B M382 List'!$A$5:$B$1799,2,FALSE)</f>
        <v>1x1</v>
      </c>
      <c r="E1607" s="2" t="str">
        <f>VLOOKUP(A1607,'4B0907557B M382 List'!$A$5:$D$1799,4,FALSE)</f>
        <v>Geschwindigkeitsschwelle für Lastwechselschlagdämpfung</v>
      </c>
      <c r="F1607" s="2" t="str">
        <f>VLOOKUP(A1607,'4B0907557B M382 List'!$A$5:$D$1799,3,FALSE)</f>
        <v>$076DA</v>
      </c>
      <c r="H1607" s="2" t="str">
        <f>VLOOKUP(A1607,'4B0907557P M592 List'!$A$5:$D$1316,2,FALSE)</f>
        <v>1x1</v>
      </c>
      <c r="I1607" s="2" t="str">
        <f>VLOOKUP(A1607,'4B0907557P M592 List'!$A$5:$D$1316,4,FALSE)</f>
        <v>Geschwindigkeitsschwelle für Lastwechselschlagdämpfung</v>
      </c>
      <c r="J1607" s="2" t="str">
        <f>VLOOKUP(A1607,'4B0907557P M592 List'!$A$5:$D$1316,3,FALSE)</f>
        <v>$07270</v>
      </c>
      <c r="L1607" s="2" t="str">
        <f>VLOOKUP(A1607,'4B0907557P M592 List'!$A$5:$D$1316,2,FALSE)</f>
        <v>1x1</v>
      </c>
      <c r="M1607" s="2" t="str">
        <f>VLOOKUP(A1607,'4B0907557P M592 List'!$A$5:$D$1316,4,FALSE)</f>
        <v>Geschwindigkeitsschwelle für Lastwechselschlagdämpfung</v>
      </c>
      <c r="N1607" s="2" t="str">
        <f>VLOOKUP(A1607,'4B0907557P M592 List'!$A$5:$D$1316,3,FALSE)</f>
        <v>$07270</v>
      </c>
      <c r="P1607" s="2" t="str">
        <f>VLOOKUP(A1607,'06A906018R M383 List'!$A$6:$D$1294,2,FALSE)</f>
        <v>1x1</v>
      </c>
      <c r="Q1607" s="2" t="str">
        <f>VLOOKUP(A1607,'06A906018R M383 List'!$A$6:$D$1294,4,FALSE)</f>
        <v>Geschwindigkeitsschwelle für Lastwechselschlagdämpfung</v>
      </c>
      <c r="R1607" s="2" t="str">
        <f>VLOOKUP(A1607,'06A906018R M383 List'!$A$6:$D$1294,3,FALSE)</f>
        <v>$06BF2</v>
      </c>
      <c r="T1607" s="2" t="e">
        <f>VLOOKUP(A1607,'06A906018CG M383 List'!$A$6:$D$1395,2,FALSE)</f>
        <v>#N/A</v>
      </c>
      <c r="U1607" s="2" t="e">
        <f>VLOOKUP(A1607,'06A906018CG M383 List'!$A$6:$D$1395,4,FALSE)</f>
        <v>#N/A</v>
      </c>
      <c r="V1607" s="2" t="e">
        <f>VLOOKUP(A1607,'06A906018CG M383 List'!$A$6:$D$1395,3,FALSE)</f>
        <v>#N/A</v>
      </c>
    </row>
    <row r="1608" spans="1:22">
      <c r="A1608" s="2" t="s">
        <v>3988</v>
      </c>
      <c r="B1608" s="2" t="str">
        <f>VLOOKUP(A1608,'4B0907557B M382 List'!$A$5:$E$1799,5,FALSE)</f>
        <v>Speed ​​threshold for load change shock damping</v>
      </c>
      <c r="D1608" s="2" t="str">
        <f>VLOOKUP(A1608,'4B0907557B M382 List'!$A$5:$B$1799,2,FALSE)</f>
        <v>1x1</v>
      </c>
      <c r="E1608" s="2" t="str">
        <f>VLOOKUP(A1608,'4B0907557B M382 List'!$A$5:$D$1799,4,FALSE)</f>
        <v>Geschwindigkeitsschwelle für Lastwechselschlagdämpfung</v>
      </c>
      <c r="F1608" s="2" t="str">
        <f>VLOOKUP(A1608,'4B0907557B M382 List'!$A$5:$D$1799,3,FALSE)</f>
        <v>$076E8</v>
      </c>
      <c r="H1608" s="2" t="str">
        <f>VLOOKUP(A1608,'4B0907557P M592 List'!$A$5:$D$1316,2,FALSE)</f>
        <v>1x1</v>
      </c>
      <c r="I1608" s="2" t="str">
        <f>VLOOKUP(A1608,'4B0907557P M592 List'!$A$5:$D$1316,4,FALSE)</f>
        <v>Geschwindigkeitsschwelle für Lastwechselschlagdämpfung</v>
      </c>
      <c r="J1608" s="2" t="str">
        <f>VLOOKUP(A1608,'4B0907557P M592 List'!$A$5:$D$1316,3,FALSE)</f>
        <v>$0727E</v>
      </c>
      <c r="L1608" s="2" t="str">
        <f>VLOOKUP(A1608,'4B0907557P M592 List'!$A$5:$D$1316,2,FALSE)</f>
        <v>1x1</v>
      </c>
      <c r="M1608" s="2" t="str">
        <f>VLOOKUP(A1608,'4B0907557P M592 List'!$A$5:$D$1316,4,FALSE)</f>
        <v>Geschwindigkeitsschwelle für Lastwechselschlagdämpfung</v>
      </c>
      <c r="N1608" s="2" t="str">
        <f>VLOOKUP(A1608,'4B0907557P M592 List'!$A$5:$D$1316,3,FALSE)</f>
        <v>$0727E</v>
      </c>
      <c r="P1608" s="2" t="e">
        <f>VLOOKUP(A1608,'06A906018R M383 List'!$A$6:$D$1294,2,FALSE)</f>
        <v>#N/A</v>
      </c>
      <c r="Q1608" s="2" t="e">
        <f>VLOOKUP(A1608,'06A906018R M383 List'!$A$6:$D$1294,4,FALSE)</f>
        <v>#N/A</v>
      </c>
      <c r="R1608" s="2" t="e">
        <f>VLOOKUP(A1608,'06A906018R M383 List'!$A$6:$D$1294,3,FALSE)</f>
        <v>#N/A</v>
      </c>
      <c r="T1608" s="2" t="e">
        <f>VLOOKUP(A1608,'06A906018CG M383 List'!$A$6:$D$1395,2,FALSE)</f>
        <v>#N/A</v>
      </c>
      <c r="U1608" s="2" t="e">
        <f>VLOOKUP(A1608,'06A906018CG M383 List'!$A$6:$D$1395,4,FALSE)</f>
        <v>#N/A</v>
      </c>
      <c r="V1608" s="2" t="e">
        <f>VLOOKUP(A1608,'06A906018CG M383 List'!$A$6:$D$1395,3,FALSE)</f>
        <v>#N/A</v>
      </c>
    </row>
    <row r="1609" spans="1:22">
      <c r="A1609" s="2" t="s">
        <v>3990</v>
      </c>
      <c r="B1609" s="2" t="str">
        <f>VLOOKUP(A1609,'4B0907557B M382 List'!$A$5:$E$1799,5,FALSE)</f>
        <v>Speed ​​threshold for load change shock damping</v>
      </c>
      <c r="D1609" s="2" t="str">
        <f>VLOOKUP(A1609,'4B0907557B M382 List'!$A$5:$B$1799,2,FALSE)</f>
        <v>1x1</v>
      </c>
      <c r="E1609" s="2" t="str">
        <f>VLOOKUP(A1609,'4B0907557B M382 List'!$A$5:$D$1799,4,FALSE)</f>
        <v>Geschwindigkeitsschwelle für Lastwechselschlagdämpfung</v>
      </c>
      <c r="F1609" s="2" t="str">
        <f>VLOOKUP(A1609,'4B0907557B M382 List'!$A$5:$D$1799,3,FALSE)</f>
        <v>$076F6</v>
      </c>
      <c r="H1609" s="2" t="str">
        <f>VLOOKUP(A1609,'4B0907557P M592 List'!$A$5:$D$1316,2,FALSE)</f>
        <v>1x1</v>
      </c>
      <c r="I1609" s="2" t="str">
        <f>VLOOKUP(A1609,'4B0907557P M592 List'!$A$5:$D$1316,4,FALSE)</f>
        <v>Geschwindigkeitsschwelle für Lastwechselschlagdämpfung</v>
      </c>
      <c r="J1609" s="2" t="str">
        <f>VLOOKUP(A1609,'4B0907557P M592 List'!$A$5:$D$1316,3,FALSE)</f>
        <v>$0728C</v>
      </c>
      <c r="L1609" s="2" t="str">
        <f>VLOOKUP(A1609,'4B0907557P M592 List'!$A$5:$D$1316,2,FALSE)</f>
        <v>1x1</v>
      </c>
      <c r="M1609" s="2" t="str">
        <f>VLOOKUP(A1609,'4B0907557P M592 List'!$A$5:$D$1316,4,FALSE)</f>
        <v>Geschwindigkeitsschwelle für Lastwechselschlagdämpfung</v>
      </c>
      <c r="N1609" s="2" t="str">
        <f>VLOOKUP(A1609,'4B0907557P M592 List'!$A$5:$D$1316,3,FALSE)</f>
        <v>$0728C</v>
      </c>
      <c r="P1609" s="2" t="e">
        <f>VLOOKUP(A1609,'06A906018R M383 List'!$A$6:$D$1294,2,FALSE)</f>
        <v>#N/A</v>
      </c>
      <c r="Q1609" s="2" t="e">
        <f>VLOOKUP(A1609,'06A906018R M383 List'!$A$6:$D$1294,4,FALSE)</f>
        <v>#N/A</v>
      </c>
      <c r="R1609" s="2" t="e">
        <f>VLOOKUP(A1609,'06A906018R M383 List'!$A$6:$D$1294,3,FALSE)</f>
        <v>#N/A</v>
      </c>
      <c r="T1609" s="2" t="e">
        <f>VLOOKUP(A1609,'06A906018CG M383 List'!$A$6:$D$1395,2,FALSE)</f>
        <v>#N/A</v>
      </c>
      <c r="U1609" s="2" t="e">
        <f>VLOOKUP(A1609,'06A906018CG M383 List'!$A$6:$D$1395,4,FALSE)</f>
        <v>#N/A</v>
      </c>
      <c r="V1609" s="2" t="e">
        <f>VLOOKUP(A1609,'06A906018CG M383 List'!$A$6:$D$1395,3,FALSE)</f>
        <v>#N/A</v>
      </c>
    </row>
    <row r="1610" spans="1:22">
      <c r="A1610" s="2" t="s">
        <v>4212</v>
      </c>
      <c r="B1610" s="2" t="str">
        <f>VLOOKUP(A1610,'4B0907557B M382 List'!$A$5:$E$1799,5,FALSE)</f>
        <v>Time constant for filtering the driver torque at large clutch torque</v>
      </c>
      <c r="D1610" s="2" t="str">
        <f>VLOOKUP(A1610,'4B0907557B M382 List'!$A$5:$B$1799,2,FALSE)</f>
        <v>1x1</v>
      </c>
      <c r="E1610" s="2" t="str">
        <f>VLOOKUP(A1610,'4B0907557B M382 List'!$A$5:$D$1799,4,FALSE)</f>
        <v>Zeitkonstante für Filterung des Fahrer-Momentes bei großem Kupplungsmoment</v>
      </c>
      <c r="F1610" s="2" t="str">
        <f>VLOOKUP(A1610,'4B0907557B M382 List'!$A$5:$D$1799,3,FALSE)</f>
        <v>$076DE</v>
      </c>
      <c r="H1610" s="2" t="str">
        <f>VLOOKUP(A1610,'4B0907557P M592 List'!$A$5:$D$1316,2,FALSE)</f>
        <v>1x1</v>
      </c>
      <c r="I1610" s="2" t="str">
        <f>VLOOKUP(A1610,'4B0907557P M592 List'!$A$5:$D$1316,4,FALSE)</f>
        <v>Zeitkonstante für Filterung des Fahrer-Momentes bei großem Kupplungsmoment</v>
      </c>
      <c r="J1610" s="2" t="str">
        <f>VLOOKUP(A1610,'4B0907557P M592 List'!$A$5:$D$1316,3,FALSE)</f>
        <v>$07274</v>
      </c>
      <c r="L1610" s="2" t="str">
        <f>VLOOKUP(A1610,'4B0907557P M592 List'!$A$5:$D$1316,2,FALSE)</f>
        <v>1x1</v>
      </c>
      <c r="M1610" s="2" t="str">
        <f>VLOOKUP(A1610,'4B0907557P M592 List'!$A$5:$D$1316,4,FALSE)</f>
        <v>Zeitkonstante für Filterung des Fahrer-Momentes bei großem Kupplungsmoment</v>
      </c>
      <c r="N1610" s="2" t="str">
        <f>VLOOKUP(A1610,'4B0907557P M592 List'!$A$5:$D$1316,3,FALSE)</f>
        <v>$07274</v>
      </c>
      <c r="P1610" s="2" t="e">
        <f>VLOOKUP(A1610,'06A906018R M383 List'!$A$6:$D$1294,2,FALSE)</f>
        <v>#N/A</v>
      </c>
      <c r="Q1610" s="2" t="e">
        <f>VLOOKUP(A1610,'06A906018R M383 List'!$A$6:$D$1294,4,FALSE)</f>
        <v>#N/A</v>
      </c>
      <c r="R1610" s="2" t="e">
        <f>VLOOKUP(A1610,'06A906018R M383 List'!$A$6:$D$1294,3,FALSE)</f>
        <v>#N/A</v>
      </c>
      <c r="T1610" s="2" t="e">
        <f>VLOOKUP(A1610,'06A906018CG M383 List'!$A$6:$D$1395,2,FALSE)</f>
        <v>#N/A</v>
      </c>
      <c r="U1610" s="2" t="e">
        <f>VLOOKUP(A1610,'06A906018CG M383 List'!$A$6:$D$1395,4,FALSE)</f>
        <v>#N/A</v>
      </c>
      <c r="V1610" s="2" t="e">
        <f>VLOOKUP(A1610,'06A906018CG M383 List'!$A$6:$D$1395,3,FALSE)</f>
        <v>#N/A</v>
      </c>
    </row>
    <row r="1611" spans="1:22">
      <c r="A1611" s="2" t="s">
        <v>4214</v>
      </c>
      <c r="B1611" s="2" t="str">
        <f>VLOOKUP(A1611,'4B0907557B M382 List'!$A$5:$E$1799,5,FALSE)</f>
        <v>Time constant for filtering the driver torque at large clutch torque</v>
      </c>
      <c r="D1611" s="2" t="str">
        <f>VLOOKUP(A1611,'4B0907557B M382 List'!$A$5:$B$1799,2,FALSE)</f>
        <v>1x1</v>
      </c>
      <c r="E1611" s="2" t="str">
        <f>VLOOKUP(A1611,'4B0907557B M382 List'!$A$5:$D$1799,4,FALSE)</f>
        <v>Zeitkonstante für Filterung des Fahrer-Momentes bei großem Kupplungsmoment</v>
      </c>
      <c r="F1611" s="2" t="str">
        <f>VLOOKUP(A1611,'4B0907557B M382 List'!$A$5:$D$1799,3,FALSE)</f>
        <v>$076EC</v>
      </c>
      <c r="H1611" s="2" t="str">
        <f>VLOOKUP(A1611,'4B0907557P M592 List'!$A$5:$D$1316,2,FALSE)</f>
        <v>1x1</v>
      </c>
      <c r="I1611" s="2" t="str">
        <f>VLOOKUP(A1611,'4B0907557P M592 List'!$A$5:$D$1316,4,FALSE)</f>
        <v>Zeitkonstante für Filterung des Fahrer-Momentes bei großem Kupplungsmoment</v>
      </c>
      <c r="J1611" s="2" t="str">
        <f>VLOOKUP(A1611,'4B0907557P M592 List'!$A$5:$D$1316,3,FALSE)</f>
        <v>$07282</v>
      </c>
      <c r="L1611" s="2" t="str">
        <f>VLOOKUP(A1611,'4B0907557P M592 List'!$A$5:$D$1316,2,FALSE)</f>
        <v>1x1</v>
      </c>
      <c r="M1611" s="2" t="str">
        <f>VLOOKUP(A1611,'4B0907557P M592 List'!$A$5:$D$1316,4,FALSE)</f>
        <v>Zeitkonstante für Filterung des Fahrer-Momentes bei großem Kupplungsmoment</v>
      </c>
      <c r="N1611" s="2" t="str">
        <f>VLOOKUP(A1611,'4B0907557P M592 List'!$A$5:$D$1316,3,FALSE)</f>
        <v>$07282</v>
      </c>
      <c r="P1611" s="2" t="e">
        <f>VLOOKUP(A1611,'06A906018R M383 List'!$A$6:$D$1294,2,FALSE)</f>
        <v>#N/A</v>
      </c>
      <c r="Q1611" s="2" t="e">
        <f>VLOOKUP(A1611,'06A906018R M383 List'!$A$6:$D$1294,4,FALSE)</f>
        <v>#N/A</v>
      </c>
      <c r="R1611" s="2" t="e">
        <f>VLOOKUP(A1611,'06A906018R M383 List'!$A$6:$D$1294,3,FALSE)</f>
        <v>#N/A</v>
      </c>
      <c r="T1611" s="2" t="e">
        <f>VLOOKUP(A1611,'06A906018CG M383 List'!$A$6:$D$1395,2,FALSE)</f>
        <v>#N/A</v>
      </c>
      <c r="U1611" s="2" t="e">
        <f>VLOOKUP(A1611,'06A906018CG M383 List'!$A$6:$D$1395,4,FALSE)</f>
        <v>#N/A</v>
      </c>
      <c r="V1611" s="2" t="e">
        <f>VLOOKUP(A1611,'06A906018CG M383 List'!$A$6:$D$1395,3,FALSE)</f>
        <v>#N/A</v>
      </c>
    </row>
    <row r="1612" spans="1:22">
      <c r="A1612" s="2" t="s">
        <v>4216</v>
      </c>
      <c r="B1612" s="2" t="str">
        <f>VLOOKUP(A1612,'4B0907557B M382 List'!$A$5:$E$1799,5,FALSE)</f>
        <v>Time constant for filtering the driver torque at large clutch torque</v>
      </c>
      <c r="D1612" s="2" t="str">
        <f>VLOOKUP(A1612,'4B0907557B M382 List'!$A$5:$B$1799,2,FALSE)</f>
        <v>1x1</v>
      </c>
      <c r="E1612" s="2" t="str">
        <f>VLOOKUP(A1612,'4B0907557B M382 List'!$A$5:$D$1799,4,FALSE)</f>
        <v>Zeitkonstante für Filterung des Fahrer-Momentes bei großem Kupplungsmoment</v>
      </c>
      <c r="F1612" s="2" t="str">
        <f>VLOOKUP(A1612,'4B0907557B M382 List'!$A$5:$D$1799,3,FALSE)</f>
        <v>$076FA</v>
      </c>
      <c r="H1612" s="2" t="str">
        <f>VLOOKUP(A1612,'4B0907557P M592 List'!$A$5:$D$1316,2,FALSE)</f>
        <v>1x1</v>
      </c>
      <c r="I1612" s="2" t="str">
        <f>VLOOKUP(A1612,'4B0907557P M592 List'!$A$5:$D$1316,4,FALSE)</f>
        <v>Zeitkonstante für Filterung des Fahrer-Momentes bei großem Kupplungsmoment</v>
      </c>
      <c r="J1612" s="2" t="str">
        <f>VLOOKUP(A1612,'4B0907557P M592 List'!$A$5:$D$1316,3,FALSE)</f>
        <v>$07290</v>
      </c>
      <c r="L1612" s="2" t="str">
        <f>VLOOKUP(A1612,'4B0907557P M592 List'!$A$5:$D$1316,2,FALSE)</f>
        <v>1x1</v>
      </c>
      <c r="M1612" s="2" t="str">
        <f>VLOOKUP(A1612,'4B0907557P M592 List'!$A$5:$D$1316,4,FALSE)</f>
        <v>Zeitkonstante für Filterung des Fahrer-Momentes bei großem Kupplungsmoment</v>
      </c>
      <c r="N1612" s="2" t="str">
        <f>VLOOKUP(A1612,'4B0907557P M592 List'!$A$5:$D$1316,3,FALSE)</f>
        <v>$07290</v>
      </c>
      <c r="P1612" s="2" t="e">
        <f>VLOOKUP(A1612,'06A906018R M383 List'!$A$6:$D$1294,2,FALSE)</f>
        <v>#N/A</v>
      </c>
      <c r="Q1612" s="2" t="e">
        <f>VLOOKUP(A1612,'06A906018R M383 List'!$A$6:$D$1294,4,FALSE)</f>
        <v>#N/A</v>
      </c>
      <c r="R1612" s="2" t="e">
        <f>VLOOKUP(A1612,'06A906018R M383 List'!$A$6:$D$1294,3,FALSE)</f>
        <v>#N/A</v>
      </c>
      <c r="T1612" s="2" t="e">
        <f>VLOOKUP(A1612,'06A906018CG M383 List'!$A$6:$D$1395,2,FALSE)</f>
        <v>#N/A</v>
      </c>
      <c r="U1612" s="2" t="e">
        <f>VLOOKUP(A1612,'06A906018CG M383 List'!$A$6:$D$1395,4,FALSE)</f>
        <v>#N/A</v>
      </c>
      <c r="V1612" s="2" t="e">
        <f>VLOOKUP(A1612,'06A906018CG M383 List'!$A$6:$D$1395,3,FALSE)</f>
        <v>#N/A</v>
      </c>
    </row>
    <row r="1613" spans="1:22">
      <c r="A1613" s="2" t="s">
        <v>4219</v>
      </c>
      <c r="B1613" s="2" t="str">
        <f>VLOOKUP(A1613,'4B0907557B M382 List'!$A$5:$E$1799,5,FALSE)</f>
        <v>Time constant for filtering the driver torque during passive reinserting</v>
      </c>
      <c r="D1613" s="2" t="str">
        <f>VLOOKUP(A1613,'4B0907557B M382 List'!$A$5:$B$1799,2,FALSE)</f>
        <v>1x1</v>
      </c>
      <c r="E1613" s="2" t="str">
        <f>VLOOKUP(A1613,'4B0907557B M382 List'!$A$5:$D$1799,4,FALSE)</f>
        <v>Zeitkonstante für Filterung des Fahrer-Momentes bei passivem Wiedereinsetzen</v>
      </c>
      <c r="F1613" s="2" t="str">
        <f>VLOOKUP(A1613,'4B0907557B M382 List'!$A$5:$D$1799,3,FALSE)</f>
        <v>$076E0</v>
      </c>
      <c r="H1613" s="2" t="str">
        <f>VLOOKUP(A1613,'4B0907557P M592 List'!$A$5:$D$1316,2,FALSE)</f>
        <v>1x1</v>
      </c>
      <c r="I1613" s="2" t="str">
        <f>VLOOKUP(A1613,'4B0907557P M592 List'!$A$5:$D$1316,4,FALSE)</f>
        <v>Zeitkonstante für Filterung des Fahrer-Momentes bei passivem Wiedereinsetzen</v>
      </c>
      <c r="J1613" s="2" t="str">
        <f>VLOOKUP(A1613,'4B0907557P M592 List'!$A$5:$D$1316,3,FALSE)</f>
        <v>$07276</v>
      </c>
      <c r="L1613" s="2" t="str">
        <f>VLOOKUP(A1613,'4B0907557P M592 List'!$A$5:$D$1316,2,FALSE)</f>
        <v>1x1</v>
      </c>
      <c r="M1613" s="2" t="str">
        <f>VLOOKUP(A1613,'4B0907557P M592 List'!$A$5:$D$1316,4,FALSE)</f>
        <v>Zeitkonstante für Filterung des Fahrer-Momentes bei passivem Wiedereinsetzen</v>
      </c>
      <c r="N1613" s="2" t="str">
        <f>VLOOKUP(A1613,'4B0907557P M592 List'!$A$5:$D$1316,3,FALSE)</f>
        <v>$07276</v>
      </c>
      <c r="P1613" s="2" t="e">
        <f>VLOOKUP(A1613,'06A906018R M383 List'!$A$6:$D$1294,2,FALSE)</f>
        <v>#N/A</v>
      </c>
      <c r="Q1613" s="2" t="e">
        <f>VLOOKUP(A1613,'06A906018R M383 List'!$A$6:$D$1294,4,FALSE)</f>
        <v>#N/A</v>
      </c>
      <c r="R1613" s="2" t="e">
        <f>VLOOKUP(A1613,'06A906018R M383 List'!$A$6:$D$1294,3,FALSE)</f>
        <v>#N/A</v>
      </c>
      <c r="T1613" s="2" t="e">
        <f>VLOOKUP(A1613,'06A906018CG M383 List'!$A$6:$D$1395,2,FALSE)</f>
        <v>#N/A</v>
      </c>
      <c r="U1613" s="2" t="e">
        <f>VLOOKUP(A1613,'06A906018CG M383 List'!$A$6:$D$1395,4,FALSE)</f>
        <v>#N/A</v>
      </c>
      <c r="V1613" s="2" t="e">
        <f>VLOOKUP(A1613,'06A906018CG M383 List'!$A$6:$D$1395,3,FALSE)</f>
        <v>#N/A</v>
      </c>
    </row>
    <row r="1614" spans="1:22">
      <c r="A1614" s="2" t="s">
        <v>4221</v>
      </c>
      <c r="B1614" s="2" t="str">
        <f>VLOOKUP(A1614,'4B0907557B M382 List'!$A$5:$E$1799,5,FALSE)</f>
        <v>Time constant for filtering the driver torque during passive reinserting</v>
      </c>
      <c r="D1614" s="2" t="str">
        <f>VLOOKUP(A1614,'4B0907557B M382 List'!$A$5:$B$1799,2,FALSE)</f>
        <v>1x1</v>
      </c>
      <c r="E1614" s="2" t="str">
        <f>VLOOKUP(A1614,'4B0907557B M382 List'!$A$5:$D$1799,4,FALSE)</f>
        <v>Zeitkonstante für Filterung des Fahrer-Momentes bei passivem Wiedereinsetzen</v>
      </c>
      <c r="F1614" s="2" t="str">
        <f>VLOOKUP(A1614,'4B0907557B M382 List'!$A$5:$D$1799,3,FALSE)</f>
        <v>$076EE</v>
      </c>
      <c r="H1614" s="2" t="str">
        <f>VLOOKUP(A1614,'4B0907557P M592 List'!$A$5:$D$1316,2,FALSE)</f>
        <v>1x1</v>
      </c>
      <c r="I1614" s="2" t="str">
        <f>VLOOKUP(A1614,'4B0907557P M592 List'!$A$5:$D$1316,4,FALSE)</f>
        <v>Zeitkonstante für Filterung des Fahrer-Momentes bei passivem Wiedereinsetzen</v>
      </c>
      <c r="J1614" s="2" t="str">
        <f>VLOOKUP(A1614,'4B0907557P M592 List'!$A$5:$D$1316,3,FALSE)</f>
        <v>$07284</v>
      </c>
      <c r="L1614" s="2" t="str">
        <f>VLOOKUP(A1614,'4B0907557P M592 List'!$A$5:$D$1316,2,FALSE)</f>
        <v>1x1</v>
      </c>
      <c r="M1614" s="2" t="str">
        <f>VLOOKUP(A1614,'4B0907557P M592 List'!$A$5:$D$1316,4,FALSE)</f>
        <v>Zeitkonstante für Filterung des Fahrer-Momentes bei passivem Wiedereinsetzen</v>
      </c>
      <c r="N1614" s="2" t="str">
        <f>VLOOKUP(A1614,'4B0907557P M592 List'!$A$5:$D$1316,3,FALSE)</f>
        <v>$07284</v>
      </c>
      <c r="P1614" s="2" t="e">
        <f>VLOOKUP(A1614,'06A906018R M383 List'!$A$6:$D$1294,2,FALSE)</f>
        <v>#N/A</v>
      </c>
      <c r="Q1614" s="2" t="e">
        <f>VLOOKUP(A1614,'06A906018R M383 List'!$A$6:$D$1294,4,FALSE)</f>
        <v>#N/A</v>
      </c>
      <c r="R1614" s="2" t="e">
        <f>VLOOKUP(A1614,'06A906018R M383 List'!$A$6:$D$1294,3,FALSE)</f>
        <v>#N/A</v>
      </c>
      <c r="T1614" s="2" t="e">
        <f>VLOOKUP(A1614,'06A906018CG M383 List'!$A$6:$D$1395,2,FALSE)</f>
        <v>#N/A</v>
      </c>
      <c r="U1614" s="2" t="e">
        <f>VLOOKUP(A1614,'06A906018CG M383 List'!$A$6:$D$1395,4,FALSE)</f>
        <v>#N/A</v>
      </c>
      <c r="V1614" s="2" t="e">
        <f>VLOOKUP(A1614,'06A906018CG M383 List'!$A$6:$D$1395,3,FALSE)</f>
        <v>#N/A</v>
      </c>
    </row>
    <row r="1615" spans="1:22">
      <c r="A1615" s="2" t="s">
        <v>4223</v>
      </c>
      <c r="B1615" s="2" t="str">
        <f>VLOOKUP(A1615,'4B0907557B M382 List'!$A$5:$E$1799,5,FALSE)</f>
        <v>Time constant for filtering the driver torque during passive reinserting</v>
      </c>
      <c r="D1615" s="2" t="str">
        <f>VLOOKUP(A1615,'4B0907557B M382 List'!$A$5:$B$1799,2,FALSE)</f>
        <v>1x1</v>
      </c>
      <c r="E1615" s="2" t="str">
        <f>VLOOKUP(A1615,'4B0907557B M382 List'!$A$5:$D$1799,4,FALSE)</f>
        <v>Zeitkonstante für Filterung des Fahrer-Momentes bei passivem Wiedereinsetzen</v>
      </c>
      <c r="F1615" s="2" t="str">
        <f>VLOOKUP(A1615,'4B0907557B M382 List'!$A$5:$D$1799,3,FALSE)</f>
        <v>$076FC</v>
      </c>
      <c r="H1615" s="2" t="str">
        <f>VLOOKUP(A1615,'4B0907557P M592 List'!$A$5:$D$1316,2,FALSE)</f>
        <v>1x1</v>
      </c>
      <c r="I1615" s="2" t="str">
        <f>VLOOKUP(A1615,'4B0907557P M592 List'!$A$5:$D$1316,4,FALSE)</f>
        <v>Zeitkonstante für Filterung des Fahrer-Momentes bei passivem Wiedereinsetzen</v>
      </c>
      <c r="J1615" s="2" t="str">
        <f>VLOOKUP(A1615,'4B0907557P M592 List'!$A$5:$D$1316,3,FALSE)</f>
        <v>$07292</v>
      </c>
      <c r="L1615" s="2" t="str">
        <f>VLOOKUP(A1615,'4B0907557P M592 List'!$A$5:$D$1316,2,FALSE)</f>
        <v>1x1</v>
      </c>
      <c r="M1615" s="2" t="str">
        <f>VLOOKUP(A1615,'4B0907557P M592 List'!$A$5:$D$1316,4,FALSE)</f>
        <v>Zeitkonstante für Filterung des Fahrer-Momentes bei passivem Wiedereinsetzen</v>
      </c>
      <c r="N1615" s="2" t="str">
        <f>VLOOKUP(A1615,'4B0907557P M592 List'!$A$5:$D$1316,3,FALSE)</f>
        <v>$07292</v>
      </c>
      <c r="P1615" s="2" t="str">
        <f>VLOOKUP(A1615,'06A906018R M383 List'!$A$6:$D$1294,2,FALSE)</f>
        <v>1x1</v>
      </c>
      <c r="Q1615" s="2" t="str">
        <f>VLOOKUP(A1615,'06A906018R M383 List'!$A$6:$D$1294,4,FALSE)</f>
        <v>Zeitkonstante für Filterung des Fahrer-Momentes bei passivem Wiedereinsetzen</v>
      </c>
      <c r="R1615" s="2" t="str">
        <f>VLOOKUP(A1615,'06A906018R M383 List'!$A$6:$D$1294,3,FALSE)</f>
        <v>$06C14</v>
      </c>
      <c r="T1615" s="2" t="e">
        <f>VLOOKUP(A1615,'06A906018CG M383 List'!$A$6:$D$1395,2,FALSE)</f>
        <v>#N/A</v>
      </c>
      <c r="U1615" s="2" t="e">
        <f>VLOOKUP(A1615,'06A906018CG M383 List'!$A$6:$D$1395,4,FALSE)</f>
        <v>#N/A</v>
      </c>
      <c r="V1615" s="2" t="e">
        <f>VLOOKUP(A1615,'06A906018CG M383 List'!$A$6:$D$1395,3,FALSE)</f>
        <v>#N/A</v>
      </c>
    </row>
    <row r="1616" spans="1:22">
      <c r="P1616" s="2"/>
      <c r="Q1616" s="2"/>
      <c r="R1616" s="2"/>
    </row>
    <row r="1617" spans="1:22">
      <c r="A1617" s="17" t="s">
        <v>4397</v>
      </c>
      <c r="B1617" s="15" t="s">
        <v>9996</v>
      </c>
      <c r="P1617" s="2"/>
      <c r="Q1617" s="2"/>
      <c r="R1617" s="2"/>
    </row>
    <row r="1618" spans="1:22">
      <c r="A1618" s="2" t="s">
        <v>9528</v>
      </c>
      <c r="B1618" s="2" t="str">
        <f>VLOOKUP(A1618,'4B0907557B M382 List'!$A$5:$E$1799,5,FALSE)</f>
        <v>Initial factor C compressor Lastabregelung</v>
      </c>
      <c r="D1618" s="2" t="str">
        <f>VLOOKUP(A1618,'4B0907557B M382 List'!$A$5:$B$1799,2,FALSE)</f>
        <v>1x1</v>
      </c>
      <c r="E1618" s="2" t="str">
        <f>VLOOKUP(A1618,'4B0907557B M382 List'!$A$5:$D$1799,4,FALSE)</f>
        <v>Anfangsfaktor Klimakompressor-Lastabregelung</v>
      </c>
      <c r="F1618" s="2" t="str">
        <f>VLOOKUP(A1618,'4B0907557B M382 List'!$A$5:$D$1799,3,FALSE)</f>
        <v>$076FD</v>
      </c>
      <c r="H1618" s="2" t="str">
        <f>VLOOKUP(A1618,'4B0907557P M592 List'!$A$5:$D$1316,2,FALSE)</f>
        <v>1x1</v>
      </c>
      <c r="I1618" s="2" t="str">
        <f>VLOOKUP(A1618,'4B0907557P M592 List'!$A$5:$D$1316,4,FALSE)</f>
        <v>Anfangsfaktor Klimakompressor-Lastabregelung</v>
      </c>
      <c r="J1618" s="2" t="str">
        <f>VLOOKUP(A1618,'4B0907557P M592 List'!$A$5:$D$1316,3,FALSE)</f>
        <v>$07293</v>
      </c>
      <c r="L1618" s="2" t="str">
        <f>VLOOKUP(A1618,'4B0907557P M592 List'!$A$5:$D$1316,2,FALSE)</f>
        <v>1x1</v>
      </c>
      <c r="M1618" s="2" t="str">
        <f>VLOOKUP(A1618,'4B0907557P M592 List'!$A$5:$D$1316,4,FALSE)</f>
        <v>Anfangsfaktor Klimakompressor-Lastabregelung</v>
      </c>
      <c r="N1618" s="2" t="str">
        <f>VLOOKUP(A1618,'4B0907557P M592 List'!$A$5:$D$1316,3,FALSE)</f>
        <v>$07293</v>
      </c>
      <c r="P1618" s="2" t="str">
        <f>VLOOKUP(A1618,'06A906018R M383 List'!$A$6:$D$1294,2,FALSE)</f>
        <v>1x1</v>
      </c>
      <c r="Q1618" s="2" t="str">
        <f>VLOOKUP(A1618,'06A906018R M383 List'!$A$6:$D$1294,4,FALSE)</f>
        <v>Anfangsfaktor Klimakompressor-Lastabregelung</v>
      </c>
      <c r="R1618" s="2" t="str">
        <f>VLOOKUP(A1618,'06A906018R M383 List'!$A$6:$D$1294,3,FALSE)</f>
        <v>$06C15</v>
      </c>
      <c r="T1618" s="2" t="e">
        <f>VLOOKUP(A1618,'06A906018CG M383 List'!$A$6:$D$1395,2,FALSE)</f>
        <v>#N/A</v>
      </c>
      <c r="U1618" s="2" t="e">
        <f>VLOOKUP(A1618,'06A906018CG M383 List'!$A$6:$D$1395,4,FALSE)</f>
        <v>#N/A</v>
      </c>
      <c r="V1618" s="2" t="e">
        <f>VLOOKUP(A1618,'06A906018CG M383 List'!$A$6:$D$1395,3,FALSE)</f>
        <v>#N/A</v>
      </c>
    </row>
    <row r="1619" spans="1:22">
      <c r="A1619" s="2" t="s">
        <v>9881</v>
      </c>
      <c r="B1619" s="2" t="str">
        <f>VLOOKUP(A1619,'4B0907557B M382 List'!$A$5:$E$1799,5,FALSE)</f>
        <v>Ignition angle efficiency depends on delta ignition angle</v>
      </c>
      <c r="D1619" s="2" t="str">
        <f>VLOOKUP(A1619,'4B0907557B M382 List'!$A$5:$B$1799,2,FALSE)</f>
        <v>11x1</v>
      </c>
      <c r="E1619" s="2" t="str">
        <f>VLOOKUP(A1619,'4B0907557B M382 List'!$A$5:$D$1799,4,FALSE)</f>
        <v>Zündwinkel-Wirkungsgrad abhängig von Delta-Zündwinkel</v>
      </c>
      <c r="F1619" s="2" t="str">
        <f>VLOOKUP(A1619,'4B0907557B M382 List'!$A$5:$D$1799,3,FALSE)</f>
        <v>$0A73C</v>
      </c>
      <c r="H1619" s="2" t="e">
        <f>VLOOKUP(A1619,'4B0907557P M592 List'!$A$5:$D$1316,2,FALSE)</f>
        <v>#N/A</v>
      </c>
      <c r="I1619" s="2" t="e">
        <f>VLOOKUP(A1619,'4B0907557P M592 List'!$A$5:$D$1316,4,FALSE)</f>
        <v>#N/A</v>
      </c>
      <c r="J1619" s="2" t="e">
        <f>VLOOKUP(A1619,'4B0907557P M592 List'!$A$5:$D$1316,3,FALSE)</f>
        <v>#N/A</v>
      </c>
      <c r="L1619" s="2" t="e">
        <f>VLOOKUP(A1619,'4B0907557P M592 List'!$A$5:$D$1316,2,FALSE)</f>
        <v>#N/A</v>
      </c>
      <c r="M1619" s="2" t="e">
        <f>VLOOKUP(A1619,'4B0907557P M592 List'!$A$5:$D$1316,4,FALSE)</f>
        <v>#N/A</v>
      </c>
      <c r="N1619" s="2" t="e">
        <f>VLOOKUP(A1619,'4B0907557P M592 List'!$A$5:$D$1316,3,FALSE)</f>
        <v>#N/A</v>
      </c>
      <c r="P1619" s="2" t="str">
        <f>VLOOKUP(A1619,'06A906018R M383 List'!$A$6:$D$1294,2,FALSE)</f>
        <v>11x1</v>
      </c>
      <c r="Q1619" s="2" t="str">
        <f>VLOOKUP(A1619,'06A906018R M383 List'!$A$6:$D$1294,4,FALSE)</f>
        <v>Zündwinkel-Wirkungsgrad abhängig von Delta-Zündwinkel</v>
      </c>
      <c r="R1619" s="2" t="str">
        <f>VLOOKUP(A1619,'06A906018R M383 List'!$A$6:$D$1294,3,FALSE)</f>
        <v>$09C31</v>
      </c>
      <c r="T1619" s="2" t="str">
        <f>VLOOKUP(A1619,'06A906018CG M383 List'!$A$6:$D$1395,2,FALSE)</f>
        <v>11x1</v>
      </c>
      <c r="U1619" s="2" t="str">
        <f>VLOOKUP(A1619,'06A906018CG M383 List'!$A$6:$D$1395,4,FALSE)</f>
        <v>Zündwinkel-Wirkungsgrad abhängig von Delta-Zündwinkel</v>
      </c>
      <c r="V1619" s="2" t="str">
        <f>VLOOKUP(A1619,'06A906018CG M383 List'!$A$6:$D$1395,3,FALSE)</f>
        <v>$09C9B</v>
      </c>
    </row>
    <row r="1620" spans="1:22">
      <c r="A1620" s="2" t="s">
        <v>7597</v>
      </c>
      <c r="B1620" s="2" t="str">
        <f>VLOOKUP(A1620,'4B0907557B M382 List'!$A$5:$E$1799,5,FALSE)</f>
        <v>Torque intake air compressor</v>
      </c>
      <c r="D1620" s="2" t="str">
        <f>VLOOKUP(A1620,'4B0907557B M382 List'!$A$5:$B$1799,2,FALSE)</f>
        <v>4x4</v>
      </c>
      <c r="E1620" s="2" t="str">
        <f>VLOOKUP(A1620,'4B0907557B M382 List'!$A$5:$D$1799,4,FALSE)</f>
        <v>Drehmomentaufnahme Klimakompressor</v>
      </c>
      <c r="F1620" s="2" t="str">
        <f>VLOOKUP(A1620,'4B0907557B M382 List'!$A$5:$D$1799,3,FALSE)</f>
        <v>$0A753</v>
      </c>
      <c r="H1620" s="2" t="e">
        <f>VLOOKUP(A1620,'4B0907557P M592 List'!$A$5:$D$1316,2,FALSE)</f>
        <v>#N/A</v>
      </c>
      <c r="I1620" s="2" t="e">
        <f>VLOOKUP(A1620,'4B0907557P M592 List'!$A$5:$D$1316,4,FALSE)</f>
        <v>#N/A</v>
      </c>
      <c r="J1620" s="2" t="e">
        <f>VLOOKUP(A1620,'4B0907557P M592 List'!$A$5:$D$1316,3,FALSE)</f>
        <v>#N/A</v>
      </c>
      <c r="L1620" s="2" t="e">
        <f>VLOOKUP(A1620,'4B0907557P M592 List'!$A$5:$D$1316,2,FALSE)</f>
        <v>#N/A</v>
      </c>
      <c r="M1620" s="2" t="e">
        <f>VLOOKUP(A1620,'4B0907557P M592 List'!$A$5:$D$1316,4,FALSE)</f>
        <v>#N/A</v>
      </c>
      <c r="N1620" s="2" t="e">
        <f>VLOOKUP(A1620,'4B0907557P M592 List'!$A$5:$D$1316,3,FALSE)</f>
        <v>#N/A</v>
      </c>
      <c r="P1620" s="2" t="str">
        <f>VLOOKUP(A1620,'06A906018R M383 List'!$A$6:$D$1294,2,FALSE)</f>
        <v>4x4</v>
      </c>
      <c r="Q1620" s="2" t="str">
        <f>VLOOKUP(A1620,'06A906018R M383 List'!$A$6:$D$1294,4,FALSE)</f>
        <v>Drehmomentaufnahme Klimakompressor</v>
      </c>
      <c r="R1620" s="2" t="str">
        <f>VLOOKUP(A1620,'06A906018R M383 List'!$A$6:$D$1294,3,FALSE)</f>
        <v>$09C48</v>
      </c>
      <c r="T1620" s="2" t="str">
        <f>VLOOKUP(A1620,'06A906018CG M383 List'!$A$6:$D$1395,2,FALSE)</f>
        <v>4x4</v>
      </c>
      <c r="U1620" s="2" t="str">
        <f>VLOOKUP(A1620,'06A906018CG M383 List'!$A$6:$D$1395,4,FALSE)</f>
        <v>Drehmomentaufnahme Klimakompressor</v>
      </c>
      <c r="V1620" s="2" t="str">
        <f>VLOOKUP(A1620,'06A906018CG M383 List'!$A$6:$D$1395,3,FALSE)</f>
        <v>$09CB2</v>
      </c>
    </row>
    <row r="1621" spans="1:22">
      <c r="A1621" s="17" t="s">
        <v>7600</v>
      </c>
      <c r="B1621" s="18" t="str">
        <f>VLOOKUP(A1621,'4B0907557B M382 List'!$A$5:$E$1799,5,FALSE)</f>
        <v>Engine torque from high-pressure phase at optimum ignition angle</v>
      </c>
      <c r="C1621" s="17"/>
      <c r="D1621" s="17" t="str">
        <f>VLOOKUP(A1621,'4B0907557B M382 List'!$A$5:$B$1799,2,FALSE)</f>
        <v>9x12</v>
      </c>
      <c r="E1621" s="2" t="str">
        <f>VLOOKUP(A1621,'4B0907557B M382 List'!$A$5:$D$1799,4,FALSE)</f>
        <v>Motormoment aus Hochdruckphase bei optimalem Zündwinkel</v>
      </c>
      <c r="F1621" s="2" t="str">
        <f>VLOOKUP(A1621,'4B0907557B M382 List'!$A$5:$D$1799,3,FALSE)</f>
        <v>$0A63E</v>
      </c>
      <c r="H1621" s="2" t="e">
        <f>VLOOKUP(A1621,'4B0907557P M592 List'!$A$5:$D$1316,2,FALSE)</f>
        <v>#N/A</v>
      </c>
      <c r="I1621" s="2" t="e">
        <f>VLOOKUP(A1621,'4B0907557P M592 List'!$A$5:$D$1316,4,FALSE)</f>
        <v>#N/A</v>
      </c>
      <c r="J1621" s="2" t="e">
        <f>VLOOKUP(A1621,'4B0907557P M592 List'!$A$5:$D$1316,3,FALSE)</f>
        <v>#N/A</v>
      </c>
      <c r="L1621" s="2" t="e">
        <f>VLOOKUP(A1621,'4B0907557P M592 List'!$A$5:$D$1316,2,FALSE)</f>
        <v>#N/A</v>
      </c>
      <c r="M1621" s="2" t="e">
        <f>VLOOKUP(A1621,'4B0907557P M592 List'!$A$5:$D$1316,4,FALSE)</f>
        <v>#N/A</v>
      </c>
      <c r="N1621" s="2" t="e">
        <f>VLOOKUP(A1621,'4B0907557P M592 List'!$A$5:$D$1316,3,FALSE)</f>
        <v>#N/A</v>
      </c>
      <c r="P1621" s="2" t="str">
        <f>VLOOKUP(A1621,'06A906018R M383 List'!$A$6:$D$1294,2,FALSE)</f>
        <v>9x12</v>
      </c>
      <c r="Q1621" s="2" t="str">
        <f>VLOOKUP(A1621,'06A906018R M383 List'!$A$6:$D$1294,4,FALSE)</f>
        <v>Motormoment aus Hochdruckphase bei optimalem Zündwinkel</v>
      </c>
      <c r="R1621" s="2" t="str">
        <f>VLOOKUP(A1621,'06A906018R M383 List'!$A$6:$D$1294,3,FALSE)</f>
        <v>$09B33</v>
      </c>
      <c r="T1621" s="2" t="str">
        <f>VLOOKUP(A1621,'06A906018CG M383 List'!$A$6:$D$1395,2,FALSE)</f>
        <v>9x12</v>
      </c>
      <c r="U1621" s="2" t="str">
        <f>VLOOKUP(A1621,'06A906018CG M383 List'!$A$6:$D$1395,4,FALSE)</f>
        <v>Motormoment aus Hochdruckphase bei optimalem Zündwinkel</v>
      </c>
      <c r="V1621" s="2" t="str">
        <f>VLOOKUP(A1621,'06A906018CG M383 List'!$A$6:$D$1395,3,FALSE)</f>
        <v>$09B9D</v>
      </c>
    </row>
    <row r="1622" spans="1:22">
      <c r="A1622" s="2" t="s">
        <v>7604</v>
      </c>
      <c r="B1622" s="2" t="str">
        <f>VLOOKUP(A1622,'4B0907557B M382 List'!$A$5:$E$1799,5,FALSE)</f>
        <v>Drag torque speed and load dependent</v>
      </c>
      <c r="D1622" s="2" t="str">
        <f>VLOOKUP(A1622,'4B0907557B M382 List'!$A$5:$B$1799,2,FALSE)</f>
        <v>5x12</v>
      </c>
      <c r="E1622" s="2" t="str">
        <f>VLOOKUP(A1622,'4B0907557B M382 List'!$A$5:$D$1799,4,FALSE)</f>
        <v>Schleppmoment Drehzahl- und Lastabhängigkeit</v>
      </c>
      <c r="F1622" s="2" t="str">
        <f>VLOOKUP(A1622,'4B0907557B M382 List'!$A$5:$D$1799,3,FALSE)</f>
        <v>$0A794</v>
      </c>
      <c r="H1622" s="2" t="e">
        <f>VLOOKUP(A1622,'4B0907557P M592 List'!$A$5:$D$1316,2,FALSE)</f>
        <v>#N/A</v>
      </c>
      <c r="I1622" s="2" t="e">
        <f>VLOOKUP(A1622,'4B0907557P M592 List'!$A$5:$D$1316,4,FALSE)</f>
        <v>#N/A</v>
      </c>
      <c r="J1622" s="2" t="e">
        <f>VLOOKUP(A1622,'4B0907557P M592 List'!$A$5:$D$1316,3,FALSE)</f>
        <v>#N/A</v>
      </c>
      <c r="L1622" s="2" t="e">
        <f>VLOOKUP(A1622,'4B0907557P M592 List'!$A$5:$D$1316,2,FALSE)</f>
        <v>#N/A</v>
      </c>
      <c r="M1622" s="2" t="e">
        <f>VLOOKUP(A1622,'4B0907557P M592 List'!$A$5:$D$1316,4,FALSE)</f>
        <v>#N/A</v>
      </c>
      <c r="N1622" s="2" t="e">
        <f>VLOOKUP(A1622,'4B0907557P M592 List'!$A$5:$D$1316,3,FALSE)</f>
        <v>#N/A</v>
      </c>
      <c r="P1622" s="2" t="str">
        <f>VLOOKUP(A1622,'06A906018R M383 List'!$A$6:$D$1294,2,FALSE)</f>
        <v>5x12</v>
      </c>
      <c r="Q1622" s="2" t="str">
        <f>VLOOKUP(A1622,'06A906018R M383 List'!$A$6:$D$1294,4,FALSE)</f>
        <v>Schleppmoment Drehzahl- und Lastabhängigkeit</v>
      </c>
      <c r="R1622" s="2" t="str">
        <f>VLOOKUP(A1622,'06A906018R M383 List'!$A$6:$D$1294,3,FALSE)</f>
        <v>$09C89</v>
      </c>
      <c r="T1622" s="2" t="e">
        <f>VLOOKUP(A1622,'06A906018CG M383 List'!$A$6:$D$1395,2,FALSE)</f>
        <v>#N/A</v>
      </c>
      <c r="U1622" s="2" t="e">
        <f>VLOOKUP(A1622,'06A906018CG M383 List'!$A$6:$D$1395,4,FALSE)</f>
        <v>#N/A</v>
      </c>
      <c r="V1622" s="2" t="e">
        <f>VLOOKUP(A1622,'06A906018CG M383 List'!$A$6:$D$1395,3,FALSE)</f>
        <v>#N/A</v>
      </c>
    </row>
    <row r="1623" spans="1:22">
      <c r="A1623" s="2" t="s">
        <v>7607</v>
      </c>
      <c r="B1623" s="2" t="str">
        <f>VLOOKUP(A1623,'4B0907557B M382 List'!$A$5:$E$1799,5,FALSE)</f>
        <v>Drag torque speed and load dependent</v>
      </c>
      <c r="D1623" s="2" t="str">
        <f>VLOOKUP(A1623,'4B0907557B M382 List'!$A$5:$B$1799,2,FALSE)</f>
        <v>5x12</v>
      </c>
      <c r="E1623" s="2" t="str">
        <f>VLOOKUP(A1623,'4B0907557B M382 List'!$A$5:$D$1799,4,FALSE)</f>
        <v>Schleppmoment Drehzahl- und Lastabhängigkeit</v>
      </c>
      <c r="F1623" s="2" t="str">
        <f>VLOOKUP(A1623,'4B0907557B M382 List'!$A$5:$D$1799,3,FALSE)</f>
        <v>$0A7E5</v>
      </c>
      <c r="H1623" s="2" t="e">
        <f>VLOOKUP(A1623,'4B0907557P M592 List'!$A$5:$D$1316,2,FALSE)</f>
        <v>#N/A</v>
      </c>
      <c r="I1623" s="2" t="e">
        <f>VLOOKUP(A1623,'4B0907557P M592 List'!$A$5:$D$1316,4,FALSE)</f>
        <v>#N/A</v>
      </c>
      <c r="J1623" s="2" t="e">
        <f>VLOOKUP(A1623,'4B0907557P M592 List'!$A$5:$D$1316,3,FALSE)</f>
        <v>#N/A</v>
      </c>
      <c r="L1623" s="2" t="e">
        <f>VLOOKUP(A1623,'4B0907557P M592 List'!$A$5:$D$1316,2,FALSE)</f>
        <v>#N/A</v>
      </c>
      <c r="M1623" s="2" t="e">
        <f>VLOOKUP(A1623,'4B0907557P M592 List'!$A$5:$D$1316,4,FALSE)</f>
        <v>#N/A</v>
      </c>
      <c r="N1623" s="2" t="e">
        <f>VLOOKUP(A1623,'4B0907557P M592 List'!$A$5:$D$1316,3,FALSE)</f>
        <v>#N/A</v>
      </c>
      <c r="P1623" s="2" t="str">
        <f>VLOOKUP(A1623,'06A906018R M383 List'!$A$6:$D$1294,2,FALSE)</f>
        <v>5x12</v>
      </c>
      <c r="Q1623" s="2" t="str">
        <f>VLOOKUP(A1623,'06A906018R M383 List'!$A$6:$D$1294,4,FALSE)</f>
        <v>Schleppmoment Drehzahl- und Lastabhängigkeit</v>
      </c>
      <c r="R1623" s="2" t="str">
        <f>VLOOKUP(A1623,'06A906018R M383 List'!$A$6:$D$1294,3,FALSE)</f>
        <v>$09CDA</v>
      </c>
      <c r="T1623" s="2" t="e">
        <f>VLOOKUP(A1623,'06A906018CG M383 List'!$A$6:$D$1395,2,FALSE)</f>
        <v>#N/A</v>
      </c>
      <c r="U1623" s="2" t="e">
        <f>VLOOKUP(A1623,'06A906018CG M383 List'!$A$6:$D$1395,4,FALSE)</f>
        <v>#N/A</v>
      </c>
      <c r="V1623" s="2" t="e">
        <f>VLOOKUP(A1623,'06A906018CG M383 List'!$A$6:$D$1395,3,FALSE)</f>
        <v>#N/A</v>
      </c>
    </row>
    <row r="1624" spans="1:22">
      <c r="A1624" s="17" t="s">
        <v>7879</v>
      </c>
      <c r="B1624" s="18" t="str">
        <f>VLOOKUP(A1624,'4B0907557B M382 List'!$A$5:$E$1799,5,FALSE)</f>
        <v>optimum ignition angle</v>
      </c>
      <c r="C1624" s="17"/>
      <c r="D1624" s="17" t="str">
        <f>VLOOKUP(A1624,'4B0907557B M382 List'!$A$5:$B$1799,2,FALSE)</f>
        <v>9x12</v>
      </c>
      <c r="E1624" s="2" t="str">
        <f>VLOOKUP(A1624,'4B0907557B M382 List'!$A$5:$D$1799,4,FALSE)</f>
        <v>optimaler Zündwinkel</v>
      </c>
      <c r="F1624" s="2" t="str">
        <f>VLOOKUP(A1624,'4B0907557B M382 List'!$A$5:$D$1799,3,FALSE)</f>
        <v>$0A6C3</v>
      </c>
      <c r="H1624" s="2" t="e">
        <f>VLOOKUP(A1624,'4B0907557P M592 List'!$A$5:$D$1316,2,FALSE)</f>
        <v>#N/A</v>
      </c>
      <c r="I1624" s="2" t="e">
        <f>VLOOKUP(A1624,'4B0907557P M592 List'!$A$5:$D$1316,4,FALSE)</f>
        <v>#N/A</v>
      </c>
      <c r="J1624" s="2" t="e">
        <f>VLOOKUP(A1624,'4B0907557P M592 List'!$A$5:$D$1316,3,FALSE)</f>
        <v>#N/A</v>
      </c>
      <c r="L1624" s="2" t="e">
        <f>VLOOKUP(A1624,'4B0907557P M592 List'!$A$5:$D$1316,2,FALSE)</f>
        <v>#N/A</v>
      </c>
      <c r="M1624" s="2" t="e">
        <f>VLOOKUP(A1624,'4B0907557P M592 List'!$A$5:$D$1316,4,FALSE)</f>
        <v>#N/A</v>
      </c>
      <c r="N1624" s="2" t="e">
        <f>VLOOKUP(A1624,'4B0907557P M592 List'!$A$5:$D$1316,3,FALSE)</f>
        <v>#N/A</v>
      </c>
      <c r="P1624" s="2" t="str">
        <f>VLOOKUP(A1624,'06A906018R M383 List'!$A$6:$D$1294,2,FALSE)</f>
        <v>9x12</v>
      </c>
      <c r="Q1624" s="2" t="str">
        <f>VLOOKUP(A1624,'06A906018R M383 List'!$A$6:$D$1294,4,FALSE)</f>
        <v>optimaler Zündwinkel</v>
      </c>
      <c r="R1624" s="2" t="str">
        <f>VLOOKUP(A1624,'06A906018R M383 List'!$A$6:$D$1294,3,FALSE)</f>
        <v>$09BB8</v>
      </c>
      <c r="T1624" s="2" t="str">
        <f>VLOOKUP(A1624,'06A906018CG M383 List'!$A$6:$D$1395,2,FALSE)</f>
        <v>9x12</v>
      </c>
      <c r="U1624" s="2" t="str">
        <f>VLOOKUP(A1624,'06A906018CG M383 List'!$A$6:$D$1395,4,FALSE)</f>
        <v>optimaler Zündwinkel</v>
      </c>
      <c r="V1624" s="2" t="str">
        <f>VLOOKUP(A1624,'06A906018CG M383 List'!$A$6:$D$1395,3,FALSE)</f>
        <v>$09C22</v>
      </c>
    </row>
    <row r="1625" spans="1:22">
      <c r="A1625" s="2" t="s">
        <v>8219</v>
      </c>
      <c r="B1625" s="2" t="str">
        <f>VLOOKUP(A1625,'4B0907557B M382 List'!$A$5:$E$1799,5,FALSE)</f>
        <v>Drag torque temperature component</v>
      </c>
      <c r="D1625" s="2" t="str">
        <f>VLOOKUP(A1625,'4B0907557B M382 List'!$A$5:$B$1799,2,FALSE)</f>
        <v>6x1</v>
      </c>
      <c r="E1625" s="2" t="str">
        <f>VLOOKUP(A1625,'4B0907557B M382 List'!$A$5:$D$1799,4,FALSE)</f>
        <v>Schleppmoment Temperaturanteil</v>
      </c>
      <c r="F1625" s="2" t="str">
        <f>VLOOKUP(A1625,'4B0907557B M382 List'!$A$5:$D$1799,3,FALSE)</f>
        <v>$0A76B</v>
      </c>
      <c r="H1625" s="2" t="e">
        <f>VLOOKUP(A1625,'4B0907557P M592 List'!$A$5:$D$1316,2,FALSE)</f>
        <v>#N/A</v>
      </c>
      <c r="I1625" s="2" t="e">
        <f>VLOOKUP(A1625,'4B0907557P M592 List'!$A$5:$D$1316,4,FALSE)</f>
        <v>#N/A</v>
      </c>
      <c r="J1625" s="2" t="e">
        <f>VLOOKUP(A1625,'4B0907557P M592 List'!$A$5:$D$1316,3,FALSE)</f>
        <v>#N/A</v>
      </c>
      <c r="L1625" s="2" t="e">
        <f>VLOOKUP(A1625,'4B0907557P M592 List'!$A$5:$D$1316,2,FALSE)</f>
        <v>#N/A</v>
      </c>
      <c r="M1625" s="2" t="e">
        <f>VLOOKUP(A1625,'4B0907557P M592 List'!$A$5:$D$1316,4,FALSE)</f>
        <v>#N/A</v>
      </c>
      <c r="N1625" s="2" t="e">
        <f>VLOOKUP(A1625,'4B0907557P M592 List'!$A$5:$D$1316,3,FALSE)</f>
        <v>#N/A</v>
      </c>
      <c r="P1625" s="2" t="str">
        <f>VLOOKUP(A1625,'06A906018R M383 List'!$A$6:$D$1294,2,FALSE)</f>
        <v>6x1</v>
      </c>
      <c r="Q1625" s="2" t="str">
        <f>VLOOKUP(A1625,'06A906018R M383 List'!$A$6:$D$1294,4,FALSE)</f>
        <v>Schleppmoment Temperaturanteil</v>
      </c>
      <c r="R1625" s="2" t="str">
        <f>VLOOKUP(A1625,'06A906018R M383 List'!$A$6:$D$1294,3,FALSE)</f>
        <v>$09C60</v>
      </c>
      <c r="T1625" s="2" t="str">
        <f>VLOOKUP(A1625,'06A906018CG M383 List'!$A$6:$D$1395,2,FALSE)</f>
        <v>6x1</v>
      </c>
      <c r="U1625" s="2" t="str">
        <f>VLOOKUP(A1625,'06A906018CG M383 List'!$A$6:$D$1395,4,FALSE)</f>
        <v>Schleppmoment Temperaturanteil</v>
      </c>
      <c r="V1625" s="2" t="str">
        <f>VLOOKUP(A1625,'06A906018CG M383 List'!$A$6:$D$1395,3,FALSE)</f>
        <v>$09CCA</v>
      </c>
    </row>
    <row r="1626" spans="1:22">
      <c r="A1626" s="2" t="s">
        <v>8221</v>
      </c>
      <c r="B1626" s="2" t="str">
        <f>VLOOKUP(A1626,'4B0907557B M382 List'!$A$5:$E$1799,5,FALSE)</f>
        <v>Drag torque temperature component</v>
      </c>
      <c r="D1626" s="2" t="str">
        <f>VLOOKUP(A1626,'4B0907557B M382 List'!$A$5:$B$1799,2,FALSE)</f>
        <v>6x1</v>
      </c>
      <c r="E1626" s="2" t="str">
        <f>VLOOKUP(A1626,'4B0907557B M382 List'!$A$5:$D$1799,4,FALSE)</f>
        <v>Schleppmoment Temperaturanteil</v>
      </c>
      <c r="F1626" s="2" t="str">
        <f>VLOOKUP(A1626,'4B0907557B M382 List'!$A$5:$D$1799,3,FALSE)</f>
        <v>$0A779</v>
      </c>
      <c r="H1626" s="2" t="e">
        <f>VLOOKUP(A1626,'4B0907557P M592 List'!$A$5:$D$1316,2,FALSE)</f>
        <v>#N/A</v>
      </c>
      <c r="I1626" s="2" t="e">
        <f>VLOOKUP(A1626,'4B0907557P M592 List'!$A$5:$D$1316,4,FALSE)</f>
        <v>#N/A</v>
      </c>
      <c r="J1626" s="2" t="e">
        <f>VLOOKUP(A1626,'4B0907557P M592 List'!$A$5:$D$1316,3,FALSE)</f>
        <v>#N/A</v>
      </c>
      <c r="L1626" s="2" t="e">
        <f>VLOOKUP(A1626,'4B0907557P M592 List'!$A$5:$D$1316,2,FALSE)</f>
        <v>#N/A</v>
      </c>
      <c r="M1626" s="2" t="e">
        <f>VLOOKUP(A1626,'4B0907557P M592 List'!$A$5:$D$1316,4,FALSE)</f>
        <v>#N/A</v>
      </c>
      <c r="N1626" s="2" t="e">
        <f>VLOOKUP(A1626,'4B0907557P M592 List'!$A$5:$D$1316,3,FALSE)</f>
        <v>#N/A</v>
      </c>
      <c r="P1626" s="2" t="e">
        <f>VLOOKUP(A1626,'06A906018R M383 List'!$A$6:$D$1294,2,FALSE)</f>
        <v>#N/A</v>
      </c>
      <c r="Q1626" s="2" t="e">
        <f>VLOOKUP(A1626,'06A906018R M383 List'!$A$6:$D$1294,4,FALSE)</f>
        <v>#N/A</v>
      </c>
      <c r="R1626" s="2" t="e">
        <f>VLOOKUP(A1626,'06A906018R M383 List'!$A$6:$D$1294,3,FALSE)</f>
        <v>#N/A</v>
      </c>
      <c r="T1626" s="2" t="str">
        <f>VLOOKUP(A1626,'06A906018CG M383 List'!$A$6:$D$1395,2,FALSE)</f>
        <v>6x1</v>
      </c>
      <c r="U1626" s="2" t="str">
        <f>VLOOKUP(A1626,'06A906018CG M383 List'!$A$6:$D$1395,4,FALSE)</f>
        <v>Schleppmoment Temperaturanteil</v>
      </c>
      <c r="V1626" s="2" t="str">
        <f>VLOOKUP(A1626,'06A906018CG M383 List'!$A$6:$D$1395,3,FALSE)</f>
        <v>$09CD8</v>
      </c>
    </row>
    <row r="1627" spans="1:22">
      <c r="A1627" s="2" t="s">
        <v>4119</v>
      </c>
      <c r="B1627" s="2" t="str">
        <f>VLOOKUP(A1627,'4B0907557B M382 List'!$A$5:$E$1799,5,FALSE)</f>
        <v>phase transition</v>
      </c>
      <c r="D1627" s="2" t="str">
        <f>VLOOKUP(A1627,'4B0907557B M382 List'!$A$5:$B$1799,2,FALSE)</f>
        <v>4x1</v>
      </c>
      <c r="E1627" s="2" t="str">
        <f>VLOOKUP(A1627,'4B0907557B M382 List'!$A$5:$D$1799,4,FALSE)</f>
        <v>Phasengang</v>
      </c>
      <c r="F1627" s="2" t="str">
        <f>VLOOKUP(A1627,'4B0907557B M382 List'!$A$5:$D$1799,3,FALSE)</f>
        <v>$0B4C0</v>
      </c>
      <c r="H1627" s="2" t="e">
        <f>VLOOKUP(A1627,'4B0907557P M592 List'!$A$5:$D$1316,2,FALSE)</f>
        <v>#N/A</v>
      </c>
      <c r="I1627" s="2" t="e">
        <f>VLOOKUP(A1627,'4B0907557P M592 List'!$A$5:$D$1316,4,FALSE)</f>
        <v>#N/A</v>
      </c>
      <c r="J1627" s="2" t="e">
        <f>VLOOKUP(A1627,'4B0907557P M592 List'!$A$5:$D$1316,3,FALSE)</f>
        <v>#N/A</v>
      </c>
      <c r="L1627" s="2" t="e">
        <f>VLOOKUP(A1627,'4B0907557P M592 List'!$A$5:$D$1316,2,FALSE)</f>
        <v>#N/A</v>
      </c>
      <c r="M1627" s="2" t="e">
        <f>VLOOKUP(A1627,'4B0907557P M592 List'!$A$5:$D$1316,4,FALSE)</f>
        <v>#N/A</v>
      </c>
      <c r="N1627" s="2" t="e">
        <f>VLOOKUP(A1627,'4B0907557P M592 List'!$A$5:$D$1316,3,FALSE)</f>
        <v>#N/A</v>
      </c>
      <c r="P1627" s="2" t="str">
        <f>VLOOKUP(A1627,'06A906018R M383 List'!$A$6:$D$1294,2,FALSE)</f>
        <v>4x1</v>
      </c>
      <c r="Q1627" s="2" t="str">
        <f>VLOOKUP(A1627,'06A906018R M383 List'!$A$6:$D$1294,4,FALSE)</f>
        <v>Phasengang</v>
      </c>
      <c r="R1627" s="2" t="str">
        <f>VLOOKUP(A1627,'06A906018R M383 List'!$A$6:$D$1294,3,FALSE)</f>
        <v>$0A9C5</v>
      </c>
      <c r="T1627" s="2" t="str">
        <f>VLOOKUP(A1627,'06A906018CG M383 List'!$A$6:$D$1395,2,FALSE)</f>
        <v>4x1</v>
      </c>
      <c r="U1627" s="2" t="str">
        <f>VLOOKUP(A1627,'06A906018CG M383 List'!$A$6:$D$1395,4,FALSE)</f>
        <v>Phasengang</v>
      </c>
      <c r="V1627" s="2" t="str">
        <f>VLOOKUP(A1627,'06A906018CG M383 List'!$A$6:$D$1395,3,FALSE)</f>
        <v>$0AA2F</v>
      </c>
    </row>
    <row r="1628" spans="1:22">
      <c r="A1628" s="2" t="s">
        <v>4226</v>
      </c>
      <c r="B1628" s="2" t="str">
        <f>VLOOKUP(A1628,'4B0907557B M382 List'!$A$5:$E$1799,5,FALSE)</f>
        <v>Time constant air compressor Lastabregelung</v>
      </c>
      <c r="D1628" s="2" t="str">
        <f>VLOOKUP(A1628,'4B0907557B M382 List'!$A$5:$B$1799,2,FALSE)</f>
        <v>1x1</v>
      </c>
      <c r="E1628" s="2" t="str">
        <f>VLOOKUP(A1628,'4B0907557B M382 List'!$A$5:$D$1799,4,FALSE)</f>
        <v>Zeitkonstante Klimakompressor-Lastabregelung</v>
      </c>
      <c r="F1628" s="2" t="str">
        <f>VLOOKUP(A1628,'4B0907557B M382 List'!$A$5:$D$1799,3,FALSE)</f>
        <v>$076FE</v>
      </c>
      <c r="H1628" s="2" t="str">
        <f>VLOOKUP(A1628,'4B0907557P M592 List'!$A$5:$D$1316,2,FALSE)</f>
        <v>1x1</v>
      </c>
      <c r="I1628" s="2" t="str">
        <f>VLOOKUP(A1628,'4B0907557P M592 List'!$A$5:$D$1316,4,FALSE)</f>
        <v>Zeitkonstante Klimakompressor-Lastabregelung</v>
      </c>
      <c r="J1628" s="2" t="str">
        <f>VLOOKUP(A1628,'4B0907557P M592 List'!$A$5:$D$1316,3,FALSE)</f>
        <v>$07294</v>
      </c>
      <c r="L1628" s="2" t="str">
        <f>VLOOKUP(A1628,'4B0907557P M592 List'!$A$5:$D$1316,2,FALSE)</f>
        <v>1x1</v>
      </c>
      <c r="M1628" s="2" t="str">
        <f>VLOOKUP(A1628,'4B0907557P M592 List'!$A$5:$D$1316,4,FALSE)</f>
        <v>Zeitkonstante Klimakompressor-Lastabregelung</v>
      </c>
      <c r="N1628" s="2" t="str">
        <f>VLOOKUP(A1628,'4B0907557P M592 List'!$A$5:$D$1316,3,FALSE)</f>
        <v>$07294</v>
      </c>
      <c r="P1628" s="2" t="str">
        <f>VLOOKUP(A1628,'06A906018R M383 List'!$A$6:$D$1294,2,FALSE)</f>
        <v>1x1</v>
      </c>
      <c r="Q1628" s="2" t="str">
        <f>VLOOKUP(A1628,'06A906018R M383 List'!$A$6:$D$1294,4,FALSE)</f>
        <v>Zeitkonstante Klimakompressor-Lastabregelung</v>
      </c>
      <c r="R1628" s="2" t="str">
        <f>VLOOKUP(A1628,'06A906018R M383 List'!$A$6:$D$1294,3,FALSE)</f>
        <v>$06C16</v>
      </c>
      <c r="T1628" s="2" t="e">
        <f>VLOOKUP(A1628,'06A906018CG M383 List'!$A$6:$D$1395,2,FALSE)</f>
        <v>#N/A</v>
      </c>
      <c r="U1628" s="2" t="e">
        <f>VLOOKUP(A1628,'06A906018CG M383 List'!$A$6:$D$1395,4,FALSE)</f>
        <v>#N/A</v>
      </c>
      <c r="V1628" s="2" t="e">
        <f>VLOOKUP(A1628,'06A906018CG M383 List'!$A$6:$D$1395,3,FALSE)</f>
        <v>#N/A</v>
      </c>
    </row>
    <row r="1629" spans="1:22">
      <c r="P1629" s="2"/>
      <c r="Q1629" s="2"/>
      <c r="R1629" s="2"/>
    </row>
    <row r="1630" spans="1:22">
      <c r="A1630" s="2" t="s">
        <v>4398</v>
      </c>
      <c r="B1630" s="15" t="s">
        <v>9997</v>
      </c>
      <c r="P1630" s="2"/>
      <c r="Q1630" s="2"/>
      <c r="R1630" s="2"/>
    </row>
    <row r="1631" spans="1:22">
      <c r="A1631" s="2" t="s">
        <v>9097</v>
      </c>
      <c r="B1631" s="2" t="str">
        <f>VLOOKUP(A1631,'4B0907557B M382 List'!$A$5:$E$1799,5,FALSE)</f>
        <v>Drehzalhysterese for torque intervention by ignition</v>
      </c>
      <c r="D1631" s="2" t="str">
        <f>VLOOKUP(A1631,'4B0907557B M382 List'!$A$5:$B$1799,2,FALSE)</f>
        <v>1x1</v>
      </c>
      <c r="E1631" s="2" t="str">
        <f>VLOOKUP(A1631,'4B0907557B M382 List'!$A$5:$D$1799,4,FALSE)</f>
        <v>Drehzalhysterese für Momenteneingriff durch Zündung</v>
      </c>
      <c r="F1631" s="2" t="str">
        <f>VLOOKUP(A1631,'4B0907557B M382 List'!$A$5:$D$1799,3,FALSE)</f>
        <v>$07702</v>
      </c>
      <c r="H1631" s="2" t="str">
        <f>VLOOKUP(A1631,'4B0907557P M592 List'!$A$5:$D$1316,2,FALSE)</f>
        <v>1x1</v>
      </c>
      <c r="I1631" s="2" t="str">
        <f>VLOOKUP(A1631,'4B0907557P M592 List'!$A$5:$D$1316,4,FALSE)</f>
        <v>Drehzalhysterese für Momenteneingriff durch Zündung</v>
      </c>
      <c r="J1631" s="2" t="str">
        <f>VLOOKUP(A1631,'4B0907557P M592 List'!$A$5:$D$1316,3,FALSE)</f>
        <v>$07298</v>
      </c>
      <c r="L1631" s="2" t="str">
        <f>VLOOKUP(A1631,'4B0907557P M592 List'!$A$5:$D$1316,2,FALSE)</f>
        <v>1x1</v>
      </c>
      <c r="M1631" s="2" t="str">
        <f>VLOOKUP(A1631,'4B0907557P M592 List'!$A$5:$D$1316,4,FALSE)</f>
        <v>Drehzalhysterese für Momenteneingriff durch Zündung</v>
      </c>
      <c r="N1631" s="2" t="str">
        <f>VLOOKUP(A1631,'4B0907557P M592 List'!$A$5:$D$1316,3,FALSE)</f>
        <v>$07298</v>
      </c>
      <c r="P1631" s="2" t="str">
        <f>VLOOKUP(A1631,'06A906018R M383 List'!$A$6:$D$1294,2,FALSE)</f>
        <v>1x1</v>
      </c>
      <c r="Q1631" s="2" t="str">
        <f>VLOOKUP(A1631,'06A906018R M383 List'!$A$6:$D$1294,4,FALSE)</f>
        <v>Drehzalhysterese für Momenteneingriff durch Zündung</v>
      </c>
      <c r="R1631" s="2" t="str">
        <f>VLOOKUP(A1631,'06A906018R M383 List'!$A$6:$D$1294,3,FALSE)</f>
        <v>$06C1A</v>
      </c>
      <c r="T1631" s="2" t="e">
        <f>VLOOKUP(A1631,'06A906018CG M383 List'!$A$6:$D$1395,2,FALSE)</f>
        <v>#N/A</v>
      </c>
      <c r="U1631" s="2" t="e">
        <f>VLOOKUP(A1631,'06A906018CG M383 List'!$A$6:$D$1395,4,FALSE)</f>
        <v>#N/A</v>
      </c>
      <c r="V1631" s="2" t="e">
        <f>VLOOKUP(A1631,'06A906018CG M383 List'!$A$6:$D$1395,3,FALSE)</f>
        <v>#N/A</v>
      </c>
    </row>
    <row r="1632" spans="1:22">
      <c r="A1632" s="2" t="s">
        <v>9878</v>
      </c>
      <c r="B1632" s="2" t="str">
        <f>VLOOKUP(A1632,'4B0907557B M382 List'!$A$5:$E$1799,5,FALSE)</f>
        <v>Torque factor for determining the raising speed</v>
      </c>
      <c r="D1632" s="2" t="str">
        <f>VLOOKUP(A1632,'4B0907557B M382 List'!$A$5:$B$1799,2,FALSE)</f>
        <v>1x1</v>
      </c>
      <c r="E1632" s="2" t="str">
        <f>VLOOKUP(A1632,'4B0907557B M382 List'!$A$5:$D$1799,4,FALSE)</f>
        <v>Momentenfaktor zur Bestimmung der Aufregelgeschwindigkeit</v>
      </c>
      <c r="F1632" s="2" t="str">
        <f>VLOOKUP(A1632,'4B0907557B M382 List'!$A$5:$D$1799,3,FALSE)</f>
        <v>$076FF</v>
      </c>
      <c r="H1632" s="2" t="str">
        <f>VLOOKUP(A1632,'4B0907557P M592 List'!$A$5:$D$1316,2,FALSE)</f>
        <v>1x1</v>
      </c>
      <c r="I1632" s="2" t="str">
        <f>VLOOKUP(A1632,'4B0907557P M592 List'!$A$5:$D$1316,4,FALSE)</f>
        <v>Momentenfaktor zur Bestimmung der Aufregelgeschwindigkeit</v>
      </c>
      <c r="J1632" s="2" t="str">
        <f>VLOOKUP(A1632,'4B0907557P M592 List'!$A$5:$D$1316,3,FALSE)</f>
        <v>$07295</v>
      </c>
      <c r="L1632" s="2" t="str">
        <f>VLOOKUP(A1632,'4B0907557P M592 List'!$A$5:$D$1316,2,FALSE)</f>
        <v>1x1</v>
      </c>
      <c r="M1632" s="2" t="str">
        <f>VLOOKUP(A1632,'4B0907557P M592 List'!$A$5:$D$1316,4,FALSE)</f>
        <v>Momentenfaktor zur Bestimmung der Aufregelgeschwindigkeit</v>
      </c>
      <c r="N1632" s="2" t="str">
        <f>VLOOKUP(A1632,'4B0907557P M592 List'!$A$5:$D$1316,3,FALSE)</f>
        <v>$07295</v>
      </c>
      <c r="P1632" s="2" t="str">
        <f>VLOOKUP(A1632,'06A906018R M383 List'!$A$6:$D$1294,2,FALSE)</f>
        <v>1x1</v>
      </c>
      <c r="Q1632" s="2" t="str">
        <f>VLOOKUP(A1632,'06A906018R M383 List'!$A$6:$D$1294,4,FALSE)</f>
        <v>Momentenfaktor zur Bestimmung der Aufregelgeschwindigkeit</v>
      </c>
      <c r="R1632" s="2" t="str">
        <f>VLOOKUP(A1632,'06A906018R M383 List'!$A$6:$D$1294,3,FALSE)</f>
        <v>$06C17</v>
      </c>
      <c r="T1632" s="2" t="e">
        <f>VLOOKUP(A1632,'06A906018CG M383 List'!$A$6:$D$1395,2,FALSE)</f>
        <v>#N/A</v>
      </c>
      <c r="U1632" s="2" t="e">
        <f>VLOOKUP(A1632,'06A906018CG M383 List'!$A$6:$D$1395,4,FALSE)</f>
        <v>#N/A</v>
      </c>
      <c r="V1632" s="2" t="e">
        <f>VLOOKUP(A1632,'06A906018CG M383 List'!$A$6:$D$1395,3,FALSE)</f>
        <v>#N/A</v>
      </c>
    </row>
    <row r="1633" spans="1:22">
      <c r="A1633" s="2" t="s">
        <v>8202</v>
      </c>
      <c r="B1633" s="2" t="str">
        <f>VLOOKUP(A1633,'4B0907557B M382 List'!$A$5:$E$1799,5,FALSE)</f>
        <v>Maximum achievable indicated engine torque</v>
      </c>
      <c r="D1633" s="2" t="str">
        <f>VLOOKUP(A1633,'4B0907557B M382 List'!$A$5:$B$1799,2,FALSE)</f>
        <v>1x1</v>
      </c>
      <c r="E1633" s="2" t="str">
        <f>VLOOKUP(A1633,'4B0907557B M382 List'!$A$5:$D$1799,4,FALSE)</f>
        <v>Maximal erreichbares indiziertes Motormoment</v>
      </c>
      <c r="F1633" s="2" t="str">
        <f>VLOOKUP(A1633,'4B0907557B M382 List'!$A$5:$D$1799,3,FALSE)</f>
        <v>$0745E</v>
      </c>
      <c r="H1633" s="2" t="e">
        <f>VLOOKUP(A1633,'4B0907557P M592 List'!$A$5:$D$1316,2,FALSE)</f>
        <v>#N/A</v>
      </c>
      <c r="I1633" s="2" t="e">
        <f>VLOOKUP(A1633,'4B0907557P M592 List'!$A$5:$D$1316,4,FALSE)</f>
        <v>#N/A</v>
      </c>
      <c r="J1633" s="2" t="e">
        <f>VLOOKUP(A1633,'4B0907557P M592 List'!$A$5:$D$1316,3,FALSE)</f>
        <v>#N/A</v>
      </c>
      <c r="L1633" s="2" t="e">
        <f>VLOOKUP(A1633,'4B0907557P M592 List'!$A$5:$D$1316,2,FALSE)</f>
        <v>#N/A</v>
      </c>
      <c r="M1633" s="2" t="e">
        <f>VLOOKUP(A1633,'4B0907557P M592 List'!$A$5:$D$1316,4,FALSE)</f>
        <v>#N/A</v>
      </c>
      <c r="N1633" s="2" t="e">
        <f>VLOOKUP(A1633,'4B0907557P M592 List'!$A$5:$D$1316,3,FALSE)</f>
        <v>#N/A</v>
      </c>
      <c r="P1633" s="2" t="e">
        <f>VLOOKUP(A1633,'06A906018R M383 List'!$A$6:$D$1294,2,FALSE)</f>
        <v>#N/A</v>
      </c>
      <c r="Q1633" s="2" t="e">
        <f>VLOOKUP(A1633,'06A906018R M383 List'!$A$6:$D$1294,4,FALSE)</f>
        <v>#N/A</v>
      </c>
      <c r="R1633" s="2" t="e">
        <f>VLOOKUP(A1633,'06A906018R M383 List'!$A$6:$D$1294,3,FALSE)</f>
        <v>#N/A</v>
      </c>
      <c r="T1633" s="2" t="e">
        <f>VLOOKUP(A1633,'06A906018CG M383 List'!$A$6:$D$1395,2,FALSE)</f>
        <v>#N/A</v>
      </c>
      <c r="U1633" s="2" t="e">
        <f>VLOOKUP(A1633,'06A906018CG M383 List'!$A$6:$D$1395,4,FALSE)</f>
        <v>#N/A</v>
      </c>
      <c r="V1633" s="2" t="e">
        <f>VLOOKUP(A1633,'06A906018CG M383 List'!$A$6:$D$1395,3,FALSE)</f>
        <v>#N/A</v>
      </c>
    </row>
    <row r="1634" spans="1:22">
      <c r="A1634" s="2" t="s">
        <v>8204</v>
      </c>
      <c r="B1634" s="2" t="str">
        <f>VLOOKUP(A1634,'4B0907557B M382 List'!$A$5:$E$1799,5,FALSE)</f>
        <v>Maximum achievable indicated engine torque</v>
      </c>
      <c r="D1634" s="2" t="str">
        <f>VLOOKUP(A1634,'4B0907557B M382 List'!$A$5:$B$1799,2,FALSE)</f>
        <v>1x1</v>
      </c>
      <c r="E1634" s="2" t="str">
        <f>VLOOKUP(A1634,'4B0907557B M382 List'!$A$5:$D$1799,4,FALSE)</f>
        <v>Maximal erreichbares indiziertes Motormoment</v>
      </c>
      <c r="F1634" s="2" t="str">
        <f>VLOOKUP(A1634,'4B0907557B M382 List'!$A$5:$D$1799,3,FALSE)</f>
        <v>$07464</v>
      </c>
      <c r="H1634" s="2" t="e">
        <f>VLOOKUP(A1634,'4B0907557P M592 List'!$A$5:$D$1316,2,FALSE)</f>
        <v>#N/A</v>
      </c>
      <c r="I1634" s="2" t="e">
        <f>VLOOKUP(A1634,'4B0907557P M592 List'!$A$5:$D$1316,4,FALSE)</f>
        <v>#N/A</v>
      </c>
      <c r="J1634" s="2" t="e">
        <f>VLOOKUP(A1634,'4B0907557P M592 List'!$A$5:$D$1316,3,FALSE)</f>
        <v>#N/A</v>
      </c>
      <c r="L1634" s="2" t="e">
        <f>VLOOKUP(A1634,'4B0907557P M592 List'!$A$5:$D$1316,2,FALSE)</f>
        <v>#N/A</v>
      </c>
      <c r="M1634" s="2" t="e">
        <f>VLOOKUP(A1634,'4B0907557P M592 List'!$A$5:$D$1316,4,FALSE)</f>
        <v>#N/A</v>
      </c>
      <c r="N1634" s="2" t="e">
        <f>VLOOKUP(A1634,'4B0907557P M592 List'!$A$5:$D$1316,3,FALSE)</f>
        <v>#N/A</v>
      </c>
      <c r="P1634" s="2" t="e">
        <f>VLOOKUP(A1634,'06A906018R M383 List'!$A$6:$D$1294,2,FALSE)</f>
        <v>#N/A</v>
      </c>
      <c r="Q1634" s="2" t="e">
        <f>VLOOKUP(A1634,'06A906018R M383 List'!$A$6:$D$1294,4,FALSE)</f>
        <v>#N/A</v>
      </c>
      <c r="R1634" s="2" t="e">
        <f>VLOOKUP(A1634,'06A906018R M383 List'!$A$6:$D$1294,3,FALSE)</f>
        <v>#N/A</v>
      </c>
      <c r="T1634" s="2" t="e">
        <f>VLOOKUP(A1634,'06A906018CG M383 List'!$A$6:$D$1395,2,FALSE)</f>
        <v>#N/A</v>
      </c>
      <c r="U1634" s="2" t="e">
        <f>VLOOKUP(A1634,'06A906018CG M383 List'!$A$6:$D$1395,4,FALSE)</f>
        <v>#N/A</v>
      </c>
      <c r="V1634" s="2" t="e">
        <f>VLOOKUP(A1634,'06A906018CG M383 List'!$A$6:$D$1395,3,FALSE)</f>
        <v>#N/A</v>
      </c>
    </row>
    <row r="1635" spans="1:22">
      <c r="A1635" s="2" t="s">
        <v>8309</v>
      </c>
      <c r="B1635" s="2" t="str">
        <f>VLOOKUP(A1635,'4B0907557B M382 List'!$A$5:$E$1799,5,FALSE)</f>
        <v>Speed ​​threshold for ASR ban because of stalling</v>
      </c>
      <c r="D1635" s="2" t="str">
        <f>VLOOKUP(A1635,'4B0907557B M382 List'!$A$5:$B$1799,2,FALSE)</f>
        <v>1x1</v>
      </c>
      <c r="E1635" s="2" t="str">
        <f>VLOOKUP(A1635,'4B0907557B M382 List'!$A$5:$D$1799,4,FALSE)</f>
        <v>Drehzahlschwelle für ASR-Verbot wegen Abwürgeschutz</v>
      </c>
      <c r="F1635" s="2" t="str">
        <f>VLOOKUP(A1635,'4B0907557B M382 List'!$A$5:$D$1799,3,FALSE)</f>
        <v>$07700</v>
      </c>
      <c r="H1635" s="2" t="str">
        <f>VLOOKUP(A1635,'4B0907557P M592 List'!$A$5:$D$1316,2,FALSE)</f>
        <v>1x1</v>
      </c>
      <c r="I1635" s="2" t="str">
        <f>VLOOKUP(A1635,'4B0907557P M592 List'!$A$5:$D$1316,4,FALSE)</f>
        <v>Drehzahlschwelle für ASR-Verbot wegen Abwürgeschutz</v>
      </c>
      <c r="J1635" s="2" t="str">
        <f>VLOOKUP(A1635,'4B0907557P M592 List'!$A$5:$D$1316,3,FALSE)</f>
        <v>$07296</v>
      </c>
      <c r="L1635" s="2" t="str">
        <f>VLOOKUP(A1635,'4B0907557P M592 List'!$A$5:$D$1316,2,FALSE)</f>
        <v>1x1</v>
      </c>
      <c r="M1635" s="2" t="str">
        <f>VLOOKUP(A1635,'4B0907557P M592 List'!$A$5:$D$1316,4,FALSE)</f>
        <v>Drehzahlschwelle für ASR-Verbot wegen Abwürgeschutz</v>
      </c>
      <c r="N1635" s="2" t="str">
        <f>VLOOKUP(A1635,'4B0907557P M592 List'!$A$5:$D$1316,3,FALSE)</f>
        <v>$07296</v>
      </c>
      <c r="P1635" s="2" t="str">
        <f>VLOOKUP(A1635,'06A906018R M383 List'!$A$6:$D$1294,2,FALSE)</f>
        <v>1x1</v>
      </c>
      <c r="Q1635" s="2" t="str">
        <f>VLOOKUP(A1635,'06A906018R M383 List'!$A$6:$D$1294,4,FALSE)</f>
        <v>Drehzahlschwelle für ASR-Verbot wegen Abwürgeschutz</v>
      </c>
      <c r="R1635" s="2" t="str">
        <f>VLOOKUP(A1635,'06A906018R M383 List'!$A$6:$D$1294,3,FALSE)</f>
        <v>$06C18</v>
      </c>
      <c r="T1635" s="2" t="e">
        <f>VLOOKUP(A1635,'06A906018CG M383 List'!$A$6:$D$1395,2,FALSE)</f>
        <v>#N/A</v>
      </c>
      <c r="U1635" s="2" t="e">
        <f>VLOOKUP(A1635,'06A906018CG M383 List'!$A$6:$D$1395,4,FALSE)</f>
        <v>#N/A</v>
      </c>
      <c r="V1635" s="2" t="e">
        <f>VLOOKUP(A1635,'06A906018CG M383 List'!$A$6:$D$1395,3,FALSE)</f>
        <v>#N/A</v>
      </c>
    </row>
    <row r="1636" spans="1:22">
      <c r="A1636" s="2" t="s">
        <v>8449</v>
      </c>
      <c r="B1636" s="2" t="str">
        <f>VLOOKUP(A1636,'4B0907557B M382 List'!$A$5:$E$1799,5,FALSE)</f>
        <v>lower speed threshold for torque intervention by ignition</v>
      </c>
      <c r="D1636" s="2" t="str">
        <f>VLOOKUP(A1636,'4B0907557B M382 List'!$A$5:$B$1799,2,FALSE)</f>
        <v>1x1</v>
      </c>
      <c r="E1636" s="2" t="str">
        <f>VLOOKUP(A1636,'4B0907557B M382 List'!$A$5:$D$1799,4,FALSE)</f>
        <v>untere Drehzahlschwelle für Momenteneingriff durch Zündung</v>
      </c>
      <c r="F1636" s="2" t="str">
        <f>VLOOKUP(A1636,'4B0907557B M382 List'!$A$5:$D$1799,3,FALSE)</f>
        <v>$07701</v>
      </c>
      <c r="H1636" s="2" t="str">
        <f>VLOOKUP(A1636,'4B0907557P M592 List'!$A$5:$D$1316,2,FALSE)</f>
        <v>1x1</v>
      </c>
      <c r="I1636" s="2" t="str">
        <f>VLOOKUP(A1636,'4B0907557P M592 List'!$A$5:$D$1316,4,FALSE)</f>
        <v>untere Drehzahlschwelle für Momenteneingriff durch Zündung</v>
      </c>
      <c r="J1636" s="2" t="str">
        <f>VLOOKUP(A1636,'4B0907557P M592 List'!$A$5:$D$1316,3,FALSE)</f>
        <v>$07297</v>
      </c>
      <c r="L1636" s="2" t="str">
        <f>VLOOKUP(A1636,'4B0907557P M592 List'!$A$5:$D$1316,2,FALSE)</f>
        <v>1x1</v>
      </c>
      <c r="M1636" s="2" t="str">
        <f>VLOOKUP(A1636,'4B0907557P M592 List'!$A$5:$D$1316,4,FALSE)</f>
        <v>untere Drehzahlschwelle für Momenteneingriff durch Zündung</v>
      </c>
      <c r="N1636" s="2" t="str">
        <f>VLOOKUP(A1636,'4B0907557P M592 List'!$A$5:$D$1316,3,FALSE)</f>
        <v>$07297</v>
      </c>
      <c r="P1636" s="2" t="str">
        <f>VLOOKUP(A1636,'06A906018R M383 List'!$A$6:$D$1294,2,FALSE)</f>
        <v>1x1</v>
      </c>
      <c r="Q1636" s="2" t="str">
        <f>VLOOKUP(A1636,'06A906018R M383 List'!$A$6:$D$1294,4,FALSE)</f>
        <v>untere Drehzahlschwelle für Momenteneingriff durch Zündung</v>
      </c>
      <c r="R1636" s="2" t="str">
        <f>VLOOKUP(A1636,'06A906018R M383 List'!$A$6:$D$1294,3,FALSE)</f>
        <v>$06C19</v>
      </c>
      <c r="T1636" s="2" t="e">
        <f>VLOOKUP(A1636,'06A906018CG M383 List'!$A$6:$D$1395,2,FALSE)</f>
        <v>#N/A</v>
      </c>
      <c r="U1636" s="2" t="e">
        <f>VLOOKUP(A1636,'06A906018CG M383 List'!$A$6:$D$1395,4,FALSE)</f>
        <v>#N/A</v>
      </c>
      <c r="V1636" s="2" t="e">
        <f>VLOOKUP(A1636,'06A906018CG M383 List'!$A$6:$D$1395,3,FALSE)</f>
        <v>#N/A</v>
      </c>
    </row>
    <row r="1637" spans="1:22">
      <c r="P1637" s="2"/>
      <c r="Q1637" s="2"/>
      <c r="R1637" s="2"/>
    </row>
    <row r="1638" spans="1:22">
      <c r="A1638" s="2" t="s">
        <v>4399</v>
      </c>
      <c r="B1638" s="15" t="s">
        <v>9998</v>
      </c>
      <c r="P1638" s="2"/>
      <c r="Q1638" s="2"/>
      <c r="R1638" s="2"/>
    </row>
    <row r="1639" spans="1:22">
      <c r="A1639" s="2" t="s">
        <v>9512</v>
      </c>
      <c r="B1639" s="2" t="str">
        <f>VLOOKUP(A1639,'4B0907557B M382 List'!$A$5:$E$1799,5,FALSE)</f>
        <v>Delta ignition angle as a function of ignition angle efficiency</v>
      </c>
      <c r="D1639" s="2" t="str">
        <f>VLOOKUP(A1639,'4B0907557B M382 List'!$A$5:$B$1799,2,FALSE)</f>
        <v>11x1</v>
      </c>
      <c r="E1639" s="2" t="str">
        <f>VLOOKUP(A1639,'4B0907557B M382 List'!$A$5:$D$1799,4,FALSE)</f>
        <v>Delta-Zündwinkel in Abhängigkeit von Zündwinkel-Wirkungsgrad</v>
      </c>
      <c r="F1639" s="2" t="str">
        <f>VLOOKUP(A1639,'4B0907557B M382 List'!$A$5:$D$1799,3,FALSE)</f>
        <v>$0A82E</v>
      </c>
      <c r="H1639" s="2" t="e">
        <f>VLOOKUP(A1639,'4B0907557P M592 List'!$A$5:$D$1316,2,FALSE)</f>
        <v>#N/A</v>
      </c>
      <c r="I1639" s="2" t="e">
        <f>VLOOKUP(A1639,'4B0907557P M592 List'!$A$5:$D$1316,4,FALSE)</f>
        <v>#N/A</v>
      </c>
      <c r="J1639" s="2" t="e">
        <f>VLOOKUP(A1639,'4B0907557P M592 List'!$A$5:$D$1316,3,FALSE)</f>
        <v>#N/A</v>
      </c>
      <c r="L1639" s="2" t="e">
        <f>VLOOKUP(A1639,'4B0907557P M592 List'!$A$5:$D$1316,2,FALSE)</f>
        <v>#N/A</v>
      </c>
      <c r="M1639" s="2" t="e">
        <f>VLOOKUP(A1639,'4B0907557P M592 List'!$A$5:$D$1316,4,FALSE)</f>
        <v>#N/A</v>
      </c>
      <c r="N1639" s="2" t="e">
        <f>VLOOKUP(A1639,'4B0907557P M592 List'!$A$5:$D$1316,3,FALSE)</f>
        <v>#N/A</v>
      </c>
      <c r="P1639" s="2" t="str">
        <f>VLOOKUP(A1639,'06A906018R M383 List'!$A$6:$D$1294,2,FALSE)</f>
        <v>11x1</v>
      </c>
      <c r="Q1639" s="2" t="str">
        <f>VLOOKUP(A1639,'06A906018R M383 List'!$A$6:$D$1294,4,FALSE)</f>
        <v>Delta-Zündwinkel in Abhängigkeit von Zündwinkel-Wirkungsgrad</v>
      </c>
      <c r="R1639" s="2" t="str">
        <f>VLOOKUP(A1639,'06A906018R M383 List'!$A$6:$D$1294,3,FALSE)</f>
        <v>$09D23</v>
      </c>
      <c r="T1639" s="2" t="str">
        <f>VLOOKUP(A1639,'06A906018CG M383 List'!$A$6:$D$1395,2,FALSE)</f>
        <v>11x1</v>
      </c>
      <c r="U1639" s="2" t="str">
        <f>VLOOKUP(A1639,'06A906018CG M383 List'!$A$6:$D$1395,4,FALSE)</f>
        <v>Delta-Zündwinkel in Abhängigkeit von Zündwinkel-Wirkungsgrad</v>
      </c>
      <c r="V1639" s="2" t="str">
        <f>VLOOKUP(A1639,'06A906018CG M383 List'!$A$6:$D$1395,3,FALSE)</f>
        <v>$09D8D</v>
      </c>
    </row>
    <row r="1640" spans="1:22">
      <c r="P1640" s="2"/>
      <c r="Q1640" s="2"/>
      <c r="R1640" s="2"/>
    </row>
    <row r="1641" spans="1:22">
      <c r="A1641" s="2" t="s">
        <v>4400</v>
      </c>
      <c r="B1641" s="15" t="s">
        <v>9999</v>
      </c>
      <c r="P1641" s="2"/>
      <c r="Q1641" s="2"/>
      <c r="R1641" s="2"/>
    </row>
    <row r="1642" spans="1:22">
      <c r="A1642" s="2" t="s">
        <v>8831</v>
      </c>
      <c r="B1642" s="2" t="str">
        <f>VLOOKUP(A1642,'4B0907557B M382 List'!$A$5:$E$1799,5,FALSE)</f>
        <v>Code word for ABS interface for Schlechtweginfo</v>
      </c>
      <c r="D1642" s="2" t="str">
        <f>VLOOKUP(A1642,'4B0907557B M382 List'!$A$5:$B$1799,2,FALSE)</f>
        <v>1x1</v>
      </c>
      <c r="E1642" s="2" t="str">
        <f>VLOOKUP(A1642,'4B0907557B M382 List'!$A$5:$D$1799,4,FALSE)</f>
        <v>Codewort für ABS-Schnittstelle zur Schlechtweginfo</v>
      </c>
      <c r="F1642" s="2" t="str">
        <f>VLOOKUP(A1642,'4B0907557B M382 List'!$A$5:$D$1799,3,FALSE)</f>
        <v>$07708</v>
      </c>
      <c r="H1642" s="2" t="str">
        <f>VLOOKUP(A1642,'4B0907557P M592 List'!$A$5:$D$1316,2,FALSE)</f>
        <v>1x1</v>
      </c>
      <c r="I1642" s="2" t="str">
        <f>VLOOKUP(A1642,'4B0907557P M592 List'!$A$5:$D$1316,4,FALSE)</f>
        <v>Codewort für ABS-Schnittstelle zur Schlechtweginfo</v>
      </c>
      <c r="J1642" s="2" t="str">
        <f>VLOOKUP(A1642,'4B0907557P M592 List'!$A$5:$D$1316,3,FALSE)</f>
        <v>$0729E</v>
      </c>
      <c r="L1642" s="2" t="str">
        <f>VLOOKUP(A1642,'4B0907557P M592 List'!$A$5:$D$1316,2,FALSE)</f>
        <v>1x1</v>
      </c>
      <c r="M1642" s="2" t="str">
        <f>VLOOKUP(A1642,'4B0907557P M592 List'!$A$5:$D$1316,4,FALSE)</f>
        <v>Codewort für ABS-Schnittstelle zur Schlechtweginfo</v>
      </c>
      <c r="N1642" s="2" t="str">
        <f>VLOOKUP(A1642,'4B0907557P M592 List'!$A$5:$D$1316,3,FALSE)</f>
        <v>$0729E</v>
      </c>
      <c r="P1642" s="2" t="e">
        <f>VLOOKUP(A1642,'06A906018R M383 List'!$A$6:$D$1294,2,FALSE)</f>
        <v>#N/A</v>
      </c>
      <c r="Q1642" s="2" t="e">
        <f>VLOOKUP(A1642,'06A906018R M383 List'!$A$6:$D$1294,4,FALSE)</f>
        <v>#N/A</v>
      </c>
      <c r="R1642" s="2" t="e">
        <f>VLOOKUP(A1642,'06A906018R M383 List'!$A$6:$D$1294,3,FALSE)</f>
        <v>#N/A</v>
      </c>
      <c r="T1642" s="2" t="e">
        <f>VLOOKUP(A1642,'06A906018CG M383 List'!$A$6:$D$1395,2,FALSE)</f>
        <v>#N/A</v>
      </c>
      <c r="U1642" s="2" t="e">
        <f>VLOOKUP(A1642,'06A906018CG M383 List'!$A$6:$D$1395,4,FALSE)</f>
        <v>#N/A</v>
      </c>
      <c r="V1642" s="2" t="e">
        <f>VLOOKUP(A1642,'06A906018CG M383 List'!$A$6:$D$1395,3,FALSE)</f>
        <v>#N/A</v>
      </c>
    </row>
    <row r="1643" spans="1:22">
      <c r="A1643" s="2" t="s">
        <v>8833</v>
      </c>
      <c r="B1643" s="2" t="str">
        <f>VLOOKUP(A1643,'4B0907557B M382 List'!$A$5:$E$1799,5,FALSE)</f>
        <v>Code word for ABS interface for Schlechtweginfo</v>
      </c>
      <c r="D1643" s="2" t="str">
        <f>VLOOKUP(A1643,'4B0907557B M382 List'!$A$5:$B$1799,2,FALSE)</f>
        <v>1x1</v>
      </c>
      <c r="E1643" s="2" t="str">
        <f>VLOOKUP(A1643,'4B0907557B M382 List'!$A$5:$D$1799,4,FALSE)</f>
        <v>Codewort für ABS-Schnittstelle zur Schlechtweginfo</v>
      </c>
      <c r="F1643" s="2" t="str">
        <f>VLOOKUP(A1643,'4B0907557B M382 List'!$A$5:$D$1799,3,FALSE)</f>
        <v>$0770E</v>
      </c>
      <c r="H1643" s="2" t="str">
        <f>VLOOKUP(A1643,'4B0907557P M592 List'!$A$5:$D$1316,2,FALSE)</f>
        <v>1x1</v>
      </c>
      <c r="I1643" s="2" t="str">
        <f>VLOOKUP(A1643,'4B0907557P M592 List'!$A$5:$D$1316,4,FALSE)</f>
        <v>Codewort für ABS-Schnittstelle zur Schlechtweginfo</v>
      </c>
      <c r="J1643" s="2" t="str">
        <f>VLOOKUP(A1643,'4B0907557P M592 List'!$A$5:$D$1316,3,FALSE)</f>
        <v>$072A4</v>
      </c>
      <c r="L1643" s="2" t="str">
        <f>VLOOKUP(A1643,'4B0907557P M592 List'!$A$5:$D$1316,2,FALSE)</f>
        <v>1x1</v>
      </c>
      <c r="M1643" s="2" t="str">
        <f>VLOOKUP(A1643,'4B0907557P M592 List'!$A$5:$D$1316,4,FALSE)</f>
        <v>Codewort für ABS-Schnittstelle zur Schlechtweginfo</v>
      </c>
      <c r="N1643" s="2" t="str">
        <f>VLOOKUP(A1643,'4B0907557P M592 List'!$A$5:$D$1316,3,FALSE)</f>
        <v>$072A4</v>
      </c>
      <c r="P1643" s="2" t="e">
        <f>VLOOKUP(A1643,'06A906018R M383 List'!$A$6:$D$1294,2,FALSE)</f>
        <v>#N/A</v>
      </c>
      <c r="Q1643" s="2" t="e">
        <f>VLOOKUP(A1643,'06A906018R M383 List'!$A$6:$D$1294,4,FALSE)</f>
        <v>#N/A</v>
      </c>
      <c r="R1643" s="2" t="e">
        <f>VLOOKUP(A1643,'06A906018R M383 List'!$A$6:$D$1294,3,FALSE)</f>
        <v>#N/A</v>
      </c>
      <c r="T1643" s="2" t="str">
        <f>VLOOKUP(A1643,'06A906018CG M383 List'!$A$6:$D$1395,2,FALSE)</f>
        <v>1x1</v>
      </c>
      <c r="U1643" s="2" t="str">
        <f>VLOOKUP(A1643,'06A906018CG M383 List'!$A$6:$D$1395,4,FALSE)</f>
        <v>Codewort für ABS-Schnittstelle zur Schlechtweginfo</v>
      </c>
      <c r="V1643" s="2" t="str">
        <f>VLOOKUP(A1643,'06A906018CG M383 List'!$A$6:$D$1395,3,FALSE)</f>
        <v>$06C4C</v>
      </c>
    </row>
    <row r="1644" spans="1:22">
      <c r="A1644" s="2" t="s">
        <v>8835</v>
      </c>
      <c r="B1644" s="2" t="str">
        <f>VLOOKUP(A1644,'4B0907557B M382 List'!$A$5:$E$1799,5,FALSE)</f>
        <v>Code word for ABS interface for Schlechtweginfo</v>
      </c>
      <c r="D1644" s="2" t="str">
        <f>VLOOKUP(A1644,'4B0907557B M382 List'!$A$5:$B$1799,2,FALSE)</f>
        <v>1x1</v>
      </c>
      <c r="E1644" s="2" t="str">
        <f>VLOOKUP(A1644,'4B0907557B M382 List'!$A$5:$D$1799,4,FALSE)</f>
        <v>Codewort für ABS-Schnittstelle zur Schlechtweginfo</v>
      </c>
      <c r="F1644" s="2" t="str">
        <f>VLOOKUP(A1644,'4B0907557B M382 List'!$A$5:$D$1799,3,FALSE)</f>
        <v>$07714</v>
      </c>
      <c r="H1644" s="2" t="str">
        <f>VLOOKUP(A1644,'4B0907557P M592 List'!$A$5:$D$1316,2,FALSE)</f>
        <v>1x1</v>
      </c>
      <c r="I1644" s="2" t="str">
        <f>VLOOKUP(A1644,'4B0907557P M592 List'!$A$5:$D$1316,4,FALSE)</f>
        <v>Codewort für ABS-Schnittstelle zur Schlechtweginfo</v>
      </c>
      <c r="J1644" s="2" t="str">
        <f>VLOOKUP(A1644,'4B0907557P M592 List'!$A$5:$D$1316,3,FALSE)</f>
        <v>$072AA</v>
      </c>
      <c r="L1644" s="2" t="str">
        <f>VLOOKUP(A1644,'4B0907557P M592 List'!$A$5:$D$1316,2,FALSE)</f>
        <v>1x1</v>
      </c>
      <c r="M1644" s="2" t="str">
        <f>VLOOKUP(A1644,'4B0907557P M592 List'!$A$5:$D$1316,4,FALSE)</f>
        <v>Codewort für ABS-Schnittstelle zur Schlechtweginfo</v>
      </c>
      <c r="N1644" s="2" t="str">
        <f>VLOOKUP(A1644,'4B0907557P M592 List'!$A$5:$D$1316,3,FALSE)</f>
        <v>$072AA</v>
      </c>
      <c r="P1644" s="2" t="e">
        <f>VLOOKUP(A1644,'06A906018R M383 List'!$A$6:$D$1294,2,FALSE)</f>
        <v>#N/A</v>
      </c>
      <c r="Q1644" s="2" t="e">
        <f>VLOOKUP(A1644,'06A906018R M383 List'!$A$6:$D$1294,4,FALSE)</f>
        <v>#N/A</v>
      </c>
      <c r="R1644" s="2" t="e">
        <f>VLOOKUP(A1644,'06A906018R M383 List'!$A$6:$D$1294,3,FALSE)</f>
        <v>#N/A</v>
      </c>
      <c r="T1644" s="2" t="str">
        <f>VLOOKUP(A1644,'06A906018CG M383 List'!$A$6:$D$1395,2,FALSE)</f>
        <v>1x1</v>
      </c>
      <c r="U1644" s="2" t="str">
        <f>VLOOKUP(A1644,'06A906018CG M383 List'!$A$6:$D$1395,4,FALSE)</f>
        <v>Codewort für ABS-Schnittstelle zur Schlechtweginfo</v>
      </c>
      <c r="V1644" s="2" t="str">
        <f>VLOOKUP(A1644,'06A906018CG M383 List'!$A$6:$D$1395,3,FALSE)</f>
        <v>$06C52</v>
      </c>
    </row>
    <row r="1645" spans="1:22">
      <c r="A1645" s="2" t="s">
        <v>8837</v>
      </c>
      <c r="B1645" s="2" t="str">
        <f>VLOOKUP(A1645,'4B0907557B M382 List'!$A$5:$E$1799,5,FALSE)</f>
        <v>Code word for ABS interface for Schlechtweginfo</v>
      </c>
      <c r="D1645" s="2" t="str">
        <f>VLOOKUP(A1645,'4B0907557B M382 List'!$A$5:$B$1799,2,FALSE)</f>
        <v>1x1</v>
      </c>
      <c r="E1645" s="2" t="str">
        <f>VLOOKUP(A1645,'4B0907557B M382 List'!$A$5:$D$1799,4,FALSE)</f>
        <v>Codewort für ABS-Schnittstelle zur Schlechtweginfo</v>
      </c>
      <c r="F1645" s="2" t="str">
        <f>VLOOKUP(A1645,'4B0907557B M382 List'!$A$5:$D$1799,3,FALSE)</f>
        <v>$0771A</v>
      </c>
      <c r="H1645" s="2" t="str">
        <f>VLOOKUP(A1645,'4B0907557P M592 List'!$A$5:$D$1316,2,FALSE)</f>
        <v>1x1</v>
      </c>
      <c r="I1645" s="2" t="str">
        <f>VLOOKUP(A1645,'4B0907557P M592 List'!$A$5:$D$1316,4,FALSE)</f>
        <v>Codewort für ABS-Schnittstelle zur Schlechtweginfo</v>
      </c>
      <c r="J1645" s="2" t="str">
        <f>VLOOKUP(A1645,'4B0907557P M592 List'!$A$5:$D$1316,3,FALSE)</f>
        <v>$072B0</v>
      </c>
      <c r="L1645" s="2" t="str">
        <f>VLOOKUP(A1645,'4B0907557P M592 List'!$A$5:$D$1316,2,FALSE)</f>
        <v>1x1</v>
      </c>
      <c r="M1645" s="2" t="str">
        <f>VLOOKUP(A1645,'4B0907557P M592 List'!$A$5:$D$1316,4,FALSE)</f>
        <v>Codewort für ABS-Schnittstelle zur Schlechtweginfo</v>
      </c>
      <c r="N1645" s="2" t="str">
        <f>VLOOKUP(A1645,'4B0907557P M592 List'!$A$5:$D$1316,3,FALSE)</f>
        <v>$072B0</v>
      </c>
      <c r="P1645" s="2" t="e">
        <f>VLOOKUP(A1645,'06A906018R M383 List'!$A$6:$D$1294,2,FALSE)</f>
        <v>#N/A</v>
      </c>
      <c r="Q1645" s="2" t="e">
        <f>VLOOKUP(A1645,'06A906018R M383 List'!$A$6:$D$1294,4,FALSE)</f>
        <v>#N/A</v>
      </c>
      <c r="R1645" s="2" t="e">
        <f>VLOOKUP(A1645,'06A906018R M383 List'!$A$6:$D$1294,3,FALSE)</f>
        <v>#N/A</v>
      </c>
      <c r="T1645" s="2" t="str">
        <f>VLOOKUP(A1645,'06A906018CG M383 List'!$A$6:$D$1395,2,FALSE)</f>
        <v>1x1</v>
      </c>
      <c r="U1645" s="2" t="str">
        <f>VLOOKUP(A1645,'06A906018CG M383 List'!$A$6:$D$1395,4,FALSE)</f>
        <v>Codewort für ABS-Schnittstelle zur Schlechtweginfo</v>
      </c>
      <c r="V1645" s="2" t="str">
        <f>VLOOKUP(A1645,'06A906018CG M383 List'!$A$6:$D$1395,3,FALSE)</f>
        <v>$06C58</v>
      </c>
    </row>
    <row r="1646" spans="1:22">
      <c r="A1646" s="2" t="s">
        <v>8843</v>
      </c>
      <c r="B1646" s="2" t="str">
        <f>VLOOKUP(A1646,'4B0907557B M382 List'!$A$5:$E$1799,5,FALSE)</f>
        <v>Code word for ASR interface</v>
      </c>
      <c r="D1646" s="2" t="str">
        <f>VLOOKUP(A1646,'4B0907557B M382 List'!$A$5:$B$1799,2,FALSE)</f>
        <v>1x1</v>
      </c>
      <c r="E1646" s="2" t="str">
        <f>VLOOKUP(A1646,'4B0907557B M382 List'!$A$5:$D$1799,4,FALSE)</f>
        <v>Codewort für ASR-Schnittstelle</v>
      </c>
      <c r="F1646" s="2" t="str">
        <f>VLOOKUP(A1646,'4B0907557B M382 List'!$A$5:$D$1799,3,FALSE)</f>
        <v>$07707</v>
      </c>
      <c r="H1646" s="2" t="str">
        <f>VLOOKUP(A1646,'4B0907557P M592 List'!$A$5:$D$1316,2,FALSE)</f>
        <v>1x1</v>
      </c>
      <c r="I1646" s="2" t="str">
        <f>VLOOKUP(A1646,'4B0907557P M592 List'!$A$5:$D$1316,4,FALSE)</f>
        <v>Codewort für ASR-Schnittstelle</v>
      </c>
      <c r="J1646" s="2" t="str">
        <f>VLOOKUP(A1646,'4B0907557P M592 List'!$A$5:$D$1316,3,FALSE)</f>
        <v>$0729D</v>
      </c>
      <c r="L1646" s="2" t="str">
        <f>VLOOKUP(A1646,'4B0907557P M592 List'!$A$5:$D$1316,2,FALSE)</f>
        <v>1x1</v>
      </c>
      <c r="M1646" s="2" t="str">
        <f>VLOOKUP(A1646,'4B0907557P M592 List'!$A$5:$D$1316,4,FALSE)</f>
        <v>Codewort für ASR-Schnittstelle</v>
      </c>
      <c r="N1646" s="2" t="str">
        <f>VLOOKUP(A1646,'4B0907557P M592 List'!$A$5:$D$1316,3,FALSE)</f>
        <v>$0729D</v>
      </c>
      <c r="P1646" s="2" t="e">
        <f>VLOOKUP(A1646,'06A906018R M383 List'!$A$6:$D$1294,2,FALSE)</f>
        <v>#N/A</v>
      </c>
      <c r="Q1646" s="2" t="e">
        <f>VLOOKUP(A1646,'06A906018R M383 List'!$A$6:$D$1294,4,FALSE)</f>
        <v>#N/A</v>
      </c>
      <c r="R1646" s="2" t="e">
        <f>VLOOKUP(A1646,'06A906018R M383 List'!$A$6:$D$1294,3,FALSE)</f>
        <v>#N/A</v>
      </c>
      <c r="T1646" s="2" t="e">
        <f>VLOOKUP(A1646,'06A906018CG M383 List'!$A$6:$D$1395,2,FALSE)</f>
        <v>#N/A</v>
      </c>
      <c r="U1646" s="2" t="e">
        <f>VLOOKUP(A1646,'06A906018CG M383 List'!$A$6:$D$1395,4,FALSE)</f>
        <v>#N/A</v>
      </c>
      <c r="V1646" s="2" t="e">
        <f>VLOOKUP(A1646,'06A906018CG M383 List'!$A$6:$D$1395,3,FALSE)</f>
        <v>#N/A</v>
      </c>
    </row>
    <row r="1647" spans="1:22">
      <c r="A1647" s="2" t="s">
        <v>8845</v>
      </c>
      <c r="B1647" s="2" t="str">
        <f>VLOOKUP(A1647,'4B0907557B M382 List'!$A$5:$E$1799,5,FALSE)</f>
        <v>Code word for ASR interface</v>
      </c>
      <c r="D1647" s="2" t="str">
        <f>VLOOKUP(A1647,'4B0907557B M382 List'!$A$5:$B$1799,2,FALSE)</f>
        <v>1x1</v>
      </c>
      <c r="E1647" s="2" t="str">
        <f>VLOOKUP(A1647,'4B0907557B M382 List'!$A$5:$D$1799,4,FALSE)</f>
        <v>Codewort für ASR-Schnittstelle</v>
      </c>
      <c r="F1647" s="2" t="str">
        <f>VLOOKUP(A1647,'4B0907557B M382 List'!$A$5:$D$1799,3,FALSE)</f>
        <v>$0770D</v>
      </c>
      <c r="H1647" s="2" t="str">
        <f>VLOOKUP(A1647,'4B0907557P M592 List'!$A$5:$D$1316,2,FALSE)</f>
        <v>1x1</v>
      </c>
      <c r="I1647" s="2" t="str">
        <f>VLOOKUP(A1647,'4B0907557P M592 List'!$A$5:$D$1316,4,FALSE)</f>
        <v>Codewort für ASR-Schnittstelle</v>
      </c>
      <c r="J1647" s="2" t="str">
        <f>VLOOKUP(A1647,'4B0907557P M592 List'!$A$5:$D$1316,3,FALSE)</f>
        <v>$072A3</v>
      </c>
      <c r="L1647" s="2" t="str">
        <f>VLOOKUP(A1647,'4B0907557P M592 List'!$A$5:$D$1316,2,FALSE)</f>
        <v>1x1</v>
      </c>
      <c r="M1647" s="2" t="str">
        <f>VLOOKUP(A1647,'4B0907557P M592 List'!$A$5:$D$1316,4,FALSE)</f>
        <v>Codewort für ASR-Schnittstelle</v>
      </c>
      <c r="N1647" s="2" t="str">
        <f>VLOOKUP(A1647,'4B0907557P M592 List'!$A$5:$D$1316,3,FALSE)</f>
        <v>$072A3</v>
      </c>
      <c r="P1647" s="2" t="e">
        <f>VLOOKUP(A1647,'06A906018R M383 List'!$A$6:$D$1294,2,FALSE)</f>
        <v>#N/A</v>
      </c>
      <c r="Q1647" s="2" t="e">
        <f>VLOOKUP(A1647,'06A906018R M383 List'!$A$6:$D$1294,4,FALSE)</f>
        <v>#N/A</v>
      </c>
      <c r="R1647" s="2" t="e">
        <f>VLOOKUP(A1647,'06A906018R M383 List'!$A$6:$D$1294,3,FALSE)</f>
        <v>#N/A</v>
      </c>
      <c r="T1647" s="2" t="str">
        <f>VLOOKUP(A1647,'06A906018CG M383 List'!$A$6:$D$1395,2,FALSE)</f>
        <v>1x1</v>
      </c>
      <c r="U1647" s="2" t="str">
        <f>VLOOKUP(A1647,'06A906018CG M383 List'!$A$6:$D$1395,4,FALSE)</f>
        <v>Codewort für ASR-Schnittstelle</v>
      </c>
      <c r="V1647" s="2" t="str">
        <f>VLOOKUP(A1647,'06A906018CG M383 List'!$A$6:$D$1395,3,FALSE)</f>
        <v>$06C4B</v>
      </c>
    </row>
    <row r="1648" spans="1:22">
      <c r="A1648" s="2" t="s">
        <v>8847</v>
      </c>
      <c r="B1648" s="2" t="str">
        <f>VLOOKUP(A1648,'4B0907557B M382 List'!$A$5:$E$1799,5,FALSE)</f>
        <v>Code word for ASR interface</v>
      </c>
      <c r="D1648" s="2" t="str">
        <f>VLOOKUP(A1648,'4B0907557B M382 List'!$A$5:$B$1799,2,FALSE)</f>
        <v>1x1</v>
      </c>
      <c r="E1648" s="2" t="str">
        <f>VLOOKUP(A1648,'4B0907557B M382 List'!$A$5:$D$1799,4,FALSE)</f>
        <v>Codewort für ASR-Schnittstelle</v>
      </c>
      <c r="F1648" s="2" t="str">
        <f>VLOOKUP(A1648,'4B0907557B M382 List'!$A$5:$D$1799,3,FALSE)</f>
        <v>$07713</v>
      </c>
      <c r="H1648" s="2" t="str">
        <f>VLOOKUP(A1648,'4B0907557P M592 List'!$A$5:$D$1316,2,FALSE)</f>
        <v>1x1</v>
      </c>
      <c r="I1648" s="2" t="str">
        <f>VLOOKUP(A1648,'4B0907557P M592 List'!$A$5:$D$1316,4,FALSE)</f>
        <v>Codewort für ASR-Schnittstelle</v>
      </c>
      <c r="J1648" s="2" t="str">
        <f>VLOOKUP(A1648,'4B0907557P M592 List'!$A$5:$D$1316,3,FALSE)</f>
        <v>$072A9</v>
      </c>
      <c r="L1648" s="2" t="str">
        <f>VLOOKUP(A1648,'4B0907557P M592 List'!$A$5:$D$1316,2,FALSE)</f>
        <v>1x1</v>
      </c>
      <c r="M1648" s="2" t="str">
        <f>VLOOKUP(A1648,'4B0907557P M592 List'!$A$5:$D$1316,4,FALSE)</f>
        <v>Codewort für ASR-Schnittstelle</v>
      </c>
      <c r="N1648" s="2" t="str">
        <f>VLOOKUP(A1648,'4B0907557P M592 List'!$A$5:$D$1316,3,FALSE)</f>
        <v>$072A9</v>
      </c>
      <c r="P1648" s="2" t="e">
        <f>VLOOKUP(A1648,'06A906018R M383 List'!$A$6:$D$1294,2,FALSE)</f>
        <v>#N/A</v>
      </c>
      <c r="Q1648" s="2" t="e">
        <f>VLOOKUP(A1648,'06A906018R M383 List'!$A$6:$D$1294,4,FALSE)</f>
        <v>#N/A</v>
      </c>
      <c r="R1648" s="2" t="e">
        <f>VLOOKUP(A1648,'06A906018R M383 List'!$A$6:$D$1294,3,FALSE)</f>
        <v>#N/A</v>
      </c>
      <c r="T1648" s="2" t="str">
        <f>VLOOKUP(A1648,'06A906018CG M383 List'!$A$6:$D$1395,2,FALSE)</f>
        <v>1x1</v>
      </c>
      <c r="U1648" s="2" t="str">
        <f>VLOOKUP(A1648,'06A906018CG M383 List'!$A$6:$D$1395,4,FALSE)</f>
        <v>Codewort für ASR-Schnittstelle</v>
      </c>
      <c r="V1648" s="2" t="str">
        <f>VLOOKUP(A1648,'06A906018CG M383 List'!$A$6:$D$1395,3,FALSE)</f>
        <v>$06C51</v>
      </c>
    </row>
    <row r="1649" spans="1:22">
      <c r="A1649" s="2" t="s">
        <v>8849</v>
      </c>
      <c r="B1649" s="2" t="str">
        <f>VLOOKUP(A1649,'4B0907557B M382 List'!$A$5:$E$1799,5,FALSE)</f>
        <v>Code word for ASR interface</v>
      </c>
      <c r="D1649" s="2" t="str">
        <f>VLOOKUP(A1649,'4B0907557B M382 List'!$A$5:$B$1799,2,FALSE)</f>
        <v>1x1</v>
      </c>
      <c r="E1649" s="2" t="str">
        <f>VLOOKUP(A1649,'4B0907557B M382 List'!$A$5:$D$1799,4,FALSE)</f>
        <v>Codewort für ASR-Schnittstelle</v>
      </c>
      <c r="F1649" s="2" t="str">
        <f>VLOOKUP(A1649,'4B0907557B M382 List'!$A$5:$D$1799,3,FALSE)</f>
        <v>$07719</v>
      </c>
      <c r="H1649" s="2" t="str">
        <f>VLOOKUP(A1649,'4B0907557P M592 List'!$A$5:$D$1316,2,FALSE)</f>
        <v>1x1</v>
      </c>
      <c r="I1649" s="2" t="str">
        <f>VLOOKUP(A1649,'4B0907557P M592 List'!$A$5:$D$1316,4,FALSE)</f>
        <v>Codewort für ASR-Schnittstelle</v>
      </c>
      <c r="J1649" s="2" t="str">
        <f>VLOOKUP(A1649,'4B0907557P M592 List'!$A$5:$D$1316,3,FALSE)</f>
        <v>$072AF</v>
      </c>
      <c r="L1649" s="2" t="str">
        <f>VLOOKUP(A1649,'4B0907557P M592 List'!$A$5:$D$1316,2,FALSE)</f>
        <v>1x1</v>
      </c>
      <c r="M1649" s="2" t="str">
        <f>VLOOKUP(A1649,'4B0907557P M592 List'!$A$5:$D$1316,4,FALSE)</f>
        <v>Codewort für ASR-Schnittstelle</v>
      </c>
      <c r="N1649" s="2" t="str">
        <f>VLOOKUP(A1649,'4B0907557P M592 List'!$A$5:$D$1316,3,FALSE)</f>
        <v>$072AF</v>
      </c>
      <c r="P1649" s="2" t="e">
        <f>VLOOKUP(A1649,'06A906018R M383 List'!$A$6:$D$1294,2,FALSE)</f>
        <v>#N/A</v>
      </c>
      <c r="Q1649" s="2" t="e">
        <f>VLOOKUP(A1649,'06A906018R M383 List'!$A$6:$D$1294,4,FALSE)</f>
        <v>#N/A</v>
      </c>
      <c r="R1649" s="2" t="e">
        <f>VLOOKUP(A1649,'06A906018R M383 List'!$A$6:$D$1294,3,FALSE)</f>
        <v>#N/A</v>
      </c>
      <c r="T1649" s="2" t="e">
        <f>VLOOKUP(A1649,'06A906018CG M383 List'!$A$6:$D$1395,2,FALSE)</f>
        <v>#N/A</v>
      </c>
      <c r="U1649" s="2" t="e">
        <f>VLOOKUP(A1649,'06A906018CG M383 List'!$A$6:$D$1395,4,FALSE)</f>
        <v>#N/A</v>
      </c>
      <c r="V1649" s="2" t="e">
        <f>VLOOKUP(A1649,'06A906018CG M383 List'!$A$6:$D$1395,3,FALSE)</f>
        <v>#N/A</v>
      </c>
    </row>
    <row r="1650" spans="1:22">
      <c r="A1650" s="2" t="s">
        <v>8863</v>
      </c>
      <c r="B1650" s="2" t="str">
        <f>VLOOKUP(A1650,'4B0907557B M382 List'!$A$5:$E$1799,5,FALSE)</f>
        <v>Code word for GS interface</v>
      </c>
      <c r="D1650" s="2" t="str">
        <f>VLOOKUP(A1650,'4B0907557B M382 List'!$A$5:$B$1799,2,FALSE)</f>
        <v>1x1</v>
      </c>
      <c r="E1650" s="2" t="str">
        <f>VLOOKUP(A1650,'4B0907557B M382 List'!$A$5:$D$1799,4,FALSE)</f>
        <v>Codewort für GS-Schnittstelle</v>
      </c>
      <c r="F1650" s="2" t="str">
        <f>VLOOKUP(A1650,'4B0907557B M382 List'!$A$5:$D$1799,3,FALSE)</f>
        <v>$07706</v>
      </c>
      <c r="H1650" s="2" t="str">
        <f>VLOOKUP(A1650,'4B0907557P M592 List'!$A$5:$D$1316,2,FALSE)</f>
        <v>1x1</v>
      </c>
      <c r="I1650" s="2" t="str">
        <f>VLOOKUP(A1650,'4B0907557P M592 List'!$A$5:$D$1316,4,FALSE)</f>
        <v>Codewort für GS-Schnittstelle</v>
      </c>
      <c r="J1650" s="2" t="str">
        <f>VLOOKUP(A1650,'4B0907557P M592 List'!$A$5:$D$1316,3,FALSE)</f>
        <v>$0729C</v>
      </c>
      <c r="L1650" s="2" t="str">
        <f>VLOOKUP(A1650,'4B0907557P M592 List'!$A$5:$D$1316,2,FALSE)</f>
        <v>1x1</v>
      </c>
      <c r="M1650" s="2" t="str">
        <f>VLOOKUP(A1650,'4B0907557P M592 List'!$A$5:$D$1316,4,FALSE)</f>
        <v>Codewort für GS-Schnittstelle</v>
      </c>
      <c r="N1650" s="2" t="str">
        <f>VLOOKUP(A1650,'4B0907557P M592 List'!$A$5:$D$1316,3,FALSE)</f>
        <v>$0729C</v>
      </c>
      <c r="P1650" s="2" t="str">
        <f>VLOOKUP(A1650,'06A906018R M383 List'!$A$6:$D$1294,2,FALSE)</f>
        <v>1x1</v>
      </c>
      <c r="Q1650" s="2" t="str">
        <f>VLOOKUP(A1650,'06A906018R M383 List'!$A$6:$D$1294,4,FALSE)</f>
        <v>Codewort für GS-Schnittstelle</v>
      </c>
      <c r="R1650" s="2" t="str">
        <f>VLOOKUP(A1650,'06A906018R M383 List'!$A$6:$D$1294,3,FALSE)</f>
        <v>$06C1E</v>
      </c>
      <c r="T1650" s="2" t="e">
        <f>VLOOKUP(A1650,'06A906018CG M383 List'!$A$6:$D$1395,2,FALSE)</f>
        <v>#N/A</v>
      </c>
      <c r="U1650" s="2" t="e">
        <f>VLOOKUP(A1650,'06A906018CG M383 List'!$A$6:$D$1395,4,FALSE)</f>
        <v>#N/A</v>
      </c>
      <c r="V1650" s="2" t="e">
        <f>VLOOKUP(A1650,'06A906018CG M383 List'!$A$6:$D$1395,3,FALSE)</f>
        <v>#N/A</v>
      </c>
    </row>
    <row r="1651" spans="1:22">
      <c r="A1651" s="2" t="s">
        <v>8865</v>
      </c>
      <c r="B1651" s="2" t="str">
        <f>VLOOKUP(A1651,'4B0907557B M382 List'!$A$5:$E$1799,5,FALSE)</f>
        <v>Code word for GS interface</v>
      </c>
      <c r="D1651" s="2" t="str">
        <f>VLOOKUP(A1651,'4B0907557B M382 List'!$A$5:$B$1799,2,FALSE)</f>
        <v>1x1</v>
      </c>
      <c r="E1651" s="2" t="str">
        <f>VLOOKUP(A1651,'4B0907557B M382 List'!$A$5:$D$1799,4,FALSE)</f>
        <v>Codewort für GS-Schnittstelle</v>
      </c>
      <c r="F1651" s="2" t="str">
        <f>VLOOKUP(A1651,'4B0907557B M382 List'!$A$5:$D$1799,3,FALSE)</f>
        <v>$0770C</v>
      </c>
      <c r="H1651" s="2" t="str">
        <f>VLOOKUP(A1651,'4B0907557P M592 List'!$A$5:$D$1316,2,FALSE)</f>
        <v>1x1</v>
      </c>
      <c r="I1651" s="2" t="str">
        <f>VLOOKUP(A1651,'4B0907557P M592 List'!$A$5:$D$1316,4,FALSE)</f>
        <v>Codewort für GS-Schnittstelle</v>
      </c>
      <c r="J1651" s="2" t="str">
        <f>VLOOKUP(A1651,'4B0907557P M592 List'!$A$5:$D$1316,3,FALSE)</f>
        <v>$072A2</v>
      </c>
      <c r="L1651" s="2" t="str">
        <f>VLOOKUP(A1651,'4B0907557P M592 List'!$A$5:$D$1316,2,FALSE)</f>
        <v>1x1</v>
      </c>
      <c r="M1651" s="2" t="str">
        <f>VLOOKUP(A1651,'4B0907557P M592 List'!$A$5:$D$1316,4,FALSE)</f>
        <v>Codewort für GS-Schnittstelle</v>
      </c>
      <c r="N1651" s="2" t="str">
        <f>VLOOKUP(A1651,'4B0907557P M592 List'!$A$5:$D$1316,3,FALSE)</f>
        <v>$072A2</v>
      </c>
      <c r="P1651" s="2" t="e">
        <f>VLOOKUP(A1651,'06A906018R M383 List'!$A$6:$D$1294,2,FALSE)</f>
        <v>#N/A</v>
      </c>
      <c r="Q1651" s="2" t="e">
        <f>VLOOKUP(A1651,'06A906018R M383 List'!$A$6:$D$1294,4,FALSE)</f>
        <v>#N/A</v>
      </c>
      <c r="R1651" s="2" t="e">
        <f>VLOOKUP(A1651,'06A906018R M383 List'!$A$6:$D$1294,3,FALSE)</f>
        <v>#N/A</v>
      </c>
      <c r="T1651" s="2" t="e">
        <f>VLOOKUP(A1651,'06A906018CG M383 List'!$A$6:$D$1395,2,FALSE)</f>
        <v>#N/A</v>
      </c>
      <c r="U1651" s="2" t="e">
        <f>VLOOKUP(A1651,'06A906018CG M383 List'!$A$6:$D$1395,4,FALSE)</f>
        <v>#N/A</v>
      </c>
      <c r="V1651" s="2" t="e">
        <f>VLOOKUP(A1651,'06A906018CG M383 List'!$A$6:$D$1395,3,FALSE)</f>
        <v>#N/A</v>
      </c>
    </row>
    <row r="1652" spans="1:22">
      <c r="A1652" s="2" t="s">
        <v>8867</v>
      </c>
      <c r="B1652" s="2" t="str">
        <f>VLOOKUP(A1652,'4B0907557B M382 List'!$A$5:$E$1799,5,FALSE)</f>
        <v>Code word for GS interface</v>
      </c>
      <c r="D1652" s="2" t="str">
        <f>VLOOKUP(A1652,'4B0907557B M382 List'!$A$5:$B$1799,2,FALSE)</f>
        <v>1x1</v>
      </c>
      <c r="E1652" s="2" t="str">
        <f>VLOOKUP(A1652,'4B0907557B M382 List'!$A$5:$D$1799,4,FALSE)</f>
        <v>Codewort für GS-Schnittstelle</v>
      </c>
      <c r="F1652" s="2" t="str">
        <f>VLOOKUP(A1652,'4B0907557B M382 List'!$A$5:$D$1799,3,FALSE)</f>
        <v>$07712</v>
      </c>
      <c r="H1652" s="2" t="str">
        <f>VLOOKUP(A1652,'4B0907557P M592 List'!$A$5:$D$1316,2,FALSE)</f>
        <v>1x1</v>
      </c>
      <c r="I1652" s="2" t="str">
        <f>VLOOKUP(A1652,'4B0907557P M592 List'!$A$5:$D$1316,4,FALSE)</f>
        <v>Codewort für GS-Schnittstelle</v>
      </c>
      <c r="J1652" s="2" t="str">
        <f>VLOOKUP(A1652,'4B0907557P M592 List'!$A$5:$D$1316,3,FALSE)</f>
        <v>$072A8</v>
      </c>
      <c r="L1652" s="2" t="str">
        <f>VLOOKUP(A1652,'4B0907557P M592 List'!$A$5:$D$1316,2,FALSE)</f>
        <v>1x1</v>
      </c>
      <c r="M1652" s="2" t="str">
        <f>VLOOKUP(A1652,'4B0907557P M592 List'!$A$5:$D$1316,4,FALSE)</f>
        <v>Codewort für GS-Schnittstelle</v>
      </c>
      <c r="N1652" s="2" t="str">
        <f>VLOOKUP(A1652,'4B0907557P M592 List'!$A$5:$D$1316,3,FALSE)</f>
        <v>$072A8</v>
      </c>
      <c r="P1652" s="2" t="e">
        <f>VLOOKUP(A1652,'06A906018R M383 List'!$A$6:$D$1294,2,FALSE)</f>
        <v>#N/A</v>
      </c>
      <c r="Q1652" s="2" t="e">
        <f>VLOOKUP(A1652,'06A906018R M383 List'!$A$6:$D$1294,4,FALSE)</f>
        <v>#N/A</v>
      </c>
      <c r="R1652" s="2" t="e">
        <f>VLOOKUP(A1652,'06A906018R M383 List'!$A$6:$D$1294,3,FALSE)</f>
        <v>#N/A</v>
      </c>
      <c r="T1652" s="2" t="str">
        <f>VLOOKUP(A1652,'06A906018CG M383 List'!$A$6:$D$1395,2,FALSE)</f>
        <v>1x1</v>
      </c>
      <c r="U1652" s="2" t="str">
        <f>VLOOKUP(A1652,'06A906018CG M383 List'!$A$6:$D$1395,4,FALSE)</f>
        <v>Codewort für GS-Schnittstelle</v>
      </c>
      <c r="V1652" s="2" t="str">
        <f>VLOOKUP(A1652,'06A906018CG M383 List'!$A$6:$D$1395,3,FALSE)</f>
        <v>$06C50</v>
      </c>
    </row>
    <row r="1653" spans="1:22">
      <c r="A1653" s="2" t="s">
        <v>8869</v>
      </c>
      <c r="B1653" s="2" t="str">
        <f>VLOOKUP(A1653,'4B0907557B M382 List'!$A$5:$E$1799,5,FALSE)</f>
        <v>Code word for GS interface</v>
      </c>
      <c r="D1653" s="2" t="str">
        <f>VLOOKUP(A1653,'4B0907557B M382 List'!$A$5:$B$1799,2,FALSE)</f>
        <v>1x1</v>
      </c>
      <c r="E1653" s="2" t="str">
        <f>VLOOKUP(A1653,'4B0907557B M382 List'!$A$5:$D$1799,4,FALSE)</f>
        <v>Codewort für GS-Schnittstelle</v>
      </c>
      <c r="F1653" s="2" t="str">
        <f>VLOOKUP(A1653,'4B0907557B M382 List'!$A$5:$D$1799,3,FALSE)</f>
        <v>$07718</v>
      </c>
      <c r="H1653" s="2" t="str">
        <f>VLOOKUP(A1653,'4B0907557P M592 List'!$A$5:$D$1316,2,FALSE)</f>
        <v>1x1</v>
      </c>
      <c r="I1653" s="2" t="str">
        <f>VLOOKUP(A1653,'4B0907557P M592 List'!$A$5:$D$1316,4,FALSE)</f>
        <v>Codewort für GS-Schnittstelle</v>
      </c>
      <c r="J1653" s="2" t="str">
        <f>VLOOKUP(A1653,'4B0907557P M592 List'!$A$5:$D$1316,3,FALSE)</f>
        <v>$072AE</v>
      </c>
      <c r="L1653" s="2" t="str">
        <f>VLOOKUP(A1653,'4B0907557P M592 List'!$A$5:$D$1316,2,FALSE)</f>
        <v>1x1</v>
      </c>
      <c r="M1653" s="2" t="str">
        <f>VLOOKUP(A1653,'4B0907557P M592 List'!$A$5:$D$1316,4,FALSE)</f>
        <v>Codewort für GS-Schnittstelle</v>
      </c>
      <c r="N1653" s="2" t="str">
        <f>VLOOKUP(A1653,'4B0907557P M592 List'!$A$5:$D$1316,3,FALSE)</f>
        <v>$072AE</v>
      </c>
      <c r="P1653" s="2" t="e">
        <f>VLOOKUP(A1653,'06A906018R M383 List'!$A$6:$D$1294,2,FALSE)</f>
        <v>#N/A</v>
      </c>
      <c r="Q1653" s="2" t="e">
        <f>VLOOKUP(A1653,'06A906018R M383 List'!$A$6:$D$1294,4,FALSE)</f>
        <v>#N/A</v>
      </c>
      <c r="R1653" s="2" t="e">
        <f>VLOOKUP(A1653,'06A906018R M383 List'!$A$6:$D$1294,3,FALSE)</f>
        <v>#N/A</v>
      </c>
      <c r="T1653" s="2" t="e">
        <f>VLOOKUP(A1653,'06A906018CG M383 List'!$A$6:$D$1395,2,FALSE)</f>
        <v>#N/A</v>
      </c>
      <c r="U1653" s="2" t="e">
        <f>VLOOKUP(A1653,'06A906018CG M383 List'!$A$6:$D$1395,4,FALSE)</f>
        <v>#N/A</v>
      </c>
      <c r="V1653" s="2" t="e">
        <f>VLOOKUP(A1653,'06A906018CG M383 List'!$A$6:$D$1395,3,FALSE)</f>
        <v>#N/A</v>
      </c>
    </row>
    <row r="1654" spans="1:22">
      <c r="P1654" s="2"/>
      <c r="Q1654" s="2"/>
      <c r="R1654" s="2"/>
    </row>
    <row r="1655" spans="1:22">
      <c r="A1655" s="2" t="s">
        <v>4401</v>
      </c>
      <c r="B1655" s="15" t="s">
        <v>10000</v>
      </c>
      <c r="P1655" s="2"/>
      <c r="Q1655" s="2"/>
      <c r="R1655" s="2"/>
    </row>
    <row r="1656" spans="1:22">
      <c r="A1656" s="2" t="s">
        <v>7662</v>
      </c>
      <c r="B1656" s="2" t="str">
        <f>VLOOKUP(A1656,'4B0907557B M382 List'!$A$5:$E$1799,5,FALSE)</f>
        <v>Map air pilot control at MSR intervention</v>
      </c>
      <c r="D1656" s="2" t="str">
        <f>VLOOKUP(A1656,'4B0907557B M382 List'!$A$5:$B$1799,2,FALSE)</f>
        <v>6x6</v>
      </c>
      <c r="E1656" s="2" t="str">
        <f>VLOOKUP(A1656,'4B0907557B M382 List'!$A$5:$D$1799,4,FALSE)</f>
        <v>Kennfeld Luftvorsteuerung bei MSR-Eingriff</v>
      </c>
      <c r="F1656" s="2" t="str">
        <f>VLOOKUP(A1656,'4B0907557B M382 List'!$A$5:$D$1799,3,FALSE)</f>
        <v>$0A849</v>
      </c>
      <c r="H1656" s="2" t="e">
        <f>VLOOKUP(A1656,'4B0907557P M592 List'!$A$5:$D$1316,2,FALSE)</f>
        <v>#N/A</v>
      </c>
      <c r="I1656" s="2" t="e">
        <f>VLOOKUP(A1656,'4B0907557P M592 List'!$A$5:$D$1316,4,FALSE)</f>
        <v>#N/A</v>
      </c>
      <c r="J1656" s="2" t="e">
        <f>VLOOKUP(A1656,'4B0907557P M592 List'!$A$5:$D$1316,3,FALSE)</f>
        <v>#N/A</v>
      </c>
      <c r="L1656" s="2" t="e">
        <f>VLOOKUP(A1656,'4B0907557P M592 List'!$A$5:$D$1316,2,FALSE)</f>
        <v>#N/A</v>
      </c>
      <c r="M1656" s="2" t="e">
        <f>VLOOKUP(A1656,'4B0907557P M592 List'!$A$5:$D$1316,4,FALSE)</f>
        <v>#N/A</v>
      </c>
      <c r="N1656" s="2" t="e">
        <f>VLOOKUP(A1656,'4B0907557P M592 List'!$A$5:$D$1316,3,FALSE)</f>
        <v>#N/A</v>
      </c>
      <c r="P1656" s="2" t="str">
        <f>VLOOKUP(A1656,'06A906018R M383 List'!$A$6:$D$1294,2,FALSE)</f>
        <v>6x6</v>
      </c>
      <c r="Q1656" s="2" t="str">
        <f>VLOOKUP(A1656,'06A906018R M383 List'!$A$6:$D$1294,4,FALSE)</f>
        <v>Kennfeld Luftvorsteuerung bei MSR-Eingriff</v>
      </c>
      <c r="R1656" s="2" t="str">
        <f>VLOOKUP(A1656,'06A906018R M383 List'!$A$6:$D$1294,3,FALSE)</f>
        <v>$09D3E</v>
      </c>
      <c r="T1656" s="2" t="str">
        <f>VLOOKUP(A1656,'06A906018CG M383 List'!$A$6:$D$1395,2,FALSE)</f>
        <v>6x6</v>
      </c>
      <c r="U1656" s="2" t="str">
        <f>VLOOKUP(A1656,'06A906018CG M383 List'!$A$6:$D$1395,4,FALSE)</f>
        <v>Kennfeld Luftvorsteuerung bei MSR-Eingriff</v>
      </c>
      <c r="V1656" s="2" t="str">
        <f>VLOOKUP(A1656,'06A906018CG M383 List'!$A$6:$D$1395,3,FALSE)</f>
        <v>$09DA8</v>
      </c>
    </row>
    <row r="1657" spans="1:22">
      <c r="H1657" s="2" t="e">
        <f>VLOOKUP(A1657,'4B0907557P M592 List'!$A$5:$D$1316,2,FALSE)</f>
        <v>#N/A</v>
      </c>
      <c r="I1657" s="2" t="e">
        <f>VLOOKUP(A1657,'4B0907557P M592 List'!$A$5:$D$1316,4,FALSE)</f>
        <v>#N/A</v>
      </c>
      <c r="J1657" s="2" t="e">
        <f>VLOOKUP(A1657,'4B0907557P M592 List'!$A$5:$D$1316,3,FALSE)</f>
        <v>#N/A</v>
      </c>
      <c r="L1657" s="2" t="e">
        <f>VLOOKUP(A1657,'4B0907557P M592 List'!$A$5:$D$1316,2,FALSE)</f>
        <v>#N/A</v>
      </c>
      <c r="M1657" s="2" t="e">
        <f>VLOOKUP(A1657,'4B0907557P M592 List'!$A$5:$D$1316,4,FALSE)</f>
        <v>#N/A</v>
      </c>
      <c r="N1657" s="2" t="e">
        <f>VLOOKUP(A1657,'4B0907557P M592 List'!$A$5:$D$1316,3,FALSE)</f>
        <v>#N/A</v>
      </c>
      <c r="P1657" s="2" t="e">
        <f>VLOOKUP(A1657,'06A906018R M383 List'!$A$6:$D$1294,2,FALSE)</f>
        <v>#N/A</v>
      </c>
      <c r="Q1657" s="2" t="e">
        <f>VLOOKUP(A1657,'06A906018R M383 List'!$A$6:$D$1294,4,FALSE)</f>
        <v>#N/A</v>
      </c>
      <c r="R1657" s="2" t="e">
        <f>VLOOKUP(A1657,'06A906018R M383 List'!$A$6:$D$1294,3,FALSE)</f>
        <v>#N/A</v>
      </c>
      <c r="T1657" s="2" t="e">
        <f>VLOOKUP(A1657,'06A906018CG M383 List'!$A$6:$D$1395,2,FALSE)</f>
        <v>#N/A</v>
      </c>
      <c r="U1657" s="2" t="e">
        <f>VLOOKUP(A1657,'06A906018CG M383 List'!$A$6:$D$1395,4,FALSE)</f>
        <v>#N/A</v>
      </c>
      <c r="V1657" s="2" t="e">
        <f>VLOOKUP(A1657,'06A906018CG M383 List'!$A$6:$D$1395,3,FALSE)</f>
        <v>#N/A</v>
      </c>
    </row>
    <row r="1658" spans="1:22">
      <c r="A1658" s="2" t="s">
        <v>4402</v>
      </c>
      <c r="B1658" s="20" t="s">
        <v>10001</v>
      </c>
      <c r="H1658" s="2" t="e">
        <f>VLOOKUP(A1658,'4B0907557P M592 List'!$A$5:$D$1316,2,FALSE)</f>
        <v>#N/A</v>
      </c>
      <c r="I1658" s="2" t="e">
        <f>VLOOKUP(A1658,'4B0907557P M592 List'!$A$5:$D$1316,4,FALSE)</f>
        <v>#N/A</v>
      </c>
      <c r="J1658" s="2" t="e">
        <f>VLOOKUP(A1658,'4B0907557P M592 List'!$A$5:$D$1316,3,FALSE)</f>
        <v>#N/A</v>
      </c>
      <c r="L1658" s="2" t="e">
        <f>VLOOKUP(A1658,'4B0907557P M592 List'!$A$5:$D$1316,2,FALSE)</f>
        <v>#N/A</v>
      </c>
      <c r="M1658" s="2" t="e">
        <f>VLOOKUP(A1658,'4B0907557P M592 List'!$A$5:$D$1316,4,FALSE)</f>
        <v>#N/A</v>
      </c>
      <c r="N1658" s="2" t="e">
        <f>VLOOKUP(A1658,'4B0907557P M592 List'!$A$5:$D$1316,3,FALSE)</f>
        <v>#N/A</v>
      </c>
      <c r="P1658" s="2" t="e">
        <f>VLOOKUP(A1658,'06A906018R M383 List'!$A$6:$D$1294,2,FALSE)</f>
        <v>#N/A</v>
      </c>
      <c r="Q1658" s="2" t="e">
        <f>VLOOKUP(A1658,'06A906018R M383 List'!$A$6:$D$1294,4,FALSE)</f>
        <v>#N/A</v>
      </c>
      <c r="R1658" s="2" t="e">
        <f>VLOOKUP(A1658,'06A906018R M383 List'!$A$6:$D$1294,3,FALSE)</f>
        <v>#N/A</v>
      </c>
      <c r="T1658" s="2" t="e">
        <f>VLOOKUP(A1658,'06A906018CG M383 List'!$A$6:$D$1395,2,FALSE)</f>
        <v>#N/A</v>
      </c>
      <c r="U1658" s="2" t="e">
        <f>VLOOKUP(A1658,'06A906018CG M383 List'!$A$6:$D$1395,4,FALSE)</f>
        <v>#N/A</v>
      </c>
      <c r="V1658" s="2" t="e">
        <f>VLOOKUP(A1658,'06A906018CG M383 List'!$A$6:$D$1395,3,FALSE)</f>
        <v>#N/A</v>
      </c>
    </row>
    <row r="1659" spans="1:22">
      <c r="A1659" s="2" t="s">
        <v>9889</v>
      </c>
      <c r="B1659" s="2" t="str">
        <f>VLOOKUP(A1659,'4B0907557B M382 List'!$A$5:$E$1799,5,FALSE)</f>
        <v>Luftmassenabh . Weighting of the NST- speed regulation time constants</v>
      </c>
      <c r="D1659" s="2" t="str">
        <f>VLOOKUP(A1659,'4B0907557B M382 List'!$A$5:$B$1799,2,FALSE)</f>
        <v>3x1</v>
      </c>
      <c r="E1659" s="2" t="str">
        <f>VLOOKUP(A1659,'4B0907557B M382 List'!$A$5:$D$1799,4,FALSE)</f>
        <v>Luftmassenabh. Wichtung der NST-Abregel-Zeitkonstanten</v>
      </c>
      <c r="F1659" s="2" t="str">
        <f>VLOOKUP(A1659,'4B0907557B M382 List'!$A$5:$D$1799,3,FALSE)</f>
        <v>$0A8BE</v>
      </c>
      <c r="H1659" s="2" t="e">
        <f>VLOOKUP(A1659,'4B0907557P M592 List'!$A$5:$D$1316,2,FALSE)</f>
        <v>#N/A</v>
      </c>
      <c r="I1659" s="2" t="e">
        <f>VLOOKUP(A1659,'4B0907557P M592 List'!$A$5:$D$1316,4,FALSE)</f>
        <v>#N/A</v>
      </c>
      <c r="J1659" s="2" t="e">
        <f>VLOOKUP(A1659,'4B0907557P M592 List'!$A$5:$D$1316,3,FALSE)</f>
        <v>#N/A</v>
      </c>
      <c r="L1659" s="2" t="e">
        <f>VLOOKUP(A1659,'4B0907557P M592 List'!$A$5:$D$1316,2,FALSE)</f>
        <v>#N/A</v>
      </c>
      <c r="M1659" s="2" t="e">
        <f>VLOOKUP(A1659,'4B0907557P M592 List'!$A$5:$D$1316,4,FALSE)</f>
        <v>#N/A</v>
      </c>
      <c r="N1659" s="2" t="e">
        <f>VLOOKUP(A1659,'4B0907557P M592 List'!$A$5:$D$1316,3,FALSE)</f>
        <v>#N/A</v>
      </c>
      <c r="P1659" s="2" t="str">
        <f>VLOOKUP(A1659,'06A906018R M383 List'!$A$6:$D$1294,2,FALSE)</f>
        <v>3x1</v>
      </c>
      <c r="Q1659" s="2" t="str">
        <f>VLOOKUP(A1659,'06A906018R M383 List'!$A$6:$D$1294,4,FALSE)</f>
        <v>Luftmassenabh. Wichtung der NST-Abregel-Zeitkonstanten</v>
      </c>
      <c r="R1659" s="2" t="str">
        <f>VLOOKUP(A1659,'06A906018R M383 List'!$A$6:$D$1294,3,FALSE)</f>
        <v>$09DB3</v>
      </c>
      <c r="T1659" s="2" t="str">
        <f>VLOOKUP(A1659,'06A906018CG M383 List'!$A$6:$D$1395,2,FALSE)</f>
        <v>3x1</v>
      </c>
      <c r="U1659" s="2" t="str">
        <f>VLOOKUP(A1659,'06A906018CG M383 List'!$A$6:$D$1395,4,FALSE)</f>
        <v>Luftmassenabh. Wichtung der NST-Abregel-Zeitkonstanten</v>
      </c>
      <c r="V1659" s="2" t="str">
        <f>VLOOKUP(A1659,'06A906018CG M383 List'!$A$6:$D$1395,3,FALSE)</f>
        <v>$09E1D</v>
      </c>
    </row>
    <row r="1660" spans="1:22">
      <c r="A1660" s="2" t="s">
        <v>7613</v>
      </c>
      <c r="B1660" s="2" t="str">
        <f>VLOOKUP(A1660,'4B0907557B M382 List'!$A$5:$E$1799,5,FALSE)</f>
        <v>Map Nachstartanhebung</v>
      </c>
      <c r="D1660" s="2" t="str">
        <f>VLOOKUP(A1660,'4B0907557B M382 List'!$A$5:$B$1799,2,FALSE)</f>
        <v>4x8</v>
      </c>
      <c r="E1660" s="2" t="str">
        <f>VLOOKUP(A1660,'4B0907557B M382 List'!$A$5:$D$1799,4,FALSE)</f>
        <v>Kennfeld Nachstartanhebung</v>
      </c>
      <c r="F1660" s="2" t="str">
        <f>VLOOKUP(A1660,'4B0907557B M382 List'!$A$5:$D$1799,3,FALSE)</f>
        <v>$0A8D1</v>
      </c>
      <c r="H1660" s="2" t="e">
        <f>VLOOKUP(A1660,'4B0907557P M592 List'!$A$5:$D$1316,2,FALSE)</f>
        <v>#N/A</v>
      </c>
      <c r="I1660" s="2" t="e">
        <f>VLOOKUP(A1660,'4B0907557P M592 List'!$A$5:$D$1316,4,FALSE)</f>
        <v>#N/A</v>
      </c>
      <c r="J1660" s="2" t="e">
        <f>VLOOKUP(A1660,'4B0907557P M592 List'!$A$5:$D$1316,3,FALSE)</f>
        <v>#N/A</v>
      </c>
      <c r="L1660" s="2" t="e">
        <f>VLOOKUP(A1660,'4B0907557P M592 List'!$A$5:$D$1316,2,FALSE)</f>
        <v>#N/A</v>
      </c>
      <c r="M1660" s="2" t="e">
        <f>VLOOKUP(A1660,'4B0907557P M592 List'!$A$5:$D$1316,4,FALSE)</f>
        <v>#N/A</v>
      </c>
      <c r="N1660" s="2" t="e">
        <f>VLOOKUP(A1660,'4B0907557P M592 List'!$A$5:$D$1316,3,FALSE)</f>
        <v>#N/A</v>
      </c>
      <c r="P1660" s="2" t="str">
        <f>VLOOKUP(A1660,'06A906018R M383 List'!$A$6:$D$1294,2,FALSE)</f>
        <v>4x8</v>
      </c>
      <c r="Q1660" s="2" t="str">
        <f>VLOOKUP(A1660,'06A906018R M383 List'!$A$6:$D$1294,4,FALSE)</f>
        <v>Kennfeld Nachstartanhebung</v>
      </c>
      <c r="R1660" s="2" t="str">
        <f>VLOOKUP(A1660,'06A906018R M383 List'!$A$6:$D$1294,3,FALSE)</f>
        <v>$09DC6</v>
      </c>
      <c r="T1660" s="2" t="str">
        <f>VLOOKUP(A1660,'06A906018CG M383 List'!$A$6:$D$1395,2,FALSE)</f>
        <v>4x8</v>
      </c>
      <c r="U1660" s="2" t="str">
        <f>VLOOKUP(A1660,'06A906018CG M383 List'!$A$6:$D$1395,4,FALSE)</f>
        <v>Kennfeld Nachstartanhebung</v>
      </c>
      <c r="V1660" s="2" t="str">
        <f>VLOOKUP(A1660,'06A906018CG M383 List'!$A$6:$D$1395,3,FALSE)</f>
        <v>$09E30</v>
      </c>
    </row>
    <row r="1661" spans="1:22">
      <c r="A1661" s="2" t="s">
        <v>7615</v>
      </c>
      <c r="B1661" s="2" t="str">
        <f>VLOOKUP(A1661,'4B0907557B M382 List'!$A$5:$E$1799,5,FALSE)</f>
        <v>Map Nachstartanhebung</v>
      </c>
      <c r="D1661" s="2" t="str">
        <f>VLOOKUP(A1661,'4B0907557B M382 List'!$A$5:$B$1799,2,FALSE)</f>
        <v>4x8</v>
      </c>
      <c r="E1661" s="2" t="str">
        <f>VLOOKUP(A1661,'4B0907557B M382 List'!$A$5:$D$1799,4,FALSE)</f>
        <v>Kennfeld Nachstartanhebung</v>
      </c>
      <c r="F1661" s="2" t="str">
        <f>VLOOKUP(A1661,'4B0907557B M382 List'!$A$5:$D$1799,3,FALSE)</f>
        <v>$0A901</v>
      </c>
      <c r="H1661" s="2" t="e">
        <f>VLOOKUP(A1661,'4B0907557P M592 List'!$A$5:$D$1316,2,FALSE)</f>
        <v>#N/A</v>
      </c>
      <c r="I1661" s="2" t="e">
        <f>VLOOKUP(A1661,'4B0907557P M592 List'!$A$5:$D$1316,4,FALSE)</f>
        <v>#N/A</v>
      </c>
      <c r="J1661" s="2" t="e">
        <f>VLOOKUP(A1661,'4B0907557P M592 List'!$A$5:$D$1316,3,FALSE)</f>
        <v>#N/A</v>
      </c>
      <c r="L1661" s="2" t="e">
        <f>VLOOKUP(A1661,'4B0907557P M592 List'!$A$5:$D$1316,2,FALSE)</f>
        <v>#N/A</v>
      </c>
      <c r="M1661" s="2" t="e">
        <f>VLOOKUP(A1661,'4B0907557P M592 List'!$A$5:$D$1316,4,FALSE)</f>
        <v>#N/A</v>
      </c>
      <c r="N1661" s="2" t="e">
        <f>VLOOKUP(A1661,'4B0907557P M592 List'!$A$5:$D$1316,3,FALSE)</f>
        <v>#N/A</v>
      </c>
      <c r="P1661" s="2" t="str">
        <f>VLOOKUP(A1661,'06A906018R M383 List'!$A$6:$D$1294,2,FALSE)</f>
        <v>4x8</v>
      </c>
      <c r="Q1661" s="2" t="str">
        <f>VLOOKUP(A1661,'06A906018R M383 List'!$A$6:$D$1294,4,FALSE)</f>
        <v>Kennfeld Nachstartanhebung</v>
      </c>
      <c r="R1661" s="2" t="str">
        <f>VLOOKUP(A1661,'06A906018R M383 List'!$A$6:$D$1294,3,FALSE)</f>
        <v>$09DF6</v>
      </c>
      <c r="T1661" s="2" t="str">
        <f>VLOOKUP(A1661,'06A906018CG M383 List'!$A$6:$D$1395,2,FALSE)</f>
        <v>4x8</v>
      </c>
      <c r="U1661" s="2" t="str">
        <f>VLOOKUP(A1661,'06A906018CG M383 List'!$A$6:$D$1395,4,FALSE)</f>
        <v>Kennfeld Nachstartanhebung</v>
      </c>
      <c r="V1661" s="2" t="str">
        <f>VLOOKUP(A1661,'06A906018CG M383 List'!$A$6:$D$1395,3,FALSE)</f>
        <v>$09E60</v>
      </c>
    </row>
    <row r="1662" spans="1:22">
      <c r="A1662" s="2" t="s">
        <v>7792</v>
      </c>
      <c r="B1662" s="2" t="str">
        <f>VLOOKUP(A1662,'4B0907557B M382 List'!$A$5:$E$1799,5,FALSE)</f>
        <v>Weighting map Wiederholkaltnachstart</v>
      </c>
      <c r="D1662" s="2" t="str">
        <f>VLOOKUP(A1662,'4B0907557B M382 List'!$A$5:$B$1799,2,FALSE)</f>
        <v>4x4</v>
      </c>
      <c r="E1662" s="2" t="str">
        <f>VLOOKUP(A1662,'4B0907557B M382 List'!$A$5:$D$1799,4,FALSE)</f>
        <v>Wichtungskennfeld Wiederholkaltnachstart</v>
      </c>
      <c r="F1662" s="2" t="str">
        <f>VLOOKUP(A1662,'4B0907557B M382 List'!$A$5:$D$1799,3,FALSE)</f>
        <v>$0A92D</v>
      </c>
      <c r="H1662" s="2" t="e">
        <f>VLOOKUP(A1662,'4B0907557P M592 List'!$A$5:$D$1316,2,FALSE)</f>
        <v>#N/A</v>
      </c>
      <c r="I1662" s="2" t="e">
        <f>VLOOKUP(A1662,'4B0907557P M592 List'!$A$5:$D$1316,4,FALSE)</f>
        <v>#N/A</v>
      </c>
      <c r="J1662" s="2" t="e">
        <f>VLOOKUP(A1662,'4B0907557P M592 List'!$A$5:$D$1316,3,FALSE)</f>
        <v>#N/A</v>
      </c>
      <c r="L1662" s="2" t="e">
        <f>VLOOKUP(A1662,'4B0907557P M592 List'!$A$5:$D$1316,2,FALSE)</f>
        <v>#N/A</v>
      </c>
      <c r="M1662" s="2" t="e">
        <f>VLOOKUP(A1662,'4B0907557P M592 List'!$A$5:$D$1316,4,FALSE)</f>
        <v>#N/A</v>
      </c>
      <c r="N1662" s="2" t="e">
        <f>VLOOKUP(A1662,'4B0907557P M592 List'!$A$5:$D$1316,3,FALSE)</f>
        <v>#N/A</v>
      </c>
      <c r="P1662" s="2" t="str">
        <f>VLOOKUP(A1662,'06A906018R M383 List'!$A$6:$D$1294,2,FALSE)</f>
        <v>4x4</v>
      </c>
      <c r="Q1662" s="2" t="str">
        <f>VLOOKUP(A1662,'06A906018R M383 List'!$A$6:$D$1294,4,FALSE)</f>
        <v>Wichtungskennfeld Wiederholkaltnachstart</v>
      </c>
      <c r="R1662" s="2" t="str">
        <f>VLOOKUP(A1662,'06A906018R M383 List'!$A$6:$D$1294,3,FALSE)</f>
        <v>$09E22</v>
      </c>
      <c r="T1662" s="2" t="str">
        <f>VLOOKUP(A1662,'06A906018CG M383 List'!$A$6:$D$1395,2,FALSE)</f>
        <v>4x4</v>
      </c>
      <c r="U1662" s="2" t="str">
        <f>VLOOKUP(A1662,'06A906018CG M383 List'!$A$6:$D$1395,4,FALSE)</f>
        <v>Wichtungskennfeld Wiederholkaltnachstart</v>
      </c>
      <c r="V1662" s="2" t="str">
        <f>VLOOKUP(A1662,'06A906018CG M383 List'!$A$6:$D$1395,3,FALSE)</f>
        <v>$09E8C</v>
      </c>
    </row>
    <row r="1663" spans="1:22">
      <c r="A1663" s="2" t="s">
        <v>7821</v>
      </c>
      <c r="B1663" s="2" t="str">
        <f>VLOOKUP(A1663,'4B0907557B M382 List'!$A$5:$E$1799,5,FALSE)</f>
        <v>Time constants - map for afterstart - function</v>
      </c>
      <c r="D1663" s="2" t="str">
        <f>VLOOKUP(A1663,'4B0907557B M382 List'!$A$5:$B$1799,2,FALSE)</f>
        <v>4x6</v>
      </c>
      <c r="E1663" s="2" t="str">
        <f>VLOOKUP(A1663,'4B0907557B M382 List'!$A$5:$D$1799,4,FALSE)</f>
        <v>Zeitkonstanten - Kennfeld für Nachstart - Funktion</v>
      </c>
      <c r="F1663" s="2" t="str">
        <f>VLOOKUP(A1663,'4B0907557B M382 List'!$A$5:$D$1799,3,FALSE)</f>
        <v>$0A87B</v>
      </c>
      <c r="H1663" s="2" t="e">
        <f>VLOOKUP(A1663,'4B0907557P M592 List'!$A$5:$D$1316,2,FALSE)</f>
        <v>#N/A</v>
      </c>
      <c r="I1663" s="2" t="e">
        <f>VLOOKUP(A1663,'4B0907557P M592 List'!$A$5:$D$1316,4,FALSE)</f>
        <v>#N/A</v>
      </c>
      <c r="J1663" s="2" t="e">
        <f>VLOOKUP(A1663,'4B0907557P M592 List'!$A$5:$D$1316,3,FALSE)</f>
        <v>#N/A</v>
      </c>
      <c r="L1663" s="2" t="e">
        <f>VLOOKUP(A1663,'4B0907557P M592 List'!$A$5:$D$1316,2,FALSE)</f>
        <v>#N/A</v>
      </c>
      <c r="M1663" s="2" t="e">
        <f>VLOOKUP(A1663,'4B0907557P M592 List'!$A$5:$D$1316,4,FALSE)</f>
        <v>#N/A</v>
      </c>
      <c r="N1663" s="2" t="e">
        <f>VLOOKUP(A1663,'4B0907557P M592 List'!$A$5:$D$1316,3,FALSE)</f>
        <v>#N/A</v>
      </c>
      <c r="P1663" s="2" t="e">
        <f>VLOOKUP(A1663,'06A906018R M383 List'!$A$6:$D$1294,2,FALSE)</f>
        <v>#N/A</v>
      </c>
      <c r="Q1663" s="2" t="e">
        <f>VLOOKUP(A1663,'06A906018R M383 List'!$A$6:$D$1294,4,FALSE)</f>
        <v>#N/A</v>
      </c>
      <c r="R1663" s="2" t="e">
        <f>VLOOKUP(A1663,'06A906018R M383 List'!$A$6:$D$1294,3,FALSE)</f>
        <v>#N/A</v>
      </c>
      <c r="T1663" s="2" t="str">
        <f>VLOOKUP(A1663,'06A906018CG M383 List'!$A$6:$D$1395,2,FALSE)</f>
        <v>4x6</v>
      </c>
      <c r="U1663" s="2" t="str">
        <f>VLOOKUP(A1663,'06A906018CG M383 List'!$A$6:$D$1395,4,FALSE)</f>
        <v>Zeitkonstanten - Kennfeld für Nachstart - Funktion</v>
      </c>
      <c r="V1663" s="2" t="str">
        <f>VLOOKUP(A1663,'06A906018CG M383 List'!$A$6:$D$1395,3,FALSE)</f>
        <v>$09DDA</v>
      </c>
    </row>
    <row r="1664" spans="1:22">
      <c r="A1664" s="2" t="s">
        <v>7823</v>
      </c>
      <c r="B1664" s="2" t="str">
        <f>VLOOKUP(A1664,'4B0907557B M382 List'!$A$5:$E$1799,5,FALSE)</f>
        <v>Time constants - map for afterstart - function</v>
      </c>
      <c r="D1664" s="2" t="str">
        <f>VLOOKUP(A1664,'4B0907557B M382 List'!$A$5:$B$1799,2,FALSE)</f>
        <v>4x6</v>
      </c>
      <c r="E1664" s="2" t="str">
        <f>VLOOKUP(A1664,'4B0907557B M382 List'!$A$5:$D$1799,4,FALSE)</f>
        <v>Zeitkonstanten - Kennfeld für Nachstart - Funktion</v>
      </c>
      <c r="F1664" s="2" t="str">
        <f>VLOOKUP(A1664,'4B0907557B M382 List'!$A$5:$D$1799,3,FALSE)</f>
        <v>$0A8A1</v>
      </c>
      <c r="H1664" s="2" t="e">
        <f>VLOOKUP(A1664,'4B0907557P M592 List'!$A$5:$D$1316,2,FALSE)</f>
        <v>#N/A</v>
      </c>
      <c r="I1664" s="2" t="e">
        <f>VLOOKUP(A1664,'4B0907557P M592 List'!$A$5:$D$1316,4,FALSE)</f>
        <v>#N/A</v>
      </c>
      <c r="J1664" s="2" t="e">
        <f>VLOOKUP(A1664,'4B0907557P M592 List'!$A$5:$D$1316,3,FALSE)</f>
        <v>#N/A</v>
      </c>
      <c r="L1664" s="2" t="e">
        <f>VLOOKUP(A1664,'4B0907557P M592 List'!$A$5:$D$1316,2,FALSE)</f>
        <v>#N/A</v>
      </c>
      <c r="M1664" s="2" t="e">
        <f>VLOOKUP(A1664,'4B0907557P M592 List'!$A$5:$D$1316,4,FALSE)</f>
        <v>#N/A</v>
      </c>
      <c r="N1664" s="2" t="e">
        <f>VLOOKUP(A1664,'4B0907557P M592 List'!$A$5:$D$1316,3,FALSE)</f>
        <v>#N/A</v>
      </c>
      <c r="P1664" s="2" t="e">
        <f>VLOOKUP(A1664,'06A906018R M383 List'!$A$6:$D$1294,2,FALSE)</f>
        <v>#N/A</v>
      </c>
      <c r="Q1664" s="2" t="e">
        <f>VLOOKUP(A1664,'06A906018R M383 List'!$A$6:$D$1294,4,FALSE)</f>
        <v>#N/A</v>
      </c>
      <c r="R1664" s="2" t="e">
        <f>VLOOKUP(A1664,'06A906018R M383 List'!$A$6:$D$1294,3,FALSE)</f>
        <v>#N/A</v>
      </c>
      <c r="T1664" s="2" t="str">
        <f>VLOOKUP(A1664,'06A906018CG M383 List'!$A$6:$D$1395,2,FALSE)</f>
        <v>4x6</v>
      </c>
      <c r="U1664" s="2" t="str">
        <f>VLOOKUP(A1664,'06A906018CG M383 List'!$A$6:$D$1395,4,FALSE)</f>
        <v>Zeitkonstanten - Kennfeld für Nachstart - Funktion</v>
      </c>
      <c r="V1664" s="2" t="str">
        <f>VLOOKUP(A1664,'06A906018CG M383 List'!$A$6:$D$1395,3,FALSE)</f>
        <v>$09E00</v>
      </c>
    </row>
    <row r="1665" spans="1:22">
      <c r="P1665" s="2"/>
      <c r="Q1665" s="2"/>
      <c r="R1665" s="2"/>
    </row>
    <row r="1666" spans="1:22">
      <c r="A1666" s="2" t="s">
        <v>4403</v>
      </c>
      <c r="B1666" s="15" t="s">
        <v>10002</v>
      </c>
      <c r="P1666" s="2"/>
      <c r="Q1666" s="2"/>
      <c r="R1666" s="2"/>
    </row>
    <row r="1667" spans="1:22">
      <c r="A1667" s="2" t="s">
        <v>8885</v>
      </c>
      <c r="B1667" s="2" t="str">
        <f>VLOOKUP(A1667,'4B0907557B M382 List'!$A$5:$E$1799,5,FALSE)</f>
        <v>Codeword camshaft control on / off</v>
      </c>
      <c r="D1667" s="2" t="str">
        <f>VLOOKUP(A1667,'4B0907557B M382 List'!$A$5:$B$1799,2,FALSE)</f>
        <v>1x1</v>
      </c>
      <c r="E1667" s="2" t="str">
        <f>VLOOKUP(A1667,'4B0907557B M382 List'!$A$5:$D$1799,4,FALSE)</f>
        <v>Codewort Nockenwellensteuerung ein/aus</v>
      </c>
      <c r="F1667" s="2" t="str">
        <f>VLOOKUP(A1667,'4B0907557B M382 List'!$A$5:$D$1799,3,FALSE)</f>
        <v>$0771B</v>
      </c>
      <c r="H1667" s="2" t="str">
        <f>VLOOKUP(A1667,'4B0907557P M592 List'!$A$5:$D$1316,2,FALSE)</f>
        <v>1x1</v>
      </c>
      <c r="I1667" s="2" t="str">
        <f>VLOOKUP(A1667,'4B0907557P M592 List'!$A$5:$D$1316,4,FALSE)</f>
        <v>Codewort Nockenwellensteuerung ein/aus</v>
      </c>
      <c r="J1667" s="2" t="str">
        <f>VLOOKUP(A1667,'4B0907557P M592 List'!$A$5:$D$1316,3,FALSE)</f>
        <v>$072B1</v>
      </c>
      <c r="L1667" s="2" t="str">
        <f>VLOOKUP(A1667,'4B0907557P M592 List'!$A$5:$D$1316,2,FALSE)</f>
        <v>1x1</v>
      </c>
      <c r="M1667" s="2" t="str">
        <f>VLOOKUP(A1667,'4B0907557P M592 List'!$A$5:$D$1316,4,FALSE)</f>
        <v>Codewort Nockenwellensteuerung ein/aus</v>
      </c>
      <c r="N1667" s="2" t="str">
        <f>VLOOKUP(A1667,'4B0907557P M592 List'!$A$5:$D$1316,3,FALSE)</f>
        <v>$072B1</v>
      </c>
      <c r="P1667" s="2" t="e">
        <f>VLOOKUP(A1667,'06A906018R M383 List'!$A$6:$D$1294,2,FALSE)</f>
        <v>#N/A</v>
      </c>
      <c r="Q1667" s="2" t="e">
        <f>VLOOKUP(A1667,'06A906018R M383 List'!$A$6:$D$1294,4,FALSE)</f>
        <v>#N/A</v>
      </c>
      <c r="R1667" s="2" t="e">
        <f>VLOOKUP(A1667,'06A906018R M383 List'!$A$6:$D$1294,3,FALSE)</f>
        <v>#N/A</v>
      </c>
      <c r="T1667" s="2" t="str">
        <f>VLOOKUP(A1667,'06A906018CG M383 List'!$A$6:$D$1395,2,FALSE)</f>
        <v>1x1</v>
      </c>
      <c r="U1667" s="2" t="str">
        <f>VLOOKUP(A1667,'06A906018CG M383 List'!$A$6:$D$1395,4,FALSE)</f>
        <v>Codewort Nockenwellensteuerung ein/aus</v>
      </c>
      <c r="V1667" s="2" t="str">
        <f>VLOOKUP(A1667,'06A906018CG M383 List'!$A$6:$D$1395,3,FALSE)</f>
        <v>$06C59</v>
      </c>
    </row>
    <row r="1668" spans="1:22">
      <c r="A1668" s="2" t="s">
        <v>9476</v>
      </c>
      <c r="B1668" s="2" t="str">
        <f>VLOOKUP(A1668,'4B0907557B M382 List'!$A$5:$E$1799,5,FALSE)</f>
        <v>Raising speed of the ignition and injection correction for NW - Shift . n early</v>
      </c>
      <c r="D1668" s="2" t="str">
        <f>VLOOKUP(A1668,'4B0907557B M382 List'!$A$5:$B$1799,2,FALSE)</f>
        <v>1x1</v>
      </c>
      <c r="E1668" s="2" t="str">
        <f>VLOOKUP(A1668,'4B0907557B M382 List'!$A$5:$D$1799,4,FALSE)</f>
        <v>Aufregelgeschwindigkeit der Zünd-und Einspritzkorrektur bei NW-Umsch. n. früh</v>
      </c>
      <c r="F1668" s="2" t="str">
        <f>VLOOKUP(A1668,'4B0907557B M382 List'!$A$5:$D$1799,3,FALSE)</f>
        <v>$0771C</v>
      </c>
      <c r="H1668" s="2" t="str">
        <f>VLOOKUP(A1668,'4B0907557P M592 List'!$A$5:$D$1316,2,FALSE)</f>
        <v>1x1</v>
      </c>
      <c r="I1668" s="2" t="str">
        <f>VLOOKUP(A1668,'4B0907557P M592 List'!$A$5:$D$1316,4,FALSE)</f>
        <v>Aufregelgeschwindigkeit der Zünd-und Einspritzkorrektur bei NW-Umsch. n. früh</v>
      </c>
      <c r="J1668" s="2" t="str">
        <f>VLOOKUP(A1668,'4B0907557P M592 List'!$A$5:$D$1316,3,FALSE)</f>
        <v>$072B2</v>
      </c>
      <c r="L1668" s="2" t="str">
        <f>VLOOKUP(A1668,'4B0907557P M592 List'!$A$5:$D$1316,2,FALSE)</f>
        <v>1x1</v>
      </c>
      <c r="M1668" s="2" t="str">
        <f>VLOOKUP(A1668,'4B0907557P M592 List'!$A$5:$D$1316,4,FALSE)</f>
        <v>Aufregelgeschwindigkeit der Zünd-und Einspritzkorrektur bei NW-Umsch. n. früh</v>
      </c>
      <c r="N1668" s="2" t="str">
        <f>VLOOKUP(A1668,'4B0907557P M592 List'!$A$5:$D$1316,3,FALSE)</f>
        <v>$072B2</v>
      </c>
      <c r="P1668" s="2" t="e">
        <f>VLOOKUP(A1668,'06A906018R M383 List'!$A$6:$D$1294,2,FALSE)</f>
        <v>#N/A</v>
      </c>
      <c r="Q1668" s="2" t="e">
        <f>VLOOKUP(A1668,'06A906018R M383 List'!$A$6:$D$1294,4,FALSE)</f>
        <v>#N/A</v>
      </c>
      <c r="R1668" s="2" t="e">
        <f>VLOOKUP(A1668,'06A906018R M383 List'!$A$6:$D$1294,3,FALSE)</f>
        <v>#N/A</v>
      </c>
      <c r="T1668" s="2" t="str">
        <f>VLOOKUP(A1668,'06A906018CG M383 List'!$A$6:$D$1395,2,FALSE)</f>
        <v>1x1</v>
      </c>
      <c r="U1668" s="2" t="str">
        <f>VLOOKUP(A1668,'06A906018CG M383 List'!$A$6:$D$1395,4,FALSE)</f>
        <v>Aufregelgeschwindigkeit der Zünd-und Einspritzkorrektur bei NW-Umsch. n. früh</v>
      </c>
      <c r="V1668" s="2" t="str">
        <f>VLOOKUP(A1668,'06A906018CG M383 List'!$A$6:$D$1395,3,FALSE)</f>
        <v>$06C5A</v>
      </c>
    </row>
    <row r="1669" spans="1:22">
      <c r="A1669" s="2" t="s">
        <v>9479</v>
      </c>
      <c r="B1669" s="2" t="str">
        <f>VLOOKUP(A1669,'4B0907557B M382 List'!$A$5:$E$1799,5,FALSE)</f>
        <v>Aufregelgeschwingigkeit the ignition and fuel injection correction for NW - Shift . n late</v>
      </c>
      <c r="D1669" s="2" t="str">
        <f>VLOOKUP(A1669,'4B0907557B M382 List'!$A$5:$B$1799,2,FALSE)</f>
        <v>1x1</v>
      </c>
      <c r="E1669" s="2" t="str">
        <f>VLOOKUP(A1669,'4B0907557B M382 List'!$A$5:$D$1799,4,FALSE)</f>
        <v>Aufregelgeschwingigkeit der Zünd-und Einspritzkorrektur bei NW-Umsch. n. spät</v>
      </c>
      <c r="F1669" s="2" t="str">
        <f>VLOOKUP(A1669,'4B0907557B M382 List'!$A$5:$D$1799,3,FALSE)</f>
        <v>$0771D</v>
      </c>
      <c r="H1669" s="2" t="str">
        <f>VLOOKUP(A1669,'4B0907557P M592 List'!$A$5:$D$1316,2,FALSE)</f>
        <v>1x1</v>
      </c>
      <c r="I1669" s="2" t="str">
        <f>VLOOKUP(A1669,'4B0907557P M592 List'!$A$5:$D$1316,4,FALSE)</f>
        <v>Aufregelgeschwingigkeit der Zünd-und Einspritzkorrektur bei NW-Umsch. n. spät</v>
      </c>
      <c r="J1669" s="2" t="str">
        <f>VLOOKUP(A1669,'4B0907557P M592 List'!$A$5:$D$1316,3,FALSE)</f>
        <v>$072B3</v>
      </c>
      <c r="L1669" s="2" t="str">
        <f>VLOOKUP(A1669,'4B0907557P M592 List'!$A$5:$D$1316,2,FALSE)</f>
        <v>1x1</v>
      </c>
      <c r="M1669" s="2" t="str">
        <f>VLOOKUP(A1669,'4B0907557P M592 List'!$A$5:$D$1316,4,FALSE)</f>
        <v>Aufregelgeschwingigkeit der Zünd-und Einspritzkorrektur bei NW-Umsch. n. spät</v>
      </c>
      <c r="N1669" s="2" t="str">
        <f>VLOOKUP(A1669,'4B0907557P M592 List'!$A$5:$D$1316,3,FALSE)</f>
        <v>$072B3</v>
      </c>
      <c r="P1669" s="2" t="e">
        <f>VLOOKUP(A1669,'06A906018R M383 List'!$A$6:$D$1294,2,FALSE)</f>
        <v>#N/A</v>
      </c>
      <c r="Q1669" s="2" t="e">
        <f>VLOOKUP(A1669,'06A906018R M383 List'!$A$6:$D$1294,4,FALSE)</f>
        <v>#N/A</v>
      </c>
      <c r="R1669" s="2" t="e">
        <f>VLOOKUP(A1669,'06A906018R M383 List'!$A$6:$D$1294,3,FALSE)</f>
        <v>#N/A</v>
      </c>
      <c r="T1669" s="2" t="str">
        <f>VLOOKUP(A1669,'06A906018CG M383 List'!$A$6:$D$1395,2,FALSE)</f>
        <v>1x1</v>
      </c>
      <c r="U1669" s="2" t="str">
        <f>VLOOKUP(A1669,'06A906018CG M383 List'!$A$6:$D$1395,4,FALSE)</f>
        <v>Aufregelgeschwingigkeit der Zünd-und Einspritzkorrektur bei NW-Umsch. n. spät</v>
      </c>
      <c r="V1669" s="2" t="str">
        <f>VLOOKUP(A1669,'06A906018CG M383 List'!$A$6:$D$1395,3,FALSE)</f>
        <v>$06C5B</v>
      </c>
    </row>
    <row r="1670" spans="1:22">
      <c r="A1670" s="2" t="s">
        <v>9892</v>
      </c>
      <c r="B1670" s="2" t="str">
        <f>VLOOKUP(A1670,'4B0907557B M382 List'!$A$5:$E$1799,5,FALSE)</f>
        <v>Weighting factor tlw</v>
      </c>
      <c r="D1670" s="2" t="str">
        <f>VLOOKUP(A1670,'4B0907557B M382 List'!$A$5:$B$1799,2,FALSE)</f>
        <v>2x1</v>
      </c>
      <c r="E1670" s="2" t="str">
        <f>VLOOKUP(A1670,'4B0907557B M382 List'!$A$5:$D$1799,4,FALSE)</f>
        <v>Wichtungsfaktor tlw</v>
      </c>
      <c r="F1670" s="2" t="str">
        <f>VLOOKUP(A1670,'4B0907557B M382 List'!$A$5:$D$1799,3,FALSE)</f>
        <v>$0A965</v>
      </c>
      <c r="H1670" s="2" t="e">
        <f>VLOOKUP(A1670,'4B0907557P M592 List'!$A$5:$D$1316,2,FALSE)</f>
        <v>#N/A</v>
      </c>
      <c r="I1670" s="2" t="e">
        <f>VLOOKUP(A1670,'4B0907557P M592 List'!$A$5:$D$1316,4,FALSE)</f>
        <v>#N/A</v>
      </c>
      <c r="J1670" s="2" t="e">
        <f>VLOOKUP(A1670,'4B0907557P M592 List'!$A$5:$D$1316,3,FALSE)</f>
        <v>#N/A</v>
      </c>
      <c r="L1670" s="2" t="e">
        <f>VLOOKUP(A1670,'4B0907557P M592 List'!$A$5:$D$1316,2,FALSE)</f>
        <v>#N/A</v>
      </c>
      <c r="M1670" s="2" t="e">
        <f>VLOOKUP(A1670,'4B0907557P M592 List'!$A$5:$D$1316,4,FALSE)</f>
        <v>#N/A</v>
      </c>
      <c r="N1670" s="2" t="e">
        <f>VLOOKUP(A1670,'4B0907557P M592 List'!$A$5:$D$1316,3,FALSE)</f>
        <v>#N/A</v>
      </c>
      <c r="P1670" s="2" t="e">
        <f>VLOOKUP(A1670,'06A906018R M383 List'!$A$6:$D$1294,2,FALSE)</f>
        <v>#N/A</v>
      </c>
      <c r="Q1670" s="2" t="e">
        <f>VLOOKUP(A1670,'06A906018R M383 List'!$A$6:$D$1294,4,FALSE)</f>
        <v>#N/A</v>
      </c>
      <c r="R1670" s="2" t="e">
        <f>VLOOKUP(A1670,'06A906018R M383 List'!$A$6:$D$1294,3,FALSE)</f>
        <v>#N/A</v>
      </c>
      <c r="T1670" s="2" t="str">
        <f>VLOOKUP(A1670,'06A906018CG M383 List'!$A$6:$D$1395,2,FALSE)</f>
        <v>2x1</v>
      </c>
      <c r="U1670" s="2" t="str">
        <f>VLOOKUP(A1670,'06A906018CG M383 List'!$A$6:$D$1395,4,FALSE)</f>
        <v>Wichtungsfaktor tlw</v>
      </c>
      <c r="V1670" s="2" t="str">
        <f>VLOOKUP(A1670,'06A906018CG M383 List'!$A$6:$D$1395,3,FALSE)</f>
        <v>$09EC4</v>
      </c>
    </row>
    <row r="1671" spans="1:22">
      <c r="A1671" s="2" t="s">
        <v>7622</v>
      </c>
      <c r="B1671" s="2" t="str">
        <f>VLOOKUP(A1671,'4B0907557B M382 List'!$A$5:$E$1799,5,FALSE)</f>
        <v>Injection correction map for NW - switching</v>
      </c>
      <c r="D1671" s="2" t="str">
        <f>VLOOKUP(A1671,'4B0907557B M382 List'!$A$5:$B$1799,2,FALSE)</f>
        <v>2x2</v>
      </c>
      <c r="E1671" s="2" t="str">
        <f>VLOOKUP(A1671,'4B0907557B M382 List'!$A$5:$D$1799,4,FALSE)</f>
        <v>Einspritzkorrekturkennfeld bei NW-Umschaltung</v>
      </c>
      <c r="F1671" s="2" t="str">
        <f>VLOOKUP(A1671,'4B0907557B M382 List'!$A$5:$D$1799,3,FALSE)</f>
        <v>$0A945</v>
      </c>
      <c r="H1671" s="2" t="e">
        <f>VLOOKUP(A1671,'4B0907557P M592 List'!$A$5:$D$1316,2,FALSE)</f>
        <v>#N/A</v>
      </c>
      <c r="I1671" s="2" t="e">
        <f>VLOOKUP(A1671,'4B0907557P M592 List'!$A$5:$D$1316,4,FALSE)</f>
        <v>#N/A</v>
      </c>
      <c r="J1671" s="2" t="e">
        <f>VLOOKUP(A1671,'4B0907557P M592 List'!$A$5:$D$1316,3,FALSE)</f>
        <v>#N/A</v>
      </c>
      <c r="L1671" s="2" t="e">
        <f>VLOOKUP(A1671,'4B0907557P M592 List'!$A$5:$D$1316,2,FALSE)</f>
        <v>#N/A</v>
      </c>
      <c r="M1671" s="2" t="e">
        <f>VLOOKUP(A1671,'4B0907557P M592 List'!$A$5:$D$1316,4,FALSE)</f>
        <v>#N/A</v>
      </c>
      <c r="N1671" s="2" t="e">
        <f>VLOOKUP(A1671,'4B0907557P M592 List'!$A$5:$D$1316,3,FALSE)</f>
        <v>#N/A</v>
      </c>
      <c r="P1671" s="2" t="str">
        <f>VLOOKUP(A1671,'06A906018R M383 List'!$A$6:$D$1294,2,FALSE)</f>
        <v>2x2</v>
      </c>
      <c r="Q1671" s="2" t="str">
        <f>VLOOKUP(A1671,'06A906018R M383 List'!$A$6:$D$1294,4,FALSE)</f>
        <v>Einspritzkorrekturkennfeld bei NW-Umschaltung</v>
      </c>
      <c r="R1671" s="2" t="str">
        <f>VLOOKUP(A1671,'06A906018R M383 List'!$A$6:$D$1294,3,FALSE)</f>
        <v>$09E3A</v>
      </c>
      <c r="T1671" s="2" t="str">
        <f>VLOOKUP(A1671,'06A906018CG M383 List'!$A$6:$D$1395,2,FALSE)</f>
        <v>2x2</v>
      </c>
      <c r="U1671" s="2" t="str">
        <f>VLOOKUP(A1671,'06A906018CG M383 List'!$A$6:$D$1395,4,FALSE)</f>
        <v>Einspritzkorrekturkennfeld bei NW-Umschaltung</v>
      </c>
      <c r="V1671" s="2" t="str">
        <f>VLOOKUP(A1671,'06A906018CG M383 List'!$A$6:$D$1395,3,FALSE)</f>
        <v>$09EA4</v>
      </c>
    </row>
    <row r="1672" spans="1:22">
      <c r="A1672" s="2" t="s">
        <v>7625</v>
      </c>
      <c r="B1672" s="2" t="str">
        <f>VLOOKUP(A1672,'4B0907557B M382 List'!$A$5:$E$1799,5,FALSE)</f>
        <v>Zündkorrekturkennfeld in NW- switching</v>
      </c>
      <c r="D1672" s="2" t="str">
        <f>VLOOKUP(A1672,'4B0907557B M382 List'!$A$5:$B$1799,2,FALSE)</f>
        <v>2x2</v>
      </c>
      <c r="E1672" s="2" t="str">
        <f>VLOOKUP(A1672,'4B0907557B M382 List'!$A$5:$D$1799,4,FALSE)</f>
        <v>Zündkorrekturkennfeld bei NW-Umschaltung</v>
      </c>
      <c r="F1672" s="2" t="str">
        <f>VLOOKUP(A1672,'4B0907557B M382 List'!$A$5:$D$1799,3,FALSE)</f>
        <v>$0A951</v>
      </c>
      <c r="H1672" s="2" t="e">
        <f>VLOOKUP(A1672,'4B0907557P M592 List'!$A$5:$D$1316,2,FALSE)</f>
        <v>#N/A</v>
      </c>
      <c r="I1672" s="2" t="e">
        <f>VLOOKUP(A1672,'4B0907557P M592 List'!$A$5:$D$1316,4,FALSE)</f>
        <v>#N/A</v>
      </c>
      <c r="J1672" s="2" t="e">
        <f>VLOOKUP(A1672,'4B0907557P M592 List'!$A$5:$D$1316,3,FALSE)</f>
        <v>#N/A</v>
      </c>
      <c r="L1672" s="2" t="e">
        <f>VLOOKUP(A1672,'4B0907557P M592 List'!$A$5:$D$1316,2,FALSE)</f>
        <v>#N/A</v>
      </c>
      <c r="M1672" s="2" t="e">
        <f>VLOOKUP(A1672,'4B0907557P M592 List'!$A$5:$D$1316,4,FALSE)</f>
        <v>#N/A</v>
      </c>
      <c r="N1672" s="2" t="e">
        <f>VLOOKUP(A1672,'4B0907557P M592 List'!$A$5:$D$1316,3,FALSE)</f>
        <v>#N/A</v>
      </c>
      <c r="P1672" s="2" t="str">
        <f>VLOOKUP(A1672,'06A906018R M383 List'!$A$6:$D$1294,2,FALSE)</f>
        <v>2x2</v>
      </c>
      <c r="Q1672" s="2" t="str">
        <f>VLOOKUP(A1672,'06A906018R M383 List'!$A$6:$D$1294,4,FALSE)</f>
        <v>Zündkorrekturkennfeld bei NW-Umschaltung</v>
      </c>
      <c r="R1672" s="2" t="str">
        <f>VLOOKUP(A1672,'06A906018R M383 List'!$A$6:$D$1294,3,FALSE)</f>
        <v>$09E46</v>
      </c>
      <c r="T1672" s="2" t="str">
        <f>VLOOKUP(A1672,'06A906018CG M383 List'!$A$6:$D$1395,2,FALSE)</f>
        <v>2x2</v>
      </c>
      <c r="U1672" s="2" t="str">
        <f>VLOOKUP(A1672,'06A906018CG M383 List'!$A$6:$D$1395,4,FALSE)</f>
        <v>Zündkorrekturkennfeld bei NW-Umschaltung</v>
      </c>
      <c r="V1672" s="2" t="str">
        <f>VLOOKUP(A1672,'06A906018CG M383 List'!$A$6:$D$1395,3,FALSE)</f>
        <v>$09EB0</v>
      </c>
    </row>
    <row r="1673" spans="1:22">
      <c r="A1673" s="2" t="s">
        <v>7628</v>
      </c>
      <c r="B1673" s="2" t="str">
        <f>VLOOKUP(A1673,'4B0907557B M382 List'!$A$5:$E$1799,5,FALSE)</f>
        <v>Mapped ignition correction for EGR and camshaft adjustment</v>
      </c>
      <c r="D1673" s="2" t="str">
        <f>VLOOKUP(A1673,'4B0907557B M382 List'!$A$5:$B$1799,2,FALSE)</f>
        <v>2x2</v>
      </c>
      <c r="E1673" s="2" t="str">
        <f>VLOOKUP(A1673,'4B0907557B M382 List'!$A$5:$D$1799,4,FALSE)</f>
        <v>Kennfeld Zündungskorrektur bei AGR und Nockenwellenverstellung</v>
      </c>
      <c r="F1673" s="2" t="str">
        <f>VLOOKUP(A1673,'4B0907557B M382 List'!$A$5:$D$1799,3,FALSE)</f>
        <v>$0A95D</v>
      </c>
      <c r="H1673" s="2" t="e">
        <f>VLOOKUP(A1673,'4B0907557P M592 List'!$A$5:$D$1316,2,FALSE)</f>
        <v>#N/A</v>
      </c>
      <c r="I1673" s="2" t="e">
        <f>VLOOKUP(A1673,'4B0907557P M592 List'!$A$5:$D$1316,4,FALSE)</f>
        <v>#N/A</v>
      </c>
      <c r="J1673" s="2" t="e">
        <f>VLOOKUP(A1673,'4B0907557P M592 List'!$A$5:$D$1316,3,FALSE)</f>
        <v>#N/A</v>
      </c>
      <c r="L1673" s="2" t="e">
        <f>VLOOKUP(A1673,'4B0907557P M592 List'!$A$5:$D$1316,2,FALSE)</f>
        <v>#N/A</v>
      </c>
      <c r="M1673" s="2" t="e">
        <f>VLOOKUP(A1673,'4B0907557P M592 List'!$A$5:$D$1316,4,FALSE)</f>
        <v>#N/A</v>
      </c>
      <c r="N1673" s="2" t="e">
        <f>VLOOKUP(A1673,'4B0907557P M592 List'!$A$5:$D$1316,3,FALSE)</f>
        <v>#N/A</v>
      </c>
      <c r="P1673" s="2" t="str">
        <f>VLOOKUP(A1673,'06A906018R M383 List'!$A$6:$D$1294,2,FALSE)</f>
        <v>2x2</v>
      </c>
      <c r="Q1673" s="2" t="str">
        <f>VLOOKUP(A1673,'06A906018R M383 List'!$A$6:$D$1294,4,FALSE)</f>
        <v>Kennfeld Zündungskorrektur bei AGR und Nockenwellenverstellung</v>
      </c>
      <c r="R1673" s="2" t="str">
        <f>VLOOKUP(A1673,'06A906018R M383 List'!$A$6:$D$1294,3,FALSE)</f>
        <v>$09E52</v>
      </c>
      <c r="T1673" s="2" t="str">
        <f>VLOOKUP(A1673,'06A906018CG M383 List'!$A$6:$D$1395,2,FALSE)</f>
        <v>2x2</v>
      </c>
      <c r="U1673" s="2" t="str">
        <f>VLOOKUP(A1673,'06A906018CG M383 List'!$A$6:$D$1395,4,FALSE)</f>
        <v>Kennfeld Zündungskorrektur bei AGR und Nockenwellenverstellung</v>
      </c>
      <c r="V1673" s="2" t="str">
        <f>VLOOKUP(A1673,'06A906018CG M383 List'!$A$6:$D$1395,3,FALSE)</f>
        <v>$09EBC</v>
      </c>
    </row>
    <row r="1674" spans="1:22">
      <c r="A1674" s="2" t="s">
        <v>7631</v>
      </c>
      <c r="B1674" s="2" t="str">
        <f>VLOOKUP(A1674,'4B0907557B M382 List'!$A$5:$E$1799,5,FALSE)</f>
        <v>Load threshold tL for NW- switching</v>
      </c>
      <c r="D1674" s="2" t="str">
        <f>VLOOKUP(A1674,'4B0907557B M382 List'!$A$5:$B$1799,2,FALSE)</f>
        <v>2x2</v>
      </c>
      <c r="E1674" s="2" t="str">
        <f>VLOOKUP(A1674,'4B0907557B M382 List'!$A$5:$D$1799,4,FALSE)</f>
        <v>Lastschwelle tL für NW-Umschaltung</v>
      </c>
      <c r="F1674" s="2" t="str">
        <f>VLOOKUP(A1674,'4B0907557B M382 List'!$A$5:$D$1799,3,FALSE)</f>
        <v>$0A96F</v>
      </c>
      <c r="H1674" s="2" t="e">
        <f>VLOOKUP(A1674,'4B0907557P M592 List'!$A$5:$D$1316,2,FALSE)</f>
        <v>#N/A</v>
      </c>
      <c r="I1674" s="2" t="e">
        <f>VLOOKUP(A1674,'4B0907557P M592 List'!$A$5:$D$1316,4,FALSE)</f>
        <v>#N/A</v>
      </c>
      <c r="J1674" s="2" t="e">
        <f>VLOOKUP(A1674,'4B0907557P M592 List'!$A$5:$D$1316,3,FALSE)</f>
        <v>#N/A</v>
      </c>
      <c r="L1674" s="2" t="e">
        <f>VLOOKUP(A1674,'4B0907557P M592 List'!$A$5:$D$1316,2,FALSE)</f>
        <v>#N/A</v>
      </c>
      <c r="M1674" s="2" t="e">
        <f>VLOOKUP(A1674,'4B0907557P M592 List'!$A$5:$D$1316,4,FALSE)</f>
        <v>#N/A</v>
      </c>
      <c r="N1674" s="2" t="e">
        <f>VLOOKUP(A1674,'4B0907557P M592 List'!$A$5:$D$1316,3,FALSE)</f>
        <v>#N/A</v>
      </c>
      <c r="P1674" s="2" t="str">
        <f>VLOOKUP(A1674,'06A906018R M383 List'!$A$6:$D$1294,2,FALSE)</f>
        <v>2x2</v>
      </c>
      <c r="Q1674" s="2" t="str">
        <f>VLOOKUP(A1674,'06A906018R M383 List'!$A$6:$D$1294,4,FALSE)</f>
        <v>Lastschwelle tL für NW-Umschaltung</v>
      </c>
      <c r="R1674" s="2" t="str">
        <f>VLOOKUP(A1674,'06A906018R M383 List'!$A$6:$D$1294,3,FALSE)</f>
        <v>$09E64</v>
      </c>
      <c r="T1674" s="2" t="str">
        <f>VLOOKUP(A1674,'06A906018CG M383 List'!$A$6:$D$1395,2,FALSE)</f>
        <v>2x2</v>
      </c>
      <c r="U1674" s="2" t="str">
        <f>VLOOKUP(A1674,'06A906018CG M383 List'!$A$6:$D$1395,4,FALSE)</f>
        <v>Lastschwelle tL für NW-Umschaltung</v>
      </c>
      <c r="V1674" s="2" t="str">
        <f>VLOOKUP(A1674,'06A906018CG M383 List'!$A$6:$D$1395,3,FALSE)</f>
        <v>$09ECE</v>
      </c>
    </row>
    <row r="1675" spans="1:22">
      <c r="A1675" s="2" t="s">
        <v>5709</v>
      </c>
      <c r="B1675" s="2" t="str">
        <f>VLOOKUP(A1675,'4B0907557B M382 List'!$A$5:$E$1799,5,FALSE)</f>
        <v>Camshaft control upper switching threshold</v>
      </c>
      <c r="D1675" s="2" t="str">
        <f>VLOOKUP(A1675,'4B0907557B M382 List'!$A$5:$B$1799,2,FALSE)</f>
        <v>1x1</v>
      </c>
      <c r="E1675" s="2" t="str">
        <f>VLOOKUP(A1675,'4B0907557B M382 List'!$A$5:$D$1799,4,FALSE)</f>
        <v>Nockenwellensteuerung obere Schaltschwelle</v>
      </c>
      <c r="F1675" s="2" t="str">
        <f>VLOOKUP(A1675,'4B0907557B M382 List'!$A$5:$D$1799,3,FALSE)</f>
        <v>$07724</v>
      </c>
      <c r="H1675" s="2" t="str">
        <f>VLOOKUP(A1675,'4B0907557P M592 List'!$A$5:$D$1316,2,FALSE)</f>
        <v>1x1</v>
      </c>
      <c r="I1675" s="2" t="str">
        <f>VLOOKUP(A1675,'4B0907557P M592 List'!$A$5:$D$1316,4,FALSE)</f>
        <v>Nockenwellensteuerung obere Schaltschwelle</v>
      </c>
      <c r="J1675" s="2" t="str">
        <f>VLOOKUP(A1675,'4B0907557P M592 List'!$A$5:$D$1316,3,FALSE)</f>
        <v>$072BA</v>
      </c>
      <c r="L1675" s="2" t="str">
        <f>VLOOKUP(A1675,'4B0907557P M592 List'!$A$5:$D$1316,2,FALSE)</f>
        <v>1x1</v>
      </c>
      <c r="M1675" s="2" t="str">
        <f>VLOOKUP(A1675,'4B0907557P M592 List'!$A$5:$D$1316,4,FALSE)</f>
        <v>Nockenwellensteuerung obere Schaltschwelle</v>
      </c>
      <c r="N1675" s="2" t="str">
        <f>VLOOKUP(A1675,'4B0907557P M592 List'!$A$5:$D$1316,3,FALSE)</f>
        <v>$072BA</v>
      </c>
      <c r="P1675" s="2" t="str">
        <f>VLOOKUP(A1675,'06A906018R M383 List'!$A$6:$D$1294,2,FALSE)</f>
        <v>1x1</v>
      </c>
      <c r="Q1675" s="2" t="str">
        <f>VLOOKUP(A1675,'06A906018R M383 List'!$A$6:$D$1294,4,FALSE)</f>
        <v>Nockenwellensteuerung obere Schaltschwelle</v>
      </c>
      <c r="R1675" s="2" t="str">
        <f>VLOOKUP(A1675,'06A906018R M383 List'!$A$6:$D$1294,3,FALSE)</f>
        <v>$06C3D</v>
      </c>
      <c r="T1675" s="2" t="str">
        <f>VLOOKUP(A1675,'06A906018CG M383 List'!$A$6:$D$1395,2,FALSE)</f>
        <v>1x1</v>
      </c>
      <c r="U1675" s="2" t="str">
        <f>VLOOKUP(A1675,'06A906018CG M383 List'!$A$6:$D$1395,4,FALSE)</f>
        <v>Nockenwellensteuerung obere Schaltschwelle</v>
      </c>
      <c r="V1675" s="2" t="str">
        <f>VLOOKUP(A1675,'06A906018CG M383 List'!$A$6:$D$1395,3,FALSE)</f>
        <v>$06C62</v>
      </c>
    </row>
    <row r="1676" spans="1:22">
      <c r="A1676" s="2" t="s">
        <v>5712</v>
      </c>
      <c r="B1676" s="2" t="str">
        <f>VLOOKUP(A1676,'4B0907557B M382 List'!$A$5:$E$1799,5,FALSE)</f>
        <v>Camshaft control lower switching threshold</v>
      </c>
      <c r="D1676" s="2" t="str">
        <f>VLOOKUP(A1676,'4B0907557B M382 List'!$A$5:$B$1799,2,FALSE)</f>
        <v>1x1</v>
      </c>
      <c r="E1676" s="2" t="str">
        <f>VLOOKUP(A1676,'4B0907557B M382 List'!$A$5:$D$1799,4,FALSE)</f>
        <v>Nockenwellensteuerung untere Schaltschwelle</v>
      </c>
      <c r="F1676" s="2" t="str">
        <f>VLOOKUP(A1676,'4B0907557B M382 List'!$A$5:$D$1799,3,FALSE)</f>
        <v>$07725</v>
      </c>
      <c r="H1676" s="2" t="str">
        <f>VLOOKUP(A1676,'4B0907557P M592 List'!$A$5:$D$1316,2,FALSE)</f>
        <v>1x1</v>
      </c>
      <c r="I1676" s="2" t="str">
        <f>VLOOKUP(A1676,'4B0907557P M592 List'!$A$5:$D$1316,4,FALSE)</f>
        <v>Nockenwellensteuerung untere Schaltschwelle</v>
      </c>
      <c r="J1676" s="2" t="str">
        <f>VLOOKUP(A1676,'4B0907557P M592 List'!$A$5:$D$1316,3,FALSE)</f>
        <v>$072BB</v>
      </c>
      <c r="L1676" s="2" t="str">
        <f>VLOOKUP(A1676,'4B0907557P M592 List'!$A$5:$D$1316,2,FALSE)</f>
        <v>1x1</v>
      </c>
      <c r="M1676" s="2" t="str">
        <f>VLOOKUP(A1676,'4B0907557P M592 List'!$A$5:$D$1316,4,FALSE)</f>
        <v>Nockenwellensteuerung untere Schaltschwelle</v>
      </c>
      <c r="N1676" s="2" t="str">
        <f>VLOOKUP(A1676,'4B0907557P M592 List'!$A$5:$D$1316,3,FALSE)</f>
        <v>$072BB</v>
      </c>
      <c r="P1676" s="2" t="str">
        <f>VLOOKUP(A1676,'06A906018R M383 List'!$A$6:$D$1294,2,FALSE)</f>
        <v>1x1</v>
      </c>
      <c r="Q1676" s="2" t="str">
        <f>VLOOKUP(A1676,'06A906018R M383 List'!$A$6:$D$1294,4,FALSE)</f>
        <v>Nockenwellensteuerung untere Schaltschwelle</v>
      </c>
      <c r="R1676" s="2" t="str">
        <f>VLOOKUP(A1676,'06A906018R M383 List'!$A$6:$D$1294,3,FALSE)</f>
        <v>$06C3E</v>
      </c>
      <c r="T1676" s="2" t="str">
        <f>VLOOKUP(A1676,'06A906018CG M383 List'!$A$6:$D$1395,2,FALSE)</f>
        <v>1x1</v>
      </c>
      <c r="U1676" s="2" t="str">
        <f>VLOOKUP(A1676,'06A906018CG M383 List'!$A$6:$D$1395,4,FALSE)</f>
        <v>Nockenwellensteuerung untere Schaltschwelle</v>
      </c>
      <c r="V1676" s="2" t="str">
        <f>VLOOKUP(A1676,'06A906018CG M383 List'!$A$6:$D$1395,3,FALSE)</f>
        <v>$06C63</v>
      </c>
    </row>
    <row r="1677" spans="1:22">
      <c r="A1677" s="2" t="s">
        <v>6931</v>
      </c>
      <c r="B1677" s="2" t="str">
        <f>VLOOKUP(A1677,'4B0907557B M382 List'!$A$5:$E$1799,5,FALSE)</f>
        <v>Delay time for ignition and injection correction for NW - switching after early</v>
      </c>
      <c r="D1677" s="2" t="str">
        <f>VLOOKUP(A1677,'4B0907557B M382 List'!$A$5:$B$1799,2,FALSE)</f>
        <v>1x1</v>
      </c>
      <c r="E1677" s="2" t="str">
        <f>VLOOKUP(A1677,'4B0907557B M382 List'!$A$5:$D$1799,4,FALSE)</f>
        <v>Verzugszeit zur Zünd- und Einspritzkorrektur bei NW-Umschaltung nach früh</v>
      </c>
      <c r="F1677" s="2" t="str">
        <f>VLOOKUP(A1677,'4B0907557B M382 List'!$A$5:$D$1799,3,FALSE)</f>
        <v>$0771E</v>
      </c>
      <c r="H1677" s="2" t="str">
        <f>VLOOKUP(A1677,'4B0907557P M592 List'!$A$5:$D$1316,2,FALSE)</f>
        <v>1x1</v>
      </c>
      <c r="I1677" s="2" t="str">
        <f>VLOOKUP(A1677,'4B0907557P M592 List'!$A$5:$D$1316,4,FALSE)</f>
        <v>Verzugszeit zur Zünd- und Einspritzkorrektur bei NW-Umschaltung nach früh</v>
      </c>
      <c r="J1677" s="2" t="str">
        <f>VLOOKUP(A1677,'4B0907557P M592 List'!$A$5:$D$1316,3,FALSE)</f>
        <v>$072B4</v>
      </c>
      <c r="L1677" s="2" t="str">
        <f>VLOOKUP(A1677,'4B0907557P M592 List'!$A$5:$D$1316,2,FALSE)</f>
        <v>1x1</v>
      </c>
      <c r="M1677" s="2" t="str">
        <f>VLOOKUP(A1677,'4B0907557P M592 List'!$A$5:$D$1316,4,FALSE)</f>
        <v>Verzugszeit zur Zünd- und Einspritzkorrektur bei NW-Umschaltung nach früh</v>
      </c>
      <c r="N1677" s="2" t="str">
        <f>VLOOKUP(A1677,'4B0907557P M592 List'!$A$5:$D$1316,3,FALSE)</f>
        <v>$072B4</v>
      </c>
      <c r="P1677" s="2" t="e">
        <f>VLOOKUP(A1677,'06A906018R M383 List'!$A$6:$D$1294,2,FALSE)</f>
        <v>#N/A</v>
      </c>
      <c r="Q1677" s="2" t="e">
        <f>VLOOKUP(A1677,'06A906018R M383 List'!$A$6:$D$1294,4,FALSE)</f>
        <v>#N/A</v>
      </c>
      <c r="R1677" s="2" t="e">
        <f>VLOOKUP(A1677,'06A906018R M383 List'!$A$6:$D$1294,3,FALSE)</f>
        <v>#N/A</v>
      </c>
      <c r="T1677" s="2" t="str">
        <f>VLOOKUP(A1677,'06A906018CG M383 List'!$A$6:$D$1395,2,FALSE)</f>
        <v>1x1</v>
      </c>
      <c r="U1677" s="2" t="str">
        <f>VLOOKUP(A1677,'06A906018CG M383 List'!$A$6:$D$1395,4,FALSE)</f>
        <v>Verzugszeit zur Zünd- und Einspritzkorrektur bei NW-Umschaltung nach früh</v>
      </c>
      <c r="V1677" s="2" t="str">
        <f>VLOOKUP(A1677,'06A906018CG M383 List'!$A$6:$D$1395,3,FALSE)</f>
        <v>$06C5C</v>
      </c>
    </row>
    <row r="1678" spans="1:22">
      <c r="A1678" s="2" t="s">
        <v>6934</v>
      </c>
      <c r="B1678" s="2" t="str">
        <f>VLOOKUP(A1678,'4B0907557B M382 List'!$A$5:$E$1799,5,FALSE)</f>
        <v>Delay time for ignition and injection correction for NW - switching after late</v>
      </c>
      <c r="D1678" s="2" t="str">
        <f>VLOOKUP(A1678,'4B0907557B M382 List'!$A$5:$B$1799,2,FALSE)</f>
        <v>1x1</v>
      </c>
      <c r="E1678" s="2" t="str">
        <f>VLOOKUP(A1678,'4B0907557B M382 List'!$A$5:$D$1799,4,FALSE)</f>
        <v>Verzugszeit zur Zünd- und Einspritzkorrektur bei NW-Umschaltung nach spät</v>
      </c>
      <c r="F1678" s="2" t="str">
        <f>VLOOKUP(A1678,'4B0907557B M382 List'!$A$5:$D$1799,3,FALSE)</f>
        <v>$0771F</v>
      </c>
      <c r="H1678" s="2" t="str">
        <f>VLOOKUP(A1678,'4B0907557P M592 List'!$A$5:$D$1316,2,FALSE)</f>
        <v>1x1</v>
      </c>
      <c r="I1678" s="2" t="str">
        <f>VLOOKUP(A1678,'4B0907557P M592 List'!$A$5:$D$1316,4,FALSE)</f>
        <v>Verzugszeit zur Zünd- und Einspritzkorrektur bei NW-Umschaltung nach spät</v>
      </c>
      <c r="J1678" s="2" t="str">
        <f>VLOOKUP(A1678,'4B0907557P M592 List'!$A$5:$D$1316,3,FALSE)</f>
        <v>$072B5</v>
      </c>
      <c r="L1678" s="2" t="str">
        <f>VLOOKUP(A1678,'4B0907557P M592 List'!$A$5:$D$1316,2,FALSE)</f>
        <v>1x1</v>
      </c>
      <c r="M1678" s="2" t="str">
        <f>VLOOKUP(A1678,'4B0907557P M592 List'!$A$5:$D$1316,4,FALSE)</f>
        <v>Verzugszeit zur Zünd- und Einspritzkorrektur bei NW-Umschaltung nach spät</v>
      </c>
      <c r="N1678" s="2" t="str">
        <f>VLOOKUP(A1678,'4B0907557P M592 List'!$A$5:$D$1316,3,FALSE)</f>
        <v>$072B5</v>
      </c>
      <c r="P1678" s="2" t="e">
        <f>VLOOKUP(A1678,'06A906018R M383 List'!$A$6:$D$1294,2,FALSE)</f>
        <v>#N/A</v>
      </c>
      <c r="Q1678" s="2" t="e">
        <f>VLOOKUP(A1678,'06A906018R M383 List'!$A$6:$D$1294,4,FALSE)</f>
        <v>#N/A</v>
      </c>
      <c r="R1678" s="2" t="e">
        <f>VLOOKUP(A1678,'06A906018R M383 List'!$A$6:$D$1294,3,FALSE)</f>
        <v>#N/A</v>
      </c>
      <c r="T1678" s="2" t="str">
        <f>VLOOKUP(A1678,'06A906018CG M383 List'!$A$6:$D$1395,2,FALSE)</f>
        <v>1x1</v>
      </c>
      <c r="U1678" s="2" t="str">
        <f>VLOOKUP(A1678,'06A906018CG M383 List'!$A$6:$D$1395,4,FALSE)</f>
        <v>Verzugszeit zur Zünd- und Einspritzkorrektur bei NW-Umschaltung nach spät</v>
      </c>
      <c r="V1678" s="2" t="str">
        <f>VLOOKUP(A1678,'06A906018CG M383 List'!$A$6:$D$1395,3,FALSE)</f>
        <v>$06C5D</v>
      </c>
    </row>
    <row r="1679" spans="1:22">
      <c r="A1679" s="2" t="s">
        <v>6966</v>
      </c>
      <c r="B1679" s="2" t="str">
        <f>VLOOKUP(A1679,'4B0907557B M382 List'!$A$5:$E$1799,5,FALSE)</f>
        <v>Delay time for the NW- Umschaltfreigabe after early</v>
      </c>
      <c r="D1679" s="2" t="str">
        <f>VLOOKUP(A1679,'4B0907557B M382 List'!$A$5:$B$1799,2,FALSE)</f>
        <v>1x1</v>
      </c>
      <c r="E1679" s="2" t="str">
        <f>VLOOKUP(A1679,'4B0907557B M382 List'!$A$5:$D$1799,4,FALSE)</f>
        <v>Verzugszeit zur NW-Umschaltfreigabe nach früh</v>
      </c>
      <c r="F1679" s="2" t="str">
        <f>VLOOKUP(A1679,'4B0907557B M382 List'!$A$5:$D$1799,3,FALSE)</f>
        <v>$07723</v>
      </c>
      <c r="H1679" s="2" t="str">
        <f>VLOOKUP(A1679,'4B0907557P M592 List'!$A$5:$D$1316,2,FALSE)</f>
        <v>1x1</v>
      </c>
      <c r="I1679" s="2" t="str">
        <f>VLOOKUP(A1679,'4B0907557P M592 List'!$A$5:$D$1316,4,FALSE)</f>
        <v>Verzugszeit zur NW-Umschaltfreigabe nach früh</v>
      </c>
      <c r="J1679" s="2" t="str">
        <f>VLOOKUP(A1679,'4B0907557P M592 List'!$A$5:$D$1316,3,FALSE)</f>
        <v>$072B9</v>
      </c>
      <c r="L1679" s="2" t="str">
        <f>VLOOKUP(A1679,'4B0907557P M592 List'!$A$5:$D$1316,2,FALSE)</f>
        <v>1x1</v>
      </c>
      <c r="M1679" s="2" t="str">
        <f>VLOOKUP(A1679,'4B0907557P M592 List'!$A$5:$D$1316,4,FALSE)</f>
        <v>Verzugszeit zur NW-Umschaltfreigabe nach früh</v>
      </c>
      <c r="N1679" s="2" t="str">
        <f>VLOOKUP(A1679,'4B0907557P M592 List'!$A$5:$D$1316,3,FALSE)</f>
        <v>$072B9</v>
      </c>
      <c r="P1679" s="2" t="str">
        <f>VLOOKUP(A1679,'06A906018R M383 List'!$A$6:$D$1294,2,FALSE)</f>
        <v>1x1</v>
      </c>
      <c r="Q1679" s="2" t="str">
        <f>VLOOKUP(A1679,'06A906018R M383 List'!$A$6:$D$1294,4,FALSE)</f>
        <v>Verzugszeit zur NW-Umschaltfreigabe nach früh</v>
      </c>
      <c r="R1679" s="2" t="str">
        <f>VLOOKUP(A1679,'06A906018R M383 List'!$A$6:$D$1294,3,FALSE)</f>
        <v>$06C3C</v>
      </c>
      <c r="T1679" s="2" t="str">
        <f>VLOOKUP(A1679,'06A906018CG M383 List'!$A$6:$D$1395,2,FALSE)</f>
        <v>1x1</v>
      </c>
      <c r="U1679" s="2" t="str">
        <f>VLOOKUP(A1679,'06A906018CG M383 List'!$A$6:$D$1395,4,FALSE)</f>
        <v>Verzugszeit zur NW-Umschaltfreigabe nach früh</v>
      </c>
      <c r="V1679" s="2" t="str">
        <f>VLOOKUP(A1679,'06A906018CG M383 List'!$A$6:$D$1395,3,FALSE)</f>
        <v>$06C61</v>
      </c>
    </row>
    <row r="1680" spans="1:22">
      <c r="A1680" s="2" t="s">
        <v>6969</v>
      </c>
      <c r="B1680" s="2" t="str">
        <f>VLOOKUP(A1680,'4B0907557B M382 List'!$A$5:$E$1799,5,FALSE)</f>
        <v>Delay time for the NW- Umschaltfreigabe after transmission intervention</v>
      </c>
      <c r="D1680" s="2" t="str">
        <f>VLOOKUP(A1680,'4B0907557B M382 List'!$A$5:$B$1799,2,FALSE)</f>
        <v>1x1</v>
      </c>
      <c r="E1680" s="2" t="str">
        <f>VLOOKUP(A1680,'4B0907557B M382 List'!$A$5:$D$1799,4,FALSE)</f>
        <v>Verzugszeit zur NW-Umschaltfreigabe nach Getriebeeingriff</v>
      </c>
      <c r="F1680" s="2" t="str">
        <f>VLOOKUP(A1680,'4B0907557B M382 List'!$A$5:$D$1799,3,FALSE)</f>
        <v>$07720</v>
      </c>
      <c r="H1680" s="2" t="str">
        <f>VLOOKUP(A1680,'4B0907557P M592 List'!$A$5:$D$1316,2,FALSE)</f>
        <v>1x1</v>
      </c>
      <c r="I1680" s="2" t="str">
        <f>VLOOKUP(A1680,'4B0907557P M592 List'!$A$5:$D$1316,4,FALSE)</f>
        <v>Verzugszeit zur NW-Umschaltfreigabe nach Getriebeeingriff</v>
      </c>
      <c r="J1680" s="2" t="str">
        <f>VLOOKUP(A1680,'4B0907557P M592 List'!$A$5:$D$1316,3,FALSE)</f>
        <v>$072B6</v>
      </c>
      <c r="L1680" s="2" t="str">
        <f>VLOOKUP(A1680,'4B0907557P M592 List'!$A$5:$D$1316,2,FALSE)</f>
        <v>1x1</v>
      </c>
      <c r="M1680" s="2" t="str">
        <f>VLOOKUP(A1680,'4B0907557P M592 List'!$A$5:$D$1316,4,FALSE)</f>
        <v>Verzugszeit zur NW-Umschaltfreigabe nach Getriebeeingriff</v>
      </c>
      <c r="N1680" s="2" t="str">
        <f>VLOOKUP(A1680,'4B0907557P M592 List'!$A$5:$D$1316,3,FALSE)</f>
        <v>$072B6</v>
      </c>
      <c r="P1680" s="2" t="e">
        <f>VLOOKUP(A1680,'06A906018R M383 List'!$A$6:$D$1294,2,FALSE)</f>
        <v>#N/A</v>
      </c>
      <c r="Q1680" s="2" t="e">
        <f>VLOOKUP(A1680,'06A906018R M383 List'!$A$6:$D$1294,4,FALSE)</f>
        <v>#N/A</v>
      </c>
      <c r="R1680" s="2" t="e">
        <f>VLOOKUP(A1680,'06A906018R M383 List'!$A$6:$D$1294,3,FALSE)</f>
        <v>#N/A</v>
      </c>
      <c r="T1680" s="2" t="str">
        <f>VLOOKUP(A1680,'06A906018CG M383 List'!$A$6:$D$1395,2,FALSE)</f>
        <v>1x1</v>
      </c>
      <c r="U1680" s="2" t="str">
        <f>VLOOKUP(A1680,'06A906018CG M383 List'!$A$6:$D$1395,4,FALSE)</f>
        <v>Verzugszeit zur NW-Umschaltfreigabe nach Getriebeeingriff</v>
      </c>
      <c r="V1680" s="2" t="str">
        <f>VLOOKUP(A1680,'06A906018CG M383 List'!$A$6:$D$1395,3,FALSE)</f>
        <v>$06C5E</v>
      </c>
    </row>
    <row r="1681" spans="1:22">
      <c r="A1681" s="2" t="s">
        <v>6972</v>
      </c>
      <c r="B1681" s="2" t="str">
        <f>VLOOKUP(A1681,'4B0907557B M382 List'!$A$5:$E$1799,5,FALSE)</f>
        <v>Delay time for camshaft adjustment</v>
      </c>
      <c r="D1681" s="2" t="str">
        <f>VLOOKUP(A1681,'4B0907557B M382 List'!$A$5:$B$1799,2,FALSE)</f>
        <v>1x1</v>
      </c>
      <c r="E1681" s="2" t="str">
        <f>VLOOKUP(A1681,'4B0907557B M382 List'!$A$5:$D$1799,4,FALSE)</f>
        <v>Verzögerungszeit für Nockenwellenverstellung</v>
      </c>
      <c r="F1681" s="2" t="str">
        <f>VLOOKUP(A1681,'4B0907557B M382 List'!$A$5:$D$1799,3,FALSE)</f>
        <v>$07722</v>
      </c>
      <c r="H1681" s="2" t="str">
        <f>VLOOKUP(A1681,'4B0907557P M592 List'!$A$5:$D$1316,2,FALSE)</f>
        <v>1x1</v>
      </c>
      <c r="I1681" s="2" t="str">
        <f>VLOOKUP(A1681,'4B0907557P M592 List'!$A$5:$D$1316,4,FALSE)</f>
        <v>Verzögerungszeit für Nockenwellenverstellung</v>
      </c>
      <c r="J1681" s="2" t="str">
        <f>VLOOKUP(A1681,'4B0907557P M592 List'!$A$5:$D$1316,3,FALSE)</f>
        <v>$072B8</v>
      </c>
      <c r="L1681" s="2" t="str">
        <f>VLOOKUP(A1681,'4B0907557P M592 List'!$A$5:$D$1316,2,FALSE)</f>
        <v>1x1</v>
      </c>
      <c r="M1681" s="2" t="str">
        <f>VLOOKUP(A1681,'4B0907557P M592 List'!$A$5:$D$1316,4,FALSE)</f>
        <v>Verzögerungszeit für Nockenwellenverstellung</v>
      </c>
      <c r="N1681" s="2" t="str">
        <f>VLOOKUP(A1681,'4B0907557P M592 List'!$A$5:$D$1316,3,FALSE)</f>
        <v>$072B8</v>
      </c>
      <c r="P1681" s="2" t="str">
        <f>VLOOKUP(A1681,'06A906018R M383 List'!$A$6:$D$1294,2,FALSE)</f>
        <v>1x1</v>
      </c>
      <c r="Q1681" s="2" t="str">
        <f>VLOOKUP(A1681,'06A906018R M383 List'!$A$6:$D$1294,4,FALSE)</f>
        <v>Verzögerungszeit für Nockenwellenverstellung</v>
      </c>
      <c r="R1681" s="2" t="str">
        <f>VLOOKUP(A1681,'06A906018R M383 List'!$A$6:$D$1294,3,FALSE)</f>
        <v>$06C3B</v>
      </c>
      <c r="T1681" s="2" t="str">
        <f>VLOOKUP(A1681,'06A906018CG M383 List'!$A$6:$D$1395,2,FALSE)</f>
        <v>1x1</v>
      </c>
      <c r="U1681" s="2" t="str">
        <f>VLOOKUP(A1681,'06A906018CG M383 List'!$A$6:$D$1395,4,FALSE)</f>
        <v>Verzögerungszeit für Nockenwellenverstellung</v>
      </c>
      <c r="V1681" s="2" t="str">
        <f>VLOOKUP(A1681,'06A906018CG M383 List'!$A$6:$D$1395,3,FALSE)</f>
        <v>$06C60</v>
      </c>
    </row>
    <row r="1682" spans="1:22">
      <c r="A1682" s="2" t="s">
        <v>6975</v>
      </c>
      <c r="B1682" s="2" t="str">
        <f>VLOOKUP(A1682,'4B0907557B M382 List'!$A$5:$E$1799,5,FALSE)</f>
        <v>Delay time for the NW- Umschaltfreigabe after start</v>
      </c>
      <c r="D1682" s="2" t="str">
        <f>VLOOKUP(A1682,'4B0907557B M382 List'!$A$5:$B$1799,2,FALSE)</f>
        <v>1x1</v>
      </c>
      <c r="E1682" s="2" t="str">
        <f>VLOOKUP(A1682,'4B0907557B M382 List'!$A$5:$D$1799,4,FALSE)</f>
        <v>Verzugszeit zur NW-Umschaltfreigabe nach Start</v>
      </c>
      <c r="F1682" s="2" t="str">
        <f>VLOOKUP(A1682,'4B0907557B M382 List'!$A$5:$D$1799,3,FALSE)</f>
        <v>$07721</v>
      </c>
      <c r="H1682" s="2" t="str">
        <f>VLOOKUP(A1682,'4B0907557P M592 List'!$A$5:$D$1316,2,FALSE)</f>
        <v>1x1</v>
      </c>
      <c r="I1682" s="2" t="str">
        <f>VLOOKUP(A1682,'4B0907557P M592 List'!$A$5:$D$1316,4,FALSE)</f>
        <v>Verzugszeit zur NW-Umschaltfreigabe nach Start</v>
      </c>
      <c r="J1682" s="2" t="str">
        <f>VLOOKUP(A1682,'4B0907557P M592 List'!$A$5:$D$1316,3,FALSE)</f>
        <v>$072B7</v>
      </c>
      <c r="L1682" s="2" t="str">
        <f>VLOOKUP(A1682,'4B0907557P M592 List'!$A$5:$D$1316,2,FALSE)</f>
        <v>1x1</v>
      </c>
      <c r="M1682" s="2" t="str">
        <f>VLOOKUP(A1682,'4B0907557P M592 List'!$A$5:$D$1316,4,FALSE)</f>
        <v>Verzugszeit zur NW-Umschaltfreigabe nach Start</v>
      </c>
      <c r="N1682" s="2" t="str">
        <f>VLOOKUP(A1682,'4B0907557P M592 List'!$A$5:$D$1316,3,FALSE)</f>
        <v>$072B7</v>
      </c>
      <c r="P1682" s="2" t="str">
        <f>VLOOKUP(A1682,'06A906018R M383 List'!$A$6:$D$1294,2,FALSE)</f>
        <v>1x1</v>
      </c>
      <c r="Q1682" s="2" t="str">
        <f>VLOOKUP(A1682,'06A906018R M383 List'!$A$6:$D$1294,4,FALSE)</f>
        <v>Verzugszeit zur NW-Umschaltfreigabe nach Start</v>
      </c>
      <c r="R1682" s="2" t="str">
        <f>VLOOKUP(A1682,'06A906018R M383 List'!$A$6:$D$1294,3,FALSE)</f>
        <v>$06C3A</v>
      </c>
      <c r="T1682" s="2" t="str">
        <f>VLOOKUP(A1682,'06A906018CG M383 List'!$A$6:$D$1395,2,FALSE)</f>
        <v>1x1</v>
      </c>
      <c r="U1682" s="2" t="str">
        <f>VLOOKUP(A1682,'06A906018CG M383 List'!$A$6:$D$1395,4,FALSE)</f>
        <v>Verzugszeit zur NW-Umschaltfreigabe nach Start</v>
      </c>
      <c r="V1682" s="2" t="str">
        <f>VLOOKUP(A1682,'06A906018CG M383 List'!$A$6:$D$1395,3,FALSE)</f>
        <v>$06C5F</v>
      </c>
    </row>
    <row r="1683" spans="1:22">
      <c r="P1683" s="2"/>
      <c r="Q1683" s="2"/>
      <c r="R1683" s="2"/>
    </row>
    <row r="1684" spans="1:22">
      <c r="A1684" s="2" t="s">
        <v>4404</v>
      </c>
      <c r="B1684" s="15" t="s">
        <v>10003</v>
      </c>
      <c r="P1684" s="2"/>
      <c r="Q1684" s="2"/>
      <c r="R1684" s="2"/>
    </row>
    <row r="1685" spans="1:22">
      <c r="A1685" s="2" t="s">
        <v>8536</v>
      </c>
      <c r="B1685" s="2" t="str">
        <f>VLOOKUP(A1685,'4B0907557B M382 List'!$A$5:$E$1799,5,FALSE)</f>
        <v>Additive conversion value TMOT in PWM - Signal</v>
      </c>
      <c r="D1685" s="2" t="str">
        <f>VLOOKUP(A1685,'4B0907557B M382 List'!$A$5:$B$1799,2,FALSE)</f>
        <v>1x1</v>
      </c>
      <c r="E1685" s="2" t="str">
        <f>VLOOKUP(A1685,'4B0907557B M382 List'!$A$5:$D$1799,4,FALSE)</f>
        <v>Additiver Umrechnungswert TMOT in PWM - Signal</v>
      </c>
      <c r="F1685" s="2" t="str">
        <f>VLOOKUP(A1685,'4B0907557B M382 List'!$A$5:$D$1799,3,FALSE)</f>
        <v>$07736</v>
      </c>
      <c r="H1685" s="2" t="str">
        <f>VLOOKUP(A1685,'4B0907557P M592 List'!$A$5:$D$1316,2,FALSE)</f>
        <v>1x1</v>
      </c>
      <c r="I1685" s="2" t="str">
        <f>VLOOKUP(A1685,'4B0907557P M592 List'!$A$5:$D$1316,4,FALSE)</f>
        <v>Additiver Umrechnungswert TMOT in PWM - Signal</v>
      </c>
      <c r="J1685" s="2" t="str">
        <f>VLOOKUP(A1685,'4B0907557P M592 List'!$A$5:$D$1316,3,FALSE)</f>
        <v>$072CC</v>
      </c>
      <c r="L1685" s="2" t="str">
        <f>VLOOKUP(A1685,'4B0907557P M592 List'!$A$5:$D$1316,2,FALSE)</f>
        <v>1x1</v>
      </c>
      <c r="M1685" s="2" t="str">
        <f>VLOOKUP(A1685,'4B0907557P M592 List'!$A$5:$D$1316,4,FALSE)</f>
        <v>Additiver Umrechnungswert TMOT in PWM - Signal</v>
      </c>
      <c r="N1685" s="2" t="str">
        <f>VLOOKUP(A1685,'4B0907557P M592 List'!$A$5:$D$1316,3,FALSE)</f>
        <v>$072CC</v>
      </c>
      <c r="P1685" s="2" t="str">
        <f>VLOOKUP(A1685,'06A906018R M383 List'!$A$6:$D$1294,2,FALSE)</f>
        <v>1x1</v>
      </c>
      <c r="Q1685" s="2" t="str">
        <f>VLOOKUP(A1685,'06A906018R M383 List'!$A$6:$D$1294,4,FALSE)</f>
        <v>Additiver Umrechnungswert TMOT in PWM - Signal</v>
      </c>
      <c r="R1685" s="2" t="str">
        <f>VLOOKUP(A1685,'06A906018R M383 List'!$A$6:$D$1294,3,FALSE)</f>
        <v>$06C4E</v>
      </c>
      <c r="T1685" s="2" t="e">
        <f>VLOOKUP(A1685,'06A906018CG M383 List'!$A$6:$D$1395,2,FALSE)</f>
        <v>#N/A</v>
      </c>
      <c r="U1685" s="2" t="e">
        <f>VLOOKUP(A1685,'06A906018CG M383 List'!$A$6:$D$1395,4,FALSE)</f>
        <v>#N/A</v>
      </c>
      <c r="V1685" s="2" t="e">
        <f>VLOOKUP(A1685,'06A906018CG M383 List'!$A$6:$D$1395,3,FALSE)</f>
        <v>#N/A</v>
      </c>
    </row>
    <row r="1686" spans="1:22">
      <c r="A1686" s="2" t="s">
        <v>8819</v>
      </c>
      <c r="B1686" s="2" t="str">
        <f>VLOOKUP(A1686,'4B0907557B M382 List'!$A$5:$E$1799,5,FALSE)</f>
        <v>Code word for switching PWM duty cycle value idle</v>
      </c>
      <c r="D1686" s="2" t="str">
        <f>VLOOKUP(A1686,'4B0907557B M382 List'!$A$5:$B$1799,2,FALSE)</f>
        <v>1x1</v>
      </c>
      <c r="E1686" s="2" t="str">
        <f>VLOOKUP(A1686,'4B0907557B M382 List'!$A$5:$D$1799,4,FALSE)</f>
        <v>Codewort für Umschaltung PWM-Wert Tastverhältnis Leerlauf</v>
      </c>
      <c r="F1686" s="2" t="str">
        <f>VLOOKUP(A1686,'4B0907557B M382 List'!$A$5:$D$1799,3,FALSE)</f>
        <v>$07726</v>
      </c>
      <c r="H1686" s="2" t="str">
        <f>VLOOKUP(A1686,'4B0907557P M592 List'!$A$5:$D$1316,2,FALSE)</f>
        <v>1x1</v>
      </c>
      <c r="I1686" s="2" t="str">
        <f>VLOOKUP(A1686,'4B0907557P M592 List'!$A$5:$D$1316,4,FALSE)</f>
        <v>Codewort für Umschaltung PWM-Wert Tastverhältnis Leerlauf</v>
      </c>
      <c r="J1686" s="2" t="str">
        <f>VLOOKUP(A1686,'4B0907557P M592 List'!$A$5:$D$1316,3,FALSE)</f>
        <v>$072BC</v>
      </c>
      <c r="L1686" s="2" t="str">
        <f>VLOOKUP(A1686,'4B0907557P M592 List'!$A$5:$D$1316,2,FALSE)</f>
        <v>1x1</v>
      </c>
      <c r="M1686" s="2" t="str">
        <f>VLOOKUP(A1686,'4B0907557P M592 List'!$A$5:$D$1316,4,FALSE)</f>
        <v>Codewort für Umschaltung PWM-Wert Tastverhältnis Leerlauf</v>
      </c>
      <c r="N1686" s="2" t="str">
        <f>VLOOKUP(A1686,'4B0907557P M592 List'!$A$5:$D$1316,3,FALSE)</f>
        <v>$072BC</v>
      </c>
      <c r="P1686" s="2" t="str">
        <f>VLOOKUP(A1686,'06A906018R M383 List'!$A$6:$D$1294,2,FALSE)</f>
        <v>1x1</v>
      </c>
      <c r="Q1686" s="2" t="str">
        <f>VLOOKUP(A1686,'06A906018R M383 List'!$A$6:$D$1294,4,FALSE)</f>
        <v>Codewort für Umschaltung PWM-Wert Tastverhältnis Leerlauf</v>
      </c>
      <c r="R1686" s="2" t="str">
        <f>VLOOKUP(A1686,'06A906018R M383 List'!$A$6:$D$1294,3,FALSE)</f>
        <v>$06C3F</v>
      </c>
      <c r="T1686" s="2" t="e">
        <f>VLOOKUP(A1686,'06A906018CG M383 List'!$A$6:$D$1395,2,FALSE)</f>
        <v>#N/A</v>
      </c>
      <c r="U1686" s="2" t="e">
        <f>VLOOKUP(A1686,'06A906018CG M383 List'!$A$6:$D$1395,4,FALSE)</f>
        <v>#N/A</v>
      </c>
      <c r="V1686" s="2" t="e">
        <f>VLOOKUP(A1686,'06A906018CG M383 List'!$A$6:$D$1395,3,FALSE)</f>
        <v>#N/A</v>
      </c>
    </row>
    <row r="1687" spans="1:22">
      <c r="A1687" s="2" t="s">
        <v>9324</v>
      </c>
      <c r="B1687" s="2" t="str">
        <f>VLOOKUP(A1687,'4B0907557B M382 List'!$A$5:$E$1799,5,FALSE)</f>
        <v>Permissible up learning area for VL- adaptation PWMDKG</v>
      </c>
      <c r="D1687" s="2" t="str">
        <f>VLOOKUP(A1687,'4B0907557B M382 List'!$A$5:$B$1799,2,FALSE)</f>
        <v>1x1</v>
      </c>
      <c r="E1687" s="2" t="str">
        <f>VLOOKUP(A1687,'4B0907557B M382 List'!$A$5:$D$1799,4,FALSE)</f>
        <v>Zulässiger Aufwärtslernbereich für VL- Adaption PWMDKG</v>
      </c>
      <c r="F1687" s="2" t="str">
        <f>VLOOKUP(A1687,'4B0907557B M382 List'!$A$5:$D$1799,3,FALSE)</f>
        <v>$07730</v>
      </c>
      <c r="H1687" s="2" t="str">
        <f>VLOOKUP(A1687,'4B0907557P M592 List'!$A$5:$D$1316,2,FALSE)</f>
        <v>1x1</v>
      </c>
      <c r="I1687" s="2" t="str">
        <f>VLOOKUP(A1687,'4B0907557P M592 List'!$A$5:$D$1316,4,FALSE)</f>
        <v>Zulässiger Aufwärtslernbereich für VL- Adaption PWMDKG</v>
      </c>
      <c r="J1687" s="2" t="str">
        <f>VLOOKUP(A1687,'4B0907557P M592 List'!$A$5:$D$1316,3,FALSE)</f>
        <v>$072C6</v>
      </c>
      <c r="L1687" s="2" t="str">
        <f>VLOOKUP(A1687,'4B0907557P M592 List'!$A$5:$D$1316,2,FALSE)</f>
        <v>1x1</v>
      </c>
      <c r="M1687" s="2" t="str">
        <f>VLOOKUP(A1687,'4B0907557P M592 List'!$A$5:$D$1316,4,FALSE)</f>
        <v>Zulässiger Aufwärtslernbereich für VL- Adaption PWMDKG</v>
      </c>
      <c r="N1687" s="2" t="str">
        <f>VLOOKUP(A1687,'4B0907557P M592 List'!$A$5:$D$1316,3,FALSE)</f>
        <v>$072C6</v>
      </c>
      <c r="P1687" s="2" t="str">
        <f>VLOOKUP(A1687,'06A906018R M383 List'!$A$6:$D$1294,2,FALSE)</f>
        <v>1x1</v>
      </c>
      <c r="Q1687" s="2" t="str">
        <f>VLOOKUP(A1687,'06A906018R M383 List'!$A$6:$D$1294,4,FALSE)</f>
        <v>Zulässiger Aufwärtslernbereich für VL- Adaption PWMDKG</v>
      </c>
      <c r="R1687" s="2" t="str">
        <f>VLOOKUP(A1687,'06A906018R M383 List'!$A$6:$D$1294,3,FALSE)</f>
        <v>$06C49</v>
      </c>
      <c r="T1687" s="2" t="str">
        <f>VLOOKUP(A1687,'06A906018CG M383 List'!$A$6:$D$1395,2,FALSE)</f>
        <v>1x1</v>
      </c>
      <c r="U1687" s="2" t="str">
        <f>VLOOKUP(A1687,'06A906018CG M383 List'!$A$6:$D$1395,4,FALSE)</f>
        <v>Zulässiger Aufwärtslernbereich für VL- Adaption PWMDKG</v>
      </c>
      <c r="V1687" s="2" t="str">
        <f>VLOOKUP(A1687,'06A906018CG M383 List'!$A$6:$D$1395,3,FALSE)</f>
        <v>$06C6E</v>
      </c>
    </row>
    <row r="1688" spans="1:22">
      <c r="A1688" s="2" t="s">
        <v>7123</v>
      </c>
      <c r="B1688" s="2" t="str">
        <f>VLOOKUP(A1688,'4B0907557B M382 List'!$A$5:$E$1799,5,FALSE)</f>
        <v>Conversion factor TMOT in PWM - Signal</v>
      </c>
      <c r="D1688" s="2" t="str">
        <f>VLOOKUP(A1688,'4B0907557B M382 List'!$A$5:$B$1799,2,FALSE)</f>
        <v>1x1</v>
      </c>
      <c r="E1688" s="2" t="str">
        <f>VLOOKUP(A1688,'4B0907557B M382 List'!$A$5:$D$1799,4,FALSE)</f>
        <v>Umrechnungsfaktor TMOT in PWM - Signal</v>
      </c>
      <c r="F1688" s="2" t="str">
        <f>VLOOKUP(A1688,'4B0907557B M382 List'!$A$5:$D$1799,3,FALSE)</f>
        <v>$07734</v>
      </c>
      <c r="H1688" s="2" t="str">
        <f>VLOOKUP(A1688,'4B0907557P M592 List'!$A$5:$D$1316,2,FALSE)</f>
        <v>1x1</v>
      </c>
      <c r="I1688" s="2" t="str">
        <f>VLOOKUP(A1688,'4B0907557P M592 List'!$A$5:$D$1316,4,FALSE)</f>
        <v>Umrechnungsfaktor TMOT in PWM - Signal</v>
      </c>
      <c r="J1688" s="2" t="str">
        <f>VLOOKUP(A1688,'4B0907557P M592 List'!$A$5:$D$1316,3,FALSE)</f>
        <v>$072CA</v>
      </c>
      <c r="L1688" s="2" t="str">
        <f>VLOOKUP(A1688,'4B0907557P M592 List'!$A$5:$D$1316,2,FALSE)</f>
        <v>1x1</v>
      </c>
      <c r="M1688" s="2" t="str">
        <f>VLOOKUP(A1688,'4B0907557P M592 List'!$A$5:$D$1316,4,FALSE)</f>
        <v>Umrechnungsfaktor TMOT in PWM - Signal</v>
      </c>
      <c r="N1688" s="2" t="str">
        <f>VLOOKUP(A1688,'4B0907557P M592 List'!$A$5:$D$1316,3,FALSE)</f>
        <v>$072CA</v>
      </c>
      <c r="P1688" s="2" t="str">
        <f>VLOOKUP(A1688,'06A906018R M383 List'!$A$6:$D$1294,2,FALSE)</f>
        <v>1x1</v>
      </c>
      <c r="Q1688" s="2" t="str">
        <f>VLOOKUP(A1688,'06A906018R M383 List'!$A$6:$D$1294,4,FALSE)</f>
        <v>Umrechnungsfaktor TMOT in PWM - Signal</v>
      </c>
      <c r="R1688" s="2" t="str">
        <f>VLOOKUP(A1688,'06A906018R M383 List'!$A$6:$D$1294,3,FALSE)</f>
        <v>$06C4C</v>
      </c>
      <c r="T1688" s="2" t="e">
        <f>VLOOKUP(A1688,'06A906018CG M383 List'!$A$6:$D$1395,2,FALSE)</f>
        <v>#N/A</v>
      </c>
      <c r="U1688" s="2" t="e">
        <f>VLOOKUP(A1688,'06A906018CG M383 List'!$A$6:$D$1395,4,FALSE)</f>
        <v>#N/A</v>
      </c>
      <c r="V1688" s="2" t="e">
        <f>VLOOKUP(A1688,'06A906018CG M383 List'!$A$6:$D$1395,3,FALSE)</f>
        <v>#N/A</v>
      </c>
    </row>
    <row r="1689" spans="1:22">
      <c r="A1689" s="2" t="s">
        <v>8327</v>
      </c>
      <c r="B1689" s="2" t="str">
        <f>VLOOKUP(A1689,'4B0907557B M382 List'!$A$5:$E$1799,5,FALSE)</f>
        <v>Speed ​​threshold for PWM output - Signal for DK - angle</v>
      </c>
      <c r="D1689" s="2" t="str">
        <f>VLOOKUP(A1689,'4B0907557B M382 List'!$A$5:$B$1799,2,FALSE)</f>
        <v>1x1</v>
      </c>
      <c r="E1689" s="2" t="str">
        <f>VLOOKUP(A1689,'4B0907557B M382 List'!$A$5:$D$1799,4,FALSE)</f>
        <v>Drehzahlschwelle für Ausgabe PWM - Signal für DK - Winkel</v>
      </c>
      <c r="F1689" s="2" t="str">
        <f>VLOOKUP(A1689,'4B0907557B M382 List'!$A$5:$D$1799,3,FALSE)</f>
        <v>$07731</v>
      </c>
      <c r="H1689" s="2" t="str">
        <f>VLOOKUP(A1689,'4B0907557P M592 List'!$A$5:$D$1316,2,FALSE)</f>
        <v>1x1</v>
      </c>
      <c r="I1689" s="2" t="str">
        <f>VLOOKUP(A1689,'4B0907557P M592 List'!$A$5:$D$1316,4,FALSE)</f>
        <v>Drehzahlschwelle für Ausgabe PWM - Signal für DK - Winkel</v>
      </c>
      <c r="J1689" s="2" t="str">
        <f>VLOOKUP(A1689,'4B0907557P M592 List'!$A$5:$D$1316,3,FALSE)</f>
        <v>$072C7</v>
      </c>
      <c r="L1689" s="2" t="str">
        <f>VLOOKUP(A1689,'4B0907557P M592 List'!$A$5:$D$1316,2,FALSE)</f>
        <v>1x1</v>
      </c>
      <c r="M1689" s="2" t="str">
        <f>VLOOKUP(A1689,'4B0907557P M592 List'!$A$5:$D$1316,4,FALSE)</f>
        <v>Drehzahlschwelle für Ausgabe PWM - Signal für DK - Winkel</v>
      </c>
      <c r="N1689" s="2" t="str">
        <f>VLOOKUP(A1689,'4B0907557P M592 List'!$A$5:$D$1316,3,FALSE)</f>
        <v>$072C7</v>
      </c>
      <c r="P1689" s="2" t="str">
        <f>VLOOKUP(A1689,'06A906018R M383 List'!$A$6:$D$1294,2,FALSE)</f>
        <v>1x1</v>
      </c>
      <c r="Q1689" s="2" t="str">
        <f>VLOOKUP(A1689,'06A906018R M383 List'!$A$6:$D$1294,4,FALSE)</f>
        <v>Drehzahlschwelle für Ausgabe PWM - Signal für DK - Winkel</v>
      </c>
      <c r="R1689" s="2" t="str">
        <f>VLOOKUP(A1689,'06A906018R M383 List'!$A$6:$D$1294,3,FALSE)</f>
        <v>$06C4A</v>
      </c>
      <c r="T1689" s="2" t="str">
        <f>VLOOKUP(A1689,'06A906018CG M383 List'!$A$6:$D$1395,2,FALSE)</f>
        <v>1x1</v>
      </c>
      <c r="U1689" s="2" t="str">
        <f>VLOOKUP(A1689,'06A906018CG M383 List'!$A$6:$D$1395,4,FALSE)</f>
        <v>Drehzahlschwelle für Ausgabe PWM - Signal für DK - Winkel</v>
      </c>
      <c r="V1689" s="2" t="str">
        <f>VLOOKUP(A1689,'06A906018CG M383 List'!$A$6:$D$1395,3,FALSE)</f>
        <v>$06C6F</v>
      </c>
    </row>
    <row r="1690" spans="1:22">
      <c r="A1690" s="2" t="s">
        <v>5718</v>
      </c>
      <c r="B1690" s="2" t="str">
        <f>VLOOKUP(A1690,'4B0907557B M382 List'!$A$5:$E$1799,5,FALSE)</f>
        <v>PWMDKG duty cycle at E_DK B_maxflr / B_plaus</v>
      </c>
      <c r="D1690" s="2" t="str">
        <f>VLOOKUP(A1690,'4B0907557B M382 List'!$A$5:$B$1799,2,FALSE)</f>
        <v>1x1</v>
      </c>
      <c r="E1690" s="2" t="str">
        <f>VLOOKUP(A1690,'4B0907557B M382 List'!$A$5:$D$1799,4,FALSE)</f>
        <v>PWMDKG Tastverhältnis bei E_DK B_maxflr/B_plaus</v>
      </c>
      <c r="F1690" s="2" t="str">
        <f>VLOOKUP(A1690,'4B0907557B M382 List'!$A$5:$D$1799,3,FALSE)</f>
        <v>$0772E</v>
      </c>
      <c r="H1690" s="2" t="str">
        <f>VLOOKUP(A1690,'4B0907557P M592 List'!$A$5:$D$1316,2,FALSE)</f>
        <v>1x1</v>
      </c>
      <c r="I1690" s="2" t="str">
        <f>VLOOKUP(A1690,'4B0907557P M592 List'!$A$5:$D$1316,4,FALSE)</f>
        <v>PWMDKG Tastverhältnis bei E_DK B_maxflr/B_plaus</v>
      </c>
      <c r="J1690" s="2" t="str">
        <f>VLOOKUP(A1690,'4B0907557P M592 List'!$A$5:$D$1316,3,FALSE)</f>
        <v>$072C4</v>
      </c>
      <c r="L1690" s="2" t="str">
        <f>VLOOKUP(A1690,'4B0907557P M592 List'!$A$5:$D$1316,2,FALSE)</f>
        <v>1x1</v>
      </c>
      <c r="M1690" s="2" t="str">
        <f>VLOOKUP(A1690,'4B0907557P M592 List'!$A$5:$D$1316,4,FALSE)</f>
        <v>PWMDKG Tastverhältnis bei E_DK B_maxflr/B_plaus</v>
      </c>
      <c r="N1690" s="2" t="str">
        <f>VLOOKUP(A1690,'4B0907557P M592 List'!$A$5:$D$1316,3,FALSE)</f>
        <v>$072C4</v>
      </c>
      <c r="P1690" s="2" t="str">
        <f>VLOOKUP(A1690,'06A906018R M383 List'!$A$6:$D$1294,2,FALSE)</f>
        <v>1x1</v>
      </c>
      <c r="Q1690" s="2" t="str">
        <f>VLOOKUP(A1690,'06A906018R M383 List'!$A$6:$D$1294,4,FALSE)</f>
        <v>PWMDKG Tastverhältnis bei E_DK B_maxflr/B_plaus</v>
      </c>
      <c r="R1690" s="2" t="str">
        <f>VLOOKUP(A1690,'06A906018R M383 List'!$A$6:$D$1294,3,FALSE)</f>
        <v>$06C47</v>
      </c>
      <c r="T1690" s="2" t="str">
        <f>VLOOKUP(A1690,'06A906018CG M383 List'!$A$6:$D$1395,2,FALSE)</f>
        <v>1x1</v>
      </c>
      <c r="U1690" s="2" t="str">
        <f>VLOOKUP(A1690,'06A906018CG M383 List'!$A$6:$D$1395,4,FALSE)</f>
        <v>PWMDKG Tastverhältnis bei E_DK B_maxflr/B_plaus</v>
      </c>
      <c r="V1690" s="2" t="str">
        <f>VLOOKUP(A1690,'06A906018CG M383 List'!$A$6:$D$1395,3,FALSE)</f>
        <v>$06C6C</v>
      </c>
    </row>
    <row r="1691" spans="1:22">
      <c r="A1691" s="2" t="s">
        <v>5721</v>
      </c>
      <c r="B1691" s="2" t="str">
        <f>VLOOKUP(A1691,'4B0907557B M382 List'!$A$5:$E$1799,5,FALSE)</f>
        <v>PWMDKG duty cycle at E_DK B_minflr</v>
      </c>
      <c r="D1691" s="2" t="str">
        <f>VLOOKUP(A1691,'4B0907557B M382 List'!$A$5:$B$1799,2,FALSE)</f>
        <v>1x1</v>
      </c>
      <c r="E1691" s="2" t="str">
        <f>VLOOKUP(A1691,'4B0907557B M382 List'!$A$5:$D$1799,4,FALSE)</f>
        <v>PWMDKG Tastverhältnis bei E_DK B_minflr</v>
      </c>
      <c r="F1691" s="2" t="str">
        <f>VLOOKUP(A1691,'4B0907557B M382 List'!$A$5:$D$1799,3,FALSE)</f>
        <v>$0772D</v>
      </c>
      <c r="H1691" s="2" t="str">
        <f>VLOOKUP(A1691,'4B0907557P M592 List'!$A$5:$D$1316,2,FALSE)</f>
        <v>1x1</v>
      </c>
      <c r="I1691" s="2" t="str">
        <f>VLOOKUP(A1691,'4B0907557P M592 List'!$A$5:$D$1316,4,FALSE)</f>
        <v>PWMDKG Tastverhältnis bei E_DK B_minflr</v>
      </c>
      <c r="J1691" s="2" t="str">
        <f>VLOOKUP(A1691,'4B0907557P M592 List'!$A$5:$D$1316,3,FALSE)</f>
        <v>$072C3</v>
      </c>
      <c r="L1691" s="2" t="str">
        <f>VLOOKUP(A1691,'4B0907557P M592 List'!$A$5:$D$1316,2,FALSE)</f>
        <v>1x1</v>
      </c>
      <c r="M1691" s="2" t="str">
        <f>VLOOKUP(A1691,'4B0907557P M592 List'!$A$5:$D$1316,4,FALSE)</f>
        <v>PWMDKG Tastverhältnis bei E_DK B_minflr</v>
      </c>
      <c r="N1691" s="2" t="str">
        <f>VLOOKUP(A1691,'4B0907557P M592 List'!$A$5:$D$1316,3,FALSE)</f>
        <v>$072C3</v>
      </c>
      <c r="P1691" s="2" t="str">
        <f>VLOOKUP(A1691,'06A906018R M383 List'!$A$6:$D$1294,2,FALSE)</f>
        <v>1x1</v>
      </c>
      <c r="Q1691" s="2" t="str">
        <f>VLOOKUP(A1691,'06A906018R M383 List'!$A$6:$D$1294,4,FALSE)</f>
        <v>PWMDKG Tastverhältnis bei E_DK B_minflr</v>
      </c>
      <c r="R1691" s="2" t="str">
        <f>VLOOKUP(A1691,'06A906018R M383 List'!$A$6:$D$1294,3,FALSE)</f>
        <v>$06C46</v>
      </c>
      <c r="T1691" s="2" t="str">
        <f>VLOOKUP(A1691,'06A906018CG M383 List'!$A$6:$D$1395,2,FALSE)</f>
        <v>1x1</v>
      </c>
      <c r="U1691" s="2" t="str">
        <f>VLOOKUP(A1691,'06A906018CG M383 List'!$A$6:$D$1395,4,FALSE)</f>
        <v>PWMDKG Tastverhältnis bei E_DK B_minflr</v>
      </c>
      <c r="V1691" s="2" t="str">
        <f>VLOOKUP(A1691,'06A906018CG M383 List'!$A$6:$D$1395,3,FALSE)</f>
        <v>$06C6B</v>
      </c>
    </row>
    <row r="1692" spans="1:22">
      <c r="A1692" s="2" t="s">
        <v>5724</v>
      </c>
      <c r="B1692" s="2" t="str">
        <f>VLOOKUP(A1692,'4B0907557B M382 List'!$A$5:$E$1799,5,FALSE)</f>
        <v>PWMDKG duty cycle at idle</v>
      </c>
      <c r="D1692" s="2" t="str">
        <f>VLOOKUP(A1692,'4B0907557B M382 List'!$A$5:$B$1799,2,FALSE)</f>
        <v>1x1</v>
      </c>
      <c r="E1692" s="2" t="str">
        <f>VLOOKUP(A1692,'4B0907557B M382 List'!$A$5:$D$1799,4,FALSE)</f>
        <v>PWMDKG Tastverhältnis im Leerlauf</v>
      </c>
      <c r="F1692" s="2" t="str">
        <f>VLOOKUP(A1692,'4B0907557B M382 List'!$A$5:$D$1799,3,FALSE)</f>
        <v>$0772A</v>
      </c>
      <c r="H1692" s="2" t="str">
        <f>VLOOKUP(A1692,'4B0907557P M592 List'!$A$5:$D$1316,2,FALSE)</f>
        <v>1x1</v>
      </c>
      <c r="I1692" s="2" t="str">
        <f>VLOOKUP(A1692,'4B0907557P M592 List'!$A$5:$D$1316,4,FALSE)</f>
        <v>PWMDKG Tastverhältnis im Leerlauf</v>
      </c>
      <c r="J1692" s="2" t="str">
        <f>VLOOKUP(A1692,'4B0907557P M592 List'!$A$5:$D$1316,3,FALSE)</f>
        <v>$072C0</v>
      </c>
      <c r="L1692" s="2" t="str">
        <f>VLOOKUP(A1692,'4B0907557P M592 List'!$A$5:$D$1316,2,FALSE)</f>
        <v>1x1</v>
      </c>
      <c r="M1692" s="2" t="str">
        <f>VLOOKUP(A1692,'4B0907557P M592 List'!$A$5:$D$1316,4,FALSE)</f>
        <v>PWMDKG Tastverhältnis im Leerlauf</v>
      </c>
      <c r="N1692" s="2" t="str">
        <f>VLOOKUP(A1692,'4B0907557P M592 List'!$A$5:$D$1316,3,FALSE)</f>
        <v>$072C0</v>
      </c>
      <c r="P1692" s="2" t="str">
        <f>VLOOKUP(A1692,'06A906018R M383 List'!$A$6:$D$1294,2,FALSE)</f>
        <v>1x1</v>
      </c>
      <c r="Q1692" s="2" t="str">
        <f>VLOOKUP(A1692,'06A906018R M383 List'!$A$6:$D$1294,4,FALSE)</f>
        <v>PWMDKG Tastverhältnis im Leerlauf</v>
      </c>
      <c r="R1692" s="2" t="str">
        <f>VLOOKUP(A1692,'06A906018R M383 List'!$A$6:$D$1294,3,FALSE)</f>
        <v>$06C43</v>
      </c>
      <c r="T1692" s="2" t="str">
        <f>VLOOKUP(A1692,'06A906018CG M383 List'!$A$6:$D$1395,2,FALSE)</f>
        <v>1x1</v>
      </c>
      <c r="U1692" s="2" t="str">
        <f>VLOOKUP(A1692,'06A906018CG M383 List'!$A$6:$D$1395,4,FALSE)</f>
        <v>PWMDKG Tastverhältnis im Leerlauf</v>
      </c>
      <c r="V1692" s="2" t="str">
        <f>VLOOKUP(A1692,'06A906018CG M383 List'!$A$6:$D$1395,3,FALSE)</f>
        <v>$06C68</v>
      </c>
    </row>
    <row r="1693" spans="1:22">
      <c r="A1693" s="2" t="s">
        <v>5727</v>
      </c>
      <c r="B1693" s="2" t="str">
        <f>VLOOKUP(A1693,'4B0907557B M382 List'!$A$5:$E$1799,5,FALSE)</f>
        <v>PWMDKG duty cycle minimum limitation</v>
      </c>
      <c r="D1693" s="2" t="str">
        <f>VLOOKUP(A1693,'4B0907557B M382 List'!$A$5:$B$1799,2,FALSE)</f>
        <v>1x1</v>
      </c>
      <c r="E1693" s="2" t="str">
        <f>VLOOKUP(A1693,'4B0907557B M382 List'!$A$5:$D$1799,4,FALSE)</f>
        <v>PWMDKG Tastverhältnis Minimalbegrenzung</v>
      </c>
      <c r="F1693" s="2" t="str">
        <f>VLOOKUP(A1693,'4B0907557B M382 List'!$A$5:$D$1799,3,FALSE)</f>
        <v>$0772C</v>
      </c>
      <c r="H1693" s="2" t="str">
        <f>VLOOKUP(A1693,'4B0907557P M592 List'!$A$5:$D$1316,2,FALSE)</f>
        <v>1x1</v>
      </c>
      <c r="I1693" s="2" t="str">
        <f>VLOOKUP(A1693,'4B0907557P M592 List'!$A$5:$D$1316,4,FALSE)</f>
        <v>PWMDKG Tastverhältnis Minimalbegrenzung</v>
      </c>
      <c r="J1693" s="2" t="str">
        <f>VLOOKUP(A1693,'4B0907557P M592 List'!$A$5:$D$1316,3,FALSE)</f>
        <v>$072C2</v>
      </c>
      <c r="L1693" s="2" t="str">
        <f>VLOOKUP(A1693,'4B0907557P M592 List'!$A$5:$D$1316,2,FALSE)</f>
        <v>1x1</v>
      </c>
      <c r="M1693" s="2" t="str">
        <f>VLOOKUP(A1693,'4B0907557P M592 List'!$A$5:$D$1316,4,FALSE)</f>
        <v>PWMDKG Tastverhältnis Minimalbegrenzung</v>
      </c>
      <c r="N1693" s="2" t="str">
        <f>VLOOKUP(A1693,'4B0907557P M592 List'!$A$5:$D$1316,3,FALSE)</f>
        <v>$072C2</v>
      </c>
      <c r="P1693" s="2" t="str">
        <f>VLOOKUP(A1693,'06A906018R M383 List'!$A$6:$D$1294,2,FALSE)</f>
        <v>1x1</v>
      </c>
      <c r="Q1693" s="2" t="str">
        <f>VLOOKUP(A1693,'06A906018R M383 List'!$A$6:$D$1294,4,FALSE)</f>
        <v>PWMDKG Tastverhältnis Minimalbegrenzung</v>
      </c>
      <c r="R1693" s="2" t="str">
        <f>VLOOKUP(A1693,'06A906018R M383 List'!$A$6:$D$1294,3,FALSE)</f>
        <v>$06C45</v>
      </c>
      <c r="T1693" s="2" t="str">
        <f>VLOOKUP(A1693,'06A906018CG M383 List'!$A$6:$D$1395,2,FALSE)</f>
        <v>1x1</v>
      </c>
      <c r="U1693" s="2" t="str">
        <f>VLOOKUP(A1693,'06A906018CG M383 List'!$A$6:$D$1395,4,FALSE)</f>
        <v>PWMDKG Tastverhältnis Minimalbegrenzung</v>
      </c>
      <c r="V1693" s="2" t="str">
        <f>VLOOKUP(A1693,'06A906018CG M383 List'!$A$6:$D$1395,3,FALSE)</f>
        <v>$06C6A</v>
      </c>
    </row>
    <row r="1694" spans="1:22">
      <c r="A1694" s="2" t="s">
        <v>5730</v>
      </c>
      <c r="B1694" s="2" t="str">
        <f>VLOOKUP(A1694,'4B0907557B M382 List'!$A$5:$E$1799,5,FALSE)</f>
        <v>PWMDKG duty cycle maximum limitation</v>
      </c>
      <c r="D1694" s="2" t="str">
        <f>VLOOKUP(A1694,'4B0907557B M382 List'!$A$5:$B$1799,2,FALSE)</f>
        <v>1x1</v>
      </c>
      <c r="E1694" s="2" t="str">
        <f>VLOOKUP(A1694,'4B0907557B M382 List'!$A$5:$D$1799,4,FALSE)</f>
        <v>PWMDKG Tastverhältnis Maximalbegrenzung</v>
      </c>
      <c r="F1694" s="2" t="str">
        <f>VLOOKUP(A1694,'4B0907557B M382 List'!$A$5:$D$1799,3,FALSE)</f>
        <v>$0772B</v>
      </c>
      <c r="H1694" s="2" t="str">
        <f>VLOOKUP(A1694,'4B0907557P M592 List'!$A$5:$D$1316,2,FALSE)</f>
        <v>1x1</v>
      </c>
      <c r="I1694" s="2" t="str">
        <f>VLOOKUP(A1694,'4B0907557P M592 List'!$A$5:$D$1316,4,FALSE)</f>
        <v>PWMDKG Tastverhältnis Maximalbegrenzung</v>
      </c>
      <c r="J1694" s="2" t="str">
        <f>VLOOKUP(A1694,'4B0907557P M592 List'!$A$5:$D$1316,3,FALSE)</f>
        <v>$072C1</v>
      </c>
      <c r="L1694" s="2" t="str">
        <f>VLOOKUP(A1694,'4B0907557P M592 List'!$A$5:$D$1316,2,FALSE)</f>
        <v>1x1</v>
      </c>
      <c r="M1694" s="2" t="str">
        <f>VLOOKUP(A1694,'4B0907557P M592 List'!$A$5:$D$1316,4,FALSE)</f>
        <v>PWMDKG Tastverhältnis Maximalbegrenzung</v>
      </c>
      <c r="N1694" s="2" t="str">
        <f>VLOOKUP(A1694,'4B0907557P M592 List'!$A$5:$D$1316,3,FALSE)</f>
        <v>$072C1</v>
      </c>
      <c r="P1694" s="2" t="str">
        <f>VLOOKUP(A1694,'06A906018R M383 List'!$A$6:$D$1294,2,FALSE)</f>
        <v>1x1</v>
      </c>
      <c r="Q1694" s="2" t="str">
        <f>VLOOKUP(A1694,'06A906018R M383 List'!$A$6:$D$1294,4,FALSE)</f>
        <v>PWMDKG Tastverhältnis Maximalbegrenzung</v>
      </c>
      <c r="R1694" s="2" t="str">
        <f>VLOOKUP(A1694,'06A906018R M383 List'!$A$6:$D$1294,3,FALSE)</f>
        <v>$06C44</v>
      </c>
      <c r="T1694" s="2" t="str">
        <f>VLOOKUP(A1694,'06A906018CG M383 List'!$A$6:$D$1395,2,FALSE)</f>
        <v>1x1</v>
      </c>
      <c r="U1694" s="2" t="str">
        <f>VLOOKUP(A1694,'06A906018CG M383 List'!$A$6:$D$1395,4,FALSE)</f>
        <v>PWMDKG Tastverhältnis Maximalbegrenzung</v>
      </c>
      <c r="V1694" s="2" t="str">
        <f>VLOOKUP(A1694,'06A906018CG M383 List'!$A$6:$D$1395,3,FALSE)</f>
        <v>$06C69</v>
      </c>
    </row>
    <row r="1695" spans="1:22">
      <c r="A1695" s="2" t="s">
        <v>5733</v>
      </c>
      <c r="B1695" s="2" t="str">
        <f>VLOOKUP(A1695,'4B0907557B M382 List'!$A$5:$E$1799,5,FALSE)</f>
        <v>TV PWMDK interface at TMOT error</v>
      </c>
      <c r="D1695" s="2" t="str">
        <f>VLOOKUP(A1695,'4B0907557B M382 List'!$A$5:$B$1799,2,FALSE)</f>
        <v>1x1</v>
      </c>
      <c r="E1695" s="2" t="str">
        <f>VLOOKUP(A1695,'4B0907557B M382 List'!$A$5:$D$1799,4,FALSE)</f>
        <v>TV- PWMDK- Schnittstelle bei TMOT- Fehler</v>
      </c>
      <c r="F1695" s="2" t="str">
        <f>VLOOKUP(A1695,'4B0907557B M382 List'!$A$5:$D$1799,3,FALSE)</f>
        <v>$0772F</v>
      </c>
      <c r="H1695" s="2" t="str">
        <f>VLOOKUP(A1695,'4B0907557P M592 List'!$A$5:$D$1316,2,FALSE)</f>
        <v>1x1</v>
      </c>
      <c r="I1695" s="2" t="str">
        <f>VLOOKUP(A1695,'4B0907557P M592 List'!$A$5:$D$1316,4,FALSE)</f>
        <v>TV- PWMDK- Schnittstelle bei TMOT- Fehler</v>
      </c>
      <c r="J1695" s="2" t="str">
        <f>VLOOKUP(A1695,'4B0907557P M592 List'!$A$5:$D$1316,3,FALSE)</f>
        <v>$072C5</v>
      </c>
      <c r="L1695" s="2" t="str">
        <f>VLOOKUP(A1695,'4B0907557P M592 List'!$A$5:$D$1316,2,FALSE)</f>
        <v>1x1</v>
      </c>
      <c r="M1695" s="2" t="str">
        <f>VLOOKUP(A1695,'4B0907557P M592 List'!$A$5:$D$1316,4,FALSE)</f>
        <v>TV- PWMDK- Schnittstelle bei TMOT- Fehler</v>
      </c>
      <c r="N1695" s="2" t="str">
        <f>VLOOKUP(A1695,'4B0907557P M592 List'!$A$5:$D$1316,3,FALSE)</f>
        <v>$072C5</v>
      </c>
      <c r="P1695" s="2" t="str">
        <f>VLOOKUP(A1695,'06A906018R M383 List'!$A$6:$D$1294,2,FALSE)</f>
        <v>1x1</v>
      </c>
      <c r="Q1695" s="2" t="str">
        <f>VLOOKUP(A1695,'06A906018R M383 List'!$A$6:$D$1294,4,FALSE)</f>
        <v>TV- PWMDK- Schnittstelle bei TMOT- Fehler</v>
      </c>
      <c r="R1695" s="2" t="str">
        <f>VLOOKUP(A1695,'06A906018R M383 List'!$A$6:$D$1294,3,FALSE)</f>
        <v>$06C48</v>
      </c>
      <c r="T1695" s="2" t="str">
        <f>VLOOKUP(A1695,'06A906018CG M383 List'!$A$6:$D$1395,2,FALSE)</f>
        <v>1x1</v>
      </c>
      <c r="U1695" s="2" t="str">
        <f>VLOOKUP(A1695,'06A906018CG M383 List'!$A$6:$D$1395,4,FALSE)</f>
        <v>TV- PWMDK- Schnittstelle bei TMOT- Fehler</v>
      </c>
      <c r="V1695" s="2" t="str">
        <f>VLOOKUP(A1695,'06A906018CG M383 List'!$A$6:$D$1395,3,FALSE)</f>
        <v>$06C6D</v>
      </c>
    </row>
    <row r="1696" spans="1:22">
      <c r="A1696" s="2" t="s">
        <v>6084</v>
      </c>
      <c r="B1696" s="2" t="str">
        <f>VLOOKUP(A1696,'4B0907557B M382 List'!$A$5:$E$1799,5,FALSE)</f>
        <v>Time for TMOT output PWM output</v>
      </c>
      <c r="D1696" s="2" t="str">
        <f>VLOOKUP(A1696,'4B0907557B M382 List'!$A$5:$B$1799,2,FALSE)</f>
        <v>1x1</v>
      </c>
      <c r="E1696" s="2" t="str">
        <f>VLOOKUP(A1696,'4B0907557B M382 List'!$A$5:$D$1799,4,FALSE)</f>
        <v>Zeitdauer für TMOT-Ausgabe PWM-Ausgang</v>
      </c>
      <c r="F1696" s="2" t="str">
        <f>VLOOKUP(A1696,'4B0907557B M382 List'!$A$5:$D$1799,3,FALSE)</f>
        <v>$07732</v>
      </c>
      <c r="H1696" s="2" t="str">
        <f>VLOOKUP(A1696,'4B0907557P M592 List'!$A$5:$D$1316,2,FALSE)</f>
        <v>1x1</v>
      </c>
      <c r="I1696" s="2" t="str">
        <f>VLOOKUP(A1696,'4B0907557P M592 List'!$A$5:$D$1316,4,FALSE)</f>
        <v>Zeitdauer für TMOT-Ausgabe PWM-Ausgang</v>
      </c>
      <c r="J1696" s="2" t="str">
        <f>VLOOKUP(A1696,'4B0907557P M592 List'!$A$5:$D$1316,3,FALSE)</f>
        <v>$072C8</v>
      </c>
      <c r="L1696" s="2" t="str">
        <f>VLOOKUP(A1696,'4B0907557P M592 List'!$A$5:$D$1316,2,FALSE)</f>
        <v>1x1</v>
      </c>
      <c r="M1696" s="2" t="str">
        <f>VLOOKUP(A1696,'4B0907557P M592 List'!$A$5:$D$1316,4,FALSE)</f>
        <v>Zeitdauer für TMOT-Ausgabe PWM-Ausgang</v>
      </c>
      <c r="N1696" s="2" t="str">
        <f>VLOOKUP(A1696,'4B0907557P M592 List'!$A$5:$D$1316,3,FALSE)</f>
        <v>$072C8</v>
      </c>
      <c r="P1696" s="2" t="str">
        <f>VLOOKUP(A1696,'06A906018R M383 List'!$A$6:$D$1294,2,FALSE)</f>
        <v>1x1</v>
      </c>
      <c r="Q1696" s="2" t="str">
        <f>VLOOKUP(A1696,'06A906018R M383 List'!$A$6:$D$1294,4,FALSE)</f>
        <v>Zeitdauer für TMOT-Ausgabe PWM-Ausgang</v>
      </c>
      <c r="R1696" s="2" t="str">
        <f>VLOOKUP(A1696,'06A906018R M383 List'!$A$6:$D$1294,3,FALSE)</f>
        <v>$06C4A</v>
      </c>
      <c r="T1696" s="2" t="str">
        <f>VLOOKUP(A1696,'06A906018CG M383 List'!$A$6:$D$1395,2,FALSE)</f>
        <v>1x1</v>
      </c>
      <c r="U1696" s="2" t="str">
        <f>VLOOKUP(A1696,'06A906018CG M383 List'!$A$6:$D$1395,4,FALSE)</f>
        <v>Zeitdauer für TMOT-Ausgabe PWM-Ausgang</v>
      </c>
      <c r="V1696" s="2" t="str">
        <f>VLOOKUP(A1696,'06A906018CG M383 List'!$A$6:$D$1395,3,FALSE)</f>
        <v>$06C70</v>
      </c>
    </row>
    <row r="1697" spans="1:22">
      <c r="A1697" s="2" t="s">
        <v>3838</v>
      </c>
      <c r="B1697" s="2" t="str">
        <f>VLOOKUP(A1697,'4B0907557B M382 List'!$A$5:$E$1799,5,FALSE)</f>
        <v>min. plausible voltage DK- Potentiometer for DK- PWM output</v>
      </c>
      <c r="D1697" s="2" t="str">
        <f>VLOOKUP(A1697,'4B0907557B M382 List'!$A$5:$B$1799,2,FALSE)</f>
        <v>1x1</v>
      </c>
      <c r="E1697" s="2" t="str">
        <f>VLOOKUP(A1697,'4B0907557B M382 List'!$A$5:$D$1799,4,FALSE)</f>
        <v>min. plausibler Spannungswert DK- Poti für DK-PWM- Ausgabe</v>
      </c>
      <c r="F1697" s="2" t="str">
        <f>VLOOKUP(A1697,'4B0907557B M382 List'!$A$5:$D$1799,3,FALSE)</f>
        <v>$07737</v>
      </c>
      <c r="H1697" s="2" t="str">
        <f>VLOOKUP(A1697,'4B0907557P M592 List'!$A$5:$D$1316,2,FALSE)</f>
        <v>1x1</v>
      </c>
      <c r="I1697" s="2" t="str">
        <f>VLOOKUP(A1697,'4B0907557P M592 List'!$A$5:$D$1316,4,FALSE)</f>
        <v>min. plausibler Spannungswert DK- Poti für DK-PWM- Ausgabe</v>
      </c>
      <c r="J1697" s="2" t="str">
        <f>VLOOKUP(A1697,'4B0907557P M592 List'!$A$5:$D$1316,3,FALSE)</f>
        <v>$072CD</v>
      </c>
      <c r="L1697" s="2" t="str">
        <f>VLOOKUP(A1697,'4B0907557P M592 List'!$A$5:$D$1316,2,FALSE)</f>
        <v>1x1</v>
      </c>
      <c r="M1697" s="2" t="str">
        <f>VLOOKUP(A1697,'4B0907557P M592 List'!$A$5:$D$1316,4,FALSE)</f>
        <v>min. plausibler Spannungswert DK- Poti für DK-PWM- Ausgabe</v>
      </c>
      <c r="N1697" s="2" t="str">
        <f>VLOOKUP(A1697,'4B0907557P M592 List'!$A$5:$D$1316,3,FALSE)</f>
        <v>$072CD</v>
      </c>
      <c r="P1697" s="2" t="str">
        <f>VLOOKUP(A1697,'06A906018R M383 List'!$A$6:$D$1294,2,FALSE)</f>
        <v>1x1</v>
      </c>
      <c r="Q1697" s="2" t="str">
        <f>VLOOKUP(A1697,'06A906018R M383 List'!$A$6:$D$1294,4,FALSE)</f>
        <v>min. plausibler Spannungswert DK- Poti für DK-PWM- Ausgabe</v>
      </c>
      <c r="R1697" s="2" t="str">
        <f>VLOOKUP(A1697,'06A906018R M383 List'!$A$6:$D$1294,3,FALSE)</f>
        <v>$06C4F</v>
      </c>
      <c r="T1697" s="2" t="str">
        <f>VLOOKUP(A1697,'06A906018CG M383 List'!$A$6:$D$1395,2,FALSE)</f>
        <v>1x1</v>
      </c>
      <c r="U1697" s="2" t="str">
        <f>VLOOKUP(A1697,'06A906018CG M383 List'!$A$6:$D$1395,4,FALSE)</f>
        <v>min. plausibler Spannungswert DK- Poti für DK-PWM- Ausgabe</v>
      </c>
      <c r="V1697" s="2" t="str">
        <f>VLOOKUP(A1697,'06A906018CG M383 List'!$A$6:$D$1395,3,FALSE)</f>
        <v>$06C75</v>
      </c>
    </row>
    <row r="1698" spans="1:22">
      <c r="A1698" s="2" t="s">
        <v>3841</v>
      </c>
      <c r="B1698" s="2" t="str">
        <f>VLOOKUP(A1698,'4B0907557B M382 List'!$A$5:$E$1799,5,FALSE)</f>
        <v>max. plausible voltage DK- Potentiometer for DK- PWM output</v>
      </c>
      <c r="D1698" s="2" t="str">
        <f>VLOOKUP(A1698,'4B0907557B M382 List'!$A$5:$B$1799,2,FALSE)</f>
        <v>1x1</v>
      </c>
      <c r="E1698" s="2" t="str">
        <f>VLOOKUP(A1698,'4B0907557B M382 List'!$A$5:$D$1799,4,FALSE)</f>
        <v>max. plausibler Spannungswert DK- Poti für DK-PWM- Ausgabe</v>
      </c>
      <c r="F1698" s="2" t="str">
        <f>VLOOKUP(A1698,'4B0907557B M382 List'!$A$5:$D$1799,3,FALSE)</f>
        <v>$07738</v>
      </c>
      <c r="H1698" s="2" t="str">
        <f>VLOOKUP(A1698,'4B0907557P M592 List'!$A$5:$D$1316,2,FALSE)</f>
        <v>1x1</v>
      </c>
      <c r="I1698" s="2" t="str">
        <f>VLOOKUP(A1698,'4B0907557P M592 List'!$A$5:$D$1316,4,FALSE)</f>
        <v>max. plausibler Spannungswert DK- Poti für DK-PWM- Ausgabe</v>
      </c>
      <c r="J1698" s="2" t="str">
        <f>VLOOKUP(A1698,'4B0907557P M592 List'!$A$5:$D$1316,3,FALSE)</f>
        <v>$072CE</v>
      </c>
      <c r="L1698" s="2" t="str">
        <f>VLOOKUP(A1698,'4B0907557P M592 List'!$A$5:$D$1316,2,FALSE)</f>
        <v>1x1</v>
      </c>
      <c r="M1698" s="2" t="str">
        <f>VLOOKUP(A1698,'4B0907557P M592 List'!$A$5:$D$1316,4,FALSE)</f>
        <v>max. plausibler Spannungswert DK- Poti für DK-PWM- Ausgabe</v>
      </c>
      <c r="N1698" s="2" t="str">
        <f>VLOOKUP(A1698,'4B0907557P M592 List'!$A$5:$D$1316,3,FALSE)</f>
        <v>$072CE</v>
      </c>
      <c r="P1698" s="2" t="str">
        <f>VLOOKUP(A1698,'06A906018R M383 List'!$A$6:$D$1294,2,FALSE)</f>
        <v>1x1</v>
      </c>
      <c r="Q1698" s="2" t="str">
        <f>VLOOKUP(A1698,'06A906018R M383 List'!$A$6:$D$1294,4,FALSE)</f>
        <v>max. plausibler Spannungswert DK- Poti für DK-PWM- Ausgabe</v>
      </c>
      <c r="R1698" s="2" t="str">
        <f>VLOOKUP(A1698,'06A906018R M383 List'!$A$6:$D$1294,3,FALSE)</f>
        <v>$06C50</v>
      </c>
      <c r="T1698" s="2" t="str">
        <f>VLOOKUP(A1698,'06A906018CG M383 List'!$A$6:$D$1395,2,FALSE)</f>
        <v>1x1</v>
      </c>
      <c r="U1698" s="2" t="str">
        <f>VLOOKUP(A1698,'06A906018CG M383 List'!$A$6:$D$1395,4,FALSE)</f>
        <v>max. plausibler Spannungswert DK- Poti für DK-PWM- Ausgabe</v>
      </c>
      <c r="V1698" s="2" t="str">
        <f>VLOOKUP(A1698,'06A906018CG M383 List'!$A$6:$D$1395,3,FALSE)</f>
        <v>$06C76</v>
      </c>
    </row>
    <row r="1699" spans="1:22">
      <c r="A1699" s="2" t="s">
        <v>3859</v>
      </c>
      <c r="B1699" s="2" t="str">
        <f>VLOOKUP(A1699,'4B0907557B M382 List'!$A$5:$E$1799,5,FALSE)</f>
        <v>tmot - dependent correction voltage to form the PWMDKG signal</v>
      </c>
      <c r="D1699" s="2" t="str">
        <f>VLOOKUP(A1699,'4B0907557B M382 List'!$A$5:$B$1799,2,FALSE)</f>
        <v>8x1</v>
      </c>
      <c r="E1699" s="2" t="str">
        <f>VLOOKUP(A1699,'4B0907557B M382 List'!$A$5:$D$1799,4,FALSE)</f>
        <v>tmot-abhängige Korrektur-Spannung zur Bildung des PWMDKG-Signals</v>
      </c>
      <c r="F1699" s="2" t="str">
        <f>VLOOKUP(A1699,'4B0907557B M382 List'!$A$5:$D$1799,3,FALSE)</f>
        <v>$0A97D</v>
      </c>
      <c r="H1699" s="2" t="e">
        <f>VLOOKUP(A1699,'4B0907557P M592 List'!$A$5:$D$1316,2,FALSE)</f>
        <v>#N/A</v>
      </c>
      <c r="I1699" s="2" t="e">
        <f>VLOOKUP(A1699,'4B0907557P M592 List'!$A$5:$D$1316,4,FALSE)</f>
        <v>#N/A</v>
      </c>
      <c r="J1699" s="2" t="e">
        <f>VLOOKUP(A1699,'4B0907557P M592 List'!$A$5:$D$1316,3,FALSE)</f>
        <v>#N/A</v>
      </c>
      <c r="L1699" s="2" t="e">
        <f>VLOOKUP(A1699,'4B0907557P M592 List'!$A$5:$D$1316,2,FALSE)</f>
        <v>#N/A</v>
      </c>
      <c r="M1699" s="2" t="e">
        <f>VLOOKUP(A1699,'4B0907557P M592 List'!$A$5:$D$1316,4,FALSE)</f>
        <v>#N/A</v>
      </c>
      <c r="N1699" s="2" t="e">
        <f>VLOOKUP(A1699,'4B0907557P M592 List'!$A$5:$D$1316,3,FALSE)</f>
        <v>#N/A</v>
      </c>
      <c r="P1699" s="2" t="str">
        <f>VLOOKUP(A1699,'06A906018R M383 List'!$A$6:$D$1294,2,FALSE)</f>
        <v>8x1</v>
      </c>
      <c r="Q1699" s="2" t="str">
        <f>VLOOKUP(A1699,'06A906018R M383 List'!$A$6:$D$1294,4,FALSE)</f>
        <v>tmot-abhängige Korrektur-Spannung zur Bildung des PWMDKG-Signals</v>
      </c>
      <c r="R1699" s="2" t="str">
        <f>VLOOKUP(A1699,'06A906018R M383 List'!$A$6:$D$1294,3,FALSE)</f>
        <v>$09E72</v>
      </c>
      <c r="T1699" s="2" t="str">
        <f>VLOOKUP(A1699,'06A906018CG M383 List'!$A$6:$D$1395,2,FALSE)</f>
        <v>8x1</v>
      </c>
      <c r="U1699" s="2" t="str">
        <f>VLOOKUP(A1699,'06A906018CG M383 List'!$A$6:$D$1395,4,FALSE)</f>
        <v>tmot-abhängige Korrektur-Spannung zur Bildung des PWMDKG-Signals</v>
      </c>
      <c r="V1699" s="2" t="str">
        <f>VLOOKUP(A1699,'06A906018CG M383 List'!$A$6:$D$1395,3,FALSE)</f>
        <v>$09EDC</v>
      </c>
    </row>
    <row r="1700" spans="1:22">
      <c r="A1700" s="2" t="s">
        <v>3874</v>
      </c>
      <c r="B1700" s="2" t="str">
        <f>VLOOKUP(A1700,'4B0907557B M382 List'!$A$5:$E$1799,5,FALSE)</f>
        <v>DVL : Upper plausible IPDK voltage at full load</v>
      </c>
      <c r="D1700" s="2" t="str">
        <f>VLOOKUP(A1700,'4B0907557B M382 List'!$A$5:$B$1799,2,FALSE)</f>
        <v>1x1</v>
      </c>
      <c r="E1700" s="2" t="str">
        <f>VLOOKUP(A1700,'4B0907557B M382 List'!$A$5:$D$1799,4,FALSE)</f>
        <v>DVL: Obere plausible IPDK-Spannung am Vollastanschlag</v>
      </c>
      <c r="F1700" s="2" t="str">
        <f>VLOOKUP(A1700,'4B0907557B M382 List'!$A$5:$D$1799,3,FALSE)</f>
        <v>$07727</v>
      </c>
      <c r="H1700" s="2" t="str">
        <f>VLOOKUP(A1700,'4B0907557P M592 List'!$A$5:$D$1316,2,FALSE)</f>
        <v>1x1</v>
      </c>
      <c r="I1700" s="2" t="str">
        <f>VLOOKUP(A1700,'4B0907557P M592 List'!$A$5:$D$1316,4,FALSE)</f>
        <v>DVL: Obere plausible IPDK-Spannung am Vollastanschlag</v>
      </c>
      <c r="J1700" s="2" t="str">
        <f>VLOOKUP(A1700,'4B0907557P M592 List'!$A$5:$D$1316,3,FALSE)</f>
        <v>$072BD</v>
      </c>
      <c r="L1700" s="2" t="str">
        <f>VLOOKUP(A1700,'4B0907557P M592 List'!$A$5:$D$1316,2,FALSE)</f>
        <v>1x1</v>
      </c>
      <c r="M1700" s="2" t="str">
        <f>VLOOKUP(A1700,'4B0907557P M592 List'!$A$5:$D$1316,4,FALSE)</f>
        <v>DVL: Obere plausible IPDK-Spannung am Vollastanschlag</v>
      </c>
      <c r="N1700" s="2" t="str">
        <f>VLOOKUP(A1700,'4B0907557P M592 List'!$A$5:$D$1316,3,FALSE)</f>
        <v>$072BD</v>
      </c>
      <c r="P1700" s="2" t="str">
        <f>VLOOKUP(A1700,'06A906018R M383 List'!$A$6:$D$1294,2,FALSE)</f>
        <v>1x1</v>
      </c>
      <c r="Q1700" s="2" t="str">
        <f>VLOOKUP(A1700,'06A906018R M383 List'!$A$6:$D$1294,4,FALSE)</f>
        <v>DVL: Obere plausible IPDK-Spannung am Vollastanschlag</v>
      </c>
      <c r="R1700" s="2" t="str">
        <f>VLOOKUP(A1700,'06A906018R M383 List'!$A$6:$D$1294,3,FALSE)</f>
        <v>$06C40</v>
      </c>
      <c r="T1700" s="2" t="e">
        <f>VLOOKUP(A1700,'06A906018CG M383 List'!$A$6:$D$1395,2,FALSE)</f>
        <v>#N/A</v>
      </c>
      <c r="U1700" s="2" t="e">
        <f>VLOOKUP(A1700,'06A906018CG M383 List'!$A$6:$D$1395,4,FALSE)</f>
        <v>#N/A</v>
      </c>
      <c r="V1700" s="2" t="e">
        <f>VLOOKUP(A1700,'06A906018CG M383 List'!$A$6:$D$1395,3,FALSE)</f>
        <v>#N/A</v>
      </c>
    </row>
    <row r="1701" spans="1:22">
      <c r="A1701" s="2" t="s">
        <v>3877</v>
      </c>
      <c r="B1701" s="2" t="str">
        <f>VLOOKUP(A1701,'4B0907557B M382 List'!$A$5:$E$1799,5,FALSE)</f>
        <v>DVL : Lower plausible IPDK voltage at full load</v>
      </c>
      <c r="D1701" s="2" t="str">
        <f>VLOOKUP(A1701,'4B0907557B M382 List'!$A$5:$B$1799,2,FALSE)</f>
        <v>1x1</v>
      </c>
      <c r="E1701" s="2" t="str">
        <f>VLOOKUP(A1701,'4B0907557B M382 List'!$A$5:$D$1799,4,FALSE)</f>
        <v>DVL: Untere plausible IPDK-Spannung am Vollastanschlag</v>
      </c>
      <c r="F1701" s="2" t="str">
        <f>VLOOKUP(A1701,'4B0907557B M382 List'!$A$5:$D$1799,3,FALSE)</f>
        <v>$07728</v>
      </c>
      <c r="H1701" s="2" t="str">
        <f>VLOOKUP(A1701,'4B0907557P M592 List'!$A$5:$D$1316,2,FALSE)</f>
        <v>1x1</v>
      </c>
      <c r="I1701" s="2" t="str">
        <f>VLOOKUP(A1701,'4B0907557P M592 List'!$A$5:$D$1316,4,FALSE)</f>
        <v>DVL: Untere plausible IPDK-Spannung am Vollastanschlag</v>
      </c>
      <c r="J1701" s="2" t="str">
        <f>VLOOKUP(A1701,'4B0907557P M592 List'!$A$5:$D$1316,3,FALSE)</f>
        <v>$072BE</v>
      </c>
      <c r="L1701" s="2" t="str">
        <f>VLOOKUP(A1701,'4B0907557P M592 List'!$A$5:$D$1316,2,FALSE)</f>
        <v>1x1</v>
      </c>
      <c r="M1701" s="2" t="str">
        <f>VLOOKUP(A1701,'4B0907557P M592 List'!$A$5:$D$1316,4,FALSE)</f>
        <v>DVL: Untere plausible IPDK-Spannung am Vollastanschlag</v>
      </c>
      <c r="N1701" s="2" t="str">
        <f>VLOOKUP(A1701,'4B0907557P M592 List'!$A$5:$D$1316,3,FALSE)</f>
        <v>$072BE</v>
      </c>
      <c r="P1701" s="2" t="str">
        <f>VLOOKUP(A1701,'06A906018R M383 List'!$A$6:$D$1294,2,FALSE)</f>
        <v>1x1</v>
      </c>
      <c r="Q1701" s="2" t="str">
        <f>VLOOKUP(A1701,'06A906018R M383 List'!$A$6:$D$1294,4,FALSE)</f>
        <v>DVL: Untere plausible IPDK-Spannung am Vollastanschlag</v>
      </c>
      <c r="R1701" s="2" t="str">
        <f>VLOOKUP(A1701,'06A906018R M383 List'!$A$6:$D$1294,3,FALSE)</f>
        <v>$06C41</v>
      </c>
      <c r="T1701" s="2" t="e">
        <f>VLOOKUP(A1701,'06A906018CG M383 List'!$A$6:$D$1395,2,FALSE)</f>
        <v>#N/A</v>
      </c>
      <c r="U1701" s="2" t="e">
        <f>VLOOKUP(A1701,'06A906018CG M383 List'!$A$6:$D$1395,4,FALSE)</f>
        <v>#N/A</v>
      </c>
      <c r="V1701" s="2" t="e">
        <f>VLOOKUP(A1701,'06A906018CG M383 List'!$A$6:$D$1395,3,FALSE)</f>
        <v>#N/A</v>
      </c>
    </row>
    <row r="1702" spans="1:22">
      <c r="A1702" s="2" t="s">
        <v>4295</v>
      </c>
      <c r="B1702" s="2" t="str">
        <f>VLOOKUP(A1702,'4B0907557B M382 List'!$A$5:$E$1799,5,FALSE)</f>
        <v>DVL : time constant adaptation IPDK potentiometer voltage full load</v>
      </c>
      <c r="D1702" s="2" t="str">
        <f>VLOOKUP(A1702,'4B0907557B M382 List'!$A$5:$B$1799,2,FALSE)</f>
        <v>1x1</v>
      </c>
      <c r="E1702" s="2" t="str">
        <f>VLOOKUP(A1702,'4B0907557B M382 List'!$A$5:$D$1799,4,FALSE)</f>
        <v>DVL: Zeitkonstante Adaption IPDK-Poti-Spannung Vollaststellung</v>
      </c>
      <c r="F1702" s="2" t="str">
        <f>VLOOKUP(A1702,'4B0907557B M382 List'!$A$5:$D$1799,3,FALSE)</f>
        <v>$07729</v>
      </c>
      <c r="H1702" s="2" t="str">
        <f>VLOOKUP(A1702,'4B0907557P M592 List'!$A$5:$D$1316,2,FALSE)</f>
        <v>1x1</v>
      </c>
      <c r="I1702" s="2" t="str">
        <f>VLOOKUP(A1702,'4B0907557P M592 List'!$A$5:$D$1316,4,FALSE)</f>
        <v>DVL: Zeitkonstante Adaption IPDK-Poti-Spannung Vollaststellung</v>
      </c>
      <c r="J1702" s="2" t="str">
        <f>VLOOKUP(A1702,'4B0907557P M592 List'!$A$5:$D$1316,3,FALSE)</f>
        <v>$072BF</v>
      </c>
      <c r="L1702" s="2" t="str">
        <f>VLOOKUP(A1702,'4B0907557P M592 List'!$A$5:$D$1316,2,FALSE)</f>
        <v>1x1</v>
      </c>
      <c r="M1702" s="2" t="str">
        <f>VLOOKUP(A1702,'4B0907557P M592 List'!$A$5:$D$1316,4,FALSE)</f>
        <v>DVL: Zeitkonstante Adaption IPDK-Poti-Spannung Vollaststellung</v>
      </c>
      <c r="N1702" s="2" t="str">
        <f>VLOOKUP(A1702,'4B0907557P M592 List'!$A$5:$D$1316,3,FALSE)</f>
        <v>$072BF</v>
      </c>
      <c r="P1702" s="2" t="str">
        <f>VLOOKUP(A1702,'06A906018R M383 List'!$A$6:$D$1294,2,FALSE)</f>
        <v>1x1</v>
      </c>
      <c r="Q1702" s="2" t="str">
        <f>VLOOKUP(A1702,'06A906018R M383 List'!$A$6:$D$1294,4,FALSE)</f>
        <v>DVL: Zeitkonstante Adaption IPDK-Poti-Spannung Vollaststellung</v>
      </c>
      <c r="R1702" s="2" t="str">
        <f>VLOOKUP(A1702,'06A906018R M383 List'!$A$6:$D$1294,3,FALSE)</f>
        <v>$06C42</v>
      </c>
      <c r="T1702" s="2" t="str">
        <f>VLOOKUP(A1702,'06A906018CG M383 List'!$A$6:$D$1395,2,FALSE)</f>
        <v>1x1</v>
      </c>
      <c r="U1702" s="2" t="str">
        <f>VLOOKUP(A1702,'06A906018CG M383 List'!$A$6:$D$1395,4,FALSE)</f>
        <v>DVL: Zeitkonstante Adaption IPDK-Poti-Spannung Vollaststellung</v>
      </c>
      <c r="V1702" s="2" t="str">
        <f>VLOOKUP(A1702,'06A906018CG M383 List'!$A$6:$D$1395,3,FALSE)</f>
        <v>$06C67</v>
      </c>
    </row>
    <row r="1703" spans="1:22">
      <c r="P1703" s="2"/>
      <c r="Q1703" s="2"/>
      <c r="R1703" s="2"/>
    </row>
    <row r="1704" spans="1:22">
      <c r="A1704" s="2" t="s">
        <v>4405</v>
      </c>
      <c r="B1704" s="15" t="s">
        <v>10004</v>
      </c>
      <c r="P1704" s="2"/>
      <c r="Q1704" s="2"/>
      <c r="R1704" s="2"/>
    </row>
    <row r="1705" spans="1:22">
      <c r="A1705" s="2" t="s">
        <v>8210</v>
      </c>
      <c r="B1705" s="2" t="str">
        <f>VLOOKUP(A1705,'4B0907557B M382 List'!$A$5:$E$1799,5,FALSE)</f>
        <v>Minimal motor - clutch torque</v>
      </c>
      <c r="D1705" s="2" t="str">
        <f>VLOOKUP(A1705,'4B0907557B M382 List'!$A$5:$B$1799,2,FALSE)</f>
        <v>1x1</v>
      </c>
      <c r="E1705" s="2" t="str">
        <f>VLOOKUP(A1705,'4B0907557B M382 List'!$A$5:$D$1799,4,FALSE)</f>
        <v>Minimales Motor-Kupplungsmoment</v>
      </c>
      <c r="F1705" s="2" t="str">
        <f>VLOOKUP(A1705,'4B0907557B M382 List'!$A$5:$D$1799,3,FALSE)</f>
        <v>$0773A</v>
      </c>
      <c r="H1705" s="2" t="str">
        <f>VLOOKUP(A1705,'4B0907557P M592 List'!$A$5:$D$1316,2,FALSE)</f>
        <v>1x1</v>
      </c>
      <c r="I1705" s="2" t="str">
        <f>VLOOKUP(A1705,'4B0907557P M592 List'!$A$5:$D$1316,4,FALSE)</f>
        <v>Minimales Motor-Kupplungsmoment</v>
      </c>
      <c r="J1705" s="2" t="str">
        <f>VLOOKUP(A1705,'4B0907557P M592 List'!$A$5:$D$1316,3,FALSE)</f>
        <v>$072D0</v>
      </c>
      <c r="L1705" s="2" t="str">
        <f>VLOOKUP(A1705,'4B0907557P M592 List'!$A$5:$D$1316,2,FALSE)</f>
        <v>1x1</v>
      </c>
      <c r="M1705" s="2" t="str">
        <f>VLOOKUP(A1705,'4B0907557P M592 List'!$A$5:$D$1316,4,FALSE)</f>
        <v>Minimales Motor-Kupplungsmoment</v>
      </c>
      <c r="N1705" s="2" t="str">
        <f>VLOOKUP(A1705,'4B0907557P M592 List'!$A$5:$D$1316,3,FALSE)</f>
        <v>$072D0</v>
      </c>
      <c r="P1705" s="2" t="str">
        <f>VLOOKUP(A1705,'06A906018R M383 List'!$A$6:$D$1294,2,FALSE)</f>
        <v>1x1</v>
      </c>
      <c r="Q1705" s="2" t="str">
        <f>VLOOKUP(A1705,'06A906018R M383 List'!$A$6:$D$1294,4,FALSE)</f>
        <v>Minimales Motor-Kupplungsmoment</v>
      </c>
      <c r="R1705" s="2" t="str">
        <f>VLOOKUP(A1705,'06A906018R M383 List'!$A$6:$D$1294,3,FALSE)</f>
        <v>$06C52</v>
      </c>
      <c r="T1705" s="2" t="str">
        <f>VLOOKUP(A1705,'06A906018CG M383 List'!$A$6:$D$1395,2,FALSE)</f>
        <v>1x1</v>
      </c>
      <c r="U1705" s="2" t="str">
        <f>VLOOKUP(A1705,'06A906018CG M383 List'!$A$6:$D$1395,4,FALSE)</f>
        <v>Minimales Motor-Kupplungsmoment</v>
      </c>
      <c r="V1705" s="2" t="str">
        <f>VLOOKUP(A1705,'06A906018CG M383 List'!$A$6:$D$1395,3,FALSE)</f>
        <v>$06C78</v>
      </c>
    </row>
    <row r="1706" spans="1:22">
      <c r="A1706" s="2" t="s">
        <v>8213</v>
      </c>
      <c r="B1706" s="2" t="str">
        <f>VLOOKUP(A1706,'4B0907557B M382 List'!$A$5:$E$1799,5,FALSE)</f>
        <v>Maximum engine - clutch torque</v>
      </c>
      <c r="D1706" s="2" t="str">
        <f>VLOOKUP(A1706,'4B0907557B M382 List'!$A$5:$B$1799,2,FALSE)</f>
        <v>1x1</v>
      </c>
      <c r="E1706" s="2" t="str">
        <f>VLOOKUP(A1706,'4B0907557B M382 List'!$A$5:$D$1799,4,FALSE)</f>
        <v>Maximales Motor-Kupplungsmoment</v>
      </c>
      <c r="F1706" s="2" t="str">
        <f>VLOOKUP(A1706,'4B0907557B M382 List'!$A$5:$D$1799,3,FALSE)</f>
        <v>$0773C</v>
      </c>
      <c r="H1706" s="2" t="str">
        <f>VLOOKUP(A1706,'4B0907557P M592 List'!$A$5:$D$1316,2,FALSE)</f>
        <v>1x1</v>
      </c>
      <c r="I1706" s="2" t="str">
        <f>VLOOKUP(A1706,'4B0907557P M592 List'!$A$5:$D$1316,4,FALSE)</f>
        <v>Maximales Motor-Kupplungsmoment</v>
      </c>
      <c r="J1706" s="2" t="str">
        <f>VLOOKUP(A1706,'4B0907557P M592 List'!$A$5:$D$1316,3,FALSE)</f>
        <v>$072D2</v>
      </c>
      <c r="L1706" s="2" t="str">
        <f>VLOOKUP(A1706,'4B0907557P M592 List'!$A$5:$D$1316,2,FALSE)</f>
        <v>1x1</v>
      </c>
      <c r="M1706" s="2" t="str">
        <f>VLOOKUP(A1706,'4B0907557P M592 List'!$A$5:$D$1316,4,FALSE)</f>
        <v>Maximales Motor-Kupplungsmoment</v>
      </c>
      <c r="N1706" s="2" t="str">
        <f>VLOOKUP(A1706,'4B0907557P M592 List'!$A$5:$D$1316,3,FALSE)</f>
        <v>$072D2</v>
      </c>
      <c r="P1706" s="2" t="str">
        <f>VLOOKUP(A1706,'06A906018R M383 List'!$A$6:$D$1294,2,FALSE)</f>
        <v>1x1</v>
      </c>
      <c r="Q1706" s="2" t="str">
        <f>VLOOKUP(A1706,'06A906018R M383 List'!$A$6:$D$1294,4,FALSE)</f>
        <v>Maximales Motor-Kupplungsmoment</v>
      </c>
      <c r="R1706" s="2" t="str">
        <f>VLOOKUP(A1706,'06A906018R M383 List'!$A$6:$D$1294,3,FALSE)</f>
        <v>$06C54</v>
      </c>
      <c r="T1706" s="2" t="str">
        <f>VLOOKUP(A1706,'06A906018CG M383 List'!$A$6:$D$1395,2,FALSE)</f>
        <v>1x1</v>
      </c>
      <c r="U1706" s="2" t="str">
        <f>VLOOKUP(A1706,'06A906018CG M383 List'!$A$6:$D$1395,4,FALSE)</f>
        <v>Maximales Motor-Kupplungsmoment</v>
      </c>
      <c r="V1706" s="2" t="str">
        <f>VLOOKUP(A1706,'06A906018CG M383 List'!$A$6:$D$1395,3,FALSE)</f>
        <v>$06C7A</v>
      </c>
    </row>
    <row r="1707" spans="1:22">
      <c r="P1707" s="2"/>
      <c r="Q1707" s="2"/>
      <c r="R1707" s="2"/>
    </row>
    <row r="1708" spans="1:22">
      <c r="A1708" s="2" t="s">
        <v>4406</v>
      </c>
      <c r="B1708" s="15" t="s">
        <v>10005</v>
      </c>
      <c r="P1708" s="2"/>
      <c r="Q1708" s="2"/>
      <c r="R1708" s="2"/>
    </row>
    <row r="1709" spans="1:22">
      <c r="A1709" s="2" t="s">
        <v>8843</v>
      </c>
      <c r="B1709" s="2" t="str">
        <f>VLOOKUP(A1709,'4B0907557B M382 List'!$A$5:$E$1799,5,FALSE)</f>
        <v>Code word for ASR interface</v>
      </c>
      <c r="D1709" s="2" t="str">
        <f>VLOOKUP(A1709,'4B0907557B M382 List'!$A$5:$B$1799,2,FALSE)</f>
        <v>1x1</v>
      </c>
      <c r="E1709" s="2" t="str">
        <f>VLOOKUP(A1709,'4B0907557B M382 List'!$A$5:$D$1799,4,FALSE)</f>
        <v>Codewort für ASR-Schnittstelle</v>
      </c>
      <c r="F1709" s="2" t="str">
        <f>VLOOKUP(A1709,'4B0907557B M382 List'!$A$5:$D$1799,3,FALSE)</f>
        <v>$07707</v>
      </c>
      <c r="H1709" s="2" t="str">
        <f>VLOOKUP(A1709,'4B0907557P M592 List'!$A$5:$D$1316,2,FALSE)</f>
        <v>1x1</v>
      </c>
      <c r="I1709" s="2" t="str">
        <f>VLOOKUP(A1709,'4B0907557P M592 List'!$A$5:$D$1316,4,FALSE)</f>
        <v>Codewort für ASR-Schnittstelle</v>
      </c>
      <c r="J1709" s="2" t="str">
        <f>VLOOKUP(A1709,'4B0907557P M592 List'!$A$5:$D$1316,3,FALSE)</f>
        <v>$0729D</v>
      </c>
      <c r="L1709" s="2" t="str">
        <f>VLOOKUP(A1709,'4B0907557P M592 List'!$A$5:$D$1316,2,FALSE)</f>
        <v>1x1</v>
      </c>
      <c r="M1709" s="2" t="str">
        <f>VLOOKUP(A1709,'4B0907557P M592 List'!$A$5:$D$1316,4,FALSE)</f>
        <v>Codewort für ASR-Schnittstelle</v>
      </c>
      <c r="N1709" s="2" t="str">
        <f>VLOOKUP(A1709,'4B0907557P M592 List'!$A$5:$D$1316,3,FALSE)</f>
        <v>$0729D</v>
      </c>
      <c r="P1709" s="2" t="e">
        <f>VLOOKUP(A1709,'06A906018R M383 List'!$A$6:$D$1294,2,FALSE)</f>
        <v>#N/A</v>
      </c>
      <c r="Q1709" s="2" t="e">
        <f>VLOOKUP(A1709,'06A906018R M383 List'!$A$6:$D$1294,4,FALSE)</f>
        <v>#N/A</v>
      </c>
      <c r="R1709" s="2" t="e">
        <f>VLOOKUP(A1709,'06A906018R M383 List'!$A$6:$D$1294,3,FALSE)</f>
        <v>#N/A</v>
      </c>
      <c r="T1709" s="2" t="e">
        <f>VLOOKUP(A1709,'06A906018CG M383 List'!$A$6:$D$1395,2,FALSE)</f>
        <v>#N/A</v>
      </c>
      <c r="U1709" s="2" t="e">
        <f>VLOOKUP(A1709,'06A906018CG M383 List'!$A$6:$D$1395,4,FALSE)</f>
        <v>#N/A</v>
      </c>
      <c r="V1709" s="2" t="e">
        <f>VLOOKUP(A1709,'06A906018CG M383 List'!$A$6:$D$1395,3,FALSE)</f>
        <v>#N/A</v>
      </c>
    </row>
    <row r="1710" spans="1:22">
      <c r="A1710" s="2" t="s">
        <v>8845</v>
      </c>
      <c r="B1710" s="2" t="str">
        <f>VLOOKUP(A1710,'4B0907557B M382 List'!$A$5:$E$1799,5,FALSE)</f>
        <v>Code word for ASR interface</v>
      </c>
      <c r="D1710" s="2" t="str">
        <f>VLOOKUP(A1710,'4B0907557B M382 List'!$A$5:$B$1799,2,FALSE)</f>
        <v>1x1</v>
      </c>
      <c r="E1710" s="2" t="str">
        <f>VLOOKUP(A1710,'4B0907557B M382 List'!$A$5:$D$1799,4,FALSE)</f>
        <v>Codewort für ASR-Schnittstelle</v>
      </c>
      <c r="F1710" s="2" t="str">
        <f>VLOOKUP(A1710,'4B0907557B M382 List'!$A$5:$D$1799,3,FALSE)</f>
        <v>$0770D</v>
      </c>
      <c r="H1710" s="2" t="str">
        <f>VLOOKUP(A1710,'4B0907557P M592 List'!$A$5:$D$1316,2,FALSE)</f>
        <v>1x1</v>
      </c>
      <c r="I1710" s="2" t="str">
        <f>VLOOKUP(A1710,'4B0907557P M592 List'!$A$5:$D$1316,4,FALSE)</f>
        <v>Codewort für ASR-Schnittstelle</v>
      </c>
      <c r="J1710" s="2" t="str">
        <f>VLOOKUP(A1710,'4B0907557P M592 List'!$A$5:$D$1316,3,FALSE)</f>
        <v>$072A3</v>
      </c>
      <c r="L1710" s="2" t="str">
        <f>VLOOKUP(A1710,'4B0907557P M592 List'!$A$5:$D$1316,2,FALSE)</f>
        <v>1x1</v>
      </c>
      <c r="M1710" s="2" t="str">
        <f>VLOOKUP(A1710,'4B0907557P M592 List'!$A$5:$D$1316,4,FALSE)</f>
        <v>Codewort für ASR-Schnittstelle</v>
      </c>
      <c r="N1710" s="2" t="str">
        <f>VLOOKUP(A1710,'4B0907557P M592 List'!$A$5:$D$1316,3,FALSE)</f>
        <v>$072A3</v>
      </c>
      <c r="P1710" s="2" t="e">
        <f>VLOOKUP(A1710,'06A906018R M383 List'!$A$6:$D$1294,2,FALSE)</f>
        <v>#N/A</v>
      </c>
      <c r="Q1710" s="2" t="e">
        <f>VLOOKUP(A1710,'06A906018R M383 List'!$A$6:$D$1294,4,FALSE)</f>
        <v>#N/A</v>
      </c>
      <c r="R1710" s="2" t="e">
        <f>VLOOKUP(A1710,'06A906018R M383 List'!$A$6:$D$1294,3,FALSE)</f>
        <v>#N/A</v>
      </c>
      <c r="T1710" s="2" t="str">
        <f>VLOOKUP(A1710,'06A906018CG M383 List'!$A$6:$D$1395,2,FALSE)</f>
        <v>1x1</v>
      </c>
      <c r="U1710" s="2" t="str">
        <f>VLOOKUP(A1710,'06A906018CG M383 List'!$A$6:$D$1395,4,FALSE)</f>
        <v>Codewort für ASR-Schnittstelle</v>
      </c>
      <c r="V1710" s="2" t="str">
        <f>VLOOKUP(A1710,'06A906018CG M383 List'!$A$6:$D$1395,3,FALSE)</f>
        <v>$06C4B</v>
      </c>
    </row>
    <row r="1711" spans="1:22">
      <c r="A1711" s="2" t="s">
        <v>8847</v>
      </c>
      <c r="B1711" s="2" t="str">
        <f>VLOOKUP(A1711,'4B0907557B M382 List'!$A$5:$E$1799,5,FALSE)</f>
        <v>Code word for ASR interface</v>
      </c>
      <c r="D1711" s="2" t="str">
        <f>VLOOKUP(A1711,'4B0907557B M382 List'!$A$5:$B$1799,2,FALSE)</f>
        <v>1x1</v>
      </c>
      <c r="E1711" s="2" t="str">
        <f>VLOOKUP(A1711,'4B0907557B M382 List'!$A$5:$D$1799,4,FALSE)</f>
        <v>Codewort für ASR-Schnittstelle</v>
      </c>
      <c r="F1711" s="2" t="str">
        <f>VLOOKUP(A1711,'4B0907557B M382 List'!$A$5:$D$1799,3,FALSE)</f>
        <v>$07713</v>
      </c>
      <c r="H1711" s="2" t="str">
        <f>VLOOKUP(A1711,'4B0907557P M592 List'!$A$5:$D$1316,2,FALSE)</f>
        <v>1x1</v>
      </c>
      <c r="I1711" s="2" t="str">
        <f>VLOOKUP(A1711,'4B0907557P M592 List'!$A$5:$D$1316,4,FALSE)</f>
        <v>Codewort für ASR-Schnittstelle</v>
      </c>
      <c r="J1711" s="2" t="str">
        <f>VLOOKUP(A1711,'4B0907557P M592 List'!$A$5:$D$1316,3,FALSE)</f>
        <v>$072A9</v>
      </c>
      <c r="L1711" s="2" t="str">
        <f>VLOOKUP(A1711,'4B0907557P M592 List'!$A$5:$D$1316,2,FALSE)</f>
        <v>1x1</v>
      </c>
      <c r="M1711" s="2" t="str">
        <f>VLOOKUP(A1711,'4B0907557P M592 List'!$A$5:$D$1316,4,FALSE)</f>
        <v>Codewort für ASR-Schnittstelle</v>
      </c>
      <c r="N1711" s="2" t="str">
        <f>VLOOKUP(A1711,'4B0907557P M592 List'!$A$5:$D$1316,3,FALSE)</f>
        <v>$072A9</v>
      </c>
      <c r="P1711" s="2" t="e">
        <f>VLOOKUP(A1711,'06A906018R M383 List'!$A$6:$D$1294,2,FALSE)</f>
        <v>#N/A</v>
      </c>
      <c r="Q1711" s="2" t="e">
        <f>VLOOKUP(A1711,'06A906018R M383 List'!$A$6:$D$1294,4,FALSE)</f>
        <v>#N/A</v>
      </c>
      <c r="R1711" s="2" t="e">
        <f>VLOOKUP(A1711,'06A906018R M383 List'!$A$6:$D$1294,3,FALSE)</f>
        <v>#N/A</v>
      </c>
      <c r="T1711" s="2" t="str">
        <f>VLOOKUP(A1711,'06A906018CG M383 List'!$A$6:$D$1395,2,FALSE)</f>
        <v>1x1</v>
      </c>
      <c r="U1711" s="2" t="str">
        <f>VLOOKUP(A1711,'06A906018CG M383 List'!$A$6:$D$1395,4,FALSE)</f>
        <v>Codewort für ASR-Schnittstelle</v>
      </c>
      <c r="V1711" s="2" t="str">
        <f>VLOOKUP(A1711,'06A906018CG M383 List'!$A$6:$D$1395,3,FALSE)</f>
        <v>$06C51</v>
      </c>
    </row>
    <row r="1712" spans="1:22">
      <c r="A1712" s="2" t="s">
        <v>8849</v>
      </c>
      <c r="B1712" s="2" t="str">
        <f>VLOOKUP(A1712,'4B0907557B M382 List'!$A$5:$E$1799,5,FALSE)</f>
        <v>Code word for ASR interface</v>
      </c>
      <c r="D1712" s="2" t="str">
        <f>VLOOKUP(A1712,'4B0907557B M382 List'!$A$5:$B$1799,2,FALSE)</f>
        <v>1x1</v>
      </c>
      <c r="E1712" s="2" t="str">
        <f>VLOOKUP(A1712,'4B0907557B M382 List'!$A$5:$D$1799,4,FALSE)</f>
        <v>Codewort für ASR-Schnittstelle</v>
      </c>
      <c r="F1712" s="2" t="str">
        <f>VLOOKUP(A1712,'4B0907557B M382 List'!$A$5:$D$1799,3,FALSE)</f>
        <v>$07719</v>
      </c>
      <c r="H1712" s="2" t="str">
        <f>VLOOKUP(A1712,'4B0907557P M592 List'!$A$5:$D$1316,2,FALSE)</f>
        <v>1x1</v>
      </c>
      <c r="I1712" s="2" t="str">
        <f>VLOOKUP(A1712,'4B0907557P M592 List'!$A$5:$D$1316,4,FALSE)</f>
        <v>Codewort für ASR-Schnittstelle</v>
      </c>
      <c r="J1712" s="2" t="str">
        <f>VLOOKUP(A1712,'4B0907557P M592 List'!$A$5:$D$1316,3,FALSE)</f>
        <v>$072AF</v>
      </c>
      <c r="L1712" s="2" t="str">
        <f>VLOOKUP(A1712,'4B0907557P M592 List'!$A$5:$D$1316,2,FALSE)</f>
        <v>1x1</v>
      </c>
      <c r="M1712" s="2" t="str">
        <f>VLOOKUP(A1712,'4B0907557P M592 List'!$A$5:$D$1316,4,FALSE)</f>
        <v>Codewort für ASR-Schnittstelle</v>
      </c>
      <c r="N1712" s="2" t="str">
        <f>VLOOKUP(A1712,'4B0907557P M592 List'!$A$5:$D$1316,3,FALSE)</f>
        <v>$072AF</v>
      </c>
      <c r="P1712" s="2" t="e">
        <f>VLOOKUP(A1712,'06A906018R M383 List'!$A$6:$D$1294,2,FALSE)</f>
        <v>#N/A</v>
      </c>
      <c r="Q1712" s="2" t="e">
        <f>VLOOKUP(A1712,'06A906018R M383 List'!$A$6:$D$1294,4,FALSE)</f>
        <v>#N/A</v>
      </c>
      <c r="R1712" s="2" t="e">
        <f>VLOOKUP(A1712,'06A906018R M383 List'!$A$6:$D$1294,3,FALSE)</f>
        <v>#N/A</v>
      </c>
      <c r="T1712" s="2" t="e">
        <f>VLOOKUP(A1712,'06A906018CG M383 List'!$A$6:$D$1395,2,FALSE)</f>
        <v>#N/A</v>
      </c>
      <c r="U1712" s="2" t="e">
        <f>VLOOKUP(A1712,'06A906018CG M383 List'!$A$6:$D$1395,4,FALSE)</f>
        <v>#N/A</v>
      </c>
      <c r="V1712" s="2" t="e">
        <f>VLOOKUP(A1712,'06A906018CG M383 List'!$A$6:$D$1395,3,FALSE)</f>
        <v>#N/A</v>
      </c>
    </row>
    <row r="1713" spans="1:22">
      <c r="A1713" s="2" t="s">
        <v>9061</v>
      </c>
      <c r="B1713" s="2" t="str">
        <f>VLOOKUP(A1713,'4B0907557B M382 List'!$A$5:$E$1799,5,FALSE)</f>
        <v>Additional torque in the upper part of MSR</v>
      </c>
      <c r="D1713" s="2" t="str">
        <f>VLOOKUP(A1713,'4B0907557B M382 List'!$A$5:$B$1799,2,FALSE)</f>
        <v>1x1</v>
      </c>
      <c r="E1713" s="2" t="str">
        <f>VLOOKUP(A1713,'4B0907557B M382 List'!$A$5:$D$1799,4,FALSE)</f>
        <v>Zusatzdrehmoment im oberen Bereich von MSR</v>
      </c>
      <c r="F1713" s="2" t="str">
        <f>VLOOKUP(A1713,'4B0907557B M382 List'!$A$5:$D$1799,3,FALSE)</f>
        <v>$0773F</v>
      </c>
      <c r="H1713" s="2" t="str">
        <f>VLOOKUP(A1713,'4B0907557P M592 List'!$A$5:$D$1316,2,FALSE)</f>
        <v>1x1</v>
      </c>
      <c r="I1713" s="2" t="str">
        <f>VLOOKUP(A1713,'4B0907557P M592 List'!$A$5:$D$1316,4,FALSE)</f>
        <v>Zusatzdrehmoment im oberen Bereich von MSR</v>
      </c>
      <c r="J1713" s="2" t="str">
        <f>VLOOKUP(A1713,'4B0907557P M592 List'!$A$5:$D$1316,3,FALSE)</f>
        <v>$072D5</v>
      </c>
      <c r="L1713" s="2" t="str">
        <f>VLOOKUP(A1713,'4B0907557P M592 List'!$A$5:$D$1316,2,FALSE)</f>
        <v>1x1</v>
      </c>
      <c r="M1713" s="2" t="str">
        <f>VLOOKUP(A1713,'4B0907557P M592 List'!$A$5:$D$1316,4,FALSE)</f>
        <v>Zusatzdrehmoment im oberen Bereich von MSR</v>
      </c>
      <c r="N1713" s="2" t="str">
        <f>VLOOKUP(A1713,'4B0907557P M592 List'!$A$5:$D$1316,3,FALSE)</f>
        <v>$072D5</v>
      </c>
      <c r="P1713" s="2" t="str">
        <f>VLOOKUP(A1713,'06A906018R M383 List'!$A$6:$D$1294,2,FALSE)</f>
        <v>1x1</v>
      </c>
      <c r="Q1713" s="2" t="str">
        <f>VLOOKUP(A1713,'06A906018R M383 List'!$A$6:$D$1294,4,FALSE)</f>
        <v>Zusatzdrehmoment im oberen Bereich von MSR</v>
      </c>
      <c r="R1713" s="2" t="str">
        <f>VLOOKUP(A1713,'06A906018R M383 List'!$A$6:$D$1294,3,FALSE)</f>
        <v>$06C57</v>
      </c>
      <c r="T1713" s="2" t="str">
        <f>VLOOKUP(A1713,'06A906018CG M383 List'!$A$6:$D$1395,2,FALSE)</f>
        <v>1x1</v>
      </c>
      <c r="U1713" s="2" t="str">
        <f>VLOOKUP(A1713,'06A906018CG M383 List'!$A$6:$D$1395,4,FALSE)</f>
        <v>Zusatzdrehmoment im oberen Bereich von MSR</v>
      </c>
      <c r="V1713" s="2" t="str">
        <f>VLOOKUP(A1713,'06A906018CG M383 List'!$A$6:$D$1395,3,FALSE)</f>
        <v>$06C7D</v>
      </c>
    </row>
    <row r="1714" spans="1:22">
      <c r="A1714" s="2" t="s">
        <v>9064</v>
      </c>
      <c r="B1714" s="2" t="str">
        <f>VLOOKUP(A1714,'4B0907557B M382 List'!$A$5:$E$1799,5,FALSE)</f>
        <v>Additional torque in the lower range of MSR</v>
      </c>
      <c r="D1714" s="2" t="str">
        <f>VLOOKUP(A1714,'4B0907557B M382 List'!$A$5:$B$1799,2,FALSE)</f>
        <v>1x1</v>
      </c>
      <c r="E1714" s="2" t="str">
        <f>VLOOKUP(A1714,'4B0907557B M382 List'!$A$5:$D$1799,4,FALSE)</f>
        <v>Zusatzdrehmoment im unteren Bereich von MSR</v>
      </c>
      <c r="F1714" s="2" t="str">
        <f>VLOOKUP(A1714,'4B0907557B M382 List'!$A$5:$D$1799,3,FALSE)</f>
        <v>$0773E</v>
      </c>
      <c r="H1714" s="2" t="str">
        <f>VLOOKUP(A1714,'4B0907557P M592 List'!$A$5:$D$1316,2,FALSE)</f>
        <v>1x1</v>
      </c>
      <c r="I1714" s="2" t="str">
        <f>VLOOKUP(A1714,'4B0907557P M592 List'!$A$5:$D$1316,4,FALSE)</f>
        <v>Zusatzdrehmoment im unteren Bereich von MSR</v>
      </c>
      <c r="J1714" s="2" t="str">
        <f>VLOOKUP(A1714,'4B0907557P M592 List'!$A$5:$D$1316,3,FALSE)</f>
        <v>$072D4</v>
      </c>
      <c r="L1714" s="2" t="str">
        <f>VLOOKUP(A1714,'4B0907557P M592 List'!$A$5:$D$1316,2,FALSE)</f>
        <v>1x1</v>
      </c>
      <c r="M1714" s="2" t="str">
        <f>VLOOKUP(A1714,'4B0907557P M592 List'!$A$5:$D$1316,4,FALSE)</f>
        <v>Zusatzdrehmoment im unteren Bereich von MSR</v>
      </c>
      <c r="N1714" s="2" t="str">
        <f>VLOOKUP(A1714,'4B0907557P M592 List'!$A$5:$D$1316,3,FALSE)</f>
        <v>$072D4</v>
      </c>
      <c r="P1714" s="2" t="str">
        <f>VLOOKUP(A1714,'06A906018R M383 List'!$A$6:$D$1294,2,FALSE)</f>
        <v>1x1</v>
      </c>
      <c r="Q1714" s="2" t="str">
        <f>VLOOKUP(A1714,'06A906018R M383 List'!$A$6:$D$1294,4,FALSE)</f>
        <v>Zusatzdrehmoment im unteren Bereich von MSR</v>
      </c>
      <c r="R1714" s="2" t="str">
        <f>VLOOKUP(A1714,'06A906018R M383 List'!$A$6:$D$1294,3,FALSE)</f>
        <v>$06C56</v>
      </c>
      <c r="T1714" s="2" t="str">
        <f>VLOOKUP(A1714,'06A906018CG M383 List'!$A$6:$D$1395,2,FALSE)</f>
        <v>1x1</v>
      </c>
      <c r="U1714" s="2" t="str">
        <f>VLOOKUP(A1714,'06A906018CG M383 List'!$A$6:$D$1395,4,FALSE)</f>
        <v>Zusatzdrehmoment im unteren Bereich von MSR</v>
      </c>
      <c r="V1714" s="2" t="str">
        <f>VLOOKUP(A1714,'06A906018CG M383 List'!$A$6:$D$1395,3,FALSE)</f>
        <v>$06C7C</v>
      </c>
    </row>
    <row r="1715" spans="1:22">
      <c r="A1715" s="2" t="s">
        <v>8210</v>
      </c>
      <c r="B1715" s="2" t="str">
        <f>VLOOKUP(A1715,'4B0907557B M382 List'!$A$5:$E$1799,5,FALSE)</f>
        <v>Minimal motor - clutch torque</v>
      </c>
      <c r="D1715" s="2" t="str">
        <f>VLOOKUP(A1715,'4B0907557B M382 List'!$A$5:$B$1799,2,FALSE)</f>
        <v>1x1</v>
      </c>
      <c r="E1715" s="2" t="str">
        <f>VLOOKUP(A1715,'4B0907557B M382 List'!$A$5:$D$1799,4,FALSE)</f>
        <v>Minimales Motor-Kupplungsmoment</v>
      </c>
      <c r="F1715" s="2" t="str">
        <f>VLOOKUP(A1715,'4B0907557B M382 List'!$A$5:$D$1799,3,FALSE)</f>
        <v>$0773A</v>
      </c>
      <c r="H1715" s="2" t="str">
        <f>VLOOKUP(A1715,'4B0907557P M592 List'!$A$5:$D$1316,2,FALSE)</f>
        <v>1x1</v>
      </c>
      <c r="I1715" s="2" t="str">
        <f>VLOOKUP(A1715,'4B0907557P M592 List'!$A$5:$D$1316,4,FALSE)</f>
        <v>Minimales Motor-Kupplungsmoment</v>
      </c>
      <c r="J1715" s="2" t="str">
        <f>VLOOKUP(A1715,'4B0907557P M592 List'!$A$5:$D$1316,3,FALSE)</f>
        <v>$072D0</v>
      </c>
      <c r="L1715" s="2" t="str">
        <f>VLOOKUP(A1715,'4B0907557P M592 List'!$A$5:$D$1316,2,FALSE)</f>
        <v>1x1</v>
      </c>
      <c r="M1715" s="2" t="str">
        <f>VLOOKUP(A1715,'4B0907557P M592 List'!$A$5:$D$1316,4,FALSE)</f>
        <v>Minimales Motor-Kupplungsmoment</v>
      </c>
      <c r="N1715" s="2" t="str">
        <f>VLOOKUP(A1715,'4B0907557P M592 List'!$A$5:$D$1316,3,FALSE)</f>
        <v>$072D0</v>
      </c>
      <c r="P1715" s="2" t="str">
        <f>VLOOKUP(A1715,'06A906018R M383 List'!$A$6:$D$1294,2,FALSE)</f>
        <v>1x1</v>
      </c>
      <c r="Q1715" s="2" t="str">
        <f>VLOOKUP(A1715,'06A906018R M383 List'!$A$6:$D$1294,4,FALSE)</f>
        <v>Minimales Motor-Kupplungsmoment</v>
      </c>
      <c r="R1715" s="2" t="str">
        <f>VLOOKUP(A1715,'06A906018R M383 List'!$A$6:$D$1294,3,FALSE)</f>
        <v>$06C52</v>
      </c>
      <c r="T1715" s="2" t="str">
        <f>VLOOKUP(A1715,'06A906018CG M383 List'!$A$6:$D$1395,2,FALSE)</f>
        <v>1x1</v>
      </c>
      <c r="U1715" s="2" t="str">
        <f>VLOOKUP(A1715,'06A906018CG M383 List'!$A$6:$D$1395,4,FALSE)</f>
        <v>Minimales Motor-Kupplungsmoment</v>
      </c>
      <c r="V1715" s="2" t="str">
        <f>VLOOKUP(A1715,'06A906018CG M383 List'!$A$6:$D$1395,3,FALSE)</f>
        <v>$06C78</v>
      </c>
    </row>
    <row r="1716" spans="1:22">
      <c r="A1716" s="2" t="s">
        <v>8213</v>
      </c>
      <c r="B1716" s="2" t="str">
        <f>VLOOKUP(A1716,'4B0907557B M382 List'!$A$5:$E$1799,5,FALSE)</f>
        <v>Maximum engine - clutch torque</v>
      </c>
      <c r="D1716" s="2" t="str">
        <f>VLOOKUP(A1716,'4B0907557B M382 List'!$A$5:$B$1799,2,FALSE)</f>
        <v>1x1</v>
      </c>
      <c r="E1716" s="2" t="str">
        <f>VLOOKUP(A1716,'4B0907557B M382 List'!$A$5:$D$1799,4,FALSE)</f>
        <v>Maximales Motor-Kupplungsmoment</v>
      </c>
      <c r="F1716" s="2" t="str">
        <f>VLOOKUP(A1716,'4B0907557B M382 List'!$A$5:$D$1799,3,FALSE)</f>
        <v>$0773C</v>
      </c>
      <c r="H1716" s="2" t="str">
        <f>VLOOKUP(A1716,'4B0907557P M592 List'!$A$5:$D$1316,2,FALSE)</f>
        <v>1x1</v>
      </c>
      <c r="I1716" s="2" t="str">
        <f>VLOOKUP(A1716,'4B0907557P M592 List'!$A$5:$D$1316,4,FALSE)</f>
        <v>Maximales Motor-Kupplungsmoment</v>
      </c>
      <c r="J1716" s="2" t="str">
        <f>VLOOKUP(A1716,'4B0907557P M592 List'!$A$5:$D$1316,3,FALSE)</f>
        <v>$072D2</v>
      </c>
      <c r="L1716" s="2" t="str">
        <f>VLOOKUP(A1716,'4B0907557P M592 List'!$A$5:$D$1316,2,FALSE)</f>
        <v>1x1</v>
      </c>
      <c r="M1716" s="2" t="str">
        <f>VLOOKUP(A1716,'4B0907557P M592 List'!$A$5:$D$1316,4,FALSE)</f>
        <v>Maximales Motor-Kupplungsmoment</v>
      </c>
      <c r="N1716" s="2" t="str">
        <f>VLOOKUP(A1716,'4B0907557P M592 List'!$A$5:$D$1316,3,FALSE)</f>
        <v>$072D2</v>
      </c>
      <c r="P1716" s="2" t="str">
        <f>VLOOKUP(A1716,'06A906018R M383 List'!$A$6:$D$1294,2,FALSE)</f>
        <v>1x1</v>
      </c>
      <c r="Q1716" s="2" t="str">
        <f>VLOOKUP(A1716,'06A906018R M383 List'!$A$6:$D$1294,4,FALSE)</f>
        <v>Maximales Motor-Kupplungsmoment</v>
      </c>
      <c r="R1716" s="2" t="str">
        <f>VLOOKUP(A1716,'06A906018R M383 List'!$A$6:$D$1294,3,FALSE)</f>
        <v>$06C54</v>
      </c>
      <c r="T1716" s="2" t="str">
        <f>VLOOKUP(A1716,'06A906018CG M383 List'!$A$6:$D$1395,2,FALSE)</f>
        <v>1x1</v>
      </c>
      <c r="U1716" s="2" t="str">
        <f>VLOOKUP(A1716,'06A906018CG M383 List'!$A$6:$D$1395,4,FALSE)</f>
        <v>Maximales Motor-Kupplungsmoment</v>
      </c>
      <c r="V1716" s="2" t="str">
        <f>VLOOKUP(A1716,'06A906018CG M383 List'!$A$6:$D$1395,3,FALSE)</f>
        <v>$06C7A</v>
      </c>
    </row>
    <row r="1717" spans="1:22">
      <c r="P1717" s="2"/>
      <c r="Q1717" s="2"/>
      <c r="R1717" s="2"/>
    </row>
    <row r="1718" spans="1:22">
      <c r="A1718" s="2" t="s">
        <v>4407</v>
      </c>
      <c r="B1718" s="15" t="s">
        <v>10006</v>
      </c>
      <c r="P1718" s="2"/>
      <c r="Q1718" s="2"/>
      <c r="R1718" s="2"/>
    </row>
    <row r="1719" spans="1:22">
      <c r="A1719" s="2" t="s">
        <v>5830</v>
      </c>
      <c r="B1719" s="2" t="str">
        <f>VLOOKUP(A1719,'4B0907557B M382 List'!$A$5:$E$1799,5,FALSE)</f>
        <v>Hysteresis of the reduction at higher target reduction stage as an actual value</v>
      </c>
      <c r="D1719" s="2" t="str">
        <f>VLOOKUP(A1719,'4B0907557B M382 List'!$A$5:$B$1799,2,FALSE)</f>
        <v>1x1</v>
      </c>
      <c r="E1719" s="2" t="str">
        <f>VLOOKUP(A1719,'4B0907557B M382 List'!$A$5:$D$1799,4,FALSE)</f>
        <v>Hysterese der Reduzierstufe bei größerer Soll-Reduzierstufe als Ist-Wert</v>
      </c>
      <c r="F1719" s="2" t="str">
        <f>VLOOKUP(A1719,'4B0907557B M382 List'!$A$5:$D$1799,3,FALSE)</f>
        <v>$07740</v>
      </c>
      <c r="H1719" s="2" t="str">
        <f>VLOOKUP(A1719,'4B0907557P M592 List'!$A$5:$D$1316,2,FALSE)</f>
        <v>1x1</v>
      </c>
      <c r="I1719" s="2" t="str">
        <f>VLOOKUP(A1719,'4B0907557P M592 List'!$A$5:$D$1316,4,FALSE)</f>
        <v>Hysterese der Reduzierstufe bei größerer Soll-Reduzierstufe als Ist-Wert</v>
      </c>
      <c r="J1719" s="2" t="str">
        <f>VLOOKUP(A1719,'4B0907557P M592 List'!$A$5:$D$1316,3,FALSE)</f>
        <v>$072D6</v>
      </c>
      <c r="L1719" s="2" t="str">
        <f>VLOOKUP(A1719,'4B0907557P M592 List'!$A$5:$D$1316,2,FALSE)</f>
        <v>1x1</v>
      </c>
      <c r="M1719" s="2" t="str">
        <f>VLOOKUP(A1719,'4B0907557P M592 List'!$A$5:$D$1316,4,FALSE)</f>
        <v>Hysterese der Reduzierstufe bei größerer Soll-Reduzierstufe als Ist-Wert</v>
      </c>
      <c r="N1719" s="2" t="str">
        <f>VLOOKUP(A1719,'4B0907557P M592 List'!$A$5:$D$1316,3,FALSE)</f>
        <v>$072D6</v>
      </c>
      <c r="P1719" s="2" t="str">
        <f>VLOOKUP(A1719,'06A906018R M383 List'!$A$6:$D$1294,2,FALSE)</f>
        <v>1x1</v>
      </c>
      <c r="Q1719" s="2" t="str">
        <f>VLOOKUP(A1719,'06A906018R M383 List'!$A$6:$D$1294,4,FALSE)</f>
        <v>Hysterese der Reduzierstufe bei größerer Soll-Reduzierstufe als Ist-Wert</v>
      </c>
      <c r="R1719" s="2" t="str">
        <f>VLOOKUP(A1719,'06A906018R M383 List'!$A$6:$D$1294,3,FALSE)</f>
        <v>$06C58</v>
      </c>
      <c r="T1719" s="2" t="str">
        <f>VLOOKUP(A1719,'06A906018CG M383 List'!$A$6:$D$1395,2,FALSE)</f>
        <v>1x1</v>
      </c>
      <c r="U1719" s="2" t="str">
        <f>VLOOKUP(A1719,'06A906018CG M383 List'!$A$6:$D$1395,4,FALSE)</f>
        <v>Hysterese der Reduzierstufe bei größerer Soll-Reduzierstufe als Ist-Wert</v>
      </c>
      <c r="V1719" s="2" t="str">
        <f>VLOOKUP(A1719,'06A906018CG M383 List'!$A$6:$D$1395,3,FALSE)</f>
        <v>$06C7E</v>
      </c>
    </row>
    <row r="1720" spans="1:22">
      <c r="A1720" s="2" t="s">
        <v>5833</v>
      </c>
      <c r="B1720" s="2" t="str">
        <f>VLOOKUP(A1720,'4B0907557B M382 List'!$A$5:$E$1799,5,FALSE)</f>
        <v>Hysteresis of the reduction with a smaller target reduction stage as an actual value</v>
      </c>
      <c r="D1720" s="2" t="str">
        <f>VLOOKUP(A1720,'4B0907557B M382 List'!$A$5:$B$1799,2,FALSE)</f>
        <v>1x1</v>
      </c>
      <c r="E1720" s="2" t="str">
        <f>VLOOKUP(A1720,'4B0907557B M382 List'!$A$5:$D$1799,4,FALSE)</f>
        <v>Hysterese der Reduzierstufe bei kleinerer Soll-Reduzierstufe als Ist-Wert</v>
      </c>
      <c r="F1720" s="2" t="str">
        <f>VLOOKUP(A1720,'4B0907557B M382 List'!$A$5:$D$1799,3,FALSE)</f>
        <v>$07741</v>
      </c>
      <c r="H1720" s="2" t="str">
        <f>VLOOKUP(A1720,'4B0907557P M592 List'!$A$5:$D$1316,2,FALSE)</f>
        <v>1x1</v>
      </c>
      <c r="I1720" s="2" t="str">
        <f>VLOOKUP(A1720,'4B0907557P M592 List'!$A$5:$D$1316,4,FALSE)</f>
        <v>Hysterese der Reduzierstufe bei kleinerer Soll-Reduzierstufe als Ist-Wert</v>
      </c>
      <c r="J1720" s="2" t="str">
        <f>VLOOKUP(A1720,'4B0907557P M592 List'!$A$5:$D$1316,3,FALSE)</f>
        <v>$072D7</v>
      </c>
      <c r="L1720" s="2" t="str">
        <f>VLOOKUP(A1720,'4B0907557P M592 List'!$A$5:$D$1316,2,FALSE)</f>
        <v>1x1</v>
      </c>
      <c r="M1720" s="2" t="str">
        <f>VLOOKUP(A1720,'4B0907557P M592 List'!$A$5:$D$1316,4,FALSE)</f>
        <v>Hysterese der Reduzierstufe bei kleinerer Soll-Reduzierstufe als Ist-Wert</v>
      </c>
      <c r="N1720" s="2" t="str">
        <f>VLOOKUP(A1720,'4B0907557P M592 List'!$A$5:$D$1316,3,FALSE)</f>
        <v>$072D7</v>
      </c>
      <c r="P1720" s="2" t="str">
        <f>VLOOKUP(A1720,'06A906018R M383 List'!$A$6:$D$1294,2,FALSE)</f>
        <v>1x1</v>
      </c>
      <c r="Q1720" s="2" t="str">
        <f>VLOOKUP(A1720,'06A906018R M383 List'!$A$6:$D$1294,4,FALSE)</f>
        <v>Hysterese der Reduzierstufe bei kleinerer Soll-Reduzierstufe als Ist-Wert</v>
      </c>
      <c r="R1720" s="2" t="str">
        <f>VLOOKUP(A1720,'06A906018R M383 List'!$A$6:$D$1294,3,FALSE)</f>
        <v>$06C59</v>
      </c>
      <c r="T1720" s="2" t="str">
        <f>VLOOKUP(A1720,'06A906018CG M383 List'!$A$6:$D$1395,2,FALSE)</f>
        <v>1x1</v>
      </c>
      <c r="U1720" s="2" t="str">
        <f>VLOOKUP(A1720,'06A906018CG M383 List'!$A$6:$D$1395,4,FALSE)</f>
        <v>Hysterese der Reduzierstufe bei kleinerer Soll-Reduzierstufe als Ist-Wert</v>
      </c>
      <c r="V1720" s="2" t="str">
        <f>VLOOKUP(A1720,'06A906018CG M383 List'!$A$6:$D$1395,3,FALSE)</f>
        <v>$06C7F</v>
      </c>
    </row>
    <row r="1721" spans="1:22">
      <c r="A1721" s="2" t="s">
        <v>5836</v>
      </c>
      <c r="B1721" s="2" t="str">
        <f>VLOOKUP(A1721,'4B0907557B M382 List'!$A$5:$E$1799,5,FALSE)</f>
        <v>Threshold between ignition intervention and suppression of injection</v>
      </c>
      <c r="D1721" s="2" t="str">
        <f>VLOOKUP(A1721,'4B0907557B M382 List'!$A$5:$B$1799,2,FALSE)</f>
        <v>6x1</v>
      </c>
      <c r="E1721" s="2" t="str">
        <f>VLOOKUP(A1721,'4B0907557B M382 List'!$A$5:$D$1799,4,FALSE)</f>
        <v>Schwelle zwischen Zündeingriff und Einspritzausblendung</v>
      </c>
      <c r="F1721" s="2" t="str">
        <f>VLOOKUP(A1721,'4B0907557B M382 List'!$A$5:$D$1799,3,FALSE)</f>
        <v>$0A98D</v>
      </c>
      <c r="H1721" s="2" t="e">
        <f>VLOOKUP(A1721,'4B0907557P M592 List'!$A$5:$D$1316,2,FALSE)</f>
        <v>#N/A</v>
      </c>
      <c r="I1721" s="2" t="e">
        <f>VLOOKUP(A1721,'4B0907557P M592 List'!$A$5:$D$1316,4,FALSE)</f>
        <v>#N/A</v>
      </c>
      <c r="J1721" s="2" t="e">
        <f>VLOOKUP(A1721,'4B0907557P M592 List'!$A$5:$D$1316,3,FALSE)</f>
        <v>#N/A</v>
      </c>
      <c r="L1721" s="2" t="e">
        <f>VLOOKUP(A1721,'4B0907557P M592 List'!$A$5:$D$1316,2,FALSE)</f>
        <v>#N/A</v>
      </c>
      <c r="M1721" s="2" t="e">
        <f>VLOOKUP(A1721,'4B0907557P M592 List'!$A$5:$D$1316,4,FALSE)</f>
        <v>#N/A</v>
      </c>
      <c r="N1721" s="2" t="e">
        <f>VLOOKUP(A1721,'4B0907557P M592 List'!$A$5:$D$1316,3,FALSE)</f>
        <v>#N/A</v>
      </c>
      <c r="P1721" s="2" t="str">
        <f>VLOOKUP(A1721,'06A906018R M383 List'!$A$6:$D$1294,2,FALSE)</f>
        <v>6x1</v>
      </c>
      <c r="Q1721" s="2" t="str">
        <f>VLOOKUP(A1721,'06A906018R M383 List'!$A$6:$D$1294,4,FALSE)</f>
        <v>Schwelle zwischen Zündeingriff und Einspritzausblendung</v>
      </c>
      <c r="R1721" s="2" t="str">
        <f>VLOOKUP(A1721,'06A906018R M383 List'!$A$6:$D$1294,3,FALSE)</f>
        <v>$09E82</v>
      </c>
      <c r="T1721" s="2" t="str">
        <f>VLOOKUP(A1721,'06A906018CG M383 List'!$A$6:$D$1395,2,FALSE)</f>
        <v>6x1</v>
      </c>
      <c r="U1721" s="2" t="str">
        <f>VLOOKUP(A1721,'06A906018CG M383 List'!$A$6:$D$1395,4,FALSE)</f>
        <v>Schwelle zwischen Zündeingriff und Einspritzausblendung</v>
      </c>
      <c r="V1721" s="2" t="str">
        <f>VLOOKUP(A1721,'06A906018CG M383 List'!$A$6:$D$1395,3,FALSE)</f>
        <v>$09EEC</v>
      </c>
    </row>
    <row r="1722" spans="1:22">
      <c r="A1722" s="2" t="s">
        <v>6610</v>
      </c>
      <c r="B1722" s="2" t="str">
        <f>VLOOKUP(A1722,'4B0907557B M382 List'!$A$5:$E$1799,5,FALSE)</f>
        <v>Motor temperature threshold for the admission of the odd reduction levels</v>
      </c>
      <c r="D1722" s="2" t="str">
        <f>VLOOKUP(A1722,'4B0907557B M382 List'!$A$5:$B$1799,2,FALSE)</f>
        <v>1x1</v>
      </c>
      <c r="E1722" s="2" t="str">
        <f>VLOOKUP(A1722,'4B0907557B M382 List'!$A$5:$D$1799,4,FALSE)</f>
        <v>Motortemperaturschwelle für die Zulassung der ungeraden Reduzierstufen</v>
      </c>
      <c r="F1722" s="2" t="str">
        <f>VLOOKUP(A1722,'4B0907557B M382 List'!$A$5:$D$1799,3,FALSE)</f>
        <v>$07742</v>
      </c>
      <c r="H1722" s="2" t="str">
        <f>VLOOKUP(A1722,'4B0907557P M592 List'!$A$5:$D$1316,2,FALSE)</f>
        <v>1x1</v>
      </c>
      <c r="I1722" s="2" t="str">
        <f>VLOOKUP(A1722,'4B0907557P M592 List'!$A$5:$D$1316,4,FALSE)</f>
        <v>Motortemperaturschwelle für die Zulassung der ungeraden Reduzierstufen</v>
      </c>
      <c r="J1722" s="2" t="str">
        <f>VLOOKUP(A1722,'4B0907557P M592 List'!$A$5:$D$1316,3,FALSE)</f>
        <v>$072D8</v>
      </c>
      <c r="L1722" s="2" t="str">
        <f>VLOOKUP(A1722,'4B0907557P M592 List'!$A$5:$D$1316,2,FALSE)</f>
        <v>1x1</v>
      </c>
      <c r="M1722" s="2" t="str">
        <f>VLOOKUP(A1722,'4B0907557P M592 List'!$A$5:$D$1316,4,FALSE)</f>
        <v>Motortemperaturschwelle für die Zulassung der ungeraden Reduzierstufen</v>
      </c>
      <c r="N1722" s="2" t="str">
        <f>VLOOKUP(A1722,'4B0907557P M592 List'!$A$5:$D$1316,3,FALSE)</f>
        <v>$072D8</v>
      </c>
      <c r="P1722" s="2" t="str">
        <f>VLOOKUP(A1722,'06A906018R M383 List'!$A$6:$D$1294,2,FALSE)</f>
        <v>1x1</v>
      </c>
      <c r="Q1722" s="2" t="str">
        <f>VLOOKUP(A1722,'06A906018R M383 List'!$A$6:$D$1294,4,FALSE)</f>
        <v>Motortemperaturschwelle für die Zulassung der ungeraden Reduzierstufen</v>
      </c>
      <c r="R1722" s="2" t="str">
        <f>VLOOKUP(A1722,'06A906018R M383 List'!$A$6:$D$1294,3,FALSE)</f>
        <v>$06C5A</v>
      </c>
      <c r="T1722" s="2" t="str">
        <f>VLOOKUP(A1722,'06A906018CG M383 List'!$A$6:$D$1395,2,FALSE)</f>
        <v>1x1</v>
      </c>
      <c r="U1722" s="2" t="str">
        <f>VLOOKUP(A1722,'06A906018CG M383 List'!$A$6:$D$1395,4,FALSE)</f>
        <v>Motortemperaturschwelle für die Zulassung der ungeraden Reduzierstufen</v>
      </c>
      <c r="V1722" s="2" t="str">
        <f>VLOOKUP(A1722,'06A906018CG M383 List'!$A$6:$D$1395,3,FALSE)</f>
        <v>$06C80</v>
      </c>
    </row>
    <row r="1723" spans="1:22">
      <c r="P1723" s="2"/>
      <c r="Q1723" s="2"/>
      <c r="R1723" s="2"/>
    </row>
    <row r="1724" spans="1:22">
      <c r="A1724" s="2" t="s">
        <v>4408</v>
      </c>
      <c r="B1724" s="15" t="s">
        <v>10007</v>
      </c>
      <c r="P1724" s="2"/>
      <c r="Q1724" s="2"/>
      <c r="R1724" s="2"/>
    </row>
    <row r="1725" spans="1:22">
      <c r="A1725" s="2" t="s">
        <v>8962</v>
      </c>
      <c r="B1725" s="2" t="str">
        <f>VLOOKUP(A1725,'4B0907557B M382 List'!$A$5:$E$1799,5,FALSE)</f>
        <v>Hard number increments after WE: Zündwinkeländerungsbereich 4</v>
      </c>
      <c r="D1725" s="2" t="str">
        <f>VLOOKUP(A1725,'4B0907557B M382 List'!$A$5:$B$1799,2,FALSE)</f>
        <v>10x1</v>
      </c>
      <c r="E1725" s="2" t="str">
        <f>VLOOKUP(A1725,'4B0907557B M382 List'!$A$5:$D$1799,4,FALSE)</f>
        <v>Zündwinkeländerungsbereich 4: Anzahl Inkremente nach WE hart</v>
      </c>
      <c r="F1725" s="2" t="str">
        <f>VLOOKUP(A1725,'4B0907557B M382 List'!$A$5:$D$1799,3,FALSE)</f>
        <v>$0B4EE</v>
      </c>
      <c r="H1725" s="2" t="e">
        <f>VLOOKUP(A1725,'4B0907557P M592 List'!$A$5:$D$1316,2,FALSE)</f>
        <v>#N/A</v>
      </c>
      <c r="I1725" s="2" t="e">
        <f>VLOOKUP(A1725,'4B0907557P M592 List'!$A$5:$D$1316,4,FALSE)</f>
        <v>#N/A</v>
      </c>
      <c r="J1725" s="2" t="e">
        <f>VLOOKUP(A1725,'4B0907557P M592 List'!$A$5:$D$1316,3,FALSE)</f>
        <v>#N/A</v>
      </c>
      <c r="L1725" s="2" t="e">
        <f>VLOOKUP(A1725,'4B0907557P M592 List'!$A$5:$D$1316,2,FALSE)</f>
        <v>#N/A</v>
      </c>
      <c r="M1725" s="2" t="e">
        <f>VLOOKUP(A1725,'4B0907557P M592 List'!$A$5:$D$1316,4,FALSE)</f>
        <v>#N/A</v>
      </c>
      <c r="N1725" s="2" t="e">
        <f>VLOOKUP(A1725,'4B0907557P M592 List'!$A$5:$D$1316,3,FALSE)</f>
        <v>#N/A</v>
      </c>
      <c r="P1725" s="2" t="str">
        <f>VLOOKUP(A1725,'06A906018R M383 List'!$A$6:$D$1294,2,FALSE)</f>
        <v>10x1</v>
      </c>
      <c r="Q1725" s="2" t="str">
        <f>VLOOKUP(A1725,'06A906018R M383 List'!$A$6:$D$1294,4,FALSE)</f>
        <v>Zündwinkeländerungsbereich 4: Anzahl Inkremente nach WE hart</v>
      </c>
      <c r="R1725" s="2" t="str">
        <f>VLOOKUP(A1725,'06A906018R M383 List'!$A$6:$D$1294,3,FALSE)</f>
        <v>$0A9F3</v>
      </c>
      <c r="T1725" s="2" t="str">
        <f>VLOOKUP(A1725,'06A906018CG M383 List'!$A$6:$D$1395,2,FALSE)</f>
        <v>10x1</v>
      </c>
      <c r="U1725" s="2" t="str">
        <f>VLOOKUP(A1725,'06A906018CG M383 List'!$A$6:$D$1395,4,FALSE)</f>
        <v>Zündwinkeländerungsbereich 4: Anzahl Inkremente nach WE hart</v>
      </c>
      <c r="V1725" s="2" t="str">
        <f>VLOOKUP(A1725,'06A906018CG M383 List'!$A$6:$D$1395,3,FALSE)</f>
        <v>$0AA5D</v>
      </c>
    </row>
    <row r="1726" spans="1:22">
      <c r="A1726" s="2" t="s">
        <v>8978</v>
      </c>
      <c r="B1726" s="2" t="str">
        <f>VLOOKUP(A1726,'4B0907557B M382 List'!$A$5:$E$1799,5,FALSE)</f>
        <v>Zündwinkeländerungsbereich 3: Number of increments</v>
      </c>
      <c r="D1726" s="2" t="str">
        <f>VLOOKUP(A1726,'4B0907557B M382 List'!$A$5:$B$1799,2,FALSE)</f>
        <v>10x1</v>
      </c>
      <c r="E1726" s="2" t="str">
        <f>VLOOKUP(A1726,'4B0907557B M382 List'!$A$5:$D$1799,4,FALSE)</f>
        <v>Zündwinkeländerungsbereich 3: Anzahl Inkremente</v>
      </c>
      <c r="F1726" s="2" t="str">
        <f>VLOOKUP(A1726,'4B0907557B M382 List'!$A$5:$D$1799,3,FALSE)</f>
        <v>$0B4D0</v>
      </c>
      <c r="H1726" s="2" t="e">
        <f>VLOOKUP(A1726,'4B0907557P M592 List'!$A$5:$D$1316,2,FALSE)</f>
        <v>#N/A</v>
      </c>
      <c r="I1726" s="2" t="e">
        <f>VLOOKUP(A1726,'4B0907557P M592 List'!$A$5:$D$1316,4,FALSE)</f>
        <v>#N/A</v>
      </c>
      <c r="J1726" s="2" t="e">
        <f>VLOOKUP(A1726,'4B0907557P M592 List'!$A$5:$D$1316,3,FALSE)</f>
        <v>#N/A</v>
      </c>
      <c r="L1726" s="2" t="e">
        <f>VLOOKUP(A1726,'4B0907557P M592 List'!$A$5:$D$1316,2,FALSE)</f>
        <v>#N/A</v>
      </c>
      <c r="M1726" s="2" t="e">
        <f>VLOOKUP(A1726,'4B0907557P M592 List'!$A$5:$D$1316,4,FALSE)</f>
        <v>#N/A</v>
      </c>
      <c r="N1726" s="2" t="e">
        <f>VLOOKUP(A1726,'4B0907557P M592 List'!$A$5:$D$1316,3,FALSE)</f>
        <v>#N/A</v>
      </c>
      <c r="P1726" s="2" t="e">
        <f>VLOOKUP(A1726,'06A906018R M383 List'!$A$6:$D$1294,2,FALSE)</f>
        <v>#N/A</v>
      </c>
      <c r="Q1726" s="2" t="e">
        <f>VLOOKUP(A1726,'06A906018R M383 List'!$A$6:$D$1294,4,FALSE)</f>
        <v>#N/A</v>
      </c>
      <c r="R1726" s="2" t="e">
        <f>VLOOKUP(A1726,'06A906018R M383 List'!$A$6:$D$1294,3,FALSE)</f>
        <v>#N/A</v>
      </c>
      <c r="T1726" s="2" t="e">
        <f>VLOOKUP(A1726,'06A906018CG M383 List'!$A$6:$D$1395,2,FALSE)</f>
        <v>#N/A</v>
      </c>
      <c r="U1726" s="2" t="e">
        <f>VLOOKUP(A1726,'06A906018CG M383 List'!$A$6:$D$1395,4,FALSE)</f>
        <v>#N/A</v>
      </c>
      <c r="V1726" s="2" t="e">
        <f>VLOOKUP(A1726,'06A906018CG M383 List'!$A$6:$D$1395,3,FALSE)</f>
        <v>#N/A</v>
      </c>
    </row>
    <row r="1727" spans="1:22">
      <c r="A1727" s="2" t="s">
        <v>8984</v>
      </c>
      <c r="B1727" s="2" t="str">
        <f>VLOOKUP(A1727,'4B0907557B M382 List'!$A$5:$E$1799,5,FALSE)</f>
        <v>ZWB4 : number of increments soft after WE</v>
      </c>
      <c r="D1727" s="2" t="str">
        <f>VLOOKUP(A1727,'4B0907557B M382 List'!$A$5:$B$1799,2,FALSE)</f>
        <v>10x1</v>
      </c>
      <c r="E1727" s="2" t="str">
        <f>VLOOKUP(A1727,'4B0907557B M382 List'!$A$5:$D$1799,4,FALSE)</f>
        <v>ZWB4: Anzahl Inkremente nach WE weich</v>
      </c>
      <c r="F1727" s="2" t="str">
        <f>VLOOKUP(A1727,'4B0907557B M382 List'!$A$5:$D$1799,3,FALSE)</f>
        <v>$0B4E4</v>
      </c>
      <c r="H1727" s="2" t="e">
        <f>VLOOKUP(A1727,'4B0907557P M592 List'!$A$5:$D$1316,2,FALSE)</f>
        <v>#N/A</v>
      </c>
      <c r="I1727" s="2" t="e">
        <f>VLOOKUP(A1727,'4B0907557P M592 List'!$A$5:$D$1316,4,FALSE)</f>
        <v>#N/A</v>
      </c>
      <c r="J1727" s="2" t="e">
        <f>VLOOKUP(A1727,'4B0907557P M592 List'!$A$5:$D$1316,3,FALSE)</f>
        <v>#N/A</v>
      </c>
      <c r="L1727" s="2" t="e">
        <f>VLOOKUP(A1727,'4B0907557P M592 List'!$A$5:$D$1316,2,FALSE)</f>
        <v>#N/A</v>
      </c>
      <c r="M1727" s="2" t="e">
        <f>VLOOKUP(A1727,'4B0907557P M592 List'!$A$5:$D$1316,4,FALSE)</f>
        <v>#N/A</v>
      </c>
      <c r="N1727" s="2" t="e">
        <f>VLOOKUP(A1727,'4B0907557P M592 List'!$A$5:$D$1316,3,FALSE)</f>
        <v>#N/A</v>
      </c>
      <c r="P1727" s="2" t="str">
        <f>VLOOKUP(A1727,'06A906018R M383 List'!$A$6:$D$1294,2,FALSE)</f>
        <v>10x1</v>
      </c>
      <c r="Q1727" s="2" t="str">
        <f>VLOOKUP(A1727,'06A906018R M383 List'!$A$6:$D$1294,4,FALSE)</f>
        <v>ZWB4: Anzahl Inkremente nach WE weich</v>
      </c>
      <c r="R1727" s="2" t="str">
        <f>VLOOKUP(A1727,'06A906018R M383 List'!$A$6:$D$1294,3,FALSE)</f>
        <v>$0A9E9</v>
      </c>
      <c r="T1727" s="2" t="str">
        <f>VLOOKUP(A1727,'06A906018CG M383 List'!$A$6:$D$1395,2,FALSE)</f>
        <v>10x1</v>
      </c>
      <c r="U1727" s="2" t="str">
        <f>VLOOKUP(A1727,'06A906018CG M383 List'!$A$6:$D$1395,4,FALSE)</f>
        <v>ZWB4: Anzahl Inkremente nach WE weich</v>
      </c>
      <c r="V1727" s="2" t="str">
        <f>VLOOKUP(A1727,'06A906018CG M383 List'!$A$6:$D$1395,3,FALSE)</f>
        <v>$0AA53</v>
      </c>
    </row>
    <row r="1728" spans="1:22">
      <c r="A1728" s="2" t="s">
        <v>9089</v>
      </c>
      <c r="B1728" s="2" t="str">
        <f>VLOOKUP(A1728,'4B0907557B M382 List'!$A$5:$E$1799,5,FALSE)</f>
        <v>Hysteresis for Schubabschalte - speed threshold at short</v>
      </c>
      <c r="D1728" s="2" t="str">
        <f>VLOOKUP(A1728,'4B0907557B M382 List'!$A$5:$B$1799,2,FALSE)</f>
        <v>1x1</v>
      </c>
      <c r="E1728" s="2" t="str">
        <f>VLOOKUP(A1728,'4B0907557B M382 List'!$A$5:$D$1799,4,FALSE)</f>
        <v>Hysterese für Schubabschalte - Drehzahlschwelle bei Kurzschluß</v>
      </c>
      <c r="F1728" s="2" t="str">
        <f>VLOOKUP(A1728,'4B0907557B M382 List'!$A$5:$D$1799,3,FALSE)</f>
        <v>$07748</v>
      </c>
      <c r="H1728" s="2" t="str">
        <f>VLOOKUP(A1728,'4B0907557P M592 List'!$A$5:$D$1316,2,FALSE)</f>
        <v>1x1</v>
      </c>
      <c r="I1728" s="2" t="str">
        <f>VLOOKUP(A1728,'4B0907557P M592 List'!$A$5:$D$1316,4,FALSE)</f>
        <v>Hysterese für Schubabschalte - Drehzahlschwelle bei Kurzschluß</v>
      </c>
      <c r="J1728" s="2" t="str">
        <f>VLOOKUP(A1728,'4B0907557P M592 List'!$A$5:$D$1316,3,FALSE)</f>
        <v>$072DE</v>
      </c>
      <c r="L1728" s="2" t="str">
        <f>VLOOKUP(A1728,'4B0907557P M592 List'!$A$5:$D$1316,2,FALSE)</f>
        <v>1x1</v>
      </c>
      <c r="M1728" s="2" t="str">
        <f>VLOOKUP(A1728,'4B0907557P M592 List'!$A$5:$D$1316,4,FALSE)</f>
        <v>Hysterese für Schubabschalte - Drehzahlschwelle bei Kurzschluß</v>
      </c>
      <c r="N1728" s="2" t="str">
        <f>VLOOKUP(A1728,'4B0907557P M592 List'!$A$5:$D$1316,3,FALSE)</f>
        <v>$072DE</v>
      </c>
      <c r="P1728" s="2" t="str">
        <f>VLOOKUP(A1728,'06A906018R M383 List'!$A$6:$D$1294,2,FALSE)</f>
        <v>1x1</v>
      </c>
      <c r="Q1728" s="2" t="str">
        <f>VLOOKUP(A1728,'06A906018R M383 List'!$A$6:$D$1294,4,FALSE)</f>
        <v>Hysterese für Schubabschalte - Drehzahlschwelle bei Kurzschluß</v>
      </c>
      <c r="R1728" s="2" t="str">
        <f>VLOOKUP(A1728,'06A906018R M383 List'!$A$6:$D$1294,3,FALSE)</f>
        <v>$06C60</v>
      </c>
      <c r="T1728" s="2" t="str">
        <f>VLOOKUP(A1728,'06A906018CG M383 List'!$A$6:$D$1395,2,FALSE)</f>
        <v>1x1</v>
      </c>
      <c r="U1728" s="2" t="str">
        <f>VLOOKUP(A1728,'06A906018CG M383 List'!$A$6:$D$1395,4,FALSE)</f>
        <v>Hysterese für Schubabschalte - Drehzahlschwelle bei Kurzschluß</v>
      </c>
      <c r="V1728" s="2" t="str">
        <f>VLOOKUP(A1728,'06A906018CG M383 List'!$A$6:$D$1395,3,FALSE)</f>
        <v>$06C86</v>
      </c>
    </row>
    <row r="1729" spans="1:22">
      <c r="A1729" s="2" t="s">
        <v>9091</v>
      </c>
      <c r="B1729" s="2" t="str">
        <f>VLOOKUP(A1729,'4B0907557B M382 List'!$A$5:$E$1799,5,FALSE)</f>
        <v>Hysteresis for Schubabschalte - speed threshold at short</v>
      </c>
      <c r="D1729" s="2" t="str">
        <f>VLOOKUP(A1729,'4B0907557B M382 List'!$A$5:$B$1799,2,FALSE)</f>
        <v>1x1</v>
      </c>
      <c r="E1729" s="2" t="str">
        <f>VLOOKUP(A1729,'4B0907557B M382 List'!$A$5:$D$1799,4,FALSE)</f>
        <v>Hysterese für Schubabschalte - Drehzahlschwelle bei Kurzschluß</v>
      </c>
      <c r="F1729" s="2" t="str">
        <f>VLOOKUP(A1729,'4B0907557B M382 List'!$A$5:$D$1799,3,FALSE)</f>
        <v>$0775E</v>
      </c>
      <c r="H1729" s="2" t="str">
        <f>VLOOKUP(A1729,'4B0907557P M592 List'!$A$5:$D$1316,2,FALSE)</f>
        <v>1x1</v>
      </c>
      <c r="I1729" s="2" t="str">
        <f>VLOOKUP(A1729,'4B0907557P M592 List'!$A$5:$D$1316,4,FALSE)</f>
        <v>Hysterese für Schubabschalte - Drehzahlschwelle bei Kurzschluß</v>
      </c>
      <c r="J1729" s="2" t="str">
        <f>VLOOKUP(A1729,'4B0907557P M592 List'!$A$5:$D$1316,3,FALSE)</f>
        <v>$072F4</v>
      </c>
      <c r="L1729" s="2" t="str">
        <f>VLOOKUP(A1729,'4B0907557P M592 List'!$A$5:$D$1316,2,FALSE)</f>
        <v>1x1</v>
      </c>
      <c r="M1729" s="2" t="str">
        <f>VLOOKUP(A1729,'4B0907557P M592 List'!$A$5:$D$1316,4,FALSE)</f>
        <v>Hysterese für Schubabschalte - Drehzahlschwelle bei Kurzschluß</v>
      </c>
      <c r="N1729" s="2" t="str">
        <f>VLOOKUP(A1729,'4B0907557P M592 List'!$A$5:$D$1316,3,FALSE)</f>
        <v>$072F4</v>
      </c>
      <c r="P1729" s="2" t="str">
        <f>VLOOKUP(A1729,'06A906018R M383 List'!$A$6:$D$1294,2,FALSE)</f>
        <v>1x1</v>
      </c>
      <c r="Q1729" s="2" t="str">
        <f>VLOOKUP(A1729,'06A906018R M383 List'!$A$6:$D$1294,4,FALSE)</f>
        <v>Hysterese für Schubabschalte - Drehzahlschwelle bei Kurzschluß</v>
      </c>
      <c r="R1729" s="2" t="str">
        <f>VLOOKUP(A1729,'06A906018R M383 List'!$A$6:$D$1294,3,FALSE)</f>
        <v>$06C76</v>
      </c>
      <c r="T1729" s="2" t="str">
        <f>VLOOKUP(A1729,'06A906018CG M383 List'!$A$6:$D$1395,2,FALSE)</f>
        <v>1x1</v>
      </c>
      <c r="U1729" s="2" t="str">
        <f>VLOOKUP(A1729,'06A906018CG M383 List'!$A$6:$D$1395,4,FALSE)</f>
        <v>Hysterese für Schubabschalte - Drehzahlschwelle bei Kurzschluß</v>
      </c>
      <c r="V1729" s="2" t="str">
        <f>VLOOKUP(A1729,'06A906018CG M383 List'!$A$6:$D$1395,3,FALSE)</f>
        <v>$06C9C</v>
      </c>
    </row>
    <row r="1730" spans="1:22">
      <c r="A1730" s="2" t="s">
        <v>9100</v>
      </c>
      <c r="B1730" s="2" t="str">
        <f>VLOOKUP(A1730,'4B0907557B M382 List'!$A$5:$E$1799,5,FALSE)</f>
        <v>Delta n SA high relative to nWE</v>
      </c>
      <c r="D1730" s="2" t="str">
        <f>VLOOKUP(A1730,'4B0907557B M382 List'!$A$5:$B$1799,2,FALSE)</f>
        <v>1x1</v>
      </c>
      <c r="E1730" s="2" t="str">
        <f>VLOOKUP(A1730,'4B0907557B M382 List'!$A$5:$D$1799,4,FALSE)</f>
        <v>Delta n SA high bezogen auf nWE</v>
      </c>
      <c r="F1730" s="2" t="str">
        <f>VLOOKUP(A1730,'4B0907557B M382 List'!$A$5:$D$1799,3,FALSE)</f>
        <v>$0774B</v>
      </c>
      <c r="H1730" s="2" t="str">
        <f>VLOOKUP(A1730,'4B0907557P M592 List'!$A$5:$D$1316,2,FALSE)</f>
        <v>1x1</v>
      </c>
      <c r="I1730" s="2" t="str">
        <f>VLOOKUP(A1730,'4B0907557P M592 List'!$A$5:$D$1316,4,FALSE)</f>
        <v>Delta n SA high bezogen auf nWE</v>
      </c>
      <c r="J1730" s="2" t="str">
        <f>VLOOKUP(A1730,'4B0907557P M592 List'!$A$5:$D$1316,3,FALSE)</f>
        <v>$072E1</v>
      </c>
      <c r="L1730" s="2" t="str">
        <f>VLOOKUP(A1730,'4B0907557P M592 List'!$A$5:$D$1316,2,FALSE)</f>
        <v>1x1</v>
      </c>
      <c r="M1730" s="2" t="str">
        <f>VLOOKUP(A1730,'4B0907557P M592 List'!$A$5:$D$1316,4,FALSE)</f>
        <v>Delta n SA high bezogen auf nWE</v>
      </c>
      <c r="N1730" s="2" t="str">
        <f>VLOOKUP(A1730,'4B0907557P M592 List'!$A$5:$D$1316,3,FALSE)</f>
        <v>$072E1</v>
      </c>
      <c r="P1730" s="2" t="str">
        <f>VLOOKUP(A1730,'06A906018R M383 List'!$A$6:$D$1294,2,FALSE)</f>
        <v>1x1</v>
      </c>
      <c r="Q1730" s="2" t="str">
        <f>VLOOKUP(A1730,'06A906018R M383 List'!$A$6:$D$1294,4,FALSE)</f>
        <v>Delta n SA high bezogen auf nWE</v>
      </c>
      <c r="R1730" s="2" t="str">
        <f>VLOOKUP(A1730,'06A906018R M383 List'!$A$6:$D$1294,3,FALSE)</f>
        <v>$06C63</v>
      </c>
      <c r="T1730" s="2" t="str">
        <f>VLOOKUP(A1730,'06A906018CG M383 List'!$A$6:$D$1395,2,FALSE)</f>
        <v>1x1</v>
      </c>
      <c r="U1730" s="2" t="str">
        <f>VLOOKUP(A1730,'06A906018CG M383 List'!$A$6:$D$1395,4,FALSE)</f>
        <v>Delta n SA high bezogen auf nWE</v>
      </c>
      <c r="V1730" s="2" t="str">
        <f>VLOOKUP(A1730,'06A906018CG M383 List'!$A$6:$D$1395,3,FALSE)</f>
        <v>$06C89</v>
      </c>
    </row>
    <row r="1731" spans="1:22">
      <c r="A1731" s="2" t="s">
        <v>9102</v>
      </c>
      <c r="B1731" s="2" t="str">
        <f>VLOOKUP(A1731,'4B0907557B M382 List'!$A$5:$E$1799,5,FALSE)</f>
        <v>Delta n SA high relative to nWE</v>
      </c>
      <c r="D1731" s="2" t="str">
        <f>VLOOKUP(A1731,'4B0907557B M382 List'!$A$5:$B$1799,2,FALSE)</f>
        <v>1x1</v>
      </c>
      <c r="E1731" s="2" t="str">
        <f>VLOOKUP(A1731,'4B0907557B M382 List'!$A$5:$D$1799,4,FALSE)</f>
        <v>Delta n SA high bezogen auf nWE</v>
      </c>
      <c r="F1731" s="2" t="str">
        <f>VLOOKUP(A1731,'4B0907557B M382 List'!$A$5:$D$1799,3,FALSE)</f>
        <v>$07761</v>
      </c>
      <c r="H1731" s="2" t="str">
        <f>VLOOKUP(A1731,'4B0907557P M592 List'!$A$5:$D$1316,2,FALSE)</f>
        <v>1x1</v>
      </c>
      <c r="I1731" s="2" t="str">
        <f>VLOOKUP(A1731,'4B0907557P M592 List'!$A$5:$D$1316,4,FALSE)</f>
        <v>Delta n SA high bezogen auf nWE</v>
      </c>
      <c r="J1731" s="2" t="str">
        <f>VLOOKUP(A1731,'4B0907557P M592 List'!$A$5:$D$1316,3,FALSE)</f>
        <v>$072F7</v>
      </c>
      <c r="L1731" s="2" t="str">
        <f>VLOOKUP(A1731,'4B0907557P M592 List'!$A$5:$D$1316,2,FALSE)</f>
        <v>1x1</v>
      </c>
      <c r="M1731" s="2" t="str">
        <f>VLOOKUP(A1731,'4B0907557P M592 List'!$A$5:$D$1316,4,FALSE)</f>
        <v>Delta n SA high bezogen auf nWE</v>
      </c>
      <c r="N1731" s="2" t="str">
        <f>VLOOKUP(A1731,'4B0907557P M592 List'!$A$5:$D$1316,3,FALSE)</f>
        <v>$072F7</v>
      </c>
      <c r="P1731" s="2" t="str">
        <f>VLOOKUP(A1731,'06A906018R M383 List'!$A$6:$D$1294,2,FALSE)</f>
        <v>1x1</v>
      </c>
      <c r="Q1731" s="2" t="str">
        <f>VLOOKUP(A1731,'06A906018R M383 List'!$A$6:$D$1294,4,FALSE)</f>
        <v>Delta n SA high bezogen auf nWE</v>
      </c>
      <c r="R1731" s="2" t="str">
        <f>VLOOKUP(A1731,'06A906018R M383 List'!$A$6:$D$1294,3,FALSE)</f>
        <v>$06C79</v>
      </c>
      <c r="T1731" s="2" t="str">
        <f>VLOOKUP(A1731,'06A906018CG M383 List'!$A$6:$D$1395,2,FALSE)</f>
        <v>1x1</v>
      </c>
      <c r="U1731" s="2" t="str">
        <f>VLOOKUP(A1731,'06A906018CG M383 List'!$A$6:$D$1395,4,FALSE)</f>
        <v>Delta n SA high bezogen auf nWE</v>
      </c>
      <c r="V1731" s="2" t="str">
        <f>VLOOKUP(A1731,'06A906018CG M383 List'!$A$6:$D$1395,3,FALSE)</f>
        <v>$06C9F</v>
      </c>
    </row>
    <row r="1732" spans="1:22">
      <c r="A1732" s="2" t="s">
        <v>9105</v>
      </c>
      <c r="B1732" s="2" t="str">
        <f>VLOOKUP(A1732,'4B0907557B M382 List'!$A$5:$E$1799,5,FALSE)</f>
        <v>Delta n SA low relative to nWE</v>
      </c>
      <c r="D1732" s="2" t="str">
        <f>VLOOKUP(A1732,'4B0907557B M382 List'!$A$5:$B$1799,2,FALSE)</f>
        <v>1x1</v>
      </c>
      <c r="E1732" s="2" t="str">
        <f>VLOOKUP(A1732,'4B0907557B M382 List'!$A$5:$D$1799,4,FALSE)</f>
        <v>Delta n SA low bezogen auf nWE</v>
      </c>
      <c r="F1732" s="2" t="str">
        <f>VLOOKUP(A1732,'4B0907557B M382 List'!$A$5:$D$1799,3,FALSE)</f>
        <v>$0774E</v>
      </c>
      <c r="H1732" s="2" t="str">
        <f>VLOOKUP(A1732,'4B0907557P M592 List'!$A$5:$D$1316,2,FALSE)</f>
        <v>1x1</v>
      </c>
      <c r="I1732" s="2" t="str">
        <f>VLOOKUP(A1732,'4B0907557P M592 List'!$A$5:$D$1316,4,FALSE)</f>
        <v>Delta n SA low bezogen auf nWE</v>
      </c>
      <c r="J1732" s="2" t="str">
        <f>VLOOKUP(A1732,'4B0907557P M592 List'!$A$5:$D$1316,3,FALSE)</f>
        <v>$072E4</v>
      </c>
      <c r="L1732" s="2" t="str">
        <f>VLOOKUP(A1732,'4B0907557P M592 List'!$A$5:$D$1316,2,FALSE)</f>
        <v>1x1</v>
      </c>
      <c r="M1732" s="2" t="str">
        <f>VLOOKUP(A1732,'4B0907557P M592 List'!$A$5:$D$1316,4,FALSE)</f>
        <v>Delta n SA low bezogen auf nWE</v>
      </c>
      <c r="N1732" s="2" t="str">
        <f>VLOOKUP(A1732,'4B0907557P M592 List'!$A$5:$D$1316,3,FALSE)</f>
        <v>$072E4</v>
      </c>
      <c r="P1732" s="2" t="str">
        <f>VLOOKUP(A1732,'06A906018R M383 List'!$A$6:$D$1294,2,FALSE)</f>
        <v>1x1</v>
      </c>
      <c r="Q1732" s="2" t="str">
        <f>VLOOKUP(A1732,'06A906018R M383 List'!$A$6:$D$1294,4,FALSE)</f>
        <v>Delta n SA low bezogen auf nWE</v>
      </c>
      <c r="R1732" s="2" t="str">
        <f>VLOOKUP(A1732,'06A906018R M383 List'!$A$6:$D$1294,3,FALSE)</f>
        <v>$06C66</v>
      </c>
      <c r="T1732" s="2" t="str">
        <f>VLOOKUP(A1732,'06A906018CG M383 List'!$A$6:$D$1395,2,FALSE)</f>
        <v>1x1</v>
      </c>
      <c r="U1732" s="2" t="str">
        <f>VLOOKUP(A1732,'06A906018CG M383 List'!$A$6:$D$1395,4,FALSE)</f>
        <v>Delta n SA low bezogen auf nWE</v>
      </c>
      <c r="V1732" s="2" t="str">
        <f>VLOOKUP(A1732,'06A906018CG M383 List'!$A$6:$D$1395,3,FALSE)</f>
        <v>$06C8C</v>
      </c>
    </row>
    <row r="1733" spans="1:22">
      <c r="A1733" s="2" t="s">
        <v>9107</v>
      </c>
      <c r="B1733" s="2" t="str">
        <f>VLOOKUP(A1733,'4B0907557B M382 List'!$A$5:$E$1799,5,FALSE)</f>
        <v>Delta n SA low relative to nWE</v>
      </c>
      <c r="D1733" s="2" t="str">
        <f>VLOOKUP(A1733,'4B0907557B M382 List'!$A$5:$B$1799,2,FALSE)</f>
        <v>1x1</v>
      </c>
      <c r="E1733" s="2" t="str">
        <f>VLOOKUP(A1733,'4B0907557B M382 List'!$A$5:$D$1799,4,FALSE)</f>
        <v>Delta n SA low bezogen auf nWE</v>
      </c>
      <c r="F1733" s="2" t="str">
        <f>VLOOKUP(A1733,'4B0907557B M382 List'!$A$5:$D$1799,3,FALSE)</f>
        <v>$07764</v>
      </c>
      <c r="H1733" s="2" t="str">
        <f>VLOOKUP(A1733,'4B0907557P M592 List'!$A$5:$D$1316,2,FALSE)</f>
        <v>1x1</v>
      </c>
      <c r="I1733" s="2" t="str">
        <f>VLOOKUP(A1733,'4B0907557P M592 List'!$A$5:$D$1316,4,FALSE)</f>
        <v>Delta n SA low bezogen auf nWE</v>
      </c>
      <c r="J1733" s="2" t="str">
        <f>VLOOKUP(A1733,'4B0907557P M592 List'!$A$5:$D$1316,3,FALSE)</f>
        <v>$072FA</v>
      </c>
      <c r="L1733" s="2" t="str">
        <f>VLOOKUP(A1733,'4B0907557P M592 List'!$A$5:$D$1316,2,FALSE)</f>
        <v>1x1</v>
      </c>
      <c r="M1733" s="2" t="str">
        <f>VLOOKUP(A1733,'4B0907557P M592 List'!$A$5:$D$1316,4,FALSE)</f>
        <v>Delta n SA low bezogen auf nWE</v>
      </c>
      <c r="N1733" s="2" t="str">
        <f>VLOOKUP(A1733,'4B0907557P M592 List'!$A$5:$D$1316,3,FALSE)</f>
        <v>$072FA</v>
      </c>
      <c r="P1733" s="2" t="str">
        <f>VLOOKUP(A1733,'06A906018R M383 List'!$A$6:$D$1294,2,FALSE)</f>
        <v>1x1</v>
      </c>
      <c r="Q1733" s="2" t="str">
        <f>VLOOKUP(A1733,'06A906018R M383 List'!$A$6:$D$1294,4,FALSE)</f>
        <v>Delta n SA low bezogen auf nWE</v>
      </c>
      <c r="R1733" s="2" t="str">
        <f>VLOOKUP(A1733,'06A906018R M383 List'!$A$6:$D$1294,3,FALSE)</f>
        <v>$06C7C</v>
      </c>
      <c r="T1733" s="2" t="str">
        <f>VLOOKUP(A1733,'06A906018CG M383 List'!$A$6:$D$1395,2,FALSE)</f>
        <v>1x1</v>
      </c>
      <c r="U1733" s="2" t="str">
        <f>VLOOKUP(A1733,'06A906018CG M383 List'!$A$6:$D$1395,4,FALSE)</f>
        <v>Delta n SA low bezogen auf nWE</v>
      </c>
      <c r="V1733" s="2" t="str">
        <f>VLOOKUP(A1733,'06A906018CG M383 List'!$A$6:$D$1395,3,FALSE)</f>
        <v>$06CA2</v>
      </c>
    </row>
    <row r="1734" spans="1:22">
      <c r="A1734" s="2" t="s">
        <v>9110</v>
      </c>
      <c r="B1734" s="2" t="str">
        <f>VLOOKUP(A1734,'4B0907557B M382 List'!$A$5:$E$1799,5,FALSE)</f>
        <v>Schubabschalte hysteresis at WE idle</v>
      </c>
      <c r="D1734" s="2" t="str">
        <f>VLOOKUP(A1734,'4B0907557B M382 List'!$A$5:$B$1799,2,FALSE)</f>
        <v>1x1</v>
      </c>
      <c r="E1734" s="2" t="str">
        <f>VLOOKUP(A1734,'4B0907557B M382 List'!$A$5:$D$1799,4,FALSE)</f>
        <v>Schubabschalte-Hysterese bei WE im Leerlauf</v>
      </c>
      <c r="F1734" s="2" t="str">
        <f>VLOOKUP(A1734,'4B0907557B M382 List'!$A$5:$D$1799,3,FALSE)</f>
        <v>$0774D</v>
      </c>
      <c r="H1734" s="2" t="str">
        <f>VLOOKUP(A1734,'4B0907557P M592 List'!$A$5:$D$1316,2,FALSE)</f>
        <v>1x1</v>
      </c>
      <c r="I1734" s="2" t="str">
        <f>VLOOKUP(A1734,'4B0907557P M592 List'!$A$5:$D$1316,4,FALSE)</f>
        <v>Schubabschalte-Hysterese bei WE im Leerlauf</v>
      </c>
      <c r="J1734" s="2" t="str">
        <f>VLOOKUP(A1734,'4B0907557P M592 List'!$A$5:$D$1316,3,FALSE)</f>
        <v>$072E3</v>
      </c>
      <c r="L1734" s="2" t="str">
        <f>VLOOKUP(A1734,'4B0907557P M592 List'!$A$5:$D$1316,2,FALSE)</f>
        <v>1x1</v>
      </c>
      <c r="M1734" s="2" t="str">
        <f>VLOOKUP(A1734,'4B0907557P M592 List'!$A$5:$D$1316,4,FALSE)</f>
        <v>Schubabschalte-Hysterese bei WE im Leerlauf</v>
      </c>
      <c r="N1734" s="2" t="str">
        <f>VLOOKUP(A1734,'4B0907557P M592 List'!$A$5:$D$1316,3,FALSE)</f>
        <v>$072E3</v>
      </c>
      <c r="P1734" s="2" t="str">
        <f>VLOOKUP(A1734,'06A906018R M383 List'!$A$6:$D$1294,2,FALSE)</f>
        <v>1x1</v>
      </c>
      <c r="Q1734" s="2" t="str">
        <f>VLOOKUP(A1734,'06A906018R M383 List'!$A$6:$D$1294,4,FALSE)</f>
        <v>Schubabschalte-Hysterese bei WE im Leerlauf</v>
      </c>
      <c r="R1734" s="2" t="str">
        <f>VLOOKUP(A1734,'06A906018R M383 List'!$A$6:$D$1294,3,FALSE)</f>
        <v>$06C65</v>
      </c>
      <c r="T1734" s="2" t="str">
        <f>VLOOKUP(A1734,'06A906018CG M383 List'!$A$6:$D$1395,2,FALSE)</f>
        <v>1x1</v>
      </c>
      <c r="U1734" s="2" t="str">
        <f>VLOOKUP(A1734,'06A906018CG M383 List'!$A$6:$D$1395,4,FALSE)</f>
        <v>Schubabschalte-Hysterese bei WE im Leerlauf</v>
      </c>
      <c r="V1734" s="2" t="str">
        <f>VLOOKUP(A1734,'06A906018CG M383 List'!$A$6:$D$1395,3,FALSE)</f>
        <v>$06C8B</v>
      </c>
    </row>
    <row r="1735" spans="1:22">
      <c r="A1735" s="2" t="s">
        <v>9112</v>
      </c>
      <c r="B1735" s="2" t="str">
        <f>VLOOKUP(A1735,'4B0907557B M382 List'!$A$5:$E$1799,5,FALSE)</f>
        <v>Schubabschalte hysteresis at WE idle</v>
      </c>
      <c r="D1735" s="2" t="str">
        <f>VLOOKUP(A1735,'4B0907557B M382 List'!$A$5:$B$1799,2,FALSE)</f>
        <v>1x1</v>
      </c>
      <c r="E1735" s="2" t="str">
        <f>VLOOKUP(A1735,'4B0907557B M382 List'!$A$5:$D$1799,4,FALSE)</f>
        <v>Schubabschalte-Hysterese bei WE im Leerlauf</v>
      </c>
      <c r="F1735" s="2" t="str">
        <f>VLOOKUP(A1735,'4B0907557B M382 List'!$A$5:$D$1799,3,FALSE)</f>
        <v>$07763</v>
      </c>
      <c r="H1735" s="2" t="str">
        <f>VLOOKUP(A1735,'4B0907557P M592 List'!$A$5:$D$1316,2,FALSE)</f>
        <v>1x1</v>
      </c>
      <c r="I1735" s="2" t="str">
        <f>VLOOKUP(A1735,'4B0907557P M592 List'!$A$5:$D$1316,4,FALSE)</f>
        <v>Schubabschalte-Hysterese bei WE im Leerlauf</v>
      </c>
      <c r="J1735" s="2" t="str">
        <f>VLOOKUP(A1735,'4B0907557P M592 List'!$A$5:$D$1316,3,FALSE)</f>
        <v>$072F9</v>
      </c>
      <c r="L1735" s="2" t="str">
        <f>VLOOKUP(A1735,'4B0907557P M592 List'!$A$5:$D$1316,2,FALSE)</f>
        <v>1x1</v>
      </c>
      <c r="M1735" s="2" t="str">
        <f>VLOOKUP(A1735,'4B0907557P M592 List'!$A$5:$D$1316,4,FALSE)</f>
        <v>Schubabschalte-Hysterese bei WE im Leerlauf</v>
      </c>
      <c r="N1735" s="2" t="str">
        <f>VLOOKUP(A1735,'4B0907557P M592 List'!$A$5:$D$1316,3,FALSE)</f>
        <v>$072F9</v>
      </c>
      <c r="P1735" s="2" t="str">
        <f>VLOOKUP(A1735,'06A906018R M383 List'!$A$6:$D$1294,2,FALSE)</f>
        <v>1x1</v>
      </c>
      <c r="Q1735" s="2" t="str">
        <f>VLOOKUP(A1735,'06A906018R M383 List'!$A$6:$D$1294,4,FALSE)</f>
        <v>Schubabschalte-Hysterese bei WE im Leerlauf</v>
      </c>
      <c r="R1735" s="2" t="str">
        <f>VLOOKUP(A1735,'06A906018R M383 List'!$A$6:$D$1294,3,FALSE)</f>
        <v>$06C7B</v>
      </c>
      <c r="T1735" s="2" t="str">
        <f>VLOOKUP(A1735,'06A906018CG M383 List'!$A$6:$D$1395,2,FALSE)</f>
        <v>1x1</v>
      </c>
      <c r="U1735" s="2" t="str">
        <f>VLOOKUP(A1735,'06A906018CG M383 List'!$A$6:$D$1395,4,FALSE)</f>
        <v>Schubabschalte-Hysterese bei WE im Leerlauf</v>
      </c>
      <c r="V1735" s="2" t="str">
        <f>VLOOKUP(A1735,'06A906018CG M383 List'!$A$6:$D$1395,3,FALSE)</f>
        <v>$06CA1</v>
      </c>
    </row>
    <row r="1736" spans="1:22">
      <c r="A1736" s="2" t="s">
        <v>9121</v>
      </c>
      <c r="B1736" s="2" t="str">
        <f>VLOOKUP(A1736,'4B0907557B M382 List'!$A$5:$E$1799,5,FALSE)</f>
        <v>Delta n for WE at air ( AC)</v>
      </c>
      <c r="D1736" s="2" t="str">
        <f>VLOOKUP(A1736,'4B0907557B M382 List'!$A$5:$B$1799,2,FALSE)</f>
        <v>1x1</v>
      </c>
      <c r="E1736" s="2" t="str">
        <f>VLOOKUP(A1736,'4B0907557B M382 List'!$A$5:$D$1799,4,FALSE)</f>
        <v>Delta n für WE bei Klima (AC)</v>
      </c>
      <c r="F1736" s="2" t="str">
        <f>VLOOKUP(A1736,'4B0907557B M382 List'!$A$5:$D$1799,3,FALSE)</f>
        <v>$07746</v>
      </c>
      <c r="H1736" s="2" t="str">
        <f>VLOOKUP(A1736,'4B0907557P M592 List'!$A$5:$D$1316,2,FALSE)</f>
        <v>1x1</v>
      </c>
      <c r="I1736" s="2" t="str">
        <f>VLOOKUP(A1736,'4B0907557P M592 List'!$A$5:$D$1316,4,FALSE)</f>
        <v>Delta n für WE bei Klima (AC)</v>
      </c>
      <c r="J1736" s="2" t="str">
        <f>VLOOKUP(A1736,'4B0907557P M592 List'!$A$5:$D$1316,3,FALSE)</f>
        <v>$072DC</v>
      </c>
      <c r="L1736" s="2" t="str">
        <f>VLOOKUP(A1736,'4B0907557P M592 List'!$A$5:$D$1316,2,FALSE)</f>
        <v>1x1</v>
      </c>
      <c r="M1736" s="2" t="str">
        <f>VLOOKUP(A1736,'4B0907557P M592 List'!$A$5:$D$1316,4,FALSE)</f>
        <v>Delta n für WE bei Klima (AC)</v>
      </c>
      <c r="N1736" s="2" t="str">
        <f>VLOOKUP(A1736,'4B0907557P M592 List'!$A$5:$D$1316,3,FALSE)</f>
        <v>$072DC</v>
      </c>
      <c r="P1736" s="2" t="str">
        <f>VLOOKUP(A1736,'06A906018R M383 List'!$A$6:$D$1294,2,FALSE)</f>
        <v>1x1</v>
      </c>
      <c r="Q1736" s="2" t="str">
        <f>VLOOKUP(A1736,'06A906018R M383 List'!$A$6:$D$1294,4,FALSE)</f>
        <v>Delta n für WE bei Klima (AC)</v>
      </c>
      <c r="R1736" s="2" t="str">
        <f>VLOOKUP(A1736,'06A906018R M383 List'!$A$6:$D$1294,3,FALSE)</f>
        <v>$06C5E</v>
      </c>
      <c r="T1736" s="2" t="str">
        <f>VLOOKUP(A1736,'06A906018CG M383 List'!$A$6:$D$1395,2,FALSE)</f>
        <v>1x1</v>
      </c>
      <c r="U1736" s="2" t="str">
        <f>VLOOKUP(A1736,'06A906018CG M383 List'!$A$6:$D$1395,4,FALSE)</f>
        <v>Delta n für WE bei Klima (AC)</v>
      </c>
      <c r="V1736" s="2" t="str">
        <f>VLOOKUP(A1736,'06A906018CG M383 List'!$A$6:$D$1395,3,FALSE)</f>
        <v>$06C84</v>
      </c>
    </row>
    <row r="1737" spans="1:22">
      <c r="A1737" s="2" t="s">
        <v>9123</v>
      </c>
      <c r="B1737" s="2" t="str">
        <f>VLOOKUP(A1737,'4B0907557B M382 List'!$A$5:$E$1799,5,FALSE)</f>
        <v>Delta n for WE at air ( AC)</v>
      </c>
      <c r="D1737" s="2" t="str">
        <f>VLOOKUP(A1737,'4B0907557B M382 List'!$A$5:$B$1799,2,FALSE)</f>
        <v>1x1</v>
      </c>
      <c r="E1737" s="2" t="str">
        <f>VLOOKUP(A1737,'4B0907557B M382 List'!$A$5:$D$1799,4,FALSE)</f>
        <v>Delta n für WE bei Klima (AC)</v>
      </c>
      <c r="F1737" s="2" t="str">
        <f>VLOOKUP(A1737,'4B0907557B M382 List'!$A$5:$D$1799,3,FALSE)</f>
        <v>$0775C</v>
      </c>
      <c r="H1737" s="2" t="str">
        <f>VLOOKUP(A1737,'4B0907557P M592 List'!$A$5:$D$1316,2,FALSE)</f>
        <v>1x1</v>
      </c>
      <c r="I1737" s="2" t="str">
        <f>VLOOKUP(A1737,'4B0907557P M592 List'!$A$5:$D$1316,4,FALSE)</f>
        <v>Delta n für WE bei Klima (AC)</v>
      </c>
      <c r="J1737" s="2" t="str">
        <f>VLOOKUP(A1737,'4B0907557P M592 List'!$A$5:$D$1316,3,FALSE)</f>
        <v>$072F2</v>
      </c>
      <c r="L1737" s="2" t="str">
        <f>VLOOKUP(A1737,'4B0907557P M592 List'!$A$5:$D$1316,2,FALSE)</f>
        <v>1x1</v>
      </c>
      <c r="M1737" s="2" t="str">
        <f>VLOOKUP(A1737,'4B0907557P M592 List'!$A$5:$D$1316,4,FALSE)</f>
        <v>Delta n für WE bei Klima (AC)</v>
      </c>
      <c r="N1737" s="2" t="str">
        <f>VLOOKUP(A1737,'4B0907557P M592 List'!$A$5:$D$1316,3,FALSE)</f>
        <v>$072F2</v>
      </c>
      <c r="P1737" s="2" t="str">
        <f>VLOOKUP(A1737,'06A906018R M383 List'!$A$6:$D$1294,2,FALSE)</f>
        <v>1x1</v>
      </c>
      <c r="Q1737" s="2" t="str">
        <f>VLOOKUP(A1737,'06A906018R M383 List'!$A$6:$D$1294,4,FALSE)</f>
        <v>Delta n für WE bei Klima (AC)</v>
      </c>
      <c r="R1737" s="2" t="str">
        <f>VLOOKUP(A1737,'06A906018R M383 List'!$A$6:$D$1294,3,FALSE)</f>
        <v>$06C74</v>
      </c>
      <c r="T1737" s="2" t="e">
        <f>VLOOKUP(A1737,'06A906018CG M383 List'!$A$6:$D$1395,2,FALSE)</f>
        <v>#N/A</v>
      </c>
      <c r="U1737" s="2" t="e">
        <f>VLOOKUP(A1737,'06A906018CG M383 List'!$A$6:$D$1395,4,FALSE)</f>
        <v>#N/A</v>
      </c>
      <c r="V1737" s="2" t="e">
        <f>VLOOKUP(A1737,'06A906018CG M383 List'!$A$6:$D$1395,3,FALSE)</f>
        <v>#N/A</v>
      </c>
    </row>
    <row r="1738" spans="1:22">
      <c r="A1738" s="2" t="s">
        <v>9184</v>
      </c>
      <c r="B1738" s="2" t="str">
        <f>VLOOKUP(A1738,'4B0907557B M382 List'!$A$5:$E$1799,5,FALSE)</f>
        <v>Hysteresis for plausibility threshold of S_LL</v>
      </c>
      <c r="D1738" s="2" t="str">
        <f>VLOOKUP(A1738,'4B0907557B M382 List'!$A$5:$B$1799,2,FALSE)</f>
        <v>1x1</v>
      </c>
      <c r="E1738" s="2" t="str">
        <f>VLOOKUP(A1738,'4B0907557B M382 List'!$A$5:$D$1799,4,FALSE)</f>
        <v>Hysterese für Plausibilitätsschwelle von S_LL</v>
      </c>
      <c r="F1738" s="2" t="str">
        <f>VLOOKUP(A1738,'4B0907557B M382 List'!$A$5:$D$1799,3,FALSE)</f>
        <v>$07754</v>
      </c>
      <c r="H1738" s="2" t="str">
        <f>VLOOKUP(A1738,'4B0907557P M592 List'!$A$5:$D$1316,2,FALSE)</f>
        <v>1x1</v>
      </c>
      <c r="I1738" s="2" t="str">
        <f>VLOOKUP(A1738,'4B0907557P M592 List'!$A$5:$D$1316,4,FALSE)</f>
        <v>Hysterese für Plausibilitätsschwelle von S_LL</v>
      </c>
      <c r="J1738" s="2" t="str">
        <f>VLOOKUP(A1738,'4B0907557P M592 List'!$A$5:$D$1316,3,FALSE)</f>
        <v>$072EA</v>
      </c>
      <c r="L1738" s="2" t="str">
        <f>VLOOKUP(A1738,'4B0907557P M592 List'!$A$5:$D$1316,2,FALSE)</f>
        <v>1x1</v>
      </c>
      <c r="M1738" s="2" t="str">
        <f>VLOOKUP(A1738,'4B0907557P M592 List'!$A$5:$D$1316,4,FALSE)</f>
        <v>Hysterese für Plausibilitätsschwelle von S_LL</v>
      </c>
      <c r="N1738" s="2" t="str">
        <f>VLOOKUP(A1738,'4B0907557P M592 List'!$A$5:$D$1316,3,FALSE)</f>
        <v>$072EA</v>
      </c>
      <c r="P1738" s="2" t="str">
        <f>VLOOKUP(A1738,'06A906018R M383 List'!$A$6:$D$1294,2,FALSE)</f>
        <v>1x1</v>
      </c>
      <c r="Q1738" s="2" t="str">
        <f>VLOOKUP(A1738,'06A906018R M383 List'!$A$6:$D$1294,4,FALSE)</f>
        <v>Hysterese für Plausibilitätsschwelle von S_LL</v>
      </c>
      <c r="R1738" s="2" t="str">
        <f>VLOOKUP(A1738,'06A906018R M383 List'!$A$6:$D$1294,3,FALSE)</f>
        <v>$06C6C</v>
      </c>
      <c r="T1738" s="2" t="str">
        <f>VLOOKUP(A1738,'06A906018CG M383 List'!$A$6:$D$1395,2,FALSE)</f>
        <v>1x1</v>
      </c>
      <c r="U1738" s="2" t="str">
        <f>VLOOKUP(A1738,'06A906018CG M383 List'!$A$6:$D$1395,4,FALSE)</f>
        <v>Hysterese für Plausibilitätsschwelle von S_LL</v>
      </c>
      <c r="V1738" s="2" t="str">
        <f>VLOOKUP(A1738,'06A906018CG M383 List'!$A$6:$D$1395,3,FALSE)</f>
        <v>$06C92</v>
      </c>
    </row>
    <row r="1739" spans="1:22">
      <c r="A1739" s="2" t="s">
        <v>9186</v>
      </c>
      <c r="B1739" s="2" t="str">
        <f>VLOOKUP(A1739,'4B0907557B M382 List'!$A$5:$E$1799,5,FALSE)</f>
        <v>Hysteresis for plausibility threshold of S_LL</v>
      </c>
      <c r="D1739" s="2" t="str">
        <f>VLOOKUP(A1739,'4B0907557B M382 List'!$A$5:$B$1799,2,FALSE)</f>
        <v>1x1</v>
      </c>
      <c r="E1739" s="2" t="str">
        <f>VLOOKUP(A1739,'4B0907557B M382 List'!$A$5:$D$1799,4,FALSE)</f>
        <v>Hysterese für Plausibilitätsschwelle von S_LL</v>
      </c>
      <c r="F1739" s="2" t="str">
        <f>VLOOKUP(A1739,'4B0907557B M382 List'!$A$5:$D$1799,3,FALSE)</f>
        <v>$0776A</v>
      </c>
      <c r="H1739" s="2" t="str">
        <f>VLOOKUP(A1739,'4B0907557P M592 List'!$A$5:$D$1316,2,FALSE)</f>
        <v>1x1</v>
      </c>
      <c r="I1739" s="2" t="str">
        <f>VLOOKUP(A1739,'4B0907557P M592 List'!$A$5:$D$1316,4,FALSE)</f>
        <v>Hysterese für Plausibilitätsschwelle von S_LL</v>
      </c>
      <c r="J1739" s="2" t="str">
        <f>VLOOKUP(A1739,'4B0907557P M592 List'!$A$5:$D$1316,3,FALSE)</f>
        <v>$07300</v>
      </c>
      <c r="L1739" s="2" t="str">
        <f>VLOOKUP(A1739,'4B0907557P M592 List'!$A$5:$D$1316,2,FALSE)</f>
        <v>1x1</v>
      </c>
      <c r="M1739" s="2" t="str">
        <f>VLOOKUP(A1739,'4B0907557P M592 List'!$A$5:$D$1316,4,FALSE)</f>
        <v>Hysterese für Plausibilitätsschwelle von S_LL</v>
      </c>
      <c r="N1739" s="2" t="str">
        <f>VLOOKUP(A1739,'4B0907557P M592 List'!$A$5:$D$1316,3,FALSE)</f>
        <v>$07300</v>
      </c>
      <c r="P1739" s="2" t="str">
        <f>VLOOKUP(A1739,'06A906018R M383 List'!$A$6:$D$1294,2,FALSE)</f>
        <v>1x1</v>
      </c>
      <c r="Q1739" s="2" t="str">
        <f>VLOOKUP(A1739,'06A906018R M383 List'!$A$6:$D$1294,4,FALSE)</f>
        <v>Hysterese für Plausibilitätsschwelle von S_LL</v>
      </c>
      <c r="R1739" s="2" t="str">
        <f>VLOOKUP(A1739,'06A906018R M383 List'!$A$6:$D$1294,3,FALSE)</f>
        <v>$06C82</v>
      </c>
      <c r="T1739" s="2" t="str">
        <f>VLOOKUP(A1739,'06A906018CG M383 List'!$A$6:$D$1395,2,FALSE)</f>
        <v>1x1</v>
      </c>
      <c r="U1739" s="2" t="str">
        <f>VLOOKUP(A1739,'06A906018CG M383 List'!$A$6:$D$1395,4,FALSE)</f>
        <v>Hysterese für Plausibilitätsschwelle von S_LL</v>
      </c>
      <c r="V1739" s="2" t="str">
        <f>VLOOKUP(A1739,'06A906018CG M383 List'!$A$6:$D$1395,3,FALSE)</f>
        <v>$06CA8</v>
      </c>
    </row>
    <row r="1740" spans="1:22">
      <c r="A1740" s="2" t="s">
        <v>9241</v>
      </c>
      <c r="B1740" s="2" t="str">
        <f>VLOOKUP(A1740,'4B0907557B M382 List'!$A$5:$E$1799,5,FALSE)</f>
        <v>tL - Hysteresis for TLSN</v>
      </c>
      <c r="D1740" s="2" t="str">
        <f>VLOOKUP(A1740,'4B0907557B M382 List'!$A$5:$B$1799,2,FALSE)</f>
        <v>1x1</v>
      </c>
      <c r="E1740" s="2" t="str">
        <f>VLOOKUP(A1740,'4B0907557B M382 List'!$A$5:$D$1799,4,FALSE)</f>
        <v>tL - Hysterese für TLSN</v>
      </c>
      <c r="F1740" s="2" t="str">
        <f>VLOOKUP(A1740,'4B0907557B M382 List'!$A$5:$D$1799,3,FALSE)</f>
        <v>$07750</v>
      </c>
      <c r="H1740" s="2" t="str">
        <f>VLOOKUP(A1740,'4B0907557P M592 List'!$A$5:$D$1316,2,FALSE)</f>
        <v>1x1</v>
      </c>
      <c r="I1740" s="2" t="str">
        <f>VLOOKUP(A1740,'4B0907557P M592 List'!$A$5:$D$1316,4,FALSE)</f>
        <v>tL - Hysterese für TLSN</v>
      </c>
      <c r="J1740" s="2" t="str">
        <f>VLOOKUP(A1740,'4B0907557P M592 List'!$A$5:$D$1316,3,FALSE)</f>
        <v>$072E6</v>
      </c>
      <c r="L1740" s="2" t="str">
        <f>VLOOKUP(A1740,'4B0907557P M592 List'!$A$5:$D$1316,2,FALSE)</f>
        <v>1x1</v>
      </c>
      <c r="M1740" s="2" t="str">
        <f>VLOOKUP(A1740,'4B0907557P M592 List'!$A$5:$D$1316,4,FALSE)</f>
        <v>tL - Hysterese für TLSN</v>
      </c>
      <c r="N1740" s="2" t="str">
        <f>VLOOKUP(A1740,'4B0907557P M592 List'!$A$5:$D$1316,3,FALSE)</f>
        <v>$072E6</v>
      </c>
      <c r="P1740" s="2" t="str">
        <f>VLOOKUP(A1740,'06A906018R M383 List'!$A$6:$D$1294,2,FALSE)</f>
        <v>1x1</v>
      </c>
      <c r="Q1740" s="2" t="str">
        <f>VLOOKUP(A1740,'06A906018R M383 List'!$A$6:$D$1294,4,FALSE)</f>
        <v>tL - Hysterese für TLSN</v>
      </c>
      <c r="R1740" s="2" t="str">
        <f>VLOOKUP(A1740,'06A906018R M383 List'!$A$6:$D$1294,3,FALSE)</f>
        <v>$06C68</v>
      </c>
      <c r="T1740" s="2" t="str">
        <f>VLOOKUP(A1740,'06A906018CG M383 List'!$A$6:$D$1395,2,FALSE)</f>
        <v>1x1</v>
      </c>
      <c r="U1740" s="2" t="str">
        <f>VLOOKUP(A1740,'06A906018CG M383 List'!$A$6:$D$1395,4,FALSE)</f>
        <v>tL - Hysterese für TLSN</v>
      </c>
      <c r="V1740" s="2" t="str">
        <f>VLOOKUP(A1740,'06A906018CG M383 List'!$A$6:$D$1395,3,FALSE)</f>
        <v>$06C8E</v>
      </c>
    </row>
    <row r="1741" spans="1:22">
      <c r="A1741" s="2" t="s">
        <v>9243</v>
      </c>
      <c r="B1741" s="2" t="str">
        <f>VLOOKUP(A1741,'4B0907557B M382 List'!$A$5:$E$1799,5,FALSE)</f>
        <v>tL - Hysteresis for TLSN</v>
      </c>
      <c r="D1741" s="2" t="str">
        <f>VLOOKUP(A1741,'4B0907557B M382 List'!$A$5:$B$1799,2,FALSE)</f>
        <v>1x1</v>
      </c>
      <c r="E1741" s="2" t="str">
        <f>VLOOKUP(A1741,'4B0907557B M382 List'!$A$5:$D$1799,4,FALSE)</f>
        <v>tL - Hysterese für TLSN</v>
      </c>
      <c r="F1741" s="2" t="str">
        <f>VLOOKUP(A1741,'4B0907557B M382 List'!$A$5:$D$1799,3,FALSE)</f>
        <v>$07766</v>
      </c>
      <c r="H1741" s="2" t="str">
        <f>VLOOKUP(A1741,'4B0907557P M592 List'!$A$5:$D$1316,2,FALSE)</f>
        <v>1x1</v>
      </c>
      <c r="I1741" s="2" t="str">
        <f>VLOOKUP(A1741,'4B0907557P M592 List'!$A$5:$D$1316,4,FALSE)</f>
        <v>tL - Hysterese für TLSN</v>
      </c>
      <c r="J1741" s="2" t="str">
        <f>VLOOKUP(A1741,'4B0907557P M592 List'!$A$5:$D$1316,3,FALSE)</f>
        <v>$072FC</v>
      </c>
      <c r="L1741" s="2" t="str">
        <f>VLOOKUP(A1741,'4B0907557P M592 List'!$A$5:$D$1316,2,FALSE)</f>
        <v>1x1</v>
      </c>
      <c r="M1741" s="2" t="str">
        <f>VLOOKUP(A1741,'4B0907557P M592 List'!$A$5:$D$1316,4,FALSE)</f>
        <v>tL - Hysterese für TLSN</v>
      </c>
      <c r="N1741" s="2" t="str">
        <f>VLOOKUP(A1741,'4B0907557P M592 List'!$A$5:$D$1316,3,FALSE)</f>
        <v>$072FC</v>
      </c>
      <c r="P1741" s="2" t="str">
        <f>VLOOKUP(A1741,'06A906018R M383 List'!$A$6:$D$1294,2,FALSE)</f>
        <v>1x1</v>
      </c>
      <c r="Q1741" s="2" t="str">
        <f>VLOOKUP(A1741,'06A906018R M383 List'!$A$6:$D$1294,4,FALSE)</f>
        <v>tL - Hysterese für TLSN</v>
      </c>
      <c r="R1741" s="2" t="str">
        <f>VLOOKUP(A1741,'06A906018R M383 List'!$A$6:$D$1294,3,FALSE)</f>
        <v>$06C7E</v>
      </c>
      <c r="T1741" s="2" t="str">
        <f>VLOOKUP(A1741,'06A906018CG M383 List'!$A$6:$D$1395,2,FALSE)</f>
        <v>1x1</v>
      </c>
      <c r="U1741" s="2" t="str">
        <f>VLOOKUP(A1741,'06A906018CG M383 List'!$A$6:$D$1395,4,FALSE)</f>
        <v>tL - Hysterese für TLSN</v>
      </c>
      <c r="V1741" s="2" t="str">
        <f>VLOOKUP(A1741,'06A906018CG M383 List'!$A$6:$D$1395,3,FALSE)</f>
        <v>$06CA4</v>
      </c>
    </row>
    <row r="1742" spans="1:22">
      <c r="A1742" s="2" t="s">
        <v>9266</v>
      </c>
      <c r="B1742" s="2" t="str">
        <f>VLOOKUP(A1742,'4B0907557B M382 List'!$A$5:$E$1799,5,FALSE)</f>
        <v>SA - speed regulation</v>
      </c>
      <c r="D1742" s="2" t="str">
        <f>VLOOKUP(A1742,'4B0907557B M382 List'!$A$5:$B$1799,2,FALSE)</f>
        <v>1x1</v>
      </c>
      <c r="E1742" s="2" t="str">
        <f>VLOOKUP(A1742,'4B0907557B M382 List'!$A$5:$D$1799,4,FALSE)</f>
        <v>SA - Abregelung</v>
      </c>
      <c r="F1742" s="2" t="str">
        <f>VLOOKUP(A1742,'4B0907557B M382 List'!$A$5:$D$1799,3,FALSE)</f>
        <v>$0774C</v>
      </c>
      <c r="H1742" s="2" t="str">
        <f>VLOOKUP(A1742,'4B0907557P M592 List'!$A$5:$D$1316,2,FALSE)</f>
        <v>1x1</v>
      </c>
      <c r="I1742" s="2" t="str">
        <f>VLOOKUP(A1742,'4B0907557P M592 List'!$A$5:$D$1316,4,FALSE)</f>
        <v>SA - Abregelung</v>
      </c>
      <c r="J1742" s="2" t="str">
        <f>VLOOKUP(A1742,'4B0907557P M592 List'!$A$5:$D$1316,3,FALSE)</f>
        <v>$072E2</v>
      </c>
      <c r="L1742" s="2" t="str">
        <f>VLOOKUP(A1742,'4B0907557P M592 List'!$A$5:$D$1316,2,FALSE)</f>
        <v>1x1</v>
      </c>
      <c r="M1742" s="2" t="str">
        <f>VLOOKUP(A1742,'4B0907557P M592 List'!$A$5:$D$1316,4,FALSE)</f>
        <v>SA - Abregelung</v>
      </c>
      <c r="N1742" s="2" t="str">
        <f>VLOOKUP(A1742,'4B0907557P M592 List'!$A$5:$D$1316,3,FALSE)</f>
        <v>$072E2</v>
      </c>
      <c r="P1742" s="2" t="str">
        <f>VLOOKUP(A1742,'06A906018R M383 List'!$A$6:$D$1294,2,FALSE)</f>
        <v>1x1</v>
      </c>
      <c r="Q1742" s="2" t="str">
        <f>VLOOKUP(A1742,'06A906018R M383 List'!$A$6:$D$1294,4,FALSE)</f>
        <v>SA - Abregelung</v>
      </c>
      <c r="R1742" s="2" t="str">
        <f>VLOOKUP(A1742,'06A906018R M383 List'!$A$6:$D$1294,3,FALSE)</f>
        <v>$06C64</v>
      </c>
      <c r="T1742" s="2" t="str">
        <f>VLOOKUP(A1742,'06A906018CG M383 List'!$A$6:$D$1395,2,FALSE)</f>
        <v>1x1</v>
      </c>
      <c r="U1742" s="2" t="str">
        <f>VLOOKUP(A1742,'06A906018CG M383 List'!$A$6:$D$1395,4,FALSE)</f>
        <v>SA - Abregelung</v>
      </c>
      <c r="V1742" s="2" t="str">
        <f>VLOOKUP(A1742,'06A906018CG M383 List'!$A$6:$D$1395,3,FALSE)</f>
        <v>$06C8A</v>
      </c>
    </row>
    <row r="1743" spans="1:22">
      <c r="A1743" s="2" t="s">
        <v>9268</v>
      </c>
      <c r="B1743" s="2" t="str">
        <f>VLOOKUP(A1743,'4B0907557B M382 List'!$A$5:$E$1799,5,FALSE)</f>
        <v>SA - speed regulation</v>
      </c>
      <c r="D1743" s="2" t="str">
        <f>VLOOKUP(A1743,'4B0907557B M382 List'!$A$5:$B$1799,2,FALSE)</f>
        <v>1x1</v>
      </c>
      <c r="E1743" s="2" t="str">
        <f>VLOOKUP(A1743,'4B0907557B M382 List'!$A$5:$D$1799,4,FALSE)</f>
        <v>SA - Abregelung</v>
      </c>
      <c r="F1743" s="2" t="str">
        <f>VLOOKUP(A1743,'4B0907557B M382 List'!$A$5:$D$1799,3,FALSE)</f>
        <v>$07762</v>
      </c>
      <c r="H1743" s="2" t="str">
        <f>VLOOKUP(A1743,'4B0907557P M592 List'!$A$5:$D$1316,2,FALSE)</f>
        <v>1x1</v>
      </c>
      <c r="I1743" s="2" t="str">
        <f>VLOOKUP(A1743,'4B0907557P M592 List'!$A$5:$D$1316,4,FALSE)</f>
        <v>SA - Abregelung</v>
      </c>
      <c r="J1743" s="2" t="str">
        <f>VLOOKUP(A1743,'4B0907557P M592 List'!$A$5:$D$1316,3,FALSE)</f>
        <v>$072F8</v>
      </c>
      <c r="L1743" s="2" t="str">
        <f>VLOOKUP(A1743,'4B0907557P M592 List'!$A$5:$D$1316,2,FALSE)</f>
        <v>1x1</v>
      </c>
      <c r="M1743" s="2" t="str">
        <f>VLOOKUP(A1743,'4B0907557P M592 List'!$A$5:$D$1316,4,FALSE)</f>
        <v>SA - Abregelung</v>
      </c>
      <c r="N1743" s="2" t="str">
        <f>VLOOKUP(A1743,'4B0907557P M592 List'!$A$5:$D$1316,3,FALSE)</f>
        <v>$072F8</v>
      </c>
      <c r="P1743" s="2" t="str">
        <f>VLOOKUP(A1743,'06A906018R M383 List'!$A$6:$D$1294,2,FALSE)</f>
        <v>1x1</v>
      </c>
      <c r="Q1743" s="2" t="str">
        <f>VLOOKUP(A1743,'06A906018R M383 List'!$A$6:$D$1294,4,FALSE)</f>
        <v>SA - Abregelung</v>
      </c>
      <c r="R1743" s="2" t="str">
        <f>VLOOKUP(A1743,'06A906018R M383 List'!$A$6:$D$1294,3,FALSE)</f>
        <v>$06C7A</v>
      </c>
      <c r="T1743" s="2" t="str">
        <f>VLOOKUP(A1743,'06A906018CG M383 List'!$A$6:$D$1395,2,FALSE)</f>
        <v>1x1</v>
      </c>
      <c r="U1743" s="2" t="str">
        <f>VLOOKUP(A1743,'06A906018CG M383 List'!$A$6:$D$1395,4,FALSE)</f>
        <v>SA - Abregelung</v>
      </c>
      <c r="V1743" s="2" t="str">
        <f>VLOOKUP(A1743,'06A906018CG M383 List'!$A$6:$D$1395,3,FALSE)</f>
        <v>$06CA0</v>
      </c>
    </row>
    <row r="1744" spans="1:22">
      <c r="A1744" s="2" t="s">
        <v>9409</v>
      </c>
      <c r="B1744" s="2" t="str">
        <f>VLOOKUP(A1744,'4B0907557B M382 List'!$A$5:$E$1799,5,FALSE)</f>
        <v>Throttle increase - Threshold , hard WE</v>
      </c>
      <c r="D1744" s="2" t="str">
        <f>VLOOKUP(A1744,'4B0907557B M382 List'!$A$5:$B$1799,2,FALSE)</f>
        <v>1x1</v>
      </c>
      <c r="E1744" s="2" t="str">
        <f>VLOOKUP(A1744,'4B0907557B M382 List'!$A$5:$D$1799,4,FALSE)</f>
        <v>Drosselklappenanstiegs - Schwelle, hartes WE</v>
      </c>
      <c r="F1744" s="2" t="str">
        <f>VLOOKUP(A1744,'4B0907557B M382 List'!$A$5:$D$1799,3,FALSE)</f>
        <v>$0774F</v>
      </c>
      <c r="H1744" s="2" t="str">
        <f>VLOOKUP(A1744,'4B0907557P M592 List'!$A$5:$D$1316,2,FALSE)</f>
        <v>1x1</v>
      </c>
      <c r="I1744" s="2" t="str">
        <f>VLOOKUP(A1744,'4B0907557P M592 List'!$A$5:$D$1316,4,FALSE)</f>
        <v>Drosselklappenanstiegs - Schwelle, hartes WE</v>
      </c>
      <c r="J1744" s="2" t="str">
        <f>VLOOKUP(A1744,'4B0907557P M592 List'!$A$5:$D$1316,3,FALSE)</f>
        <v>$072E5</v>
      </c>
      <c r="L1744" s="2" t="str">
        <f>VLOOKUP(A1744,'4B0907557P M592 List'!$A$5:$D$1316,2,FALSE)</f>
        <v>1x1</v>
      </c>
      <c r="M1744" s="2" t="str">
        <f>VLOOKUP(A1744,'4B0907557P M592 List'!$A$5:$D$1316,4,FALSE)</f>
        <v>Drosselklappenanstiegs - Schwelle, hartes WE</v>
      </c>
      <c r="N1744" s="2" t="str">
        <f>VLOOKUP(A1744,'4B0907557P M592 List'!$A$5:$D$1316,3,FALSE)</f>
        <v>$072E5</v>
      </c>
      <c r="P1744" s="2" t="str">
        <f>VLOOKUP(A1744,'06A906018R M383 List'!$A$6:$D$1294,2,FALSE)</f>
        <v>1x1</v>
      </c>
      <c r="Q1744" s="2" t="str">
        <f>VLOOKUP(A1744,'06A906018R M383 List'!$A$6:$D$1294,4,FALSE)</f>
        <v>Drosselklappenanstiegs - Schwelle, hartes WE</v>
      </c>
      <c r="R1744" s="2" t="str">
        <f>VLOOKUP(A1744,'06A906018R M383 List'!$A$6:$D$1294,3,FALSE)</f>
        <v>$06C67</v>
      </c>
      <c r="T1744" s="2" t="str">
        <f>VLOOKUP(A1744,'06A906018CG M383 List'!$A$6:$D$1395,2,FALSE)</f>
        <v>1x1</v>
      </c>
      <c r="U1744" s="2" t="str">
        <f>VLOOKUP(A1744,'06A906018CG M383 List'!$A$6:$D$1395,4,FALSE)</f>
        <v>Drosselklappenanstiegs - Schwelle, hartes WE</v>
      </c>
      <c r="V1744" s="2" t="str">
        <f>VLOOKUP(A1744,'06A906018CG M383 List'!$A$6:$D$1395,3,FALSE)</f>
        <v>$06C8D</v>
      </c>
    </row>
    <row r="1745" spans="1:22">
      <c r="A1745" s="2" t="s">
        <v>9411</v>
      </c>
      <c r="B1745" s="2" t="str">
        <f>VLOOKUP(A1745,'4B0907557B M382 List'!$A$5:$E$1799,5,FALSE)</f>
        <v>Throttle increase - Threshold , hard WE</v>
      </c>
      <c r="D1745" s="2" t="str">
        <f>VLOOKUP(A1745,'4B0907557B M382 List'!$A$5:$B$1799,2,FALSE)</f>
        <v>1x1</v>
      </c>
      <c r="E1745" s="2" t="str">
        <f>VLOOKUP(A1745,'4B0907557B M382 List'!$A$5:$D$1799,4,FALSE)</f>
        <v>Drosselklappenanstiegs - Schwelle, hartes WE</v>
      </c>
      <c r="F1745" s="2" t="str">
        <f>VLOOKUP(A1745,'4B0907557B M382 List'!$A$5:$D$1799,3,FALSE)</f>
        <v>$07765</v>
      </c>
      <c r="H1745" s="2" t="str">
        <f>VLOOKUP(A1745,'4B0907557P M592 List'!$A$5:$D$1316,2,FALSE)</f>
        <v>1x1</v>
      </c>
      <c r="I1745" s="2" t="str">
        <f>VLOOKUP(A1745,'4B0907557P M592 List'!$A$5:$D$1316,4,FALSE)</f>
        <v>Drosselklappenanstiegs - Schwelle, hartes WE</v>
      </c>
      <c r="J1745" s="2" t="str">
        <f>VLOOKUP(A1745,'4B0907557P M592 List'!$A$5:$D$1316,3,FALSE)</f>
        <v>$072FB</v>
      </c>
      <c r="L1745" s="2" t="str">
        <f>VLOOKUP(A1745,'4B0907557P M592 List'!$A$5:$D$1316,2,FALSE)</f>
        <v>1x1</v>
      </c>
      <c r="M1745" s="2" t="str">
        <f>VLOOKUP(A1745,'4B0907557P M592 List'!$A$5:$D$1316,4,FALSE)</f>
        <v>Drosselklappenanstiegs - Schwelle, hartes WE</v>
      </c>
      <c r="N1745" s="2" t="str">
        <f>VLOOKUP(A1745,'4B0907557P M592 List'!$A$5:$D$1316,3,FALSE)</f>
        <v>$072FB</v>
      </c>
      <c r="P1745" s="2" t="str">
        <f>VLOOKUP(A1745,'06A906018R M383 List'!$A$6:$D$1294,2,FALSE)</f>
        <v>1x1</v>
      </c>
      <c r="Q1745" s="2" t="str">
        <f>VLOOKUP(A1745,'06A906018R M383 List'!$A$6:$D$1294,4,FALSE)</f>
        <v>Drosselklappenanstiegs - Schwelle, hartes WE</v>
      </c>
      <c r="R1745" s="2" t="str">
        <f>VLOOKUP(A1745,'06A906018R M383 List'!$A$6:$D$1294,3,FALSE)</f>
        <v>$06C7D</v>
      </c>
      <c r="T1745" s="2" t="str">
        <f>VLOOKUP(A1745,'06A906018CG M383 List'!$A$6:$D$1395,2,FALSE)</f>
        <v>1x1</v>
      </c>
      <c r="U1745" s="2" t="str">
        <f>VLOOKUP(A1745,'06A906018CG M383 List'!$A$6:$D$1395,4,FALSE)</f>
        <v>Drosselklappenanstiegs - Schwelle, hartes WE</v>
      </c>
      <c r="V1745" s="2" t="str">
        <f>VLOOKUP(A1745,'06A906018CG M383 List'!$A$6:$D$1395,3,FALSE)</f>
        <v>$06CA3</v>
      </c>
    </row>
    <row r="1746" spans="1:22">
      <c r="A1746" s="3" t="s">
        <v>9494</v>
      </c>
      <c r="B1746" s="2" t="str">
        <f>VLOOKUP(A1746,'4B0907557B M382 List'!$A$5:$E$1799,5,FALSE)</f>
        <v>Zündwinkeländerungsbereich 3: Number of ignitions</v>
      </c>
      <c r="D1746" s="2" t="str">
        <f>VLOOKUP(A1746,'4B0907557B M382 List'!$A$5:$B$1799,2,FALSE)</f>
        <v>10x1</v>
      </c>
      <c r="E1746" s="2" t="str">
        <f>VLOOKUP(A1746,'4B0907557B M382 List'!$A$5:$D$1799,4,FALSE)</f>
        <v>Zündwinkeländerungsbereich 3: Anzahl Zündungen</v>
      </c>
      <c r="F1746" s="2" t="str">
        <f>VLOOKUP(A1746,'4B0907557B M382 List'!$A$5:$D$1799,3,FALSE)</f>
        <v>$0B4DA</v>
      </c>
      <c r="H1746" s="2" t="e">
        <f>VLOOKUP(A1746,'4B0907557P M592 List'!$A$5:$D$1316,2,FALSE)</f>
        <v>#N/A</v>
      </c>
      <c r="I1746" s="2" t="e">
        <f>VLOOKUP(A1746,'4B0907557P M592 List'!$A$5:$D$1316,4,FALSE)</f>
        <v>#N/A</v>
      </c>
      <c r="J1746" s="2" t="e">
        <f>VLOOKUP(A1746,'4B0907557P M592 List'!$A$5:$D$1316,3,FALSE)</f>
        <v>#N/A</v>
      </c>
      <c r="L1746" s="2" t="e">
        <f>VLOOKUP(A1746,'4B0907557P M592 List'!$A$5:$D$1316,2,FALSE)</f>
        <v>#N/A</v>
      </c>
      <c r="M1746" s="2" t="e">
        <f>VLOOKUP(A1746,'4B0907557P M592 List'!$A$5:$D$1316,4,FALSE)</f>
        <v>#N/A</v>
      </c>
      <c r="N1746" s="2" t="e">
        <f>VLOOKUP(A1746,'4B0907557P M592 List'!$A$5:$D$1316,3,FALSE)</f>
        <v>#N/A</v>
      </c>
      <c r="P1746" s="2" t="e">
        <f>VLOOKUP(A1746,'06A906018R M383 List'!$A$6:$D$1294,2,FALSE)</f>
        <v>#N/A</v>
      </c>
      <c r="Q1746" s="2" t="e">
        <f>VLOOKUP(A1746,'06A906018R M383 List'!$A$6:$D$1294,4,FALSE)</f>
        <v>#N/A</v>
      </c>
      <c r="R1746" s="2" t="e">
        <f>VLOOKUP(A1746,'06A906018R M383 List'!$A$6:$D$1294,3,FALSE)</f>
        <v>#N/A</v>
      </c>
      <c r="T1746" s="2" t="e">
        <f>VLOOKUP(A1746,'06A906018CG M383 List'!$A$6:$D$1395,2,FALSE)</f>
        <v>#N/A</v>
      </c>
      <c r="U1746" s="2" t="e">
        <f>VLOOKUP(A1746,'06A906018CG M383 List'!$A$6:$D$1395,4,FALSE)</f>
        <v>#N/A</v>
      </c>
      <c r="V1746" s="2" t="e">
        <f>VLOOKUP(A1746,'06A906018CG M383 List'!$A$6:$D$1395,3,FALSE)</f>
        <v>#N/A</v>
      </c>
    </row>
    <row r="1747" spans="1:22">
      <c r="A1747" s="2" t="s">
        <v>9500</v>
      </c>
      <c r="B1747" s="2" t="str">
        <f>VLOOKUP(A1747,'4B0907557B M382 List'!$A$5:$E$1799,5,FALSE)</f>
        <v>ZWB4 : Number of ignitions by WE hard</v>
      </c>
      <c r="D1747" s="2" t="str">
        <f>VLOOKUP(A1747,'4B0907557B M382 List'!$A$5:$B$1799,2,FALSE)</f>
        <v>10x1</v>
      </c>
      <c r="E1747" s="2" t="str">
        <f>VLOOKUP(A1747,'4B0907557B M382 List'!$A$5:$D$1799,4,FALSE)</f>
        <v>ZWB4: Anzahl Zündungen nach WE hart</v>
      </c>
      <c r="F1747" s="2" t="str">
        <f>VLOOKUP(A1747,'4B0907557B M382 List'!$A$5:$D$1799,3,FALSE)</f>
        <v>$0B502</v>
      </c>
      <c r="H1747" s="2" t="e">
        <f>VLOOKUP(A1747,'4B0907557P M592 List'!$A$5:$D$1316,2,FALSE)</f>
        <v>#N/A</v>
      </c>
      <c r="I1747" s="2" t="e">
        <f>VLOOKUP(A1747,'4B0907557P M592 List'!$A$5:$D$1316,4,FALSE)</f>
        <v>#N/A</v>
      </c>
      <c r="J1747" s="2" t="e">
        <f>VLOOKUP(A1747,'4B0907557P M592 List'!$A$5:$D$1316,3,FALSE)</f>
        <v>#N/A</v>
      </c>
      <c r="L1747" s="2" t="e">
        <f>VLOOKUP(A1747,'4B0907557P M592 List'!$A$5:$D$1316,2,FALSE)</f>
        <v>#N/A</v>
      </c>
      <c r="M1747" s="2" t="e">
        <f>VLOOKUP(A1747,'4B0907557P M592 List'!$A$5:$D$1316,4,FALSE)</f>
        <v>#N/A</v>
      </c>
      <c r="N1747" s="2" t="e">
        <f>VLOOKUP(A1747,'4B0907557P M592 List'!$A$5:$D$1316,3,FALSE)</f>
        <v>#N/A</v>
      </c>
      <c r="P1747" s="2" t="str">
        <f>VLOOKUP(A1747,'06A906018R M383 List'!$A$6:$D$1294,2,FALSE)</f>
        <v>10x1</v>
      </c>
      <c r="Q1747" s="2" t="str">
        <f>VLOOKUP(A1747,'06A906018R M383 List'!$A$6:$D$1294,4,FALSE)</f>
        <v>ZWB4: Anzahl Zündungen nach WE hart</v>
      </c>
      <c r="R1747" s="2" t="str">
        <f>VLOOKUP(A1747,'06A906018R M383 List'!$A$6:$D$1294,3,FALSE)</f>
        <v>$0AA07</v>
      </c>
      <c r="T1747" s="2" t="str">
        <f>VLOOKUP(A1747,'06A906018CG M383 List'!$A$6:$D$1395,2,FALSE)</f>
        <v>10x1</v>
      </c>
      <c r="U1747" s="2" t="str">
        <f>VLOOKUP(A1747,'06A906018CG M383 List'!$A$6:$D$1395,4,FALSE)</f>
        <v>ZWB4: Anzahl Zündungen nach WE hart</v>
      </c>
      <c r="V1747" s="2" t="str">
        <f>VLOOKUP(A1747,'06A906018CG M383 List'!$A$6:$D$1395,3,FALSE)</f>
        <v>$0AA71</v>
      </c>
    </row>
    <row r="1748" spans="1:22">
      <c r="A1748" s="2" t="s">
        <v>9611</v>
      </c>
      <c r="B1748" s="2" t="str">
        <f>VLOOKUP(A1748,'4B0907557B M382 List'!$A$5:$E$1799,5,FALSE)</f>
        <v>Factor pulse hard</v>
      </c>
      <c r="D1748" s="2" t="str">
        <f>VLOOKUP(A1748,'4B0907557B M382 List'!$A$5:$B$1799,2,FALSE)</f>
        <v>16x1</v>
      </c>
      <c r="E1748" s="2" t="str">
        <f>VLOOKUP(A1748,'4B0907557B M382 List'!$A$5:$D$1799,4,FALSE)</f>
        <v>Faktor Impuls hart</v>
      </c>
      <c r="F1748" s="2" t="str">
        <f>VLOOKUP(A1748,'4B0907557B M382 List'!$A$5:$D$1799,3,FALSE)</f>
        <v>$081B0</v>
      </c>
      <c r="H1748" s="2" t="str">
        <f>VLOOKUP(A1748,'4B0907557P M592 List'!$A$5:$D$1316,2,FALSE)</f>
        <v>16x1</v>
      </c>
      <c r="I1748" s="2" t="str">
        <f>VLOOKUP(A1748,'4B0907557P M592 List'!$A$5:$D$1316,4,FALSE)</f>
        <v>Faktor Impuls hart</v>
      </c>
      <c r="J1748" s="2" t="str">
        <f>VLOOKUP(A1748,'4B0907557P M592 List'!$A$5:$D$1316,3,FALSE)</f>
        <v>$07D46</v>
      </c>
      <c r="L1748" s="2" t="str">
        <f>VLOOKUP(A1748,'4B0907557P M592 List'!$A$5:$D$1316,2,FALSE)</f>
        <v>16x1</v>
      </c>
      <c r="M1748" s="2" t="str">
        <f>VLOOKUP(A1748,'4B0907557P M592 List'!$A$5:$D$1316,4,FALSE)</f>
        <v>Faktor Impuls hart</v>
      </c>
      <c r="N1748" s="2" t="str">
        <f>VLOOKUP(A1748,'4B0907557P M592 List'!$A$5:$D$1316,3,FALSE)</f>
        <v>$07D46</v>
      </c>
      <c r="P1748" s="2" t="str">
        <f>VLOOKUP(A1748,'06A906018R M383 List'!$A$6:$D$1294,2,FALSE)</f>
        <v>16x1</v>
      </c>
      <c r="Q1748" s="2" t="str">
        <f>VLOOKUP(A1748,'06A906018R M383 List'!$A$6:$D$1294,4,FALSE)</f>
        <v>Faktor Impuls hart</v>
      </c>
      <c r="R1748" s="2" t="str">
        <f>VLOOKUP(A1748,'06A906018R M383 List'!$A$6:$D$1294,3,FALSE)</f>
        <v>$076EA</v>
      </c>
      <c r="T1748" s="2" t="e">
        <f>VLOOKUP(A1748,'06A906018CG M383 List'!$A$6:$D$1395,2,FALSE)</f>
        <v>#N/A</v>
      </c>
      <c r="U1748" s="2" t="e">
        <f>VLOOKUP(A1748,'06A906018CG M383 List'!$A$6:$D$1395,4,FALSE)</f>
        <v>#N/A</v>
      </c>
      <c r="V1748" s="2" t="e">
        <f>VLOOKUP(A1748,'06A906018CG M383 List'!$A$6:$D$1395,3,FALSE)</f>
        <v>#N/A</v>
      </c>
    </row>
    <row r="1749" spans="1:22">
      <c r="A1749" s="2" t="s">
        <v>9614</v>
      </c>
      <c r="B1749" s="2" t="str">
        <f>VLOOKUP(A1749,'4B0907557B M382 List'!$A$5:$E$1799,5,FALSE)</f>
        <v>Factor pulse soft</v>
      </c>
      <c r="D1749" s="2" t="str">
        <f>VLOOKUP(A1749,'4B0907557B M382 List'!$A$5:$B$1799,2,FALSE)</f>
        <v>16x1</v>
      </c>
      <c r="E1749" s="2" t="str">
        <f>VLOOKUP(A1749,'4B0907557B M382 List'!$A$5:$D$1799,4,FALSE)</f>
        <v>Faktor Impuls weich</v>
      </c>
      <c r="F1749" s="2" t="str">
        <f>VLOOKUP(A1749,'4B0907557B M382 List'!$A$5:$D$1799,3,FALSE)</f>
        <v>$081C0</v>
      </c>
      <c r="H1749" s="2" t="str">
        <f>VLOOKUP(A1749,'4B0907557P M592 List'!$A$5:$D$1316,2,FALSE)</f>
        <v>16x1</v>
      </c>
      <c r="I1749" s="2" t="str">
        <f>VLOOKUP(A1749,'4B0907557P M592 List'!$A$5:$D$1316,4,FALSE)</f>
        <v>Faktor Impuls weich</v>
      </c>
      <c r="J1749" s="2" t="str">
        <f>VLOOKUP(A1749,'4B0907557P M592 List'!$A$5:$D$1316,3,FALSE)</f>
        <v>$07D56</v>
      </c>
      <c r="L1749" s="2" t="str">
        <f>VLOOKUP(A1749,'4B0907557P M592 List'!$A$5:$D$1316,2,FALSE)</f>
        <v>16x1</v>
      </c>
      <c r="M1749" s="2" t="str">
        <f>VLOOKUP(A1749,'4B0907557P M592 List'!$A$5:$D$1316,4,FALSE)</f>
        <v>Faktor Impuls weich</v>
      </c>
      <c r="N1749" s="2" t="str">
        <f>VLOOKUP(A1749,'4B0907557P M592 List'!$A$5:$D$1316,3,FALSE)</f>
        <v>$07D56</v>
      </c>
      <c r="P1749" s="2" t="str">
        <f>VLOOKUP(A1749,'06A906018R M383 List'!$A$6:$D$1294,2,FALSE)</f>
        <v>16x1</v>
      </c>
      <c r="Q1749" s="2" t="str">
        <f>VLOOKUP(A1749,'06A906018R M383 List'!$A$6:$D$1294,4,FALSE)</f>
        <v>Faktor Impuls weich</v>
      </c>
      <c r="R1749" s="2" t="str">
        <f>VLOOKUP(A1749,'06A906018R M383 List'!$A$6:$D$1294,3,FALSE)</f>
        <v>$076FA</v>
      </c>
      <c r="T1749" s="2" t="e">
        <f>VLOOKUP(A1749,'06A906018CG M383 List'!$A$6:$D$1395,2,FALSE)</f>
        <v>#N/A</v>
      </c>
      <c r="U1749" s="2" t="e">
        <f>VLOOKUP(A1749,'06A906018CG M383 List'!$A$6:$D$1395,4,FALSE)</f>
        <v>#N/A</v>
      </c>
      <c r="V1749" s="2" t="e">
        <f>VLOOKUP(A1749,'06A906018CG M383 List'!$A$6:$D$1395,3,FALSE)</f>
        <v>#N/A</v>
      </c>
    </row>
    <row r="1750" spans="1:22">
      <c r="A1750" s="2" t="s">
        <v>7504</v>
      </c>
      <c r="B1750" s="2" t="str">
        <f>VLOOKUP(A1750,'4B0907557B M382 List'!$A$5:$E$1799,5,FALSE)</f>
        <v>Variant encoded ignition retard</v>
      </c>
      <c r="D1750" s="2" t="str">
        <f>VLOOKUP(A1750,'4B0907557B M382 List'!$A$5:$B$1799,2,FALSE)</f>
        <v>6x6</v>
      </c>
      <c r="E1750" s="2" t="str">
        <f>VLOOKUP(A1750,'4B0907557B M382 List'!$A$5:$D$1799,4,FALSE)</f>
        <v>Zündwinkelspätverstellung variantenkodiert</v>
      </c>
      <c r="F1750" s="2" t="str">
        <f>VLOOKUP(A1750,'4B0907557B M382 List'!$A$5:$D$1799,3,FALSE)</f>
        <v>$0AA15</v>
      </c>
      <c r="H1750" s="2" t="e">
        <f>VLOOKUP(A1750,'4B0907557P M592 List'!$A$5:$D$1316,2,FALSE)</f>
        <v>#N/A</v>
      </c>
      <c r="I1750" s="2" t="e">
        <f>VLOOKUP(A1750,'4B0907557P M592 List'!$A$5:$D$1316,4,FALSE)</f>
        <v>#N/A</v>
      </c>
      <c r="J1750" s="2" t="e">
        <f>VLOOKUP(A1750,'4B0907557P M592 List'!$A$5:$D$1316,3,FALSE)</f>
        <v>#N/A</v>
      </c>
      <c r="L1750" s="2" t="e">
        <f>VLOOKUP(A1750,'4B0907557P M592 List'!$A$5:$D$1316,2,FALSE)</f>
        <v>#N/A</v>
      </c>
      <c r="M1750" s="2" t="e">
        <f>VLOOKUP(A1750,'4B0907557P M592 List'!$A$5:$D$1316,4,FALSE)</f>
        <v>#N/A</v>
      </c>
      <c r="N1750" s="2" t="e">
        <f>VLOOKUP(A1750,'4B0907557P M592 List'!$A$5:$D$1316,3,FALSE)</f>
        <v>#N/A</v>
      </c>
      <c r="P1750" s="2" t="e">
        <f>VLOOKUP(A1750,'06A906018R M383 List'!$A$6:$D$1294,2,FALSE)</f>
        <v>#N/A</v>
      </c>
      <c r="Q1750" s="2" t="e">
        <f>VLOOKUP(A1750,'06A906018R M383 List'!$A$6:$D$1294,4,FALSE)</f>
        <v>#N/A</v>
      </c>
      <c r="R1750" s="2" t="e">
        <f>VLOOKUP(A1750,'06A906018R M383 List'!$A$6:$D$1294,3,FALSE)</f>
        <v>#N/A</v>
      </c>
      <c r="T1750" s="2" t="str">
        <f>VLOOKUP(A1750,'06A906018CG M383 List'!$A$6:$D$1395,2,FALSE)</f>
        <v>6x6</v>
      </c>
      <c r="U1750" s="2" t="str">
        <f>VLOOKUP(A1750,'06A906018CG M383 List'!$A$6:$D$1395,4,FALSE)</f>
        <v>Zündwinkelspätverstellung variantenkodiert</v>
      </c>
      <c r="V1750" s="2" t="str">
        <f>VLOOKUP(A1750,'06A906018CG M383 List'!$A$6:$D$1395,3,FALSE)</f>
        <v>$09F8C</v>
      </c>
    </row>
    <row r="1751" spans="1:22">
      <c r="A1751" s="2" t="s">
        <v>7618</v>
      </c>
      <c r="B1751" s="2" t="str">
        <f>VLOOKUP(A1751,'4B0907557B M382 List'!$A$5:$E$1799,5,FALSE)</f>
        <v>Resume engine speed characteristic field at speed step</v>
      </c>
      <c r="D1751" s="2" t="str">
        <f>VLOOKUP(A1751,'4B0907557B M382 List'!$A$5:$B$1799,2,FALSE)</f>
        <v>4x2</v>
      </c>
      <c r="E1751" s="2" t="str">
        <f>VLOOKUP(A1751,'4B0907557B M382 List'!$A$5:$D$1799,4,FALSE)</f>
        <v>Wiedereinsetzdrehzahlkennfeld bei Fahrstufe</v>
      </c>
      <c r="F1751" s="2" t="str">
        <f>VLOOKUP(A1751,'4B0907557B M382 List'!$A$5:$D$1799,3,FALSE)</f>
        <v>$0A99D</v>
      </c>
      <c r="H1751" s="2" t="e">
        <f>VLOOKUP(A1751,'4B0907557P M592 List'!$A$5:$D$1316,2,FALSE)</f>
        <v>#N/A</v>
      </c>
      <c r="I1751" s="2" t="e">
        <f>VLOOKUP(A1751,'4B0907557P M592 List'!$A$5:$D$1316,4,FALSE)</f>
        <v>#N/A</v>
      </c>
      <c r="J1751" s="2" t="e">
        <f>VLOOKUP(A1751,'4B0907557P M592 List'!$A$5:$D$1316,3,FALSE)</f>
        <v>#N/A</v>
      </c>
      <c r="L1751" s="2" t="e">
        <f>VLOOKUP(A1751,'4B0907557P M592 List'!$A$5:$D$1316,2,FALSE)</f>
        <v>#N/A</v>
      </c>
      <c r="M1751" s="2" t="e">
        <f>VLOOKUP(A1751,'4B0907557P M592 List'!$A$5:$D$1316,4,FALSE)</f>
        <v>#N/A</v>
      </c>
      <c r="N1751" s="2" t="e">
        <f>VLOOKUP(A1751,'4B0907557P M592 List'!$A$5:$D$1316,3,FALSE)</f>
        <v>#N/A</v>
      </c>
      <c r="P1751" s="2" t="str">
        <f>VLOOKUP(A1751,'06A906018R M383 List'!$A$6:$D$1294,2,FALSE)</f>
        <v>4x2</v>
      </c>
      <c r="Q1751" s="2" t="str">
        <f>VLOOKUP(A1751,'06A906018R M383 List'!$A$6:$D$1294,4,FALSE)</f>
        <v>Wiedereinsetzdrehzahlkennfeld bei Fahrstufe</v>
      </c>
      <c r="R1751" s="2" t="str">
        <f>VLOOKUP(A1751,'06A906018R M383 List'!$A$6:$D$1294,3,FALSE)</f>
        <v>$09E92</v>
      </c>
      <c r="T1751" s="2" t="str">
        <f>VLOOKUP(A1751,'06A906018CG M383 List'!$A$6:$D$1395,2,FALSE)</f>
        <v>4x2</v>
      </c>
      <c r="U1751" s="2" t="str">
        <f>VLOOKUP(A1751,'06A906018CG M383 List'!$A$6:$D$1395,4,FALSE)</f>
        <v>Wiedereinsetzdrehzahlkennfeld bei Fahrstufe</v>
      </c>
      <c r="V1751" s="2" t="str">
        <f>VLOOKUP(A1751,'06A906018CG M383 List'!$A$6:$D$1395,3,FALSE)</f>
        <v>$09EFC</v>
      </c>
    </row>
    <row r="1752" spans="1:22">
      <c r="A1752" s="2" t="s">
        <v>7774</v>
      </c>
      <c r="B1752" s="2" t="str">
        <f>VLOOKUP(A1752,'4B0907557B M382 List'!$A$5:$E$1799,5,FALSE)</f>
        <v>Ignition timing map in the LL</v>
      </c>
      <c r="D1752" s="2" t="str">
        <f>VLOOKUP(A1752,'4B0907557B M382 List'!$A$5:$B$1799,2,FALSE)</f>
        <v>4x7</v>
      </c>
      <c r="E1752" s="2" t="str">
        <f>VLOOKUP(A1752,'4B0907557B M382 List'!$A$5:$D$1799,4,FALSE)</f>
        <v>Zündwinkelkennfeld im LL</v>
      </c>
      <c r="F1752" s="2" t="str">
        <f>VLOOKUP(A1752,'4B0907557B M382 List'!$A$5:$D$1799,3,FALSE)</f>
        <v>$0B7DB</v>
      </c>
      <c r="H1752" s="2" t="e">
        <f>VLOOKUP(A1752,'4B0907557P M592 List'!$A$5:$D$1316,2,FALSE)</f>
        <v>#N/A</v>
      </c>
      <c r="I1752" s="2" t="e">
        <f>VLOOKUP(A1752,'4B0907557P M592 List'!$A$5:$D$1316,4,FALSE)</f>
        <v>#N/A</v>
      </c>
      <c r="J1752" s="2" t="e">
        <f>VLOOKUP(A1752,'4B0907557P M592 List'!$A$5:$D$1316,3,FALSE)</f>
        <v>#N/A</v>
      </c>
      <c r="L1752" s="2" t="e">
        <f>VLOOKUP(A1752,'4B0907557P M592 List'!$A$5:$D$1316,2,FALSE)</f>
        <v>#N/A</v>
      </c>
      <c r="M1752" s="2" t="e">
        <f>VLOOKUP(A1752,'4B0907557P M592 List'!$A$5:$D$1316,4,FALSE)</f>
        <v>#N/A</v>
      </c>
      <c r="N1752" s="2" t="e">
        <f>VLOOKUP(A1752,'4B0907557P M592 List'!$A$5:$D$1316,3,FALSE)</f>
        <v>#N/A</v>
      </c>
      <c r="P1752" s="2" t="str">
        <f>VLOOKUP(A1752,'06A906018R M383 List'!$A$6:$D$1294,2,FALSE)</f>
        <v>4x7</v>
      </c>
      <c r="Q1752" s="2" t="str">
        <f>VLOOKUP(A1752,'06A906018R M383 List'!$A$6:$D$1294,4,FALSE)</f>
        <v>Zündwinkelkennfeld im LL</v>
      </c>
      <c r="R1752" s="2" t="str">
        <f>VLOOKUP(A1752,'06A906018R M383 List'!$A$6:$D$1294,3,FALSE)</f>
        <v>$0ADAC</v>
      </c>
      <c r="T1752" s="2" t="str">
        <f>VLOOKUP(A1752,'06A906018CG M383 List'!$A$6:$D$1395,2,FALSE)</f>
        <v>4x7</v>
      </c>
      <c r="U1752" s="2" t="str">
        <f>VLOOKUP(A1752,'06A906018CG M383 List'!$A$6:$D$1395,4,FALSE)</f>
        <v>Zündwinkelkennfeld im LL</v>
      </c>
      <c r="V1752" s="2" t="str">
        <f>VLOOKUP(A1752,'06A906018CG M383 List'!$A$6:$D$1395,3,FALSE)</f>
        <v>$0AE16</v>
      </c>
    </row>
    <row r="1753" spans="1:22">
      <c r="A1753" s="2" t="s">
        <v>8396</v>
      </c>
      <c r="B1753" s="2" t="str">
        <f>VLOOKUP(A1753,'4B0907557B M382 List'!$A$5:$E$1799,5,FALSE)</f>
        <v>Speed ​​gradient at WE</v>
      </c>
      <c r="D1753" s="2" t="str">
        <f>VLOOKUP(A1753,'4B0907557B M382 List'!$A$5:$B$1799,2,FALSE)</f>
        <v>1x1</v>
      </c>
      <c r="E1753" s="2" t="str">
        <f>VLOOKUP(A1753,'4B0907557B M382 List'!$A$5:$D$1799,4,FALSE)</f>
        <v>Drehzahlgradient bei WE</v>
      </c>
      <c r="F1753" s="2" t="str">
        <f>VLOOKUP(A1753,'4B0907557B M382 List'!$A$5:$D$1799,3,FALSE)</f>
        <v>$07749</v>
      </c>
      <c r="H1753" s="2" t="str">
        <f>VLOOKUP(A1753,'4B0907557P M592 List'!$A$5:$D$1316,2,FALSE)</f>
        <v>1x1</v>
      </c>
      <c r="I1753" s="2" t="str">
        <f>VLOOKUP(A1753,'4B0907557P M592 List'!$A$5:$D$1316,4,FALSE)</f>
        <v>Drehzahlgradient bei WE</v>
      </c>
      <c r="J1753" s="2" t="str">
        <f>VLOOKUP(A1753,'4B0907557P M592 List'!$A$5:$D$1316,3,FALSE)</f>
        <v>$072DF</v>
      </c>
      <c r="L1753" s="2" t="str">
        <f>VLOOKUP(A1753,'4B0907557P M592 List'!$A$5:$D$1316,2,FALSE)</f>
        <v>1x1</v>
      </c>
      <c r="M1753" s="2" t="str">
        <f>VLOOKUP(A1753,'4B0907557P M592 List'!$A$5:$D$1316,4,FALSE)</f>
        <v>Drehzahlgradient bei WE</v>
      </c>
      <c r="N1753" s="2" t="str">
        <f>VLOOKUP(A1753,'4B0907557P M592 List'!$A$5:$D$1316,3,FALSE)</f>
        <v>$072DF</v>
      </c>
      <c r="P1753" s="2" t="str">
        <f>VLOOKUP(A1753,'06A906018R M383 List'!$A$6:$D$1294,2,FALSE)</f>
        <v>1x1</v>
      </c>
      <c r="Q1753" s="2" t="str">
        <f>VLOOKUP(A1753,'06A906018R M383 List'!$A$6:$D$1294,4,FALSE)</f>
        <v>Drehzahlgradient bei WE</v>
      </c>
      <c r="R1753" s="2" t="str">
        <f>VLOOKUP(A1753,'06A906018R M383 List'!$A$6:$D$1294,3,FALSE)</f>
        <v>$06C61</v>
      </c>
      <c r="T1753" s="2" t="str">
        <f>VLOOKUP(A1753,'06A906018CG M383 List'!$A$6:$D$1395,2,FALSE)</f>
        <v>1x1</v>
      </c>
      <c r="U1753" s="2" t="str">
        <f>VLOOKUP(A1753,'06A906018CG M383 List'!$A$6:$D$1395,4,FALSE)</f>
        <v>Drehzahlgradient bei WE</v>
      </c>
      <c r="V1753" s="2" t="str">
        <f>VLOOKUP(A1753,'06A906018CG M383 List'!$A$6:$D$1395,3,FALSE)</f>
        <v>$06C87</v>
      </c>
    </row>
    <row r="1754" spans="1:22">
      <c r="A1754" s="2" t="s">
        <v>8398</v>
      </c>
      <c r="B1754" s="2" t="str">
        <f>VLOOKUP(A1754,'4B0907557B M382 List'!$A$5:$E$1799,5,FALSE)</f>
        <v>Speed ​​gradient at WE</v>
      </c>
      <c r="D1754" s="2" t="str">
        <f>VLOOKUP(A1754,'4B0907557B M382 List'!$A$5:$B$1799,2,FALSE)</f>
        <v>1x1</v>
      </c>
      <c r="E1754" s="2" t="str">
        <f>VLOOKUP(A1754,'4B0907557B M382 List'!$A$5:$D$1799,4,FALSE)</f>
        <v>Drehzahlgradient bei WE</v>
      </c>
      <c r="F1754" s="2" t="str">
        <f>VLOOKUP(A1754,'4B0907557B M382 List'!$A$5:$D$1799,3,FALSE)</f>
        <v>$0775F</v>
      </c>
      <c r="H1754" s="2" t="str">
        <f>VLOOKUP(A1754,'4B0907557P M592 List'!$A$5:$D$1316,2,FALSE)</f>
        <v>1x1</v>
      </c>
      <c r="I1754" s="2" t="str">
        <f>VLOOKUP(A1754,'4B0907557P M592 List'!$A$5:$D$1316,4,FALSE)</f>
        <v>Drehzahlgradient bei WE</v>
      </c>
      <c r="J1754" s="2" t="str">
        <f>VLOOKUP(A1754,'4B0907557P M592 List'!$A$5:$D$1316,3,FALSE)</f>
        <v>$072F5</v>
      </c>
      <c r="L1754" s="2" t="str">
        <f>VLOOKUP(A1754,'4B0907557P M592 List'!$A$5:$D$1316,2,FALSE)</f>
        <v>1x1</v>
      </c>
      <c r="M1754" s="2" t="str">
        <f>VLOOKUP(A1754,'4B0907557P M592 List'!$A$5:$D$1316,4,FALSE)</f>
        <v>Drehzahlgradient bei WE</v>
      </c>
      <c r="N1754" s="2" t="str">
        <f>VLOOKUP(A1754,'4B0907557P M592 List'!$A$5:$D$1316,3,FALSE)</f>
        <v>$072F5</v>
      </c>
      <c r="P1754" s="2" t="str">
        <f>VLOOKUP(A1754,'06A906018R M383 List'!$A$6:$D$1294,2,FALSE)</f>
        <v>1x1</v>
      </c>
      <c r="Q1754" s="2" t="str">
        <f>VLOOKUP(A1754,'06A906018R M383 List'!$A$6:$D$1294,4,FALSE)</f>
        <v>Drehzahlgradient bei WE</v>
      </c>
      <c r="R1754" s="2" t="str">
        <f>VLOOKUP(A1754,'06A906018R M383 List'!$A$6:$D$1294,3,FALSE)</f>
        <v>$06C77</v>
      </c>
      <c r="T1754" s="2" t="str">
        <f>VLOOKUP(A1754,'06A906018CG M383 List'!$A$6:$D$1395,2,FALSE)</f>
        <v>1x1</v>
      </c>
      <c r="U1754" s="2" t="str">
        <f>VLOOKUP(A1754,'06A906018CG M383 List'!$A$6:$D$1395,4,FALSE)</f>
        <v>Drehzahlgradient bei WE</v>
      </c>
      <c r="V1754" s="2" t="str">
        <f>VLOOKUP(A1754,'06A906018CG M383 List'!$A$6:$D$1395,3,FALSE)</f>
        <v>$06C9D</v>
      </c>
    </row>
    <row r="1755" spans="1:22">
      <c r="A1755" s="2" t="s">
        <v>8472</v>
      </c>
      <c r="B1755" s="2" t="str">
        <f>VLOOKUP(A1755,'4B0907557B M382 List'!$A$5:$E$1799,5,FALSE)</f>
        <v>Speed ​​threshold for Schubabschalten in short circuit of the idling adjuster</v>
      </c>
      <c r="D1755" s="2" t="str">
        <f>VLOOKUP(A1755,'4B0907557B M382 List'!$A$5:$B$1799,2,FALSE)</f>
        <v>1x1</v>
      </c>
      <c r="E1755" s="2" t="str">
        <f>VLOOKUP(A1755,'4B0907557B M382 List'!$A$5:$D$1799,4,FALSE)</f>
        <v>Drehzahlschwelle für Schubabschalten bei Kurzschluß des Leerlaufstellers</v>
      </c>
      <c r="F1755" s="2" t="str">
        <f>VLOOKUP(A1755,'4B0907557B M382 List'!$A$5:$D$1799,3,FALSE)</f>
        <v>$07747</v>
      </c>
      <c r="H1755" s="2" t="str">
        <f>VLOOKUP(A1755,'4B0907557P M592 List'!$A$5:$D$1316,2,FALSE)</f>
        <v>1x1</v>
      </c>
      <c r="I1755" s="2" t="str">
        <f>VLOOKUP(A1755,'4B0907557P M592 List'!$A$5:$D$1316,4,FALSE)</f>
        <v>Drehzahlschwelle für Schubabschalten bei Kurzschluß des Leerlaufstellers</v>
      </c>
      <c r="J1755" s="2" t="str">
        <f>VLOOKUP(A1755,'4B0907557P M592 List'!$A$5:$D$1316,3,FALSE)</f>
        <v>$072DD</v>
      </c>
      <c r="L1755" s="2" t="str">
        <f>VLOOKUP(A1755,'4B0907557P M592 List'!$A$5:$D$1316,2,FALSE)</f>
        <v>1x1</v>
      </c>
      <c r="M1755" s="2" t="str">
        <f>VLOOKUP(A1755,'4B0907557P M592 List'!$A$5:$D$1316,4,FALSE)</f>
        <v>Drehzahlschwelle für Schubabschalten bei Kurzschluß des Leerlaufstellers</v>
      </c>
      <c r="N1755" s="2" t="str">
        <f>VLOOKUP(A1755,'4B0907557P M592 List'!$A$5:$D$1316,3,FALSE)</f>
        <v>$072DD</v>
      </c>
      <c r="P1755" s="2" t="str">
        <f>VLOOKUP(A1755,'06A906018R M383 List'!$A$6:$D$1294,2,FALSE)</f>
        <v>1x1</v>
      </c>
      <c r="Q1755" s="2" t="str">
        <f>VLOOKUP(A1755,'06A906018R M383 List'!$A$6:$D$1294,4,FALSE)</f>
        <v>Drehzahlschwelle für Schubabschalten bei Kurzschluß des Leerlaufstellers</v>
      </c>
      <c r="R1755" s="2" t="str">
        <f>VLOOKUP(A1755,'06A906018R M383 List'!$A$6:$D$1294,3,FALSE)</f>
        <v>$06C5F</v>
      </c>
      <c r="T1755" s="2" t="str">
        <f>VLOOKUP(A1755,'06A906018CG M383 List'!$A$6:$D$1395,2,FALSE)</f>
        <v>1x1</v>
      </c>
      <c r="U1755" s="2" t="str">
        <f>VLOOKUP(A1755,'06A906018CG M383 List'!$A$6:$D$1395,4,FALSE)</f>
        <v>Drehzahlschwelle für Schubabschalten bei Kurzschluß des Leerlaufstellers</v>
      </c>
      <c r="V1755" s="2" t="str">
        <f>VLOOKUP(A1755,'06A906018CG M383 List'!$A$6:$D$1395,3,FALSE)</f>
        <v>$06C85</v>
      </c>
    </row>
    <row r="1756" spans="1:22">
      <c r="A1756" s="2" t="s">
        <v>8474</v>
      </c>
      <c r="B1756" s="2" t="str">
        <f>VLOOKUP(A1756,'4B0907557B M382 List'!$A$5:$E$1799,5,FALSE)</f>
        <v>Speed ​​threshold for Schubabschalten in short circuit of the idling adjuster</v>
      </c>
      <c r="D1756" s="2" t="str">
        <f>VLOOKUP(A1756,'4B0907557B M382 List'!$A$5:$B$1799,2,FALSE)</f>
        <v>1x1</v>
      </c>
      <c r="E1756" s="2" t="str">
        <f>VLOOKUP(A1756,'4B0907557B M382 List'!$A$5:$D$1799,4,FALSE)</f>
        <v>Drehzahlschwelle für Schubabschalten bei Kurzschluß des Leerlaufstellers</v>
      </c>
      <c r="F1756" s="2" t="str">
        <f>VLOOKUP(A1756,'4B0907557B M382 List'!$A$5:$D$1799,3,FALSE)</f>
        <v>$0775D</v>
      </c>
      <c r="H1756" s="2" t="str">
        <f>VLOOKUP(A1756,'4B0907557P M592 List'!$A$5:$D$1316,2,FALSE)</f>
        <v>1x1</v>
      </c>
      <c r="I1756" s="2" t="str">
        <f>VLOOKUP(A1756,'4B0907557P M592 List'!$A$5:$D$1316,4,FALSE)</f>
        <v>Drehzahlschwelle für Schubabschalten bei Kurzschluß des Leerlaufstellers</v>
      </c>
      <c r="J1756" s="2" t="str">
        <f>VLOOKUP(A1756,'4B0907557P M592 List'!$A$5:$D$1316,3,FALSE)</f>
        <v>$072F3</v>
      </c>
      <c r="L1756" s="2" t="str">
        <f>VLOOKUP(A1756,'4B0907557P M592 List'!$A$5:$D$1316,2,FALSE)</f>
        <v>1x1</v>
      </c>
      <c r="M1756" s="2" t="str">
        <f>VLOOKUP(A1756,'4B0907557P M592 List'!$A$5:$D$1316,4,FALSE)</f>
        <v>Drehzahlschwelle für Schubabschalten bei Kurzschluß des Leerlaufstellers</v>
      </c>
      <c r="N1756" s="2" t="str">
        <f>VLOOKUP(A1756,'4B0907557P M592 List'!$A$5:$D$1316,3,FALSE)</f>
        <v>$072F3</v>
      </c>
      <c r="P1756" s="2" t="str">
        <f>VLOOKUP(A1756,'06A906018R M383 List'!$A$6:$D$1294,2,FALSE)</f>
        <v>1x1</v>
      </c>
      <c r="Q1756" s="2" t="str">
        <f>VLOOKUP(A1756,'06A906018R M383 List'!$A$6:$D$1294,4,FALSE)</f>
        <v>Drehzahlschwelle für Schubabschalten bei Kurzschluß des Leerlaufstellers</v>
      </c>
      <c r="R1756" s="2" t="str">
        <f>VLOOKUP(A1756,'06A906018R M383 List'!$A$6:$D$1294,3,FALSE)</f>
        <v>$06C75</v>
      </c>
      <c r="T1756" s="2" t="str">
        <f>VLOOKUP(A1756,'06A906018CG M383 List'!$A$6:$D$1395,2,FALSE)</f>
        <v>1x1</v>
      </c>
      <c r="U1756" s="2" t="str">
        <f>VLOOKUP(A1756,'06A906018CG M383 List'!$A$6:$D$1395,4,FALSE)</f>
        <v>Drehzahlschwelle für Schubabschalten bei Kurzschluß des Leerlaufstellers</v>
      </c>
      <c r="V1756" s="2" t="str">
        <f>VLOOKUP(A1756,'06A906018CG M383 List'!$A$6:$D$1395,3,FALSE)</f>
        <v>$06C9B</v>
      </c>
    </row>
    <row r="1757" spans="1:22">
      <c r="A1757" s="2" t="s">
        <v>8487</v>
      </c>
      <c r="B1757" s="2" t="str">
        <f>VLOOKUP(A1757,'4B0907557B M382 List'!$A$5:$E$1799,5,FALSE)</f>
        <v>upper speed threshold detection stop and go operation</v>
      </c>
      <c r="D1757" s="2" t="str">
        <f>VLOOKUP(A1757,'4B0907557B M382 List'!$A$5:$B$1799,2,FALSE)</f>
        <v>1x1</v>
      </c>
      <c r="E1757" s="2" t="str">
        <f>VLOOKUP(A1757,'4B0907557B M382 List'!$A$5:$D$1799,4,FALSE)</f>
        <v>obere Drehzahlschwelle Erkennung Stop and Go-Betrieb</v>
      </c>
      <c r="F1757" s="2" t="str">
        <f>VLOOKUP(A1757,'4B0907557B M382 List'!$A$5:$D$1799,3,FALSE)</f>
        <v>$07757</v>
      </c>
      <c r="H1757" s="2" t="str">
        <f>VLOOKUP(A1757,'4B0907557P M592 List'!$A$5:$D$1316,2,FALSE)</f>
        <v>1x1</v>
      </c>
      <c r="I1757" s="2" t="str">
        <f>VLOOKUP(A1757,'4B0907557P M592 List'!$A$5:$D$1316,4,FALSE)</f>
        <v>obere Drehzahlschwelle Erkennung Stop and Go-Betrieb</v>
      </c>
      <c r="J1757" s="2" t="str">
        <f>VLOOKUP(A1757,'4B0907557P M592 List'!$A$5:$D$1316,3,FALSE)</f>
        <v>$072ED</v>
      </c>
      <c r="L1757" s="2" t="str">
        <f>VLOOKUP(A1757,'4B0907557P M592 List'!$A$5:$D$1316,2,FALSE)</f>
        <v>1x1</v>
      </c>
      <c r="M1757" s="2" t="str">
        <f>VLOOKUP(A1757,'4B0907557P M592 List'!$A$5:$D$1316,4,FALSE)</f>
        <v>obere Drehzahlschwelle Erkennung Stop and Go-Betrieb</v>
      </c>
      <c r="N1757" s="2" t="str">
        <f>VLOOKUP(A1757,'4B0907557P M592 List'!$A$5:$D$1316,3,FALSE)</f>
        <v>$072ED</v>
      </c>
      <c r="P1757" s="2" t="str">
        <f>VLOOKUP(A1757,'06A906018R M383 List'!$A$6:$D$1294,2,FALSE)</f>
        <v>1x1</v>
      </c>
      <c r="Q1757" s="2" t="str">
        <f>VLOOKUP(A1757,'06A906018R M383 List'!$A$6:$D$1294,4,FALSE)</f>
        <v>obere Drehzahlschwelle Erkennung Stop and Go-Betrieb</v>
      </c>
      <c r="R1757" s="2" t="str">
        <f>VLOOKUP(A1757,'06A906018R M383 List'!$A$6:$D$1294,3,FALSE)</f>
        <v>$06C6F</v>
      </c>
      <c r="T1757" s="2" t="str">
        <f>VLOOKUP(A1757,'06A906018CG M383 List'!$A$6:$D$1395,2,FALSE)</f>
        <v>1x1</v>
      </c>
      <c r="U1757" s="2" t="str">
        <f>VLOOKUP(A1757,'06A906018CG M383 List'!$A$6:$D$1395,4,FALSE)</f>
        <v>obere Drehzahlschwelle Erkennung Stop and Go-Betrieb</v>
      </c>
      <c r="V1757" s="2" t="str">
        <f>VLOOKUP(A1757,'06A906018CG M383 List'!$A$6:$D$1395,3,FALSE)</f>
        <v>$06C95</v>
      </c>
    </row>
    <row r="1758" spans="1:22">
      <c r="A1758" s="2" t="s">
        <v>8489</v>
      </c>
      <c r="B1758" s="2" t="str">
        <f>VLOOKUP(A1758,'4B0907557B M382 List'!$A$5:$E$1799,5,FALSE)</f>
        <v>upper speed threshold detection stop and go operation</v>
      </c>
      <c r="D1758" s="2" t="str">
        <f>VLOOKUP(A1758,'4B0907557B M382 List'!$A$5:$B$1799,2,FALSE)</f>
        <v>1x1</v>
      </c>
      <c r="E1758" s="2" t="str">
        <f>VLOOKUP(A1758,'4B0907557B M382 List'!$A$5:$D$1799,4,FALSE)</f>
        <v>obere Drehzahlschwelle Erkennung Stop and Go-Betrieb</v>
      </c>
      <c r="F1758" s="2" t="str">
        <f>VLOOKUP(A1758,'4B0907557B M382 List'!$A$5:$D$1799,3,FALSE)</f>
        <v>$0776D</v>
      </c>
      <c r="H1758" s="2" t="str">
        <f>VLOOKUP(A1758,'4B0907557P M592 List'!$A$5:$D$1316,2,FALSE)</f>
        <v>1x1</v>
      </c>
      <c r="I1758" s="2" t="str">
        <f>VLOOKUP(A1758,'4B0907557P M592 List'!$A$5:$D$1316,4,FALSE)</f>
        <v>obere Drehzahlschwelle Erkennung Stop and Go-Betrieb</v>
      </c>
      <c r="J1758" s="2" t="str">
        <f>VLOOKUP(A1758,'4B0907557P M592 List'!$A$5:$D$1316,3,FALSE)</f>
        <v>$07303</v>
      </c>
      <c r="L1758" s="2" t="str">
        <f>VLOOKUP(A1758,'4B0907557P M592 List'!$A$5:$D$1316,2,FALSE)</f>
        <v>1x1</v>
      </c>
      <c r="M1758" s="2" t="str">
        <f>VLOOKUP(A1758,'4B0907557P M592 List'!$A$5:$D$1316,4,FALSE)</f>
        <v>obere Drehzahlschwelle Erkennung Stop and Go-Betrieb</v>
      </c>
      <c r="N1758" s="2" t="str">
        <f>VLOOKUP(A1758,'4B0907557P M592 List'!$A$5:$D$1316,3,FALSE)</f>
        <v>$07303</v>
      </c>
      <c r="P1758" s="2" t="str">
        <f>VLOOKUP(A1758,'06A906018R M383 List'!$A$6:$D$1294,2,FALSE)</f>
        <v>1x1</v>
      </c>
      <c r="Q1758" s="2" t="str">
        <f>VLOOKUP(A1758,'06A906018R M383 List'!$A$6:$D$1294,4,FALSE)</f>
        <v>obere Drehzahlschwelle Erkennung Stop and Go-Betrieb</v>
      </c>
      <c r="R1758" s="2" t="str">
        <f>VLOOKUP(A1758,'06A906018R M383 List'!$A$6:$D$1294,3,FALSE)</f>
        <v>$06C85</v>
      </c>
      <c r="T1758" s="2" t="str">
        <f>VLOOKUP(A1758,'06A906018CG M383 List'!$A$6:$D$1395,2,FALSE)</f>
        <v>1x1</v>
      </c>
      <c r="U1758" s="2" t="str">
        <f>VLOOKUP(A1758,'06A906018CG M383 List'!$A$6:$D$1395,4,FALSE)</f>
        <v>obere Drehzahlschwelle Erkennung Stop and Go-Betrieb</v>
      </c>
      <c r="V1758" s="2" t="str">
        <f>VLOOKUP(A1758,'06A906018CG M383 List'!$A$6:$D$1395,3,FALSE)</f>
        <v>$06CAB</v>
      </c>
    </row>
    <row r="1759" spans="1:22">
      <c r="A1759" s="2" t="s">
        <v>5694</v>
      </c>
      <c r="B1759" s="2" t="str">
        <f>VLOOKUP(A1759,'4B0907557B M382 List'!$A$5:$E$1799,5,FALSE)</f>
        <v>Resume engine number</v>
      </c>
      <c r="D1759" s="2" t="str">
        <f>VLOOKUP(A1759,'4B0907557B M382 List'!$A$5:$B$1799,2,FALSE)</f>
        <v>4x1</v>
      </c>
      <c r="E1759" s="2" t="str">
        <f>VLOOKUP(A1759,'4B0907557B M382 List'!$A$5:$D$1799,4,FALSE)</f>
        <v>Wiedereinsetzdrehzahl</v>
      </c>
      <c r="F1759" s="2" t="str">
        <f>VLOOKUP(A1759,'4B0907557B M382 List'!$A$5:$D$1799,3,FALSE)</f>
        <v>$0A9AB</v>
      </c>
      <c r="H1759" s="2" t="e">
        <f>VLOOKUP(A1759,'4B0907557P M592 List'!$A$5:$D$1316,2,FALSE)</f>
        <v>#N/A</v>
      </c>
      <c r="I1759" s="2" t="e">
        <f>VLOOKUP(A1759,'4B0907557P M592 List'!$A$5:$D$1316,4,FALSE)</f>
        <v>#N/A</v>
      </c>
      <c r="J1759" s="2" t="e">
        <f>VLOOKUP(A1759,'4B0907557P M592 List'!$A$5:$D$1316,3,FALSE)</f>
        <v>#N/A</v>
      </c>
      <c r="L1759" s="2" t="e">
        <f>VLOOKUP(A1759,'4B0907557P M592 List'!$A$5:$D$1316,2,FALSE)</f>
        <v>#N/A</v>
      </c>
      <c r="M1759" s="2" t="e">
        <f>VLOOKUP(A1759,'4B0907557P M592 List'!$A$5:$D$1316,4,FALSE)</f>
        <v>#N/A</v>
      </c>
      <c r="N1759" s="2" t="e">
        <f>VLOOKUP(A1759,'4B0907557P M592 List'!$A$5:$D$1316,3,FALSE)</f>
        <v>#N/A</v>
      </c>
      <c r="P1759" s="2" t="e">
        <f>VLOOKUP(A1759,'06A906018R M383 List'!$A$6:$D$1294,2,FALSE)</f>
        <v>#N/A</v>
      </c>
      <c r="Q1759" s="2" t="e">
        <f>VLOOKUP(A1759,'06A906018R M383 List'!$A$6:$D$1294,4,FALSE)</f>
        <v>#N/A</v>
      </c>
      <c r="R1759" s="2" t="e">
        <f>VLOOKUP(A1759,'06A906018R M383 List'!$A$6:$D$1294,3,FALSE)</f>
        <v>#N/A</v>
      </c>
      <c r="T1759" s="2" t="e">
        <f>VLOOKUP(A1759,'06A906018CG M383 List'!$A$6:$D$1395,2,FALSE)</f>
        <v>#N/A</v>
      </c>
      <c r="U1759" s="2" t="e">
        <f>VLOOKUP(A1759,'06A906018CG M383 List'!$A$6:$D$1395,4,FALSE)</f>
        <v>#N/A</v>
      </c>
      <c r="V1759" s="2" t="e">
        <f>VLOOKUP(A1759,'06A906018CG M383 List'!$A$6:$D$1395,3,FALSE)</f>
        <v>#N/A</v>
      </c>
    </row>
    <row r="1760" spans="1:22">
      <c r="A1760" s="2" t="s">
        <v>5696</v>
      </c>
      <c r="B1760" s="2" t="str">
        <f>VLOOKUP(A1760,'4B0907557B M382 List'!$A$5:$E$1799,5,FALSE)</f>
        <v>Resume engine number</v>
      </c>
      <c r="D1760" s="2" t="str">
        <f>VLOOKUP(A1760,'4B0907557B M382 List'!$A$5:$B$1799,2,FALSE)</f>
        <v>4x1</v>
      </c>
      <c r="E1760" s="2" t="str">
        <f>VLOOKUP(A1760,'4B0907557B M382 List'!$A$5:$D$1799,4,FALSE)</f>
        <v>Wiedereinsetzdrehzahl</v>
      </c>
      <c r="F1760" s="2" t="str">
        <f>VLOOKUP(A1760,'4B0907557B M382 List'!$A$5:$D$1799,3,FALSE)</f>
        <v>$0A9B5</v>
      </c>
      <c r="H1760" s="2" t="e">
        <f>VLOOKUP(A1760,'4B0907557P M592 List'!$A$5:$D$1316,2,FALSE)</f>
        <v>#N/A</v>
      </c>
      <c r="I1760" s="2" t="e">
        <f>VLOOKUP(A1760,'4B0907557P M592 List'!$A$5:$D$1316,4,FALSE)</f>
        <v>#N/A</v>
      </c>
      <c r="J1760" s="2" t="e">
        <f>VLOOKUP(A1760,'4B0907557P M592 List'!$A$5:$D$1316,3,FALSE)</f>
        <v>#N/A</v>
      </c>
      <c r="L1760" s="2" t="e">
        <f>VLOOKUP(A1760,'4B0907557P M592 List'!$A$5:$D$1316,2,FALSE)</f>
        <v>#N/A</v>
      </c>
      <c r="M1760" s="2" t="e">
        <f>VLOOKUP(A1760,'4B0907557P M592 List'!$A$5:$D$1316,4,FALSE)</f>
        <v>#N/A</v>
      </c>
      <c r="N1760" s="2" t="e">
        <f>VLOOKUP(A1760,'4B0907557P M592 List'!$A$5:$D$1316,3,FALSE)</f>
        <v>#N/A</v>
      </c>
      <c r="P1760" s="2" t="e">
        <f>VLOOKUP(A1760,'06A906018R M383 List'!$A$6:$D$1294,2,FALSE)</f>
        <v>#N/A</v>
      </c>
      <c r="Q1760" s="2" t="e">
        <f>VLOOKUP(A1760,'06A906018R M383 List'!$A$6:$D$1294,4,FALSE)</f>
        <v>#N/A</v>
      </c>
      <c r="R1760" s="2" t="e">
        <f>VLOOKUP(A1760,'06A906018R M383 List'!$A$6:$D$1294,3,FALSE)</f>
        <v>#N/A</v>
      </c>
      <c r="T1760" s="2" t="e">
        <f>VLOOKUP(A1760,'06A906018CG M383 List'!$A$6:$D$1395,2,FALSE)</f>
        <v>#N/A</v>
      </c>
      <c r="U1760" s="2" t="e">
        <f>VLOOKUP(A1760,'06A906018CG M383 List'!$A$6:$D$1395,4,FALSE)</f>
        <v>#N/A</v>
      </c>
      <c r="V1760" s="2" t="e">
        <f>VLOOKUP(A1760,'06A906018CG M383 List'!$A$6:$D$1395,3,FALSE)</f>
        <v>#N/A</v>
      </c>
    </row>
    <row r="1761" spans="1:22">
      <c r="A1761" s="2" t="s">
        <v>5698</v>
      </c>
      <c r="B1761" s="2" t="str">
        <f>VLOOKUP(A1761,'4B0907557B M382 List'!$A$5:$E$1799,5,FALSE)</f>
        <v>Resume engine number</v>
      </c>
      <c r="D1761" s="2" t="str">
        <f>VLOOKUP(A1761,'4B0907557B M382 List'!$A$5:$B$1799,2,FALSE)</f>
        <v>4x1</v>
      </c>
      <c r="E1761" s="2" t="str">
        <f>VLOOKUP(A1761,'4B0907557B M382 List'!$A$5:$D$1799,4,FALSE)</f>
        <v>Wiedereinsetzdrehzahl</v>
      </c>
      <c r="F1761" s="2" t="str">
        <f>VLOOKUP(A1761,'4B0907557B M382 List'!$A$5:$D$1799,3,FALSE)</f>
        <v>$0A9BF</v>
      </c>
      <c r="H1761" s="2" t="e">
        <f>VLOOKUP(A1761,'4B0907557P M592 List'!$A$5:$D$1316,2,FALSE)</f>
        <v>#N/A</v>
      </c>
      <c r="I1761" s="2" t="e">
        <f>VLOOKUP(A1761,'4B0907557P M592 List'!$A$5:$D$1316,4,FALSE)</f>
        <v>#N/A</v>
      </c>
      <c r="J1761" s="2" t="e">
        <f>VLOOKUP(A1761,'4B0907557P M592 List'!$A$5:$D$1316,3,FALSE)</f>
        <v>#N/A</v>
      </c>
      <c r="L1761" s="2" t="e">
        <f>VLOOKUP(A1761,'4B0907557P M592 List'!$A$5:$D$1316,2,FALSE)</f>
        <v>#N/A</v>
      </c>
      <c r="M1761" s="2" t="e">
        <f>VLOOKUP(A1761,'4B0907557P M592 List'!$A$5:$D$1316,4,FALSE)</f>
        <v>#N/A</v>
      </c>
      <c r="N1761" s="2" t="e">
        <f>VLOOKUP(A1761,'4B0907557P M592 List'!$A$5:$D$1316,3,FALSE)</f>
        <v>#N/A</v>
      </c>
      <c r="P1761" s="2" t="e">
        <f>VLOOKUP(A1761,'06A906018R M383 List'!$A$6:$D$1294,2,FALSE)</f>
        <v>#N/A</v>
      </c>
      <c r="Q1761" s="2" t="e">
        <f>VLOOKUP(A1761,'06A906018R M383 List'!$A$6:$D$1294,4,FALSE)</f>
        <v>#N/A</v>
      </c>
      <c r="R1761" s="2" t="e">
        <f>VLOOKUP(A1761,'06A906018R M383 List'!$A$6:$D$1294,3,FALSE)</f>
        <v>#N/A</v>
      </c>
      <c r="T1761" s="2" t="e">
        <f>VLOOKUP(A1761,'06A906018CG M383 List'!$A$6:$D$1395,2,FALSE)</f>
        <v>#N/A</v>
      </c>
      <c r="U1761" s="2" t="e">
        <f>VLOOKUP(A1761,'06A906018CG M383 List'!$A$6:$D$1395,4,FALSE)</f>
        <v>#N/A</v>
      </c>
      <c r="V1761" s="2" t="e">
        <f>VLOOKUP(A1761,'06A906018CG M383 List'!$A$6:$D$1395,3,FALSE)</f>
        <v>#N/A</v>
      </c>
    </row>
    <row r="1762" spans="1:22">
      <c r="A1762" s="2" t="s">
        <v>5700</v>
      </c>
      <c r="B1762" s="2" t="str">
        <f>VLOOKUP(A1762,'4B0907557B M382 List'!$A$5:$E$1799,5,FALSE)</f>
        <v>Resume engine number</v>
      </c>
      <c r="D1762" s="2" t="str">
        <f>VLOOKUP(A1762,'4B0907557B M382 List'!$A$5:$B$1799,2,FALSE)</f>
        <v>4x1</v>
      </c>
      <c r="E1762" s="2" t="str">
        <f>VLOOKUP(A1762,'4B0907557B M382 List'!$A$5:$D$1799,4,FALSE)</f>
        <v>Wiedereinsetzdrehzahl</v>
      </c>
      <c r="F1762" s="2" t="str">
        <f>VLOOKUP(A1762,'4B0907557B M382 List'!$A$5:$D$1799,3,FALSE)</f>
        <v>$0A9C9</v>
      </c>
      <c r="H1762" s="2" t="e">
        <f>VLOOKUP(A1762,'4B0907557P M592 List'!$A$5:$D$1316,2,FALSE)</f>
        <v>#N/A</v>
      </c>
      <c r="I1762" s="2" t="e">
        <f>VLOOKUP(A1762,'4B0907557P M592 List'!$A$5:$D$1316,4,FALSE)</f>
        <v>#N/A</v>
      </c>
      <c r="J1762" s="2" t="e">
        <f>VLOOKUP(A1762,'4B0907557P M592 List'!$A$5:$D$1316,3,FALSE)</f>
        <v>#N/A</v>
      </c>
      <c r="L1762" s="2" t="e">
        <f>VLOOKUP(A1762,'4B0907557P M592 List'!$A$5:$D$1316,2,FALSE)</f>
        <v>#N/A</v>
      </c>
      <c r="M1762" s="2" t="e">
        <f>VLOOKUP(A1762,'4B0907557P M592 List'!$A$5:$D$1316,4,FALSE)</f>
        <v>#N/A</v>
      </c>
      <c r="N1762" s="2" t="e">
        <f>VLOOKUP(A1762,'4B0907557P M592 List'!$A$5:$D$1316,3,FALSE)</f>
        <v>#N/A</v>
      </c>
      <c r="P1762" s="2" t="e">
        <f>VLOOKUP(A1762,'06A906018R M383 List'!$A$6:$D$1294,2,FALSE)</f>
        <v>#N/A</v>
      </c>
      <c r="Q1762" s="2" t="e">
        <f>VLOOKUP(A1762,'06A906018R M383 List'!$A$6:$D$1294,4,FALSE)</f>
        <v>#N/A</v>
      </c>
      <c r="R1762" s="2" t="e">
        <f>VLOOKUP(A1762,'06A906018R M383 List'!$A$6:$D$1294,3,FALSE)</f>
        <v>#N/A</v>
      </c>
      <c r="T1762" s="2" t="e">
        <f>VLOOKUP(A1762,'06A906018CG M383 List'!$A$6:$D$1395,2,FALSE)</f>
        <v>#N/A</v>
      </c>
      <c r="U1762" s="2" t="e">
        <f>VLOOKUP(A1762,'06A906018CG M383 List'!$A$6:$D$1395,4,FALSE)</f>
        <v>#N/A</v>
      </c>
      <c r="V1762" s="2" t="e">
        <f>VLOOKUP(A1762,'06A906018CG M383 List'!$A$6:$D$1395,3,FALSE)</f>
        <v>#N/A</v>
      </c>
    </row>
    <row r="1763" spans="1:22">
      <c r="A1763" s="3" t="s">
        <v>5703</v>
      </c>
      <c r="B1763" s="2" t="str">
        <f>VLOOKUP(A1763,'4B0907557B M382 List'!$A$5:$E$1799,5,FALSE)</f>
        <v>Delta resume engine speed at speed step</v>
      </c>
      <c r="D1763" s="2" t="str">
        <f>VLOOKUP(A1763,'4B0907557B M382 List'!$A$5:$B$1799,2,FALSE)</f>
        <v>4x1</v>
      </c>
      <c r="E1763" s="2" t="str">
        <f>VLOOKUP(A1763,'4B0907557B M382 List'!$A$5:$D$1799,4,FALSE)</f>
        <v>Delta Wiedereinsetzdrehzahl bei Fahrstufe</v>
      </c>
      <c r="F1763" s="2" t="str">
        <f>VLOOKUP(A1763,'4B0907557B M382 List'!$A$5:$D$1799,3,FALSE)</f>
        <v>$0A9D9</v>
      </c>
      <c r="H1763" s="2" t="e">
        <f>VLOOKUP(A1763,'4B0907557P M592 List'!$A$5:$D$1316,2,FALSE)</f>
        <v>#N/A</v>
      </c>
      <c r="I1763" s="2" t="e">
        <f>VLOOKUP(A1763,'4B0907557P M592 List'!$A$5:$D$1316,4,FALSE)</f>
        <v>#N/A</v>
      </c>
      <c r="J1763" s="2" t="e">
        <f>VLOOKUP(A1763,'4B0907557P M592 List'!$A$5:$D$1316,3,FALSE)</f>
        <v>#N/A</v>
      </c>
      <c r="L1763" s="2" t="e">
        <f>VLOOKUP(A1763,'4B0907557P M592 List'!$A$5:$D$1316,2,FALSE)</f>
        <v>#N/A</v>
      </c>
      <c r="M1763" s="2" t="e">
        <f>VLOOKUP(A1763,'4B0907557P M592 List'!$A$5:$D$1316,4,FALSE)</f>
        <v>#N/A</v>
      </c>
      <c r="N1763" s="2" t="e">
        <f>VLOOKUP(A1763,'4B0907557P M592 List'!$A$5:$D$1316,3,FALSE)</f>
        <v>#N/A</v>
      </c>
      <c r="P1763" s="2" t="e">
        <f>VLOOKUP(A1763,'06A906018R M383 List'!$A$6:$D$1294,2,FALSE)</f>
        <v>#N/A</v>
      </c>
      <c r="Q1763" s="2" t="e">
        <f>VLOOKUP(A1763,'06A906018R M383 List'!$A$6:$D$1294,4,FALSE)</f>
        <v>#N/A</v>
      </c>
      <c r="R1763" s="2" t="e">
        <f>VLOOKUP(A1763,'06A906018R M383 List'!$A$6:$D$1294,3,FALSE)</f>
        <v>#N/A</v>
      </c>
      <c r="T1763" s="2" t="str">
        <f>VLOOKUP(A1763,'06A906018CG M383 List'!$A$6:$D$1395,2,FALSE)</f>
        <v>4x1</v>
      </c>
      <c r="U1763" s="2" t="str">
        <f>VLOOKUP(A1763,'06A906018CG M383 List'!$A$6:$D$1395,4,FALSE)</f>
        <v>Delta Wiedereinsetzdrehzahl bei Fahrstufe</v>
      </c>
      <c r="V1763" s="2" t="str">
        <f>VLOOKUP(A1763,'06A906018CG M383 List'!$A$6:$D$1395,3,FALSE)</f>
        <v>$09F50</v>
      </c>
    </row>
    <row r="1764" spans="1:22">
      <c r="A1764" s="2" t="s">
        <v>5751</v>
      </c>
      <c r="B1764" s="2" t="str">
        <f>VLOOKUP(A1764,'4B0907557B M382 List'!$A$5:$E$1799,5,FALSE)</f>
        <v>Air flow diagnosis substitute for S_LL</v>
      </c>
      <c r="D1764" s="2" t="str">
        <f>VLOOKUP(A1764,'4B0907557B M382 List'!$A$5:$B$1799,2,FALSE)</f>
        <v>1x1</v>
      </c>
      <c r="E1764" s="2" t="str">
        <f>VLOOKUP(A1764,'4B0907557B M382 List'!$A$5:$D$1799,4,FALSE)</f>
        <v>Luftmenge Diagnose Ersatz für S_LL</v>
      </c>
      <c r="F1764" s="2" t="str">
        <f>VLOOKUP(A1764,'4B0907557B M382 List'!$A$5:$D$1799,3,FALSE)</f>
        <v>$07752</v>
      </c>
      <c r="H1764" s="2" t="str">
        <f>VLOOKUP(A1764,'4B0907557P M592 List'!$A$5:$D$1316,2,FALSE)</f>
        <v>1x1</v>
      </c>
      <c r="I1764" s="2" t="str">
        <f>VLOOKUP(A1764,'4B0907557P M592 List'!$A$5:$D$1316,4,FALSE)</f>
        <v>Luftmenge Diagnose Ersatz für S_LL</v>
      </c>
      <c r="J1764" s="2" t="str">
        <f>VLOOKUP(A1764,'4B0907557P M592 List'!$A$5:$D$1316,3,FALSE)</f>
        <v>$072E8</v>
      </c>
      <c r="L1764" s="2" t="str">
        <f>VLOOKUP(A1764,'4B0907557P M592 List'!$A$5:$D$1316,2,FALSE)</f>
        <v>1x1</v>
      </c>
      <c r="M1764" s="2" t="str">
        <f>VLOOKUP(A1764,'4B0907557P M592 List'!$A$5:$D$1316,4,FALSE)</f>
        <v>Luftmenge Diagnose Ersatz für S_LL</v>
      </c>
      <c r="N1764" s="2" t="str">
        <f>VLOOKUP(A1764,'4B0907557P M592 List'!$A$5:$D$1316,3,FALSE)</f>
        <v>$072E8</v>
      </c>
      <c r="P1764" s="2" t="str">
        <f>VLOOKUP(A1764,'06A906018R M383 List'!$A$6:$D$1294,2,FALSE)</f>
        <v>1x1</v>
      </c>
      <c r="Q1764" s="2" t="str">
        <f>VLOOKUP(A1764,'06A906018R M383 List'!$A$6:$D$1294,4,FALSE)</f>
        <v>Luftmenge Diagnose Ersatz für S_LL</v>
      </c>
      <c r="R1764" s="2" t="str">
        <f>VLOOKUP(A1764,'06A906018R M383 List'!$A$6:$D$1294,3,FALSE)</f>
        <v>$06C6A</v>
      </c>
      <c r="T1764" s="2" t="e">
        <f>VLOOKUP(A1764,'06A906018CG M383 List'!$A$6:$D$1395,2,FALSE)</f>
        <v>#N/A</v>
      </c>
      <c r="U1764" s="2" t="e">
        <f>VLOOKUP(A1764,'06A906018CG M383 List'!$A$6:$D$1395,4,FALSE)</f>
        <v>#N/A</v>
      </c>
      <c r="V1764" s="2" t="e">
        <f>VLOOKUP(A1764,'06A906018CG M383 List'!$A$6:$D$1395,3,FALSE)</f>
        <v>#N/A</v>
      </c>
    </row>
    <row r="1765" spans="1:22">
      <c r="A1765" s="2" t="s">
        <v>5753</v>
      </c>
      <c r="B1765" s="2" t="str">
        <f>VLOOKUP(A1765,'4B0907557B M382 List'!$A$5:$E$1799,5,FALSE)</f>
        <v>Air flow diagnosis substitute for S_LL</v>
      </c>
      <c r="D1765" s="2" t="str">
        <f>VLOOKUP(A1765,'4B0907557B M382 List'!$A$5:$B$1799,2,FALSE)</f>
        <v>1x1</v>
      </c>
      <c r="E1765" s="2" t="str">
        <f>VLOOKUP(A1765,'4B0907557B M382 List'!$A$5:$D$1799,4,FALSE)</f>
        <v>Luftmenge Diagnose Ersatz für S_LL</v>
      </c>
      <c r="F1765" s="2" t="str">
        <f>VLOOKUP(A1765,'4B0907557B M382 List'!$A$5:$D$1799,3,FALSE)</f>
        <v>$07768</v>
      </c>
      <c r="H1765" s="2" t="str">
        <f>VLOOKUP(A1765,'4B0907557P M592 List'!$A$5:$D$1316,2,FALSE)</f>
        <v>1x1</v>
      </c>
      <c r="I1765" s="2" t="str">
        <f>VLOOKUP(A1765,'4B0907557P M592 List'!$A$5:$D$1316,4,FALSE)</f>
        <v>Luftmenge Diagnose Ersatz für S_LL</v>
      </c>
      <c r="J1765" s="2" t="str">
        <f>VLOOKUP(A1765,'4B0907557P M592 List'!$A$5:$D$1316,3,FALSE)</f>
        <v>$072FE</v>
      </c>
      <c r="L1765" s="2" t="str">
        <f>VLOOKUP(A1765,'4B0907557P M592 List'!$A$5:$D$1316,2,FALSE)</f>
        <v>1x1</v>
      </c>
      <c r="M1765" s="2" t="str">
        <f>VLOOKUP(A1765,'4B0907557P M592 List'!$A$5:$D$1316,4,FALSE)</f>
        <v>Luftmenge Diagnose Ersatz für S_LL</v>
      </c>
      <c r="N1765" s="2" t="str">
        <f>VLOOKUP(A1765,'4B0907557P M592 List'!$A$5:$D$1316,3,FALSE)</f>
        <v>$072FE</v>
      </c>
      <c r="P1765" s="2" t="e">
        <f>VLOOKUP(A1765,'06A906018R M383 List'!$A$6:$D$1294,2,FALSE)</f>
        <v>#N/A</v>
      </c>
      <c r="Q1765" s="2" t="e">
        <f>VLOOKUP(A1765,'06A906018R M383 List'!$A$6:$D$1294,4,FALSE)</f>
        <v>#N/A</v>
      </c>
      <c r="R1765" s="2" t="e">
        <f>VLOOKUP(A1765,'06A906018R M383 List'!$A$6:$D$1294,3,FALSE)</f>
        <v>#N/A</v>
      </c>
      <c r="T1765" s="2" t="e">
        <f>VLOOKUP(A1765,'06A906018CG M383 List'!$A$6:$D$1395,2,FALSE)</f>
        <v>#N/A</v>
      </c>
      <c r="U1765" s="2" t="e">
        <f>VLOOKUP(A1765,'06A906018CG M383 List'!$A$6:$D$1395,4,FALSE)</f>
        <v>#N/A</v>
      </c>
      <c r="V1765" s="2" t="e">
        <f>VLOOKUP(A1765,'06A906018CG M383 List'!$A$6:$D$1395,3,FALSE)</f>
        <v>#N/A</v>
      </c>
    </row>
    <row r="1766" spans="1:22">
      <c r="A1766" s="2" t="s">
        <v>5891</v>
      </c>
      <c r="B1766" s="2" t="str">
        <f>VLOOKUP(A1766,'4B0907557B M382 List'!$A$5:$E$1799,5,FALSE)</f>
        <v>Transition ( from CAN) support points for resume engine speed characteristic field</v>
      </c>
      <c r="D1766" s="2" t="str">
        <f>VLOOKUP(A1766,'4B0907557B M382 List'!$A$5:$B$1799,2,FALSE)</f>
        <v>2x1</v>
      </c>
      <c r="E1766" s="2" t="str">
        <f>VLOOKUP(A1766,'4B0907557B M382 List'!$A$5:$D$1799,4,FALSE)</f>
        <v>Gang(aus CAN)-Stützstellen für Wiedereinsetzdrehzahlkennfeld</v>
      </c>
      <c r="F1766" s="2" t="str">
        <f>VLOOKUP(A1766,'4B0907557B M382 List'!$A$5:$D$1799,3,FALSE)</f>
        <v>$0A99B</v>
      </c>
      <c r="H1766" s="2" t="e">
        <f>VLOOKUP(A1766,'4B0907557P M592 List'!$A$5:$D$1316,2,FALSE)</f>
        <v>#N/A</v>
      </c>
      <c r="I1766" s="2" t="e">
        <f>VLOOKUP(A1766,'4B0907557P M592 List'!$A$5:$D$1316,4,FALSE)</f>
        <v>#N/A</v>
      </c>
      <c r="J1766" s="2" t="e">
        <f>VLOOKUP(A1766,'4B0907557P M592 List'!$A$5:$D$1316,3,FALSE)</f>
        <v>#N/A</v>
      </c>
      <c r="L1766" s="2" t="e">
        <f>VLOOKUP(A1766,'4B0907557P M592 List'!$A$5:$D$1316,2,FALSE)</f>
        <v>#N/A</v>
      </c>
      <c r="M1766" s="2" t="e">
        <f>VLOOKUP(A1766,'4B0907557P M592 List'!$A$5:$D$1316,4,FALSE)</f>
        <v>#N/A</v>
      </c>
      <c r="N1766" s="2" t="e">
        <f>VLOOKUP(A1766,'4B0907557P M592 List'!$A$5:$D$1316,3,FALSE)</f>
        <v>#N/A</v>
      </c>
      <c r="P1766" s="2" t="e">
        <f>VLOOKUP(A1766,'06A906018R M383 List'!$A$6:$D$1294,2,FALSE)</f>
        <v>#N/A</v>
      </c>
      <c r="Q1766" s="2" t="e">
        <f>VLOOKUP(A1766,'06A906018R M383 List'!$A$6:$D$1294,4,FALSE)</f>
        <v>#N/A</v>
      </c>
      <c r="R1766" s="2" t="e">
        <f>VLOOKUP(A1766,'06A906018R M383 List'!$A$6:$D$1294,3,FALSE)</f>
        <v>#N/A</v>
      </c>
      <c r="T1766" s="2" t="e">
        <f>VLOOKUP(A1766,'06A906018CG M383 List'!$A$6:$D$1395,2,FALSE)</f>
        <v>#N/A</v>
      </c>
      <c r="U1766" s="2" t="e">
        <f>VLOOKUP(A1766,'06A906018CG M383 List'!$A$6:$D$1395,4,FALSE)</f>
        <v>#N/A</v>
      </c>
      <c r="V1766" s="2" t="e">
        <f>VLOOKUP(A1766,'06A906018CG M383 List'!$A$6:$D$1395,3,FALSE)</f>
        <v>#N/A</v>
      </c>
    </row>
    <row r="1767" spans="1:22">
      <c r="A1767" s="2" t="s">
        <v>6255</v>
      </c>
      <c r="B1767" s="2" t="str">
        <f>VLOOKUP(A1767,'4B0907557B M382 List'!$A$5:$E$1799,5,FALSE)</f>
        <v>Time for constant ignition angle during load changes impact</v>
      </c>
      <c r="D1767" s="2" t="str">
        <f>VLOOKUP(A1767,'4B0907557B M382 List'!$A$5:$B$1799,2,FALSE)</f>
        <v>1x1</v>
      </c>
      <c r="E1767" s="2" t="str">
        <f>VLOOKUP(A1767,'4B0907557B M382 List'!$A$5:$D$1799,4,FALSE)</f>
        <v>Zeit für konstanten Zündwinkeleingriff bei Lastwechselschlag</v>
      </c>
      <c r="F1767" s="2" t="str">
        <f>VLOOKUP(A1767,'4B0907557B M382 List'!$A$5:$D$1799,3,FALSE)</f>
        <v>$0774A</v>
      </c>
      <c r="H1767" s="2" t="str">
        <f>VLOOKUP(A1767,'4B0907557P M592 List'!$A$5:$D$1316,2,FALSE)</f>
        <v>1x1</v>
      </c>
      <c r="I1767" s="2" t="str">
        <f>VLOOKUP(A1767,'4B0907557P M592 List'!$A$5:$D$1316,4,FALSE)</f>
        <v>Zeit für konstanten Zündwinkeleingriff bei Lastwechselschlag</v>
      </c>
      <c r="J1767" s="2" t="str">
        <f>VLOOKUP(A1767,'4B0907557P M592 List'!$A$5:$D$1316,3,FALSE)</f>
        <v>$072E0</v>
      </c>
      <c r="L1767" s="2" t="str">
        <f>VLOOKUP(A1767,'4B0907557P M592 List'!$A$5:$D$1316,2,FALSE)</f>
        <v>1x1</v>
      </c>
      <c r="M1767" s="2" t="str">
        <f>VLOOKUP(A1767,'4B0907557P M592 List'!$A$5:$D$1316,4,FALSE)</f>
        <v>Zeit für konstanten Zündwinkeleingriff bei Lastwechselschlag</v>
      </c>
      <c r="N1767" s="2" t="str">
        <f>VLOOKUP(A1767,'4B0907557P M592 List'!$A$5:$D$1316,3,FALSE)</f>
        <v>$072E0</v>
      </c>
      <c r="P1767" s="2" t="str">
        <f>VLOOKUP(A1767,'06A906018R M383 List'!$A$6:$D$1294,2,FALSE)</f>
        <v>1x1</v>
      </c>
      <c r="Q1767" s="2" t="str">
        <f>VLOOKUP(A1767,'06A906018R M383 List'!$A$6:$D$1294,4,FALSE)</f>
        <v>Zeit für konstanten Zündwinkeleingriff bei Lastwechselschlag</v>
      </c>
      <c r="R1767" s="2" t="str">
        <f>VLOOKUP(A1767,'06A906018R M383 List'!$A$6:$D$1294,3,FALSE)</f>
        <v>$06C62</v>
      </c>
      <c r="T1767" s="2" t="e">
        <f>VLOOKUP(A1767,'06A906018CG M383 List'!$A$6:$D$1395,2,FALSE)</f>
        <v>#N/A</v>
      </c>
      <c r="U1767" s="2" t="e">
        <f>VLOOKUP(A1767,'06A906018CG M383 List'!$A$6:$D$1395,4,FALSE)</f>
        <v>#N/A</v>
      </c>
      <c r="V1767" s="2" t="e">
        <f>VLOOKUP(A1767,'06A906018CG M383 List'!$A$6:$D$1395,3,FALSE)</f>
        <v>#N/A</v>
      </c>
    </row>
    <row r="1768" spans="1:22">
      <c r="A1768" s="2" t="s">
        <v>6257</v>
      </c>
      <c r="B1768" s="2" t="str">
        <f>VLOOKUP(A1768,'4B0907557B M382 List'!$A$5:$E$1799,5,FALSE)</f>
        <v>Time for constant ignition angle during load changes impact</v>
      </c>
      <c r="D1768" s="2" t="str">
        <f>VLOOKUP(A1768,'4B0907557B M382 List'!$A$5:$B$1799,2,FALSE)</f>
        <v>1x1</v>
      </c>
      <c r="E1768" s="2" t="str">
        <f>VLOOKUP(A1768,'4B0907557B M382 List'!$A$5:$D$1799,4,FALSE)</f>
        <v>Zeit für konstanten Zündwinkeleingriff bei Lastwechselschlag</v>
      </c>
      <c r="F1768" s="2" t="str">
        <f>VLOOKUP(A1768,'4B0907557B M382 List'!$A$5:$D$1799,3,FALSE)</f>
        <v>$07760</v>
      </c>
      <c r="H1768" s="2" t="str">
        <f>VLOOKUP(A1768,'4B0907557P M592 List'!$A$5:$D$1316,2,FALSE)</f>
        <v>1x1</v>
      </c>
      <c r="I1768" s="2" t="str">
        <f>VLOOKUP(A1768,'4B0907557P M592 List'!$A$5:$D$1316,4,FALSE)</f>
        <v>Zeit für konstanten Zündwinkeleingriff bei Lastwechselschlag</v>
      </c>
      <c r="J1768" s="2" t="str">
        <f>VLOOKUP(A1768,'4B0907557P M592 List'!$A$5:$D$1316,3,FALSE)</f>
        <v>$072F6</v>
      </c>
      <c r="L1768" s="2" t="str">
        <f>VLOOKUP(A1768,'4B0907557P M592 List'!$A$5:$D$1316,2,FALSE)</f>
        <v>1x1</v>
      </c>
      <c r="M1768" s="2" t="str">
        <f>VLOOKUP(A1768,'4B0907557P M592 List'!$A$5:$D$1316,4,FALSE)</f>
        <v>Zeit für konstanten Zündwinkeleingriff bei Lastwechselschlag</v>
      </c>
      <c r="N1768" s="2" t="str">
        <f>VLOOKUP(A1768,'4B0907557P M592 List'!$A$5:$D$1316,3,FALSE)</f>
        <v>$072F6</v>
      </c>
      <c r="P1768" s="2" t="str">
        <f>VLOOKUP(A1768,'06A906018R M383 List'!$A$6:$D$1294,2,FALSE)</f>
        <v>1x1</v>
      </c>
      <c r="Q1768" s="2" t="str">
        <f>VLOOKUP(A1768,'06A906018R M383 List'!$A$6:$D$1294,4,FALSE)</f>
        <v>Zeit für konstanten Zündwinkeleingriff bei Lastwechselschlag</v>
      </c>
      <c r="R1768" s="2" t="str">
        <f>VLOOKUP(A1768,'06A906018R M383 List'!$A$6:$D$1294,3,FALSE)</f>
        <v>$06C78</v>
      </c>
      <c r="T1768" s="2" t="e">
        <f>VLOOKUP(A1768,'06A906018CG M383 List'!$A$6:$D$1395,2,FALSE)</f>
        <v>#N/A</v>
      </c>
      <c r="U1768" s="2" t="e">
        <f>VLOOKUP(A1768,'06A906018CG M383 List'!$A$6:$D$1395,4,FALSE)</f>
        <v>#N/A</v>
      </c>
      <c r="V1768" s="2" t="e">
        <f>VLOOKUP(A1768,'06A906018CG M383 List'!$A$6:$D$1395,3,FALSE)</f>
        <v>#N/A</v>
      </c>
    </row>
    <row r="1769" spans="1:22">
      <c r="A1769" s="2" t="s">
        <v>6374</v>
      </c>
      <c r="B1769" s="2" t="str">
        <f>VLOOKUP(A1769,'4B0907557B M382 List'!$A$5:$E$1799,5,FALSE)</f>
        <v>tL fuel cut</v>
      </c>
      <c r="D1769" s="2" t="str">
        <f>VLOOKUP(A1769,'4B0907557B M382 List'!$A$5:$B$1799,2,FALSE)</f>
        <v>4x1</v>
      </c>
      <c r="E1769" s="2" t="str">
        <f>VLOOKUP(A1769,'4B0907557B M382 List'!$A$5:$D$1799,4,FALSE)</f>
        <v>tL Schubabschaltung</v>
      </c>
      <c r="F1769" s="2" t="str">
        <f>VLOOKUP(A1769,'4B0907557B M382 List'!$A$5:$D$1799,3,FALSE)</f>
        <v>$0A9E3</v>
      </c>
      <c r="H1769" s="2" t="e">
        <f>VLOOKUP(A1769,'4B0907557P M592 List'!$A$5:$D$1316,2,FALSE)</f>
        <v>#N/A</v>
      </c>
      <c r="I1769" s="2" t="e">
        <f>VLOOKUP(A1769,'4B0907557P M592 List'!$A$5:$D$1316,4,FALSE)</f>
        <v>#N/A</v>
      </c>
      <c r="J1769" s="2" t="e">
        <f>VLOOKUP(A1769,'4B0907557P M592 List'!$A$5:$D$1316,3,FALSE)</f>
        <v>#N/A</v>
      </c>
      <c r="L1769" s="2" t="e">
        <f>VLOOKUP(A1769,'4B0907557P M592 List'!$A$5:$D$1316,2,FALSE)</f>
        <v>#N/A</v>
      </c>
      <c r="M1769" s="2" t="e">
        <f>VLOOKUP(A1769,'4B0907557P M592 List'!$A$5:$D$1316,4,FALSE)</f>
        <v>#N/A</v>
      </c>
      <c r="N1769" s="2" t="e">
        <f>VLOOKUP(A1769,'4B0907557P M592 List'!$A$5:$D$1316,3,FALSE)</f>
        <v>#N/A</v>
      </c>
      <c r="P1769" s="2" t="e">
        <f>VLOOKUP(A1769,'06A906018R M383 List'!$A$6:$D$1294,2,FALSE)</f>
        <v>#N/A</v>
      </c>
      <c r="Q1769" s="2" t="e">
        <f>VLOOKUP(A1769,'06A906018R M383 List'!$A$6:$D$1294,4,FALSE)</f>
        <v>#N/A</v>
      </c>
      <c r="R1769" s="2" t="e">
        <f>VLOOKUP(A1769,'06A906018R M383 List'!$A$6:$D$1294,3,FALSE)</f>
        <v>#N/A</v>
      </c>
      <c r="T1769" s="2" t="e">
        <f>VLOOKUP(A1769,'06A906018CG M383 List'!$A$6:$D$1395,2,FALSE)</f>
        <v>#N/A</v>
      </c>
      <c r="U1769" s="2" t="e">
        <f>VLOOKUP(A1769,'06A906018CG M383 List'!$A$6:$D$1395,4,FALSE)</f>
        <v>#N/A</v>
      </c>
      <c r="V1769" s="2" t="e">
        <f>VLOOKUP(A1769,'06A906018CG M383 List'!$A$6:$D$1395,3,FALSE)</f>
        <v>#N/A</v>
      </c>
    </row>
    <row r="1770" spans="1:22">
      <c r="A1770" s="2" t="s">
        <v>6877</v>
      </c>
      <c r="B1770" s="2" t="str">
        <f>VLOOKUP(A1770,'4B0907557B M382 List'!$A$5:$E$1799,5,FALSE)</f>
        <v>Motortemperaturstüzstellen for resume engine speed characteristic field</v>
      </c>
      <c r="D1770" s="2" t="str">
        <f>VLOOKUP(A1770,'4B0907557B M382 List'!$A$5:$B$1799,2,FALSE)</f>
        <v>4x1</v>
      </c>
      <c r="E1770" s="2" t="str">
        <f>VLOOKUP(A1770,'4B0907557B M382 List'!$A$5:$D$1799,4,FALSE)</f>
        <v>Motortemperaturstüzstellen für Wiedereinsetzdrehzahlkennfeld</v>
      </c>
      <c r="F1770" s="2" t="str">
        <f>VLOOKUP(A1770,'4B0907557B M382 List'!$A$5:$D$1799,3,FALSE)</f>
        <v>$0A995</v>
      </c>
      <c r="H1770" s="2" t="e">
        <f>VLOOKUP(A1770,'4B0907557P M592 List'!$A$5:$D$1316,2,FALSE)</f>
        <v>#N/A</v>
      </c>
      <c r="I1770" s="2" t="e">
        <f>VLOOKUP(A1770,'4B0907557P M592 List'!$A$5:$D$1316,4,FALSE)</f>
        <v>#N/A</v>
      </c>
      <c r="J1770" s="2" t="e">
        <f>VLOOKUP(A1770,'4B0907557P M592 List'!$A$5:$D$1316,3,FALSE)</f>
        <v>#N/A</v>
      </c>
      <c r="L1770" s="2" t="e">
        <f>VLOOKUP(A1770,'4B0907557P M592 List'!$A$5:$D$1316,2,FALSE)</f>
        <v>#N/A</v>
      </c>
      <c r="M1770" s="2" t="e">
        <f>VLOOKUP(A1770,'4B0907557P M592 List'!$A$5:$D$1316,4,FALSE)</f>
        <v>#N/A</v>
      </c>
      <c r="N1770" s="2" t="e">
        <f>VLOOKUP(A1770,'4B0907557P M592 List'!$A$5:$D$1316,3,FALSE)</f>
        <v>#N/A</v>
      </c>
      <c r="P1770" s="2" t="e">
        <f>VLOOKUP(A1770,'06A906018R M383 List'!$A$6:$D$1294,2,FALSE)</f>
        <v>#N/A</v>
      </c>
      <c r="Q1770" s="2" t="e">
        <f>VLOOKUP(A1770,'06A906018R M383 List'!$A$6:$D$1294,4,FALSE)</f>
        <v>#N/A</v>
      </c>
      <c r="R1770" s="2" t="e">
        <f>VLOOKUP(A1770,'06A906018R M383 List'!$A$6:$D$1294,3,FALSE)</f>
        <v>#N/A</v>
      </c>
      <c r="T1770" s="2" t="e">
        <f>VLOOKUP(A1770,'06A906018CG M383 List'!$A$6:$D$1395,2,FALSE)</f>
        <v>#N/A</v>
      </c>
      <c r="U1770" s="2" t="e">
        <f>VLOOKUP(A1770,'06A906018CG M383 List'!$A$6:$D$1395,4,FALSE)</f>
        <v>#N/A</v>
      </c>
      <c r="V1770" s="2" t="e">
        <f>VLOOKUP(A1770,'06A906018CG M383 List'!$A$6:$D$1395,3,FALSE)</f>
        <v>#N/A</v>
      </c>
    </row>
    <row r="1771" spans="1:22">
      <c r="A1771" s="2" t="s">
        <v>6988</v>
      </c>
      <c r="B1771" s="2" t="str">
        <f>VLOOKUP(A1771,'4B0907557B M382 List'!$A$5:$E$1799,5,FALSE)</f>
        <v>Delay time for Schubabschalten</v>
      </c>
      <c r="D1771" s="2" t="str">
        <f>VLOOKUP(A1771,'4B0907557B M382 List'!$A$5:$B$1799,2,FALSE)</f>
        <v>4x1</v>
      </c>
      <c r="E1771" s="2" t="str">
        <f>VLOOKUP(A1771,'4B0907557B M382 List'!$A$5:$D$1799,4,FALSE)</f>
        <v>Verzögerungszeit für Schubabschalten</v>
      </c>
      <c r="F1771" s="2" t="str">
        <f>VLOOKUP(A1771,'4B0907557B M382 List'!$A$5:$D$1799,3,FALSE)</f>
        <v>$0A9ED</v>
      </c>
      <c r="H1771" s="2" t="e">
        <f>VLOOKUP(A1771,'4B0907557P M592 List'!$A$5:$D$1316,2,FALSE)</f>
        <v>#N/A</v>
      </c>
      <c r="I1771" s="2" t="e">
        <f>VLOOKUP(A1771,'4B0907557P M592 List'!$A$5:$D$1316,4,FALSE)</f>
        <v>#N/A</v>
      </c>
      <c r="J1771" s="2" t="e">
        <f>VLOOKUP(A1771,'4B0907557P M592 List'!$A$5:$D$1316,3,FALSE)</f>
        <v>#N/A</v>
      </c>
      <c r="L1771" s="2" t="e">
        <f>VLOOKUP(A1771,'4B0907557P M592 List'!$A$5:$D$1316,2,FALSE)</f>
        <v>#N/A</v>
      </c>
      <c r="M1771" s="2" t="e">
        <f>VLOOKUP(A1771,'4B0907557P M592 List'!$A$5:$D$1316,4,FALSE)</f>
        <v>#N/A</v>
      </c>
      <c r="N1771" s="2" t="e">
        <f>VLOOKUP(A1771,'4B0907557P M592 List'!$A$5:$D$1316,3,FALSE)</f>
        <v>#N/A</v>
      </c>
      <c r="P1771" s="2" t="e">
        <f>VLOOKUP(A1771,'06A906018R M383 List'!$A$6:$D$1294,2,FALSE)</f>
        <v>#N/A</v>
      </c>
      <c r="Q1771" s="2" t="e">
        <f>VLOOKUP(A1771,'06A906018R M383 List'!$A$6:$D$1294,4,FALSE)</f>
        <v>#N/A</v>
      </c>
      <c r="R1771" s="2" t="e">
        <f>VLOOKUP(A1771,'06A906018R M383 List'!$A$6:$D$1294,3,FALSE)</f>
        <v>#N/A</v>
      </c>
      <c r="T1771" s="2" t="e">
        <f>VLOOKUP(A1771,'06A906018CG M383 List'!$A$6:$D$1395,2,FALSE)</f>
        <v>#N/A</v>
      </c>
      <c r="U1771" s="2" t="e">
        <f>VLOOKUP(A1771,'06A906018CG M383 List'!$A$6:$D$1395,4,FALSE)</f>
        <v>#N/A</v>
      </c>
      <c r="V1771" s="2" t="e">
        <f>VLOOKUP(A1771,'06A906018CG M383 List'!$A$6:$D$1395,3,FALSE)</f>
        <v>#N/A</v>
      </c>
    </row>
    <row r="1772" spans="1:22">
      <c r="A1772" s="2" t="s">
        <v>6990</v>
      </c>
      <c r="B1772" s="2" t="str">
        <f>VLOOKUP(A1772,'4B0907557B M382 List'!$A$5:$E$1799,5,FALSE)</f>
        <v>Delay time for Schubabschalten</v>
      </c>
      <c r="D1772" s="2" t="str">
        <f>VLOOKUP(A1772,'4B0907557B M382 List'!$A$5:$B$1799,2,FALSE)</f>
        <v>4x1</v>
      </c>
      <c r="E1772" s="2" t="str">
        <f>VLOOKUP(A1772,'4B0907557B M382 List'!$A$5:$D$1799,4,FALSE)</f>
        <v>Verzögerungszeit für Schubabschalten</v>
      </c>
      <c r="F1772" s="2" t="str">
        <f>VLOOKUP(A1772,'4B0907557B M382 List'!$A$5:$D$1799,3,FALSE)</f>
        <v>$0A9F7</v>
      </c>
      <c r="H1772" s="2" t="e">
        <f>VLOOKUP(A1772,'4B0907557P M592 List'!$A$5:$D$1316,2,FALSE)</f>
        <v>#N/A</v>
      </c>
      <c r="I1772" s="2" t="e">
        <f>VLOOKUP(A1772,'4B0907557P M592 List'!$A$5:$D$1316,4,FALSE)</f>
        <v>#N/A</v>
      </c>
      <c r="J1772" s="2" t="e">
        <f>VLOOKUP(A1772,'4B0907557P M592 List'!$A$5:$D$1316,3,FALSE)</f>
        <v>#N/A</v>
      </c>
      <c r="L1772" s="2" t="e">
        <f>VLOOKUP(A1772,'4B0907557P M592 List'!$A$5:$D$1316,2,FALSE)</f>
        <v>#N/A</v>
      </c>
      <c r="M1772" s="2" t="e">
        <f>VLOOKUP(A1772,'4B0907557P M592 List'!$A$5:$D$1316,4,FALSE)</f>
        <v>#N/A</v>
      </c>
      <c r="N1772" s="2" t="e">
        <f>VLOOKUP(A1772,'4B0907557P M592 List'!$A$5:$D$1316,3,FALSE)</f>
        <v>#N/A</v>
      </c>
      <c r="P1772" s="2" t="e">
        <f>VLOOKUP(A1772,'06A906018R M383 List'!$A$6:$D$1294,2,FALSE)</f>
        <v>#N/A</v>
      </c>
      <c r="Q1772" s="2" t="e">
        <f>VLOOKUP(A1772,'06A906018R M383 List'!$A$6:$D$1294,4,FALSE)</f>
        <v>#N/A</v>
      </c>
      <c r="R1772" s="2" t="e">
        <f>VLOOKUP(A1772,'06A906018R M383 List'!$A$6:$D$1294,3,FALSE)</f>
        <v>#N/A</v>
      </c>
      <c r="T1772" s="2" t="e">
        <f>VLOOKUP(A1772,'06A906018CG M383 List'!$A$6:$D$1395,2,FALSE)</f>
        <v>#N/A</v>
      </c>
      <c r="U1772" s="2" t="e">
        <f>VLOOKUP(A1772,'06A906018CG M383 List'!$A$6:$D$1395,4,FALSE)</f>
        <v>#N/A</v>
      </c>
      <c r="V1772" s="2" t="e">
        <f>VLOOKUP(A1772,'06A906018CG M383 List'!$A$6:$D$1395,3,FALSE)</f>
        <v>#N/A</v>
      </c>
    </row>
    <row r="1773" spans="1:22">
      <c r="A1773" s="2" t="s">
        <v>6993</v>
      </c>
      <c r="B1773" s="2" t="str">
        <f>VLOOKUP(A1773,'4B0907557B M382 List'!$A$5:$E$1799,5,FALSE)</f>
        <v>Delay time Schubabschalten stop and go operation</v>
      </c>
      <c r="D1773" s="2" t="str">
        <f>VLOOKUP(A1773,'4B0907557B M382 List'!$A$5:$B$1799,2,FALSE)</f>
        <v>4x1</v>
      </c>
      <c r="E1773" s="2" t="str">
        <f>VLOOKUP(A1773,'4B0907557B M382 List'!$A$5:$D$1799,4,FALSE)</f>
        <v>Verzögerungszeit Schubabschalten Stop and Go-Betrieb</v>
      </c>
      <c r="F1773" s="2" t="str">
        <f>VLOOKUP(A1773,'4B0907557B M382 List'!$A$5:$D$1799,3,FALSE)</f>
        <v>$0AA01</v>
      </c>
      <c r="H1773" s="2" t="e">
        <f>VLOOKUP(A1773,'4B0907557P M592 List'!$A$5:$D$1316,2,FALSE)</f>
        <v>#N/A</v>
      </c>
      <c r="I1773" s="2" t="e">
        <f>VLOOKUP(A1773,'4B0907557P M592 List'!$A$5:$D$1316,4,FALSE)</f>
        <v>#N/A</v>
      </c>
      <c r="J1773" s="2" t="e">
        <f>VLOOKUP(A1773,'4B0907557P M592 List'!$A$5:$D$1316,3,FALSE)</f>
        <v>#N/A</v>
      </c>
      <c r="L1773" s="2" t="e">
        <f>VLOOKUP(A1773,'4B0907557P M592 List'!$A$5:$D$1316,2,FALSE)</f>
        <v>#N/A</v>
      </c>
      <c r="M1773" s="2" t="e">
        <f>VLOOKUP(A1773,'4B0907557P M592 List'!$A$5:$D$1316,4,FALSE)</f>
        <v>#N/A</v>
      </c>
      <c r="N1773" s="2" t="e">
        <f>VLOOKUP(A1773,'4B0907557P M592 List'!$A$5:$D$1316,3,FALSE)</f>
        <v>#N/A</v>
      </c>
      <c r="P1773" s="2" t="e">
        <f>VLOOKUP(A1773,'06A906018R M383 List'!$A$6:$D$1294,2,FALSE)</f>
        <v>#N/A</v>
      </c>
      <c r="Q1773" s="2" t="e">
        <f>VLOOKUP(A1773,'06A906018R M383 List'!$A$6:$D$1294,4,FALSE)</f>
        <v>#N/A</v>
      </c>
      <c r="R1773" s="2" t="e">
        <f>VLOOKUP(A1773,'06A906018R M383 List'!$A$6:$D$1294,3,FALSE)</f>
        <v>#N/A</v>
      </c>
      <c r="T1773" s="2" t="str">
        <f>VLOOKUP(A1773,'06A906018CG M383 List'!$A$6:$D$1395,2,FALSE)</f>
        <v>4x1</v>
      </c>
      <c r="U1773" s="2" t="str">
        <f>VLOOKUP(A1773,'06A906018CG M383 List'!$A$6:$D$1395,4,FALSE)</f>
        <v>Verzögerungszeit Schubabschalten Stop and Go-Betrieb</v>
      </c>
      <c r="V1773" s="2" t="str">
        <f>VLOOKUP(A1773,'06A906018CG M383 List'!$A$6:$D$1395,3,FALSE)</f>
        <v>$09F78</v>
      </c>
    </row>
    <row r="1774" spans="1:22">
      <c r="A1774" s="2" t="s">
        <v>3930</v>
      </c>
      <c r="B1774" s="2" t="str">
        <f>VLOOKUP(A1774,'4B0907557B M382 List'!$A$5:$E$1799,5,FALSE)</f>
        <v>Revolutions reinsertion for ZWB5 hard</v>
      </c>
      <c r="D1774" s="2" t="str">
        <f>VLOOKUP(A1774,'4B0907557B M382 List'!$A$5:$B$1799,2,FALSE)</f>
        <v>1x1</v>
      </c>
      <c r="E1774" s="2" t="str">
        <f>VLOOKUP(A1774,'4B0907557B M382 List'!$A$5:$D$1799,4,FALSE)</f>
        <v>Umdrehungen Wiedereinsetzen für ZWB5 hart</v>
      </c>
      <c r="F1774" s="2" t="str">
        <f>VLOOKUP(A1774,'4B0907557B M382 List'!$A$5:$D$1799,3,FALSE)</f>
        <v>$07756</v>
      </c>
      <c r="H1774" s="2" t="str">
        <f>VLOOKUP(A1774,'4B0907557P M592 List'!$A$5:$D$1316,2,FALSE)</f>
        <v>1x1</v>
      </c>
      <c r="I1774" s="2" t="str">
        <f>VLOOKUP(A1774,'4B0907557P M592 List'!$A$5:$D$1316,4,FALSE)</f>
        <v>Umdrehungen Wiedereinsetzen für ZWB5 hart</v>
      </c>
      <c r="J1774" s="2" t="str">
        <f>VLOOKUP(A1774,'4B0907557P M592 List'!$A$5:$D$1316,3,FALSE)</f>
        <v>$072EC</v>
      </c>
      <c r="L1774" s="2" t="str">
        <f>VLOOKUP(A1774,'4B0907557P M592 List'!$A$5:$D$1316,2,FALSE)</f>
        <v>1x1</v>
      </c>
      <c r="M1774" s="2" t="str">
        <f>VLOOKUP(A1774,'4B0907557P M592 List'!$A$5:$D$1316,4,FALSE)</f>
        <v>Umdrehungen Wiedereinsetzen für ZWB5 hart</v>
      </c>
      <c r="N1774" s="2" t="str">
        <f>VLOOKUP(A1774,'4B0907557P M592 List'!$A$5:$D$1316,3,FALSE)</f>
        <v>$072EC</v>
      </c>
      <c r="P1774" s="2" t="str">
        <f>VLOOKUP(A1774,'06A906018R M383 List'!$A$6:$D$1294,2,FALSE)</f>
        <v>1x1</v>
      </c>
      <c r="Q1774" s="2" t="str">
        <f>VLOOKUP(A1774,'06A906018R M383 List'!$A$6:$D$1294,4,FALSE)</f>
        <v>Umdrehungen Wiedereinsetzen für ZWB5 hart</v>
      </c>
      <c r="R1774" s="2" t="str">
        <f>VLOOKUP(A1774,'06A906018R M383 List'!$A$6:$D$1294,3,FALSE)</f>
        <v>$06C6E</v>
      </c>
      <c r="T1774" s="2" t="str">
        <f>VLOOKUP(A1774,'06A906018CG M383 List'!$A$6:$D$1395,2,FALSE)</f>
        <v>1x1</v>
      </c>
      <c r="U1774" s="2" t="str">
        <f>VLOOKUP(A1774,'06A906018CG M383 List'!$A$6:$D$1395,4,FALSE)</f>
        <v>Umdrehungen Wiedereinsetzen für ZWB5 hart</v>
      </c>
      <c r="V1774" s="2" t="str">
        <f>VLOOKUP(A1774,'06A906018CG M383 List'!$A$6:$D$1395,3,FALSE)</f>
        <v>$06C94</v>
      </c>
    </row>
    <row r="1775" spans="1:22">
      <c r="A1775" s="2" t="s">
        <v>3932</v>
      </c>
      <c r="B1775" s="2" t="str">
        <f>VLOOKUP(A1775,'4B0907557B M382 List'!$A$5:$E$1799,5,FALSE)</f>
        <v>Revolutions reinsertion for ZWB5 hard</v>
      </c>
      <c r="D1775" s="2" t="str">
        <f>VLOOKUP(A1775,'4B0907557B M382 List'!$A$5:$B$1799,2,FALSE)</f>
        <v>1x1</v>
      </c>
      <c r="E1775" s="2" t="str">
        <f>VLOOKUP(A1775,'4B0907557B M382 List'!$A$5:$D$1799,4,FALSE)</f>
        <v>Umdrehungen Wiedereinsetzen für ZWB5 hart</v>
      </c>
      <c r="F1775" s="2" t="str">
        <f>VLOOKUP(A1775,'4B0907557B M382 List'!$A$5:$D$1799,3,FALSE)</f>
        <v>$0776C</v>
      </c>
      <c r="H1775" s="2" t="str">
        <f>VLOOKUP(A1775,'4B0907557P M592 List'!$A$5:$D$1316,2,FALSE)</f>
        <v>1x1</v>
      </c>
      <c r="I1775" s="2" t="str">
        <f>VLOOKUP(A1775,'4B0907557P M592 List'!$A$5:$D$1316,4,FALSE)</f>
        <v>Umdrehungen Wiedereinsetzen für ZWB5 hart</v>
      </c>
      <c r="J1775" s="2" t="str">
        <f>VLOOKUP(A1775,'4B0907557P M592 List'!$A$5:$D$1316,3,FALSE)</f>
        <v>$07302</v>
      </c>
      <c r="L1775" s="2" t="str">
        <f>VLOOKUP(A1775,'4B0907557P M592 List'!$A$5:$D$1316,2,FALSE)</f>
        <v>1x1</v>
      </c>
      <c r="M1775" s="2" t="str">
        <f>VLOOKUP(A1775,'4B0907557P M592 List'!$A$5:$D$1316,4,FALSE)</f>
        <v>Umdrehungen Wiedereinsetzen für ZWB5 hart</v>
      </c>
      <c r="N1775" s="2" t="str">
        <f>VLOOKUP(A1775,'4B0907557P M592 List'!$A$5:$D$1316,3,FALSE)</f>
        <v>$07302</v>
      </c>
      <c r="P1775" s="2" t="str">
        <f>VLOOKUP(A1775,'06A906018R M383 List'!$A$6:$D$1294,2,FALSE)</f>
        <v>1x1</v>
      </c>
      <c r="Q1775" s="2" t="str">
        <f>VLOOKUP(A1775,'06A906018R M383 List'!$A$6:$D$1294,4,FALSE)</f>
        <v>Umdrehungen Wiedereinsetzen für ZWB5 hart</v>
      </c>
      <c r="R1775" s="2" t="str">
        <f>VLOOKUP(A1775,'06A906018R M383 List'!$A$6:$D$1294,3,FALSE)</f>
        <v>$06C84</v>
      </c>
      <c r="T1775" s="2" t="str">
        <f>VLOOKUP(A1775,'06A906018CG M383 List'!$A$6:$D$1395,2,FALSE)</f>
        <v>1x1</v>
      </c>
      <c r="U1775" s="2" t="str">
        <f>VLOOKUP(A1775,'06A906018CG M383 List'!$A$6:$D$1395,4,FALSE)</f>
        <v>Umdrehungen Wiedereinsetzen für ZWB5 hart</v>
      </c>
      <c r="V1775" s="2" t="str">
        <f>VLOOKUP(A1775,'06A906018CG M383 List'!$A$6:$D$1395,3,FALSE)</f>
        <v>$06CAA</v>
      </c>
    </row>
    <row r="1776" spans="1:22">
      <c r="A1776" s="2" t="s">
        <v>3935</v>
      </c>
      <c r="B1776" s="2" t="str">
        <f>VLOOKUP(A1776,'4B0907557B M382 List'!$A$5:$E$1799,5,FALSE)</f>
        <v>Revolutions reinsertion for ZWB4 soft</v>
      </c>
      <c r="D1776" s="2" t="str">
        <f>VLOOKUP(A1776,'4B0907557B M382 List'!$A$5:$B$1799,2,FALSE)</f>
        <v>1x1</v>
      </c>
      <c r="E1776" s="2" t="str">
        <f>VLOOKUP(A1776,'4B0907557B M382 List'!$A$5:$D$1799,4,FALSE)</f>
        <v>Umdrehungen Wiedereinsetzen für ZWB4 weich</v>
      </c>
      <c r="F1776" s="2" t="str">
        <f>VLOOKUP(A1776,'4B0907557B M382 List'!$A$5:$D$1799,3,FALSE)</f>
        <v>$07755</v>
      </c>
      <c r="H1776" s="2" t="str">
        <f>VLOOKUP(A1776,'4B0907557P M592 List'!$A$5:$D$1316,2,FALSE)</f>
        <v>1x1</v>
      </c>
      <c r="I1776" s="2" t="str">
        <f>VLOOKUP(A1776,'4B0907557P M592 List'!$A$5:$D$1316,4,FALSE)</f>
        <v>Umdrehungen Wiedereinsetzen für ZWB4 weich</v>
      </c>
      <c r="J1776" s="2" t="str">
        <f>VLOOKUP(A1776,'4B0907557P M592 List'!$A$5:$D$1316,3,FALSE)</f>
        <v>$072EB</v>
      </c>
      <c r="L1776" s="2" t="str">
        <f>VLOOKUP(A1776,'4B0907557P M592 List'!$A$5:$D$1316,2,FALSE)</f>
        <v>1x1</v>
      </c>
      <c r="M1776" s="2" t="str">
        <f>VLOOKUP(A1776,'4B0907557P M592 List'!$A$5:$D$1316,4,FALSE)</f>
        <v>Umdrehungen Wiedereinsetzen für ZWB4 weich</v>
      </c>
      <c r="N1776" s="2" t="str">
        <f>VLOOKUP(A1776,'4B0907557P M592 List'!$A$5:$D$1316,3,FALSE)</f>
        <v>$072EB</v>
      </c>
      <c r="P1776" s="2" t="str">
        <f>VLOOKUP(A1776,'06A906018R M383 List'!$A$6:$D$1294,2,FALSE)</f>
        <v>1x1</v>
      </c>
      <c r="Q1776" s="2" t="str">
        <f>VLOOKUP(A1776,'06A906018R M383 List'!$A$6:$D$1294,4,FALSE)</f>
        <v>Umdrehungen Wiedereinsetzen für ZWB4 weich</v>
      </c>
      <c r="R1776" s="2" t="str">
        <f>VLOOKUP(A1776,'06A906018R M383 List'!$A$6:$D$1294,3,FALSE)</f>
        <v>$06C6D</v>
      </c>
      <c r="T1776" s="2" t="str">
        <f>VLOOKUP(A1776,'06A906018CG M383 List'!$A$6:$D$1395,2,FALSE)</f>
        <v>1x1</v>
      </c>
      <c r="U1776" s="2" t="str">
        <f>VLOOKUP(A1776,'06A906018CG M383 List'!$A$6:$D$1395,4,FALSE)</f>
        <v>Umdrehungen Wiedereinsetzen für ZWB4 weich</v>
      </c>
      <c r="V1776" s="2" t="str">
        <f>VLOOKUP(A1776,'06A906018CG M383 List'!$A$6:$D$1395,3,FALSE)</f>
        <v>$06C93</v>
      </c>
    </row>
    <row r="1777" spans="1:22">
      <c r="A1777" s="2" t="s">
        <v>3937</v>
      </c>
      <c r="B1777" s="2" t="str">
        <f>VLOOKUP(A1777,'4B0907557B M382 List'!$A$5:$E$1799,5,FALSE)</f>
        <v>Revolutions reinsertion for ZWB4 soft</v>
      </c>
      <c r="D1777" s="2" t="str">
        <f>VLOOKUP(A1777,'4B0907557B M382 List'!$A$5:$B$1799,2,FALSE)</f>
        <v>1x1</v>
      </c>
      <c r="E1777" s="2" t="str">
        <f>VLOOKUP(A1777,'4B0907557B M382 List'!$A$5:$D$1799,4,FALSE)</f>
        <v>Umdrehungen Wiedereinsetzen für ZWB4 weich</v>
      </c>
      <c r="F1777" s="2" t="str">
        <f>VLOOKUP(A1777,'4B0907557B M382 List'!$A$5:$D$1799,3,FALSE)</f>
        <v>$0776B</v>
      </c>
      <c r="H1777" s="2" t="str">
        <f>VLOOKUP(A1777,'4B0907557P M592 List'!$A$5:$D$1316,2,FALSE)</f>
        <v>1x1</v>
      </c>
      <c r="I1777" s="2" t="str">
        <f>VLOOKUP(A1777,'4B0907557P M592 List'!$A$5:$D$1316,4,FALSE)</f>
        <v>Umdrehungen Wiedereinsetzen für ZWB4 weich</v>
      </c>
      <c r="J1777" s="2" t="str">
        <f>VLOOKUP(A1777,'4B0907557P M592 List'!$A$5:$D$1316,3,FALSE)</f>
        <v>$07301</v>
      </c>
      <c r="L1777" s="2" t="str">
        <f>VLOOKUP(A1777,'4B0907557P M592 List'!$A$5:$D$1316,2,FALSE)</f>
        <v>1x1</v>
      </c>
      <c r="M1777" s="2" t="str">
        <f>VLOOKUP(A1777,'4B0907557P M592 List'!$A$5:$D$1316,4,FALSE)</f>
        <v>Umdrehungen Wiedereinsetzen für ZWB4 weich</v>
      </c>
      <c r="N1777" s="2" t="str">
        <f>VLOOKUP(A1777,'4B0907557P M592 List'!$A$5:$D$1316,3,FALSE)</f>
        <v>$07301</v>
      </c>
      <c r="P1777" s="2" t="str">
        <f>VLOOKUP(A1777,'06A906018R M383 List'!$A$6:$D$1294,2,FALSE)</f>
        <v>1x1</v>
      </c>
      <c r="Q1777" s="2" t="str">
        <f>VLOOKUP(A1777,'06A906018R M383 List'!$A$6:$D$1294,4,FALSE)</f>
        <v>Umdrehungen Wiedereinsetzen für ZWB4 weich</v>
      </c>
      <c r="R1777" s="2" t="str">
        <f>VLOOKUP(A1777,'06A906018R M383 List'!$A$6:$D$1294,3,FALSE)</f>
        <v>$06C83</v>
      </c>
      <c r="T1777" s="2" t="str">
        <f>VLOOKUP(A1777,'06A906018CG M383 List'!$A$6:$D$1395,2,FALSE)</f>
        <v>1x1</v>
      </c>
      <c r="U1777" s="2" t="str">
        <f>VLOOKUP(A1777,'06A906018CG M383 List'!$A$6:$D$1395,4,FALSE)</f>
        <v>Umdrehungen Wiedereinsetzen für ZWB4 weich</v>
      </c>
      <c r="V1777" s="2" t="str">
        <f>VLOOKUP(A1777,'06A906018CG M383 List'!$A$6:$D$1395,3,FALSE)</f>
        <v>$06CA9</v>
      </c>
    </row>
    <row r="1778" spans="1:22">
      <c r="A1778" s="2" t="s">
        <v>4079</v>
      </c>
      <c r="B1778" s="2" t="str">
        <f>VLOOKUP(A1778,'4B0907557B M382 List'!$A$5:$E$1799,5,FALSE)</f>
        <v>Angle at Kupllungsbetätigung</v>
      </c>
      <c r="D1778" s="2" t="str">
        <f>VLOOKUP(A1778,'4B0907557B M382 List'!$A$5:$B$1799,2,FALSE)</f>
        <v>2x1</v>
      </c>
      <c r="E1778" s="2" t="str">
        <f>VLOOKUP(A1778,'4B0907557B M382 List'!$A$5:$D$1799,4,FALSE)</f>
        <v>Winkel bei Kupllungsbetätigung</v>
      </c>
      <c r="F1778" s="2" t="str">
        <f>VLOOKUP(A1778,'4B0907557B M382 List'!$A$5:$D$1799,3,FALSE)</f>
        <v>$0A9D1</v>
      </c>
      <c r="H1778" s="2" t="e">
        <f>VLOOKUP(A1778,'4B0907557P M592 List'!$A$5:$D$1316,2,FALSE)</f>
        <v>#N/A</v>
      </c>
      <c r="I1778" s="2" t="e">
        <f>VLOOKUP(A1778,'4B0907557P M592 List'!$A$5:$D$1316,4,FALSE)</f>
        <v>#N/A</v>
      </c>
      <c r="J1778" s="2" t="e">
        <f>VLOOKUP(A1778,'4B0907557P M592 List'!$A$5:$D$1316,3,FALSE)</f>
        <v>#N/A</v>
      </c>
      <c r="L1778" s="2" t="e">
        <f>VLOOKUP(A1778,'4B0907557P M592 List'!$A$5:$D$1316,2,FALSE)</f>
        <v>#N/A</v>
      </c>
      <c r="M1778" s="2" t="e">
        <f>VLOOKUP(A1778,'4B0907557P M592 List'!$A$5:$D$1316,4,FALSE)</f>
        <v>#N/A</v>
      </c>
      <c r="N1778" s="2" t="e">
        <f>VLOOKUP(A1778,'4B0907557P M592 List'!$A$5:$D$1316,3,FALSE)</f>
        <v>#N/A</v>
      </c>
      <c r="P1778" s="2" t="e">
        <f>VLOOKUP(A1778,'06A906018R M383 List'!$A$6:$D$1294,2,FALSE)</f>
        <v>#N/A</v>
      </c>
      <c r="Q1778" s="2" t="e">
        <f>VLOOKUP(A1778,'06A906018R M383 List'!$A$6:$D$1294,4,FALSE)</f>
        <v>#N/A</v>
      </c>
      <c r="R1778" s="2" t="e">
        <f>VLOOKUP(A1778,'06A906018R M383 List'!$A$6:$D$1294,3,FALSE)</f>
        <v>#N/A</v>
      </c>
      <c r="T1778" s="2" t="e">
        <f>VLOOKUP(A1778,'06A906018CG M383 List'!$A$6:$D$1395,2,FALSE)</f>
        <v>#N/A</v>
      </c>
      <c r="U1778" s="2" t="e">
        <f>VLOOKUP(A1778,'06A906018CG M383 List'!$A$6:$D$1395,4,FALSE)</f>
        <v>#N/A</v>
      </c>
      <c r="V1778" s="2" t="e">
        <f>VLOOKUP(A1778,'06A906018CG M383 List'!$A$6:$D$1395,3,FALSE)</f>
        <v>#N/A</v>
      </c>
    </row>
    <row r="1779" spans="1:22">
      <c r="A1779" s="2" t="s">
        <v>4207</v>
      </c>
      <c r="B1779" s="2" t="str">
        <f>VLOOKUP(A1779,'4B0907557B M382 List'!$A$5:$E$1799,5,FALSE)</f>
        <v>Number of ignitions for ignition angle Kupllungsschalter</v>
      </c>
      <c r="D1779" s="2" t="str">
        <f>VLOOKUP(A1779,'4B0907557B M382 List'!$A$5:$B$1799,2,FALSE)</f>
        <v>1x1</v>
      </c>
      <c r="E1779" s="2" t="str">
        <f>VLOOKUP(A1779,'4B0907557B M382 List'!$A$5:$D$1799,4,FALSE)</f>
        <v>Anzahl Zündungen für Zündwinkeleingriff Kupllungsschalter</v>
      </c>
      <c r="F1779" s="2" t="str">
        <f>VLOOKUP(A1779,'4B0907557B M382 List'!$A$5:$D$1799,3,FALSE)</f>
        <v>$07758</v>
      </c>
      <c r="H1779" s="2" t="str">
        <f>VLOOKUP(A1779,'4B0907557P M592 List'!$A$5:$D$1316,2,FALSE)</f>
        <v>1x1</v>
      </c>
      <c r="I1779" s="2" t="str">
        <f>VLOOKUP(A1779,'4B0907557P M592 List'!$A$5:$D$1316,4,FALSE)</f>
        <v>Anzahl Zündungen für Zündwinkeleingriff Kupllungsschalter</v>
      </c>
      <c r="J1779" s="2" t="str">
        <f>VLOOKUP(A1779,'4B0907557P M592 List'!$A$5:$D$1316,3,FALSE)</f>
        <v>$072EE</v>
      </c>
      <c r="L1779" s="2" t="str">
        <f>VLOOKUP(A1779,'4B0907557P M592 List'!$A$5:$D$1316,2,FALSE)</f>
        <v>1x1</v>
      </c>
      <c r="M1779" s="2" t="str">
        <f>VLOOKUP(A1779,'4B0907557P M592 List'!$A$5:$D$1316,4,FALSE)</f>
        <v>Anzahl Zündungen für Zündwinkeleingriff Kupllungsschalter</v>
      </c>
      <c r="N1779" s="2" t="str">
        <f>VLOOKUP(A1779,'4B0907557P M592 List'!$A$5:$D$1316,3,FALSE)</f>
        <v>$072EE</v>
      </c>
      <c r="P1779" s="2" t="str">
        <f>VLOOKUP(A1779,'06A906018R M383 List'!$A$6:$D$1294,2,FALSE)</f>
        <v>1x1</v>
      </c>
      <c r="Q1779" s="2" t="str">
        <f>VLOOKUP(A1779,'06A906018R M383 List'!$A$6:$D$1294,4,FALSE)</f>
        <v>Anzahl Zündungen für Zündwinkeleingriff Kupllungsschalter</v>
      </c>
      <c r="R1779" s="2" t="str">
        <f>VLOOKUP(A1779,'06A906018R M383 List'!$A$6:$D$1294,3,FALSE)</f>
        <v>$06C70</v>
      </c>
      <c r="T1779" s="2" t="str">
        <f>VLOOKUP(A1779,'06A906018CG M383 List'!$A$6:$D$1395,2,FALSE)</f>
        <v>1x1</v>
      </c>
      <c r="U1779" s="2" t="str">
        <f>VLOOKUP(A1779,'06A906018CG M383 List'!$A$6:$D$1395,4,FALSE)</f>
        <v>Anzahl Zündungen für Zündwinkeleingriff Kupllungsschalter</v>
      </c>
      <c r="V1779" s="2" t="str">
        <f>VLOOKUP(A1779,'06A906018CG M383 List'!$A$6:$D$1395,3,FALSE)</f>
        <v>$06C96</v>
      </c>
    </row>
    <row r="1780" spans="1:22">
      <c r="A1780" s="2" t="s">
        <v>4209</v>
      </c>
      <c r="B1780" s="2" t="str">
        <f>VLOOKUP(A1780,'4B0907557B M382 List'!$A$5:$E$1799,5,FALSE)</f>
        <v>Number of ignitions for ignition angle Kupllungsschalter</v>
      </c>
      <c r="D1780" s="2" t="str">
        <f>VLOOKUP(A1780,'4B0907557B M382 List'!$A$5:$B$1799,2,FALSE)</f>
        <v>1x1</v>
      </c>
      <c r="E1780" s="2" t="str">
        <f>VLOOKUP(A1780,'4B0907557B M382 List'!$A$5:$D$1799,4,FALSE)</f>
        <v>Anzahl Zündungen für Zündwinkeleingriff Kupllungsschalter</v>
      </c>
      <c r="F1780" s="2" t="str">
        <f>VLOOKUP(A1780,'4B0907557B M382 List'!$A$5:$D$1799,3,FALSE)</f>
        <v>$0776E</v>
      </c>
      <c r="H1780" s="2" t="str">
        <f>VLOOKUP(A1780,'4B0907557P M592 List'!$A$5:$D$1316,2,FALSE)</f>
        <v>1x1</v>
      </c>
      <c r="I1780" s="2" t="str">
        <f>VLOOKUP(A1780,'4B0907557P M592 List'!$A$5:$D$1316,4,FALSE)</f>
        <v>Anzahl Zündungen für Zündwinkeleingriff Kupllungsschalter</v>
      </c>
      <c r="J1780" s="2" t="str">
        <f>VLOOKUP(A1780,'4B0907557P M592 List'!$A$5:$D$1316,3,FALSE)</f>
        <v>$07304</v>
      </c>
      <c r="L1780" s="2" t="str">
        <f>VLOOKUP(A1780,'4B0907557P M592 List'!$A$5:$D$1316,2,FALSE)</f>
        <v>1x1</v>
      </c>
      <c r="M1780" s="2" t="str">
        <f>VLOOKUP(A1780,'4B0907557P M592 List'!$A$5:$D$1316,4,FALSE)</f>
        <v>Anzahl Zündungen für Zündwinkeleingriff Kupllungsschalter</v>
      </c>
      <c r="N1780" s="2" t="str">
        <f>VLOOKUP(A1780,'4B0907557P M592 List'!$A$5:$D$1316,3,FALSE)</f>
        <v>$07304</v>
      </c>
      <c r="P1780" s="2" t="str">
        <f>VLOOKUP(A1780,'06A906018R M383 List'!$A$6:$D$1294,2,FALSE)</f>
        <v>1x1</v>
      </c>
      <c r="Q1780" s="2" t="str">
        <f>VLOOKUP(A1780,'06A906018R M383 List'!$A$6:$D$1294,4,FALSE)</f>
        <v>Anzahl Zündungen für Zündwinkeleingriff Kupllungsschalter</v>
      </c>
      <c r="R1780" s="2" t="str">
        <f>VLOOKUP(A1780,'06A906018R M383 List'!$A$6:$D$1294,3,FALSE)</f>
        <v>$06C86</v>
      </c>
      <c r="T1780" s="2" t="str">
        <f>VLOOKUP(A1780,'06A906018CG M383 List'!$A$6:$D$1395,2,FALSE)</f>
        <v>1x1</v>
      </c>
      <c r="U1780" s="2" t="str">
        <f>VLOOKUP(A1780,'06A906018CG M383 List'!$A$6:$D$1395,4,FALSE)</f>
        <v>Anzahl Zündungen für Zündwinkeleingriff Kupllungsschalter</v>
      </c>
      <c r="V1780" s="2" t="str">
        <f>VLOOKUP(A1780,'06A906018CG M383 List'!$A$6:$D$1395,3,FALSE)</f>
        <v>$06CAC</v>
      </c>
    </row>
    <row r="1781" spans="1:22">
      <c r="P1781" s="2"/>
      <c r="Q1781" s="2"/>
      <c r="R1781" s="2"/>
    </row>
    <row r="1782" spans="1:22">
      <c r="A1782" s="2" t="s">
        <v>4409</v>
      </c>
      <c r="B1782" s="15" t="s">
        <v>10008</v>
      </c>
      <c r="P1782" s="2"/>
      <c r="Q1782" s="2"/>
      <c r="R1782" s="2"/>
    </row>
    <row r="1783" spans="1:22">
      <c r="A1783" s="2" t="s">
        <v>7641</v>
      </c>
      <c r="B1783" s="2" t="str">
        <f>VLOOKUP(A1783,'4B0907557B M382 List'!$A$5:$E$1799,5,FALSE)</f>
        <v>Dashpotzusatzluft</v>
      </c>
      <c r="D1783" s="2" t="str">
        <f>VLOOKUP(A1783,'4B0907557B M382 List'!$A$5:$B$1799,2,FALSE)</f>
        <v>8x8</v>
      </c>
      <c r="E1783" s="2" t="str">
        <f>VLOOKUP(A1783,'4B0907557B M382 List'!$A$5:$D$1799,4,FALSE)</f>
        <v>Dashpotzusatzluft</v>
      </c>
      <c r="F1783" s="2" t="str">
        <f>VLOOKUP(A1783,'4B0907557B M382 List'!$A$5:$D$1799,3,FALSE)</f>
        <v>$0AA4D</v>
      </c>
      <c r="H1783" s="2" t="e">
        <f>VLOOKUP(A1783,'4B0907557P M592 List'!$A$5:$D$1316,2,FALSE)</f>
        <v>#N/A</v>
      </c>
      <c r="I1783" s="2" t="e">
        <f>VLOOKUP(A1783,'4B0907557P M592 List'!$A$5:$D$1316,4,FALSE)</f>
        <v>#N/A</v>
      </c>
      <c r="J1783" s="2" t="e">
        <f>VLOOKUP(A1783,'4B0907557P M592 List'!$A$5:$D$1316,3,FALSE)</f>
        <v>#N/A</v>
      </c>
      <c r="L1783" s="2" t="e">
        <f>VLOOKUP(A1783,'4B0907557P M592 List'!$A$5:$D$1316,2,FALSE)</f>
        <v>#N/A</v>
      </c>
      <c r="M1783" s="2" t="e">
        <f>VLOOKUP(A1783,'4B0907557P M592 List'!$A$5:$D$1316,4,FALSE)</f>
        <v>#N/A</v>
      </c>
      <c r="N1783" s="2" t="e">
        <f>VLOOKUP(A1783,'4B0907557P M592 List'!$A$5:$D$1316,3,FALSE)</f>
        <v>#N/A</v>
      </c>
      <c r="P1783" s="2" t="e">
        <f>VLOOKUP(A1783,'06A906018R M383 List'!$A$6:$D$1294,2,FALSE)</f>
        <v>#N/A</v>
      </c>
      <c r="Q1783" s="2" t="e">
        <f>VLOOKUP(A1783,'06A906018R M383 List'!$A$6:$D$1294,4,FALSE)</f>
        <v>#N/A</v>
      </c>
      <c r="R1783" s="2" t="e">
        <f>VLOOKUP(A1783,'06A906018R M383 List'!$A$6:$D$1294,3,FALSE)</f>
        <v>#N/A</v>
      </c>
      <c r="T1783" s="2" t="str">
        <f>VLOOKUP(A1783,'06A906018CG M383 List'!$A$6:$D$1395,2,FALSE)</f>
        <v>8x8</v>
      </c>
      <c r="U1783" s="2" t="str">
        <f>VLOOKUP(A1783,'06A906018CG M383 List'!$A$6:$D$1395,4,FALSE)</f>
        <v>Dashpotzusatzluft</v>
      </c>
      <c r="V1783" s="2" t="str">
        <f>VLOOKUP(A1783,'06A906018CG M383 List'!$A$6:$D$1395,3,FALSE)</f>
        <v>$09FC4</v>
      </c>
    </row>
    <row r="1784" spans="1:22">
      <c r="A1784" s="2" t="s">
        <v>7643</v>
      </c>
      <c r="B1784" s="2" t="str">
        <f>VLOOKUP(A1784,'4B0907557B M382 List'!$A$5:$E$1799,5,FALSE)</f>
        <v>Dashpotzusatzluft</v>
      </c>
      <c r="D1784" s="2" t="str">
        <f>VLOOKUP(A1784,'4B0907557B M382 List'!$A$5:$B$1799,2,FALSE)</f>
        <v>8x8</v>
      </c>
      <c r="E1784" s="2" t="str">
        <f>VLOOKUP(A1784,'4B0907557B M382 List'!$A$5:$D$1799,4,FALSE)</f>
        <v>Dashpotzusatzluft</v>
      </c>
      <c r="F1784" s="2" t="str">
        <f>VLOOKUP(A1784,'4B0907557B M382 List'!$A$5:$D$1799,3,FALSE)</f>
        <v>$0AAA1</v>
      </c>
      <c r="H1784" s="2" t="e">
        <f>VLOOKUP(A1784,'4B0907557P M592 List'!$A$5:$D$1316,2,FALSE)</f>
        <v>#N/A</v>
      </c>
      <c r="I1784" s="2" t="e">
        <f>VLOOKUP(A1784,'4B0907557P M592 List'!$A$5:$D$1316,4,FALSE)</f>
        <v>#N/A</v>
      </c>
      <c r="J1784" s="2" t="e">
        <f>VLOOKUP(A1784,'4B0907557P M592 List'!$A$5:$D$1316,3,FALSE)</f>
        <v>#N/A</v>
      </c>
      <c r="L1784" s="2" t="e">
        <f>VLOOKUP(A1784,'4B0907557P M592 List'!$A$5:$D$1316,2,FALSE)</f>
        <v>#N/A</v>
      </c>
      <c r="M1784" s="2" t="e">
        <f>VLOOKUP(A1784,'4B0907557P M592 List'!$A$5:$D$1316,4,FALSE)</f>
        <v>#N/A</v>
      </c>
      <c r="N1784" s="2" t="e">
        <f>VLOOKUP(A1784,'4B0907557P M592 List'!$A$5:$D$1316,3,FALSE)</f>
        <v>#N/A</v>
      </c>
      <c r="P1784" s="2" t="e">
        <f>VLOOKUP(A1784,'06A906018R M383 List'!$A$6:$D$1294,2,FALSE)</f>
        <v>#N/A</v>
      </c>
      <c r="Q1784" s="2" t="e">
        <f>VLOOKUP(A1784,'06A906018R M383 List'!$A$6:$D$1294,4,FALSE)</f>
        <v>#N/A</v>
      </c>
      <c r="R1784" s="2" t="e">
        <f>VLOOKUP(A1784,'06A906018R M383 List'!$A$6:$D$1294,3,FALSE)</f>
        <v>#N/A</v>
      </c>
      <c r="T1784" s="2" t="str">
        <f>VLOOKUP(A1784,'06A906018CG M383 List'!$A$6:$D$1395,2,FALSE)</f>
        <v>8x8</v>
      </c>
      <c r="U1784" s="2" t="str">
        <f>VLOOKUP(A1784,'06A906018CG M383 List'!$A$6:$D$1395,4,FALSE)</f>
        <v>Dashpotzusatzluft</v>
      </c>
      <c r="V1784" s="2" t="str">
        <f>VLOOKUP(A1784,'06A906018CG M383 List'!$A$6:$D$1395,3,FALSE)</f>
        <v>$0A018</v>
      </c>
    </row>
    <row r="1785" spans="1:22">
      <c r="A1785" s="2" t="s">
        <v>7645</v>
      </c>
      <c r="B1785" s="2" t="str">
        <f>VLOOKUP(A1785,'4B0907557B M382 List'!$A$5:$E$1799,5,FALSE)</f>
        <v>Dashpotzusatzluft</v>
      </c>
      <c r="D1785" s="2" t="str">
        <f>VLOOKUP(A1785,'4B0907557B M382 List'!$A$5:$B$1799,2,FALSE)</f>
        <v>8x8</v>
      </c>
      <c r="E1785" s="2" t="str">
        <f>VLOOKUP(A1785,'4B0907557B M382 List'!$A$5:$D$1799,4,FALSE)</f>
        <v>Dashpotzusatzluft</v>
      </c>
      <c r="F1785" s="2" t="str">
        <f>VLOOKUP(A1785,'4B0907557B M382 List'!$A$5:$D$1799,3,FALSE)</f>
        <v>$0AAF5</v>
      </c>
      <c r="H1785" s="2" t="e">
        <f>VLOOKUP(A1785,'4B0907557P M592 List'!$A$5:$D$1316,2,FALSE)</f>
        <v>#N/A</v>
      </c>
      <c r="I1785" s="2" t="e">
        <f>VLOOKUP(A1785,'4B0907557P M592 List'!$A$5:$D$1316,4,FALSE)</f>
        <v>#N/A</v>
      </c>
      <c r="J1785" s="2" t="e">
        <f>VLOOKUP(A1785,'4B0907557P M592 List'!$A$5:$D$1316,3,FALSE)</f>
        <v>#N/A</v>
      </c>
      <c r="L1785" s="2" t="e">
        <f>VLOOKUP(A1785,'4B0907557P M592 List'!$A$5:$D$1316,2,FALSE)</f>
        <v>#N/A</v>
      </c>
      <c r="M1785" s="2" t="e">
        <f>VLOOKUP(A1785,'4B0907557P M592 List'!$A$5:$D$1316,4,FALSE)</f>
        <v>#N/A</v>
      </c>
      <c r="N1785" s="2" t="e">
        <f>VLOOKUP(A1785,'4B0907557P M592 List'!$A$5:$D$1316,3,FALSE)</f>
        <v>#N/A</v>
      </c>
      <c r="P1785" s="2" t="e">
        <f>VLOOKUP(A1785,'06A906018R M383 List'!$A$6:$D$1294,2,FALSE)</f>
        <v>#N/A</v>
      </c>
      <c r="Q1785" s="2" t="e">
        <f>VLOOKUP(A1785,'06A906018R M383 List'!$A$6:$D$1294,4,FALSE)</f>
        <v>#N/A</v>
      </c>
      <c r="R1785" s="2" t="e">
        <f>VLOOKUP(A1785,'06A906018R M383 List'!$A$6:$D$1294,3,FALSE)</f>
        <v>#N/A</v>
      </c>
      <c r="T1785" s="2" t="str">
        <f>VLOOKUP(A1785,'06A906018CG M383 List'!$A$6:$D$1395,2,FALSE)</f>
        <v>8x8</v>
      </c>
      <c r="U1785" s="2" t="str">
        <f>VLOOKUP(A1785,'06A906018CG M383 List'!$A$6:$D$1395,4,FALSE)</f>
        <v>Dashpotzusatzluft</v>
      </c>
      <c r="V1785" s="2" t="str">
        <f>VLOOKUP(A1785,'06A906018CG M383 List'!$A$6:$D$1395,3,FALSE)</f>
        <v>$0A06C</v>
      </c>
    </row>
    <row r="1786" spans="1:22">
      <c r="A1786" s="2" t="s">
        <v>7648</v>
      </c>
      <c r="B1786" s="2" t="str">
        <f>VLOOKUP(A1786,'4B0907557B M382 List'!$A$5:$E$1799,5,FALSE)</f>
        <v>Dashpotzusatzluft in a compressor</v>
      </c>
      <c r="D1786" s="2" t="str">
        <f>VLOOKUP(A1786,'4B0907557B M382 List'!$A$5:$B$1799,2,FALSE)</f>
        <v>8x8</v>
      </c>
      <c r="E1786" s="2" t="str">
        <f>VLOOKUP(A1786,'4B0907557B M382 List'!$A$5:$D$1799,4,FALSE)</f>
        <v>Dashpotzusatzluft bei Kompressor ein</v>
      </c>
      <c r="F1786" s="2" t="str">
        <f>VLOOKUP(A1786,'4B0907557B M382 List'!$A$5:$D$1799,3,FALSE)</f>
        <v>$0AB49</v>
      </c>
      <c r="H1786" s="2" t="e">
        <f>VLOOKUP(A1786,'4B0907557P M592 List'!$A$5:$D$1316,2,FALSE)</f>
        <v>#N/A</v>
      </c>
      <c r="I1786" s="2" t="e">
        <f>VLOOKUP(A1786,'4B0907557P M592 List'!$A$5:$D$1316,4,FALSE)</f>
        <v>#N/A</v>
      </c>
      <c r="J1786" s="2" t="e">
        <f>VLOOKUP(A1786,'4B0907557P M592 List'!$A$5:$D$1316,3,FALSE)</f>
        <v>#N/A</v>
      </c>
      <c r="L1786" s="2" t="e">
        <f>VLOOKUP(A1786,'4B0907557P M592 List'!$A$5:$D$1316,2,FALSE)</f>
        <v>#N/A</v>
      </c>
      <c r="M1786" s="2" t="e">
        <f>VLOOKUP(A1786,'4B0907557P M592 List'!$A$5:$D$1316,4,FALSE)</f>
        <v>#N/A</v>
      </c>
      <c r="N1786" s="2" t="e">
        <f>VLOOKUP(A1786,'4B0907557P M592 List'!$A$5:$D$1316,3,FALSE)</f>
        <v>#N/A</v>
      </c>
      <c r="P1786" s="2" t="e">
        <f>VLOOKUP(A1786,'06A906018R M383 List'!$A$6:$D$1294,2,FALSE)</f>
        <v>#N/A</v>
      </c>
      <c r="Q1786" s="2" t="e">
        <f>VLOOKUP(A1786,'06A906018R M383 List'!$A$6:$D$1294,4,FALSE)</f>
        <v>#N/A</v>
      </c>
      <c r="R1786" s="2" t="e">
        <f>VLOOKUP(A1786,'06A906018R M383 List'!$A$6:$D$1294,3,FALSE)</f>
        <v>#N/A</v>
      </c>
      <c r="T1786" s="2" t="str">
        <f>VLOOKUP(A1786,'06A906018CG M383 List'!$A$6:$D$1395,2,FALSE)</f>
        <v>8x8</v>
      </c>
      <c r="U1786" s="2" t="str">
        <f>VLOOKUP(A1786,'06A906018CG M383 List'!$A$6:$D$1395,4,FALSE)</f>
        <v>Dashpotzusatzluft bei Kompressor ein</v>
      </c>
      <c r="V1786" s="2" t="str">
        <f>VLOOKUP(A1786,'06A906018CG M383 List'!$A$6:$D$1395,3,FALSE)</f>
        <v>$0A0C0</v>
      </c>
    </row>
    <row r="1787" spans="1:22">
      <c r="A1787" s="2" t="s">
        <v>7650</v>
      </c>
      <c r="B1787" s="2" t="str">
        <f>VLOOKUP(A1787,'4B0907557B M382 List'!$A$5:$E$1799,5,FALSE)</f>
        <v>Dashpotzusatzluft in a compressor</v>
      </c>
      <c r="D1787" s="2" t="str">
        <f>VLOOKUP(A1787,'4B0907557B M382 List'!$A$5:$B$1799,2,FALSE)</f>
        <v>8x8</v>
      </c>
      <c r="E1787" s="2" t="str">
        <f>VLOOKUP(A1787,'4B0907557B M382 List'!$A$5:$D$1799,4,FALSE)</f>
        <v>Dashpotzusatzluft bei Kompressor ein</v>
      </c>
      <c r="F1787" s="2" t="str">
        <f>VLOOKUP(A1787,'4B0907557B M382 List'!$A$5:$D$1799,3,FALSE)</f>
        <v>$0AB9D</v>
      </c>
      <c r="H1787" s="2" t="e">
        <f>VLOOKUP(A1787,'4B0907557P M592 List'!$A$5:$D$1316,2,FALSE)</f>
        <v>#N/A</v>
      </c>
      <c r="I1787" s="2" t="e">
        <f>VLOOKUP(A1787,'4B0907557P M592 List'!$A$5:$D$1316,4,FALSE)</f>
        <v>#N/A</v>
      </c>
      <c r="J1787" s="2" t="e">
        <f>VLOOKUP(A1787,'4B0907557P M592 List'!$A$5:$D$1316,3,FALSE)</f>
        <v>#N/A</v>
      </c>
      <c r="L1787" s="2" t="e">
        <f>VLOOKUP(A1787,'4B0907557P M592 List'!$A$5:$D$1316,2,FALSE)</f>
        <v>#N/A</v>
      </c>
      <c r="M1787" s="2" t="e">
        <f>VLOOKUP(A1787,'4B0907557P M592 List'!$A$5:$D$1316,4,FALSE)</f>
        <v>#N/A</v>
      </c>
      <c r="N1787" s="2" t="e">
        <f>VLOOKUP(A1787,'4B0907557P M592 List'!$A$5:$D$1316,3,FALSE)</f>
        <v>#N/A</v>
      </c>
      <c r="P1787" s="2" t="e">
        <f>VLOOKUP(A1787,'06A906018R M383 List'!$A$6:$D$1294,2,FALSE)</f>
        <v>#N/A</v>
      </c>
      <c r="Q1787" s="2" t="e">
        <f>VLOOKUP(A1787,'06A906018R M383 List'!$A$6:$D$1294,4,FALSE)</f>
        <v>#N/A</v>
      </c>
      <c r="R1787" s="2" t="e">
        <f>VLOOKUP(A1787,'06A906018R M383 List'!$A$6:$D$1294,3,FALSE)</f>
        <v>#N/A</v>
      </c>
      <c r="T1787" s="2" t="str">
        <f>VLOOKUP(A1787,'06A906018CG M383 List'!$A$6:$D$1395,2,FALSE)</f>
        <v>8x8</v>
      </c>
      <c r="U1787" s="2" t="str">
        <f>VLOOKUP(A1787,'06A906018CG M383 List'!$A$6:$D$1395,4,FALSE)</f>
        <v>Dashpotzusatzluft bei Kompressor ein</v>
      </c>
      <c r="V1787" s="2" t="str">
        <f>VLOOKUP(A1787,'06A906018CG M383 List'!$A$6:$D$1395,3,FALSE)</f>
        <v>$0A114</v>
      </c>
    </row>
    <row r="1788" spans="1:22">
      <c r="A1788" s="2" t="s">
        <v>7652</v>
      </c>
      <c r="B1788" s="2" t="str">
        <f>VLOOKUP(A1788,'4B0907557B M382 List'!$A$5:$E$1799,5,FALSE)</f>
        <v>Dashpotzusatzluft in a compressor</v>
      </c>
      <c r="D1788" s="2" t="str">
        <f>VLOOKUP(A1788,'4B0907557B M382 List'!$A$5:$B$1799,2,FALSE)</f>
        <v>8x8</v>
      </c>
      <c r="E1788" s="2" t="str">
        <f>VLOOKUP(A1788,'4B0907557B M382 List'!$A$5:$D$1799,4,FALSE)</f>
        <v>Dashpotzusatzluft bei Kompressor ein</v>
      </c>
      <c r="F1788" s="2" t="str">
        <f>VLOOKUP(A1788,'4B0907557B M382 List'!$A$5:$D$1799,3,FALSE)</f>
        <v>$0ABF1</v>
      </c>
      <c r="H1788" s="2" t="e">
        <f>VLOOKUP(A1788,'4B0907557P M592 List'!$A$5:$D$1316,2,FALSE)</f>
        <v>#N/A</v>
      </c>
      <c r="I1788" s="2" t="e">
        <f>VLOOKUP(A1788,'4B0907557P M592 List'!$A$5:$D$1316,4,FALSE)</f>
        <v>#N/A</v>
      </c>
      <c r="J1788" s="2" t="e">
        <f>VLOOKUP(A1788,'4B0907557P M592 List'!$A$5:$D$1316,3,FALSE)</f>
        <v>#N/A</v>
      </c>
      <c r="L1788" s="2" t="e">
        <f>VLOOKUP(A1788,'4B0907557P M592 List'!$A$5:$D$1316,2,FALSE)</f>
        <v>#N/A</v>
      </c>
      <c r="M1788" s="2" t="e">
        <f>VLOOKUP(A1788,'4B0907557P M592 List'!$A$5:$D$1316,4,FALSE)</f>
        <v>#N/A</v>
      </c>
      <c r="N1788" s="2" t="e">
        <f>VLOOKUP(A1788,'4B0907557P M592 List'!$A$5:$D$1316,3,FALSE)</f>
        <v>#N/A</v>
      </c>
      <c r="P1788" s="2" t="e">
        <f>VLOOKUP(A1788,'06A906018R M383 List'!$A$6:$D$1294,2,FALSE)</f>
        <v>#N/A</v>
      </c>
      <c r="Q1788" s="2" t="e">
        <f>VLOOKUP(A1788,'06A906018R M383 List'!$A$6:$D$1294,4,FALSE)</f>
        <v>#N/A</v>
      </c>
      <c r="R1788" s="2" t="e">
        <f>VLOOKUP(A1788,'06A906018R M383 List'!$A$6:$D$1294,3,FALSE)</f>
        <v>#N/A</v>
      </c>
      <c r="T1788" s="2" t="str">
        <f>VLOOKUP(A1788,'06A906018CG M383 List'!$A$6:$D$1395,2,FALSE)</f>
        <v>8x8</v>
      </c>
      <c r="U1788" s="2" t="str">
        <f>VLOOKUP(A1788,'06A906018CG M383 List'!$A$6:$D$1395,4,FALSE)</f>
        <v>Dashpotzusatzluft bei Kompressor ein</v>
      </c>
      <c r="V1788" s="2" t="str">
        <f>VLOOKUP(A1788,'06A906018CG M383 List'!$A$6:$D$1395,3,FALSE)</f>
        <v>$0A168</v>
      </c>
    </row>
    <row r="1789" spans="1:22">
      <c r="A1789" s="2" t="s">
        <v>7833</v>
      </c>
      <c r="B1789" s="2" t="str">
        <f>VLOOKUP(A1789,'4B0907557B M382 List'!$A$5:$E$1799,5,FALSE)</f>
        <v>Time constant for Dashpotabregelung</v>
      </c>
      <c r="D1789" s="2" t="str">
        <f>VLOOKUP(A1789,'4B0907557B M382 List'!$A$5:$B$1799,2,FALSE)</f>
        <v>6x6</v>
      </c>
      <c r="E1789" s="2" t="str">
        <f>VLOOKUP(A1789,'4B0907557B M382 List'!$A$5:$D$1799,4,FALSE)</f>
        <v>Zeitkonstante für Dashpotabregelung</v>
      </c>
      <c r="F1789" s="2" t="str">
        <f>VLOOKUP(A1789,'4B0907557B M382 List'!$A$5:$D$1799,3,FALSE)</f>
        <v>$0AC41</v>
      </c>
      <c r="H1789" s="2" t="e">
        <f>VLOOKUP(A1789,'4B0907557P M592 List'!$A$5:$D$1316,2,FALSE)</f>
        <v>#N/A</v>
      </c>
      <c r="I1789" s="2" t="e">
        <f>VLOOKUP(A1789,'4B0907557P M592 List'!$A$5:$D$1316,4,FALSE)</f>
        <v>#N/A</v>
      </c>
      <c r="J1789" s="2" t="e">
        <f>VLOOKUP(A1789,'4B0907557P M592 List'!$A$5:$D$1316,3,FALSE)</f>
        <v>#N/A</v>
      </c>
      <c r="L1789" s="2" t="e">
        <f>VLOOKUP(A1789,'4B0907557P M592 List'!$A$5:$D$1316,2,FALSE)</f>
        <v>#N/A</v>
      </c>
      <c r="M1789" s="2" t="e">
        <f>VLOOKUP(A1789,'4B0907557P M592 List'!$A$5:$D$1316,4,FALSE)</f>
        <v>#N/A</v>
      </c>
      <c r="N1789" s="2" t="e">
        <f>VLOOKUP(A1789,'4B0907557P M592 List'!$A$5:$D$1316,3,FALSE)</f>
        <v>#N/A</v>
      </c>
      <c r="P1789" s="2" t="e">
        <f>VLOOKUP(A1789,'06A906018R M383 List'!$A$6:$D$1294,2,FALSE)</f>
        <v>#N/A</v>
      </c>
      <c r="Q1789" s="2" t="e">
        <f>VLOOKUP(A1789,'06A906018R M383 List'!$A$6:$D$1294,4,FALSE)</f>
        <v>#N/A</v>
      </c>
      <c r="R1789" s="2" t="e">
        <f>VLOOKUP(A1789,'06A906018R M383 List'!$A$6:$D$1294,3,FALSE)</f>
        <v>#N/A</v>
      </c>
      <c r="T1789" s="2" t="str">
        <f>VLOOKUP(A1789,'06A906018CG M383 List'!$A$6:$D$1395,2,FALSE)</f>
        <v>6x6</v>
      </c>
      <c r="U1789" s="2" t="str">
        <f>VLOOKUP(A1789,'06A906018CG M383 List'!$A$6:$D$1395,4,FALSE)</f>
        <v>Zeitkonstante für Dashpotabregelung</v>
      </c>
      <c r="V1789" s="2" t="str">
        <f>VLOOKUP(A1789,'06A906018CG M383 List'!$A$6:$D$1395,3,FALSE)</f>
        <v>$0A1B8</v>
      </c>
    </row>
    <row r="1790" spans="1:22">
      <c r="A1790" s="2" t="s">
        <v>7835</v>
      </c>
      <c r="B1790" s="2" t="str">
        <f>VLOOKUP(A1790,'4B0907557B M382 List'!$A$5:$E$1799,5,FALSE)</f>
        <v>Time constant for Dashpotabregelung</v>
      </c>
      <c r="D1790" s="2" t="str">
        <f>VLOOKUP(A1790,'4B0907557B M382 List'!$A$5:$B$1799,2,FALSE)</f>
        <v>6x6</v>
      </c>
      <c r="E1790" s="2" t="str">
        <f>VLOOKUP(A1790,'4B0907557B M382 List'!$A$5:$D$1799,4,FALSE)</f>
        <v>Zeitkonstante für Dashpotabregelung</v>
      </c>
      <c r="F1790" s="2" t="str">
        <f>VLOOKUP(A1790,'4B0907557B M382 List'!$A$5:$D$1799,3,FALSE)</f>
        <v>$0AC75</v>
      </c>
      <c r="H1790" s="2" t="e">
        <f>VLOOKUP(A1790,'4B0907557P M592 List'!$A$5:$D$1316,2,FALSE)</f>
        <v>#N/A</v>
      </c>
      <c r="I1790" s="2" t="e">
        <f>VLOOKUP(A1790,'4B0907557P M592 List'!$A$5:$D$1316,4,FALSE)</f>
        <v>#N/A</v>
      </c>
      <c r="J1790" s="2" t="e">
        <f>VLOOKUP(A1790,'4B0907557P M592 List'!$A$5:$D$1316,3,FALSE)</f>
        <v>#N/A</v>
      </c>
      <c r="L1790" s="2" t="e">
        <f>VLOOKUP(A1790,'4B0907557P M592 List'!$A$5:$D$1316,2,FALSE)</f>
        <v>#N/A</v>
      </c>
      <c r="M1790" s="2" t="e">
        <f>VLOOKUP(A1790,'4B0907557P M592 List'!$A$5:$D$1316,4,FALSE)</f>
        <v>#N/A</v>
      </c>
      <c r="N1790" s="2" t="e">
        <f>VLOOKUP(A1790,'4B0907557P M592 List'!$A$5:$D$1316,3,FALSE)</f>
        <v>#N/A</v>
      </c>
      <c r="P1790" s="2" t="e">
        <f>VLOOKUP(A1790,'06A906018R M383 List'!$A$6:$D$1294,2,FALSE)</f>
        <v>#N/A</v>
      </c>
      <c r="Q1790" s="2" t="e">
        <f>VLOOKUP(A1790,'06A906018R M383 List'!$A$6:$D$1294,4,FALSE)</f>
        <v>#N/A</v>
      </c>
      <c r="R1790" s="2" t="e">
        <f>VLOOKUP(A1790,'06A906018R M383 List'!$A$6:$D$1294,3,FALSE)</f>
        <v>#N/A</v>
      </c>
      <c r="T1790" s="2" t="str">
        <f>VLOOKUP(A1790,'06A906018CG M383 List'!$A$6:$D$1395,2,FALSE)</f>
        <v>6x6</v>
      </c>
      <c r="U1790" s="2" t="str">
        <f>VLOOKUP(A1790,'06A906018CG M383 List'!$A$6:$D$1395,4,FALSE)</f>
        <v>Zeitkonstante für Dashpotabregelung</v>
      </c>
      <c r="V1790" s="2" t="str">
        <f>VLOOKUP(A1790,'06A906018CG M383 List'!$A$6:$D$1395,3,FALSE)</f>
        <v>$0A1EC</v>
      </c>
    </row>
    <row r="1791" spans="1:22">
      <c r="A1791" s="2" t="s">
        <v>7837</v>
      </c>
      <c r="B1791" s="2" t="str">
        <f>VLOOKUP(A1791,'4B0907557B M382 List'!$A$5:$E$1799,5,FALSE)</f>
        <v>Time constant for Dashpotabregelung</v>
      </c>
      <c r="D1791" s="2" t="str">
        <f>VLOOKUP(A1791,'4B0907557B M382 List'!$A$5:$B$1799,2,FALSE)</f>
        <v>6x6</v>
      </c>
      <c r="E1791" s="2" t="str">
        <f>VLOOKUP(A1791,'4B0907557B M382 List'!$A$5:$D$1799,4,FALSE)</f>
        <v>Zeitkonstante für Dashpotabregelung</v>
      </c>
      <c r="F1791" s="2" t="str">
        <f>VLOOKUP(A1791,'4B0907557B M382 List'!$A$5:$D$1799,3,FALSE)</f>
        <v>$0ACA9</v>
      </c>
      <c r="H1791" s="2" t="e">
        <f>VLOOKUP(A1791,'4B0907557P M592 List'!$A$5:$D$1316,2,FALSE)</f>
        <v>#N/A</v>
      </c>
      <c r="I1791" s="2" t="e">
        <f>VLOOKUP(A1791,'4B0907557P M592 List'!$A$5:$D$1316,4,FALSE)</f>
        <v>#N/A</v>
      </c>
      <c r="J1791" s="2" t="e">
        <f>VLOOKUP(A1791,'4B0907557P M592 List'!$A$5:$D$1316,3,FALSE)</f>
        <v>#N/A</v>
      </c>
      <c r="L1791" s="2" t="e">
        <f>VLOOKUP(A1791,'4B0907557P M592 List'!$A$5:$D$1316,2,FALSE)</f>
        <v>#N/A</v>
      </c>
      <c r="M1791" s="2" t="e">
        <f>VLOOKUP(A1791,'4B0907557P M592 List'!$A$5:$D$1316,4,FALSE)</f>
        <v>#N/A</v>
      </c>
      <c r="N1791" s="2" t="e">
        <f>VLOOKUP(A1791,'4B0907557P M592 List'!$A$5:$D$1316,3,FALSE)</f>
        <v>#N/A</v>
      </c>
      <c r="P1791" s="2" t="str">
        <f>VLOOKUP(A1791,'06A906018R M383 List'!$A$6:$D$1294,2,FALSE)</f>
        <v>6x6</v>
      </c>
      <c r="Q1791" s="2" t="str">
        <f>VLOOKUP(A1791,'06A906018R M383 List'!$A$6:$D$1294,4,FALSE)</f>
        <v>Zeitkonstante für Dashpotabregelung</v>
      </c>
      <c r="R1791" s="2" t="str">
        <f>VLOOKUP(A1791,'06A906018R M383 List'!$A$6:$D$1294,3,FALSE)</f>
        <v>$0A14E</v>
      </c>
      <c r="T1791" s="2" t="str">
        <f>VLOOKUP(A1791,'06A906018CG M383 List'!$A$6:$D$1395,2,FALSE)</f>
        <v>6x6</v>
      </c>
      <c r="U1791" s="2" t="str">
        <f>VLOOKUP(A1791,'06A906018CG M383 List'!$A$6:$D$1395,4,FALSE)</f>
        <v>Zeitkonstante für Dashpotabregelung</v>
      </c>
      <c r="V1791" s="2" t="str">
        <f>VLOOKUP(A1791,'06A906018CG M383 List'!$A$6:$D$1395,3,FALSE)</f>
        <v>$0A220</v>
      </c>
    </row>
    <row r="1792" spans="1:22">
      <c r="A1792" s="2" t="s">
        <v>7840</v>
      </c>
      <c r="B1792" s="2" t="str">
        <f>VLOOKUP(A1792,'4B0907557B M382 List'!$A$5:$E$1799,5,FALSE)</f>
        <v>Time constant for Dashpotabregelung with active air compressor</v>
      </c>
      <c r="D1792" s="2" t="str">
        <f>VLOOKUP(A1792,'4B0907557B M382 List'!$A$5:$B$1799,2,FALSE)</f>
        <v>6x6</v>
      </c>
      <c r="E1792" s="2" t="str">
        <f>VLOOKUP(A1792,'4B0907557B M382 List'!$A$5:$D$1799,4,FALSE)</f>
        <v>Zeitkonstante für Dashpotabregelung bei aktivem Klimakompressor</v>
      </c>
      <c r="F1792" s="2" t="str">
        <f>VLOOKUP(A1792,'4B0907557B M382 List'!$A$5:$D$1799,3,FALSE)</f>
        <v>$0ACDD</v>
      </c>
      <c r="H1792" s="2" t="e">
        <f>VLOOKUP(A1792,'4B0907557P M592 List'!$A$5:$D$1316,2,FALSE)</f>
        <v>#N/A</v>
      </c>
      <c r="I1792" s="2" t="e">
        <f>VLOOKUP(A1792,'4B0907557P M592 List'!$A$5:$D$1316,4,FALSE)</f>
        <v>#N/A</v>
      </c>
      <c r="J1792" s="2" t="e">
        <f>VLOOKUP(A1792,'4B0907557P M592 List'!$A$5:$D$1316,3,FALSE)</f>
        <v>#N/A</v>
      </c>
      <c r="L1792" s="2" t="e">
        <f>VLOOKUP(A1792,'4B0907557P M592 List'!$A$5:$D$1316,2,FALSE)</f>
        <v>#N/A</v>
      </c>
      <c r="M1792" s="2" t="e">
        <f>VLOOKUP(A1792,'4B0907557P M592 List'!$A$5:$D$1316,4,FALSE)</f>
        <v>#N/A</v>
      </c>
      <c r="N1792" s="2" t="e">
        <f>VLOOKUP(A1792,'4B0907557P M592 List'!$A$5:$D$1316,3,FALSE)</f>
        <v>#N/A</v>
      </c>
      <c r="P1792" s="2" t="str">
        <f>VLOOKUP(A1792,'06A906018R M383 List'!$A$6:$D$1294,2,FALSE)</f>
        <v>6x6</v>
      </c>
      <c r="Q1792" s="2" t="str">
        <f>VLOOKUP(A1792,'06A906018R M383 List'!$A$6:$D$1294,4,FALSE)</f>
        <v>Zeitkonstante für Dashpotabregelung bei aktivem Klimakompressor</v>
      </c>
      <c r="R1792" s="2" t="str">
        <f>VLOOKUP(A1792,'06A906018R M383 List'!$A$6:$D$1294,3,FALSE)</f>
        <v>$0A182</v>
      </c>
      <c r="T1792" s="2" t="str">
        <f>VLOOKUP(A1792,'06A906018CG M383 List'!$A$6:$D$1395,2,FALSE)</f>
        <v>6x6</v>
      </c>
      <c r="U1792" s="2" t="str">
        <f>VLOOKUP(A1792,'06A906018CG M383 List'!$A$6:$D$1395,4,FALSE)</f>
        <v>Zeitkonstante für Dashpotabregelung bei aktivem Klimakompressor</v>
      </c>
      <c r="V1792" s="2" t="str">
        <f>VLOOKUP(A1792,'06A906018CG M383 List'!$A$6:$D$1395,3,FALSE)</f>
        <v>$0A254</v>
      </c>
    </row>
    <row r="1793" spans="1:22">
      <c r="A1793" s="2" t="s">
        <v>7842</v>
      </c>
      <c r="B1793" s="2" t="str">
        <f>VLOOKUP(A1793,'4B0907557B M382 List'!$A$5:$E$1799,5,FALSE)</f>
        <v>Time constant for Dashpotabregelung with active air compressor</v>
      </c>
      <c r="D1793" s="2" t="str">
        <f>VLOOKUP(A1793,'4B0907557B M382 List'!$A$5:$B$1799,2,FALSE)</f>
        <v>6x6</v>
      </c>
      <c r="E1793" s="2" t="str">
        <f>VLOOKUP(A1793,'4B0907557B M382 List'!$A$5:$D$1799,4,FALSE)</f>
        <v>Zeitkonstante für Dashpotabregelung bei aktivem Klimakompressor</v>
      </c>
      <c r="F1793" s="2" t="str">
        <f>VLOOKUP(A1793,'4B0907557B M382 List'!$A$5:$D$1799,3,FALSE)</f>
        <v>$0AD11</v>
      </c>
      <c r="H1793" s="2" t="e">
        <f>VLOOKUP(A1793,'4B0907557P M592 List'!$A$5:$D$1316,2,FALSE)</f>
        <v>#N/A</v>
      </c>
      <c r="I1793" s="2" t="e">
        <f>VLOOKUP(A1793,'4B0907557P M592 List'!$A$5:$D$1316,4,FALSE)</f>
        <v>#N/A</v>
      </c>
      <c r="J1793" s="2" t="e">
        <f>VLOOKUP(A1793,'4B0907557P M592 List'!$A$5:$D$1316,3,FALSE)</f>
        <v>#N/A</v>
      </c>
      <c r="L1793" s="2" t="e">
        <f>VLOOKUP(A1793,'4B0907557P M592 List'!$A$5:$D$1316,2,FALSE)</f>
        <v>#N/A</v>
      </c>
      <c r="M1793" s="2" t="e">
        <f>VLOOKUP(A1793,'4B0907557P M592 List'!$A$5:$D$1316,4,FALSE)</f>
        <v>#N/A</v>
      </c>
      <c r="N1793" s="2" t="e">
        <f>VLOOKUP(A1793,'4B0907557P M592 List'!$A$5:$D$1316,3,FALSE)</f>
        <v>#N/A</v>
      </c>
      <c r="P1793" s="2" t="str">
        <f>VLOOKUP(A1793,'06A906018R M383 List'!$A$6:$D$1294,2,FALSE)</f>
        <v>6x6</v>
      </c>
      <c r="Q1793" s="2" t="str">
        <f>VLOOKUP(A1793,'06A906018R M383 List'!$A$6:$D$1294,4,FALSE)</f>
        <v>Zeitkonstante für Dashpotabregelung bei aktivem Klimakompressor</v>
      </c>
      <c r="R1793" s="2" t="str">
        <f>VLOOKUP(A1793,'06A906018R M383 List'!$A$6:$D$1294,3,FALSE)</f>
        <v>$0A1B6</v>
      </c>
      <c r="T1793" s="2" t="str">
        <f>VLOOKUP(A1793,'06A906018CG M383 List'!$A$6:$D$1395,2,FALSE)</f>
        <v>6x6</v>
      </c>
      <c r="U1793" s="2" t="str">
        <f>VLOOKUP(A1793,'06A906018CG M383 List'!$A$6:$D$1395,4,FALSE)</f>
        <v>Zeitkonstante für Dashpotabregelung bei aktivem Klimakompressor</v>
      </c>
      <c r="V1793" s="2" t="str">
        <f>VLOOKUP(A1793,'06A906018CG M383 List'!$A$6:$D$1395,3,FALSE)</f>
        <v>$0A288</v>
      </c>
    </row>
    <row r="1794" spans="1:22">
      <c r="A1794" s="2" t="s">
        <v>7844</v>
      </c>
      <c r="B1794" s="2" t="str">
        <f>VLOOKUP(A1794,'4B0907557B M382 List'!$A$5:$E$1799,5,FALSE)</f>
        <v>Time constant for Dashpotabregelung with active air compressor</v>
      </c>
      <c r="D1794" s="2" t="str">
        <f>VLOOKUP(A1794,'4B0907557B M382 List'!$A$5:$B$1799,2,FALSE)</f>
        <v>6x6</v>
      </c>
      <c r="E1794" s="2" t="str">
        <f>VLOOKUP(A1794,'4B0907557B M382 List'!$A$5:$D$1799,4,FALSE)</f>
        <v>Zeitkonstante für Dashpotabregelung bei aktivem Klimakompressor</v>
      </c>
      <c r="F1794" s="2" t="str">
        <f>VLOOKUP(A1794,'4B0907557B M382 List'!$A$5:$D$1799,3,FALSE)</f>
        <v>$0AD45</v>
      </c>
      <c r="H1794" s="2" t="e">
        <f>VLOOKUP(A1794,'4B0907557P M592 List'!$A$5:$D$1316,2,FALSE)</f>
        <v>#N/A</v>
      </c>
      <c r="I1794" s="2" t="e">
        <f>VLOOKUP(A1794,'4B0907557P M592 List'!$A$5:$D$1316,4,FALSE)</f>
        <v>#N/A</v>
      </c>
      <c r="J1794" s="2" t="e">
        <f>VLOOKUP(A1794,'4B0907557P M592 List'!$A$5:$D$1316,3,FALSE)</f>
        <v>#N/A</v>
      </c>
      <c r="L1794" s="2" t="e">
        <f>VLOOKUP(A1794,'4B0907557P M592 List'!$A$5:$D$1316,2,FALSE)</f>
        <v>#N/A</v>
      </c>
      <c r="M1794" s="2" t="e">
        <f>VLOOKUP(A1794,'4B0907557P M592 List'!$A$5:$D$1316,4,FALSE)</f>
        <v>#N/A</v>
      </c>
      <c r="N1794" s="2" t="e">
        <f>VLOOKUP(A1794,'4B0907557P M592 List'!$A$5:$D$1316,3,FALSE)</f>
        <v>#N/A</v>
      </c>
      <c r="P1794" s="2" t="str">
        <f>VLOOKUP(A1794,'06A906018R M383 List'!$A$6:$D$1294,2,FALSE)</f>
        <v>6x6</v>
      </c>
      <c r="Q1794" s="2" t="str">
        <f>VLOOKUP(A1794,'06A906018R M383 List'!$A$6:$D$1294,4,FALSE)</f>
        <v>Zeitkonstante für Dashpotabregelung bei aktivem Klimakompressor</v>
      </c>
      <c r="R1794" s="2" t="str">
        <f>VLOOKUP(A1794,'06A906018R M383 List'!$A$6:$D$1294,3,FALSE)</f>
        <v>$0A1EA</v>
      </c>
      <c r="T1794" s="2" t="str">
        <f>VLOOKUP(A1794,'06A906018CG M383 List'!$A$6:$D$1395,2,FALSE)</f>
        <v>6x6</v>
      </c>
      <c r="U1794" s="2" t="str">
        <f>VLOOKUP(A1794,'06A906018CG M383 List'!$A$6:$D$1395,4,FALSE)</f>
        <v>Zeitkonstante für Dashpotabregelung bei aktivem Klimakompressor</v>
      </c>
      <c r="V1794" s="2" t="str">
        <f>VLOOKUP(A1794,'06A906018CG M383 List'!$A$6:$D$1395,3,FALSE)</f>
        <v>$0A2BC</v>
      </c>
    </row>
    <row r="1795" spans="1:22">
      <c r="A1795" s="2" t="s">
        <v>3759</v>
      </c>
      <c r="B1795" s="2" t="str">
        <f>VLOOKUP(A1795,'4B0907557B M382 List'!$A$5:$E$1799,5,FALSE)</f>
        <v>Waiting time before Dashpotabsteuerung in clutch</v>
      </c>
      <c r="D1795" s="2" t="str">
        <f>VLOOKUP(A1795,'4B0907557B M382 List'!$A$5:$B$1799,2,FALSE)</f>
        <v>1x1</v>
      </c>
      <c r="E1795" s="2" t="str">
        <f>VLOOKUP(A1795,'4B0907557B M382 List'!$A$5:$D$1799,4,FALSE)</f>
        <v>Wartezeit vor Dashpotabsteuerung bei Kupplung</v>
      </c>
      <c r="F1795" s="2" t="str">
        <f>VLOOKUP(A1795,'4B0907557B M382 List'!$A$5:$D$1799,3,FALSE)</f>
        <v>$07774</v>
      </c>
      <c r="H1795" s="2" t="str">
        <f>VLOOKUP(A1795,'4B0907557P M592 List'!$A$5:$D$1316,2,FALSE)</f>
        <v>1x1</v>
      </c>
      <c r="I1795" s="2" t="str">
        <f>VLOOKUP(A1795,'4B0907557P M592 List'!$A$5:$D$1316,4,FALSE)</f>
        <v>Wartezeit vor Dashpotabsteuerung bei Kupplung</v>
      </c>
      <c r="J1795" s="2" t="str">
        <f>VLOOKUP(A1795,'4B0907557P M592 List'!$A$5:$D$1316,3,FALSE)</f>
        <v>$0730A</v>
      </c>
      <c r="L1795" s="2" t="str">
        <f>VLOOKUP(A1795,'4B0907557P M592 List'!$A$5:$D$1316,2,FALSE)</f>
        <v>1x1</v>
      </c>
      <c r="M1795" s="2" t="str">
        <f>VLOOKUP(A1795,'4B0907557P M592 List'!$A$5:$D$1316,4,FALSE)</f>
        <v>Wartezeit vor Dashpotabsteuerung bei Kupplung</v>
      </c>
      <c r="N1795" s="2" t="str">
        <f>VLOOKUP(A1795,'4B0907557P M592 List'!$A$5:$D$1316,3,FALSE)</f>
        <v>$0730A</v>
      </c>
      <c r="P1795" s="2" t="e">
        <f>VLOOKUP(A1795,'06A906018R M383 List'!$A$6:$D$1294,2,FALSE)</f>
        <v>#N/A</v>
      </c>
      <c r="Q1795" s="2" t="e">
        <f>VLOOKUP(A1795,'06A906018R M383 List'!$A$6:$D$1294,4,FALSE)</f>
        <v>#N/A</v>
      </c>
      <c r="R1795" s="2" t="e">
        <f>VLOOKUP(A1795,'06A906018R M383 List'!$A$6:$D$1294,3,FALSE)</f>
        <v>#N/A</v>
      </c>
      <c r="T1795" s="2" t="str">
        <f>VLOOKUP(A1795,'06A906018CG M383 List'!$A$6:$D$1395,2,FALSE)</f>
        <v>1x1</v>
      </c>
      <c r="U1795" s="2" t="str">
        <f>VLOOKUP(A1795,'06A906018CG M383 List'!$A$6:$D$1395,4,FALSE)</f>
        <v>Wartezeit vor Dashpotabsteuerung bei Kupplung</v>
      </c>
      <c r="V1795" s="2" t="str">
        <f>VLOOKUP(A1795,'06A906018CG M383 List'!$A$6:$D$1395,3,FALSE)</f>
        <v>$06CB2</v>
      </c>
    </row>
    <row r="1796" spans="1:22">
      <c r="A1796" s="2" t="s">
        <v>3761</v>
      </c>
      <c r="B1796" s="2" t="str">
        <f>VLOOKUP(A1796,'4B0907557B M382 List'!$A$5:$E$1799,5,FALSE)</f>
        <v>Waiting time before Dashpotabsteuerung in clutch</v>
      </c>
      <c r="D1796" s="2" t="str">
        <f>VLOOKUP(A1796,'4B0907557B M382 List'!$A$5:$B$1799,2,FALSE)</f>
        <v>1x1</v>
      </c>
      <c r="E1796" s="2" t="str">
        <f>VLOOKUP(A1796,'4B0907557B M382 List'!$A$5:$D$1799,4,FALSE)</f>
        <v>Wartezeit vor Dashpotabsteuerung bei Kupplung</v>
      </c>
      <c r="F1796" s="2" t="str">
        <f>VLOOKUP(A1796,'4B0907557B M382 List'!$A$5:$D$1799,3,FALSE)</f>
        <v>$0777A</v>
      </c>
      <c r="H1796" s="2" t="str">
        <f>VLOOKUP(A1796,'4B0907557P M592 List'!$A$5:$D$1316,2,FALSE)</f>
        <v>1x1</v>
      </c>
      <c r="I1796" s="2" t="str">
        <f>VLOOKUP(A1796,'4B0907557P M592 List'!$A$5:$D$1316,4,FALSE)</f>
        <v>Wartezeit vor Dashpotabsteuerung bei Kupplung</v>
      </c>
      <c r="J1796" s="2" t="str">
        <f>VLOOKUP(A1796,'4B0907557P M592 List'!$A$5:$D$1316,3,FALSE)</f>
        <v>$07310</v>
      </c>
      <c r="L1796" s="2" t="str">
        <f>VLOOKUP(A1796,'4B0907557P M592 List'!$A$5:$D$1316,2,FALSE)</f>
        <v>1x1</v>
      </c>
      <c r="M1796" s="2" t="str">
        <f>VLOOKUP(A1796,'4B0907557P M592 List'!$A$5:$D$1316,4,FALSE)</f>
        <v>Wartezeit vor Dashpotabsteuerung bei Kupplung</v>
      </c>
      <c r="N1796" s="2" t="str">
        <f>VLOOKUP(A1796,'4B0907557P M592 List'!$A$5:$D$1316,3,FALSE)</f>
        <v>$07310</v>
      </c>
      <c r="P1796" s="2" t="e">
        <f>VLOOKUP(A1796,'06A906018R M383 List'!$A$6:$D$1294,2,FALSE)</f>
        <v>#N/A</v>
      </c>
      <c r="Q1796" s="2" t="e">
        <f>VLOOKUP(A1796,'06A906018R M383 List'!$A$6:$D$1294,4,FALSE)</f>
        <v>#N/A</v>
      </c>
      <c r="R1796" s="2" t="e">
        <f>VLOOKUP(A1796,'06A906018R M383 List'!$A$6:$D$1294,3,FALSE)</f>
        <v>#N/A</v>
      </c>
      <c r="T1796" s="2" t="str">
        <f>VLOOKUP(A1796,'06A906018CG M383 List'!$A$6:$D$1395,2,FALSE)</f>
        <v>1x1</v>
      </c>
      <c r="U1796" s="2" t="str">
        <f>VLOOKUP(A1796,'06A906018CG M383 List'!$A$6:$D$1395,4,FALSE)</f>
        <v>Wartezeit vor Dashpotabsteuerung bei Kupplung</v>
      </c>
      <c r="V1796" s="2" t="str">
        <f>VLOOKUP(A1796,'06A906018CG M383 List'!$A$6:$D$1395,3,FALSE)</f>
        <v>$06CB8</v>
      </c>
    </row>
    <row r="1797" spans="1:22">
      <c r="A1797" s="2" t="s">
        <v>3763</v>
      </c>
      <c r="B1797" s="2" t="str">
        <f>VLOOKUP(A1797,'4B0907557B M382 List'!$A$5:$E$1799,5,FALSE)</f>
        <v>Waiting time before Dashpotabsteuerung in clutch</v>
      </c>
      <c r="D1797" s="2" t="str">
        <f>VLOOKUP(A1797,'4B0907557B M382 List'!$A$5:$B$1799,2,FALSE)</f>
        <v>1x1</v>
      </c>
      <c r="E1797" s="2" t="str">
        <f>VLOOKUP(A1797,'4B0907557B M382 List'!$A$5:$D$1799,4,FALSE)</f>
        <v>Wartezeit vor Dashpotabsteuerung bei Kupplung</v>
      </c>
      <c r="F1797" s="2" t="str">
        <f>VLOOKUP(A1797,'4B0907557B M382 List'!$A$5:$D$1799,3,FALSE)</f>
        <v>$07780</v>
      </c>
      <c r="H1797" s="2" t="str">
        <f>VLOOKUP(A1797,'4B0907557P M592 List'!$A$5:$D$1316,2,FALSE)</f>
        <v>1x1</v>
      </c>
      <c r="I1797" s="2" t="str">
        <f>VLOOKUP(A1797,'4B0907557P M592 List'!$A$5:$D$1316,4,FALSE)</f>
        <v>Wartezeit vor Dashpotabsteuerung bei Kupplung</v>
      </c>
      <c r="J1797" s="2" t="str">
        <f>VLOOKUP(A1797,'4B0907557P M592 List'!$A$5:$D$1316,3,FALSE)</f>
        <v>$07316</v>
      </c>
      <c r="L1797" s="2" t="str">
        <f>VLOOKUP(A1797,'4B0907557P M592 List'!$A$5:$D$1316,2,FALSE)</f>
        <v>1x1</v>
      </c>
      <c r="M1797" s="2" t="str">
        <f>VLOOKUP(A1797,'4B0907557P M592 List'!$A$5:$D$1316,4,FALSE)</f>
        <v>Wartezeit vor Dashpotabsteuerung bei Kupplung</v>
      </c>
      <c r="N1797" s="2" t="str">
        <f>VLOOKUP(A1797,'4B0907557P M592 List'!$A$5:$D$1316,3,FALSE)</f>
        <v>$07316</v>
      </c>
      <c r="P1797" s="2" t="str">
        <f>VLOOKUP(A1797,'06A906018R M383 List'!$A$6:$D$1294,2,FALSE)</f>
        <v>1x1</v>
      </c>
      <c r="Q1797" s="2" t="str">
        <f>VLOOKUP(A1797,'06A906018R M383 List'!$A$6:$D$1294,4,FALSE)</f>
        <v>Wartezeit vor Dashpotabsteuerung bei Kupplung</v>
      </c>
      <c r="R1797" s="2" t="str">
        <f>VLOOKUP(A1797,'06A906018R M383 List'!$A$6:$D$1294,3,FALSE)</f>
        <v>$06C98</v>
      </c>
      <c r="T1797" s="2" t="str">
        <f>VLOOKUP(A1797,'06A906018CG M383 List'!$A$6:$D$1395,2,FALSE)</f>
        <v>1x1</v>
      </c>
      <c r="U1797" s="2" t="str">
        <f>VLOOKUP(A1797,'06A906018CG M383 List'!$A$6:$D$1395,4,FALSE)</f>
        <v>Wartezeit vor Dashpotabsteuerung bei Kupplung</v>
      </c>
      <c r="V1797" s="2" t="str">
        <f>VLOOKUP(A1797,'06A906018CG M383 List'!$A$6:$D$1395,3,FALSE)</f>
        <v>$06CBE</v>
      </c>
    </row>
    <row r="1798" spans="1:22">
      <c r="A1798" s="2" t="s">
        <v>3766</v>
      </c>
      <c r="B1798" s="2" t="str">
        <f>VLOOKUP(A1798,'4B0907557B M382 List'!$A$5:$E$1799,5,FALSE)</f>
        <v>Waiting time before Dashpotabsteuerung</v>
      </c>
      <c r="D1798" s="2" t="str">
        <f>VLOOKUP(A1798,'4B0907557B M382 List'!$A$5:$B$1799,2,FALSE)</f>
        <v>1x1</v>
      </c>
      <c r="E1798" s="2" t="str">
        <f>VLOOKUP(A1798,'4B0907557B M382 List'!$A$5:$D$1799,4,FALSE)</f>
        <v>Wartezeit vor Dashpotabsteuerung</v>
      </c>
      <c r="F1798" s="2" t="str">
        <f>VLOOKUP(A1798,'4B0907557B M382 List'!$A$5:$D$1799,3,FALSE)</f>
        <v>$07772</v>
      </c>
      <c r="H1798" s="2" t="str">
        <f>VLOOKUP(A1798,'4B0907557P M592 List'!$A$5:$D$1316,2,FALSE)</f>
        <v>1x1</v>
      </c>
      <c r="I1798" s="2" t="str">
        <f>VLOOKUP(A1798,'4B0907557P M592 List'!$A$5:$D$1316,4,FALSE)</f>
        <v>Wartezeit vor Dashpotabsteuerung</v>
      </c>
      <c r="J1798" s="2" t="str">
        <f>VLOOKUP(A1798,'4B0907557P M592 List'!$A$5:$D$1316,3,FALSE)</f>
        <v>$07308</v>
      </c>
      <c r="L1798" s="2" t="str">
        <f>VLOOKUP(A1798,'4B0907557P M592 List'!$A$5:$D$1316,2,FALSE)</f>
        <v>1x1</v>
      </c>
      <c r="M1798" s="2" t="str">
        <f>VLOOKUP(A1798,'4B0907557P M592 List'!$A$5:$D$1316,4,FALSE)</f>
        <v>Wartezeit vor Dashpotabsteuerung</v>
      </c>
      <c r="N1798" s="2" t="str">
        <f>VLOOKUP(A1798,'4B0907557P M592 List'!$A$5:$D$1316,3,FALSE)</f>
        <v>$07308</v>
      </c>
      <c r="P1798" s="2" t="e">
        <f>VLOOKUP(A1798,'06A906018R M383 List'!$A$6:$D$1294,2,FALSE)</f>
        <v>#N/A</v>
      </c>
      <c r="Q1798" s="2" t="e">
        <f>VLOOKUP(A1798,'06A906018R M383 List'!$A$6:$D$1294,4,FALSE)</f>
        <v>#N/A</v>
      </c>
      <c r="R1798" s="2" t="e">
        <f>VLOOKUP(A1798,'06A906018R M383 List'!$A$6:$D$1294,3,FALSE)</f>
        <v>#N/A</v>
      </c>
      <c r="T1798" s="2" t="e">
        <f>VLOOKUP(A1798,'06A906018CG M383 List'!$A$6:$D$1395,2,FALSE)</f>
        <v>#N/A</v>
      </c>
      <c r="U1798" s="2" t="e">
        <f>VLOOKUP(A1798,'06A906018CG M383 List'!$A$6:$D$1395,4,FALSE)</f>
        <v>#N/A</v>
      </c>
      <c r="V1798" s="2" t="e">
        <f>VLOOKUP(A1798,'06A906018CG M383 List'!$A$6:$D$1395,3,FALSE)</f>
        <v>#N/A</v>
      </c>
    </row>
    <row r="1799" spans="1:22">
      <c r="A1799" s="2" t="s">
        <v>3768</v>
      </c>
      <c r="B1799" s="2" t="str">
        <f>VLOOKUP(A1799,'4B0907557B M382 List'!$A$5:$E$1799,5,FALSE)</f>
        <v>Waiting time before Dashpotabsteuerung</v>
      </c>
      <c r="D1799" s="2" t="str">
        <f>VLOOKUP(A1799,'4B0907557B M382 List'!$A$5:$B$1799,2,FALSE)</f>
        <v>1x1</v>
      </c>
      <c r="E1799" s="2" t="str">
        <f>VLOOKUP(A1799,'4B0907557B M382 List'!$A$5:$D$1799,4,FALSE)</f>
        <v>Wartezeit vor Dashpotabsteuerung</v>
      </c>
      <c r="F1799" s="2" t="str">
        <f>VLOOKUP(A1799,'4B0907557B M382 List'!$A$5:$D$1799,3,FALSE)</f>
        <v>$07778</v>
      </c>
      <c r="H1799" s="2" t="str">
        <f>VLOOKUP(A1799,'4B0907557P M592 List'!$A$5:$D$1316,2,FALSE)</f>
        <v>1x1</v>
      </c>
      <c r="I1799" s="2" t="str">
        <f>VLOOKUP(A1799,'4B0907557P M592 List'!$A$5:$D$1316,4,FALSE)</f>
        <v>Wartezeit vor Dashpotabsteuerung</v>
      </c>
      <c r="J1799" s="2" t="str">
        <f>VLOOKUP(A1799,'4B0907557P M592 List'!$A$5:$D$1316,3,FALSE)</f>
        <v>$0730E</v>
      </c>
      <c r="L1799" s="2" t="str">
        <f>VLOOKUP(A1799,'4B0907557P M592 List'!$A$5:$D$1316,2,FALSE)</f>
        <v>1x1</v>
      </c>
      <c r="M1799" s="2" t="str">
        <f>VLOOKUP(A1799,'4B0907557P M592 List'!$A$5:$D$1316,4,FALSE)</f>
        <v>Wartezeit vor Dashpotabsteuerung</v>
      </c>
      <c r="N1799" s="2" t="str">
        <f>VLOOKUP(A1799,'4B0907557P M592 List'!$A$5:$D$1316,3,FALSE)</f>
        <v>$0730E</v>
      </c>
      <c r="P1799" s="2" t="e">
        <f>VLOOKUP(A1799,'06A906018R M383 List'!$A$6:$D$1294,2,FALSE)</f>
        <v>#N/A</v>
      </c>
      <c r="Q1799" s="2" t="e">
        <f>VLOOKUP(A1799,'06A906018R M383 List'!$A$6:$D$1294,4,FALSE)</f>
        <v>#N/A</v>
      </c>
      <c r="R1799" s="2" t="e">
        <f>VLOOKUP(A1799,'06A906018R M383 List'!$A$6:$D$1294,3,FALSE)</f>
        <v>#N/A</v>
      </c>
      <c r="T1799" s="2" t="str">
        <f>VLOOKUP(A1799,'06A906018CG M383 List'!$A$6:$D$1395,2,FALSE)</f>
        <v>1x1</v>
      </c>
      <c r="U1799" s="2" t="str">
        <f>VLOOKUP(A1799,'06A906018CG M383 List'!$A$6:$D$1395,4,FALSE)</f>
        <v>Wartezeit vor Dashpotabsteuerung</v>
      </c>
      <c r="V1799" s="2" t="str">
        <f>VLOOKUP(A1799,'06A906018CG M383 List'!$A$6:$D$1395,3,FALSE)</f>
        <v>$06CB6</v>
      </c>
    </row>
    <row r="1800" spans="1:22">
      <c r="A1800" s="2" t="s">
        <v>3770</v>
      </c>
      <c r="B1800" s="2" t="str">
        <f>VLOOKUP(A1800,'4B0907557B M382 List'!$A$5:$E$1799,5,FALSE)</f>
        <v>Waiting time before Dashpotabsteuerung</v>
      </c>
      <c r="D1800" s="2" t="str">
        <f>VLOOKUP(A1800,'4B0907557B M382 List'!$A$5:$B$1799,2,FALSE)</f>
        <v>1x1</v>
      </c>
      <c r="E1800" s="2" t="str">
        <f>VLOOKUP(A1800,'4B0907557B M382 List'!$A$5:$D$1799,4,FALSE)</f>
        <v>Wartezeit vor Dashpotabsteuerung</v>
      </c>
      <c r="F1800" s="2" t="str">
        <f>VLOOKUP(A1800,'4B0907557B M382 List'!$A$5:$D$1799,3,FALSE)</f>
        <v>$0777E</v>
      </c>
      <c r="H1800" s="2" t="str">
        <f>VLOOKUP(A1800,'4B0907557P M592 List'!$A$5:$D$1316,2,FALSE)</f>
        <v>1x1</v>
      </c>
      <c r="I1800" s="2" t="str">
        <f>VLOOKUP(A1800,'4B0907557P M592 List'!$A$5:$D$1316,4,FALSE)</f>
        <v>Wartezeit vor Dashpotabsteuerung</v>
      </c>
      <c r="J1800" s="2" t="str">
        <f>VLOOKUP(A1800,'4B0907557P M592 List'!$A$5:$D$1316,3,FALSE)</f>
        <v>$07314</v>
      </c>
      <c r="L1800" s="2" t="str">
        <f>VLOOKUP(A1800,'4B0907557P M592 List'!$A$5:$D$1316,2,FALSE)</f>
        <v>1x1</v>
      </c>
      <c r="M1800" s="2" t="str">
        <f>VLOOKUP(A1800,'4B0907557P M592 List'!$A$5:$D$1316,4,FALSE)</f>
        <v>Wartezeit vor Dashpotabsteuerung</v>
      </c>
      <c r="N1800" s="2" t="str">
        <f>VLOOKUP(A1800,'4B0907557P M592 List'!$A$5:$D$1316,3,FALSE)</f>
        <v>$07314</v>
      </c>
      <c r="P1800" s="2" t="e">
        <f>VLOOKUP(A1800,'06A906018R M383 List'!$A$6:$D$1294,2,FALSE)</f>
        <v>#N/A</v>
      </c>
      <c r="Q1800" s="2" t="e">
        <f>VLOOKUP(A1800,'06A906018R M383 List'!$A$6:$D$1294,4,FALSE)</f>
        <v>#N/A</v>
      </c>
      <c r="R1800" s="2" t="e">
        <f>VLOOKUP(A1800,'06A906018R M383 List'!$A$6:$D$1294,3,FALSE)</f>
        <v>#N/A</v>
      </c>
      <c r="T1800" s="2" t="str">
        <f>VLOOKUP(A1800,'06A906018CG M383 List'!$A$6:$D$1395,2,FALSE)</f>
        <v>1x1</v>
      </c>
      <c r="U1800" s="2" t="str">
        <f>VLOOKUP(A1800,'06A906018CG M383 List'!$A$6:$D$1395,4,FALSE)</f>
        <v>Wartezeit vor Dashpotabsteuerung</v>
      </c>
      <c r="V1800" s="2" t="str">
        <f>VLOOKUP(A1800,'06A906018CG M383 List'!$A$6:$D$1395,3,FALSE)</f>
        <v>$06CBC</v>
      </c>
    </row>
    <row r="1801" spans="1:22">
      <c r="A1801" s="2" t="s">
        <v>4253</v>
      </c>
      <c r="B1801" s="2" t="str">
        <f>VLOOKUP(A1801,'4B0907557B M382 List'!$A$5:$E$1799,5,FALSE)</f>
        <v>Time constant for Dashpotabsteuerung at compressor and clutch</v>
      </c>
      <c r="D1801" s="2" t="str">
        <f>VLOOKUP(A1801,'4B0907557B M382 List'!$A$5:$B$1799,2,FALSE)</f>
        <v>2x1</v>
      </c>
      <c r="E1801" s="2" t="str">
        <f>VLOOKUP(A1801,'4B0907557B M382 List'!$A$5:$D$1799,4,FALSE)</f>
        <v>Zeitkonstante für Dashpotabsteuerung bei Kompressor und Kupplung ein</v>
      </c>
      <c r="F1801" s="2" t="str">
        <f>VLOOKUP(A1801,'4B0907557B M382 List'!$A$5:$D$1799,3,FALSE)</f>
        <v>$0AD73</v>
      </c>
      <c r="H1801" s="2" t="e">
        <f>VLOOKUP(A1801,'4B0907557P M592 List'!$A$5:$D$1316,2,FALSE)</f>
        <v>#N/A</v>
      </c>
      <c r="I1801" s="2" t="e">
        <f>VLOOKUP(A1801,'4B0907557P M592 List'!$A$5:$D$1316,4,FALSE)</f>
        <v>#N/A</v>
      </c>
      <c r="J1801" s="2" t="e">
        <f>VLOOKUP(A1801,'4B0907557P M592 List'!$A$5:$D$1316,3,FALSE)</f>
        <v>#N/A</v>
      </c>
      <c r="L1801" s="2" t="e">
        <f>VLOOKUP(A1801,'4B0907557P M592 List'!$A$5:$D$1316,2,FALSE)</f>
        <v>#N/A</v>
      </c>
      <c r="M1801" s="2" t="e">
        <f>VLOOKUP(A1801,'4B0907557P M592 List'!$A$5:$D$1316,4,FALSE)</f>
        <v>#N/A</v>
      </c>
      <c r="N1801" s="2" t="e">
        <f>VLOOKUP(A1801,'4B0907557P M592 List'!$A$5:$D$1316,3,FALSE)</f>
        <v>#N/A</v>
      </c>
      <c r="P1801" s="2" t="e">
        <f>VLOOKUP(A1801,'06A906018R M383 List'!$A$6:$D$1294,2,FALSE)</f>
        <v>#N/A</v>
      </c>
      <c r="Q1801" s="2" t="e">
        <f>VLOOKUP(A1801,'06A906018R M383 List'!$A$6:$D$1294,4,FALSE)</f>
        <v>#N/A</v>
      </c>
      <c r="R1801" s="2" t="e">
        <f>VLOOKUP(A1801,'06A906018R M383 List'!$A$6:$D$1294,3,FALSE)</f>
        <v>#N/A</v>
      </c>
      <c r="T1801" s="2" t="e">
        <f>VLOOKUP(A1801,'06A906018CG M383 List'!$A$6:$D$1395,2,FALSE)</f>
        <v>#N/A</v>
      </c>
      <c r="U1801" s="2" t="e">
        <f>VLOOKUP(A1801,'06A906018CG M383 List'!$A$6:$D$1395,4,FALSE)</f>
        <v>#N/A</v>
      </c>
      <c r="V1801" s="2" t="e">
        <f>VLOOKUP(A1801,'06A906018CG M383 List'!$A$6:$D$1395,3,FALSE)</f>
        <v>#N/A</v>
      </c>
    </row>
    <row r="1802" spans="1:22">
      <c r="A1802" s="2" t="s">
        <v>4256</v>
      </c>
      <c r="B1802" s="2" t="str">
        <f>VLOOKUP(A1802,'4B0907557B M382 List'!$A$5:$E$1799,5,FALSE)</f>
        <v>Time constant for Dashpotabsteuerung in clutch</v>
      </c>
      <c r="D1802" s="2" t="str">
        <f>VLOOKUP(A1802,'4B0907557B M382 List'!$A$5:$B$1799,2,FALSE)</f>
        <v>2x1</v>
      </c>
      <c r="E1802" s="2" t="str">
        <f>VLOOKUP(A1802,'4B0907557B M382 List'!$A$5:$D$1799,4,FALSE)</f>
        <v>Zeitkonstante für Dashpotabsteuerung bei Kupplung</v>
      </c>
      <c r="F1802" s="2" t="str">
        <f>VLOOKUP(A1802,'4B0907557B M382 List'!$A$5:$D$1799,3,FALSE)</f>
        <v>$0AD6D</v>
      </c>
      <c r="H1802" s="2" t="e">
        <f>VLOOKUP(A1802,'4B0907557P M592 List'!$A$5:$D$1316,2,FALSE)</f>
        <v>#N/A</v>
      </c>
      <c r="I1802" s="2" t="e">
        <f>VLOOKUP(A1802,'4B0907557P M592 List'!$A$5:$D$1316,4,FALSE)</f>
        <v>#N/A</v>
      </c>
      <c r="J1802" s="2" t="e">
        <f>VLOOKUP(A1802,'4B0907557P M592 List'!$A$5:$D$1316,3,FALSE)</f>
        <v>#N/A</v>
      </c>
      <c r="L1802" s="2" t="e">
        <f>VLOOKUP(A1802,'4B0907557P M592 List'!$A$5:$D$1316,2,FALSE)</f>
        <v>#N/A</v>
      </c>
      <c r="M1802" s="2" t="e">
        <f>VLOOKUP(A1802,'4B0907557P M592 List'!$A$5:$D$1316,4,FALSE)</f>
        <v>#N/A</v>
      </c>
      <c r="N1802" s="2" t="e">
        <f>VLOOKUP(A1802,'4B0907557P M592 List'!$A$5:$D$1316,3,FALSE)</f>
        <v>#N/A</v>
      </c>
      <c r="P1802" s="2" t="e">
        <f>VLOOKUP(A1802,'06A906018R M383 List'!$A$6:$D$1294,2,FALSE)</f>
        <v>#N/A</v>
      </c>
      <c r="Q1802" s="2" t="e">
        <f>VLOOKUP(A1802,'06A906018R M383 List'!$A$6:$D$1294,4,FALSE)</f>
        <v>#N/A</v>
      </c>
      <c r="R1802" s="2" t="e">
        <f>VLOOKUP(A1802,'06A906018R M383 List'!$A$6:$D$1294,3,FALSE)</f>
        <v>#N/A</v>
      </c>
      <c r="T1802" s="2" t="e">
        <f>VLOOKUP(A1802,'06A906018CG M383 List'!$A$6:$D$1395,2,FALSE)</f>
        <v>#N/A</v>
      </c>
      <c r="U1802" s="2" t="e">
        <f>VLOOKUP(A1802,'06A906018CG M383 List'!$A$6:$D$1395,4,FALSE)</f>
        <v>#N/A</v>
      </c>
      <c r="V1802" s="2" t="e">
        <f>VLOOKUP(A1802,'06A906018CG M383 List'!$A$6:$D$1395,3,FALSE)</f>
        <v>#N/A</v>
      </c>
    </row>
    <row r="1803" spans="1:22">
      <c r="P1803" s="2"/>
      <c r="Q1803" s="2"/>
      <c r="R1803" s="2"/>
    </row>
    <row r="1804" spans="1:22">
      <c r="A1804" s="2" t="s">
        <v>4410</v>
      </c>
      <c r="B1804" s="15" t="s">
        <v>10009</v>
      </c>
      <c r="P1804" s="2"/>
      <c r="Q1804" s="2"/>
      <c r="R1804" s="2"/>
    </row>
    <row r="1805" spans="1:22">
      <c r="A1805" s="2" t="s">
        <v>7406</v>
      </c>
      <c r="B1805" s="2" t="str">
        <f>VLOOKUP(A1805,'4B0907557B M382 List'!$A$5:$E$1799,5,FALSE)</f>
        <v>Altitude reference points for LDR</v>
      </c>
      <c r="D1805" s="2" t="str">
        <f>VLOOKUP(A1805,'4B0907557B M382 List'!$A$5:$B$1799,2,FALSE)</f>
        <v>4x1</v>
      </c>
      <c r="E1805" s="2" t="str">
        <f>VLOOKUP(A1805,'4B0907557B M382 List'!$A$5:$D$1799,4,FALSE)</f>
        <v>Höhenstützstellen für LDR</v>
      </c>
      <c r="F1805" s="2" t="str">
        <f>VLOOKUP(A1805,'4B0907557B M382 List'!$A$5:$D$1799,3,FALSE)</f>
        <v>$099DF</v>
      </c>
      <c r="H1805" s="2" t="e">
        <f>VLOOKUP(A1805,'4B0907557P M592 List'!$A$5:$D$1316,2,FALSE)</f>
        <v>#N/A</v>
      </c>
      <c r="I1805" s="2" t="e">
        <f>VLOOKUP(A1805,'4B0907557P M592 List'!$A$5:$D$1316,4,FALSE)</f>
        <v>#N/A</v>
      </c>
      <c r="J1805" s="2" t="e">
        <f>VLOOKUP(A1805,'4B0907557P M592 List'!$A$5:$D$1316,3,FALSE)</f>
        <v>#N/A</v>
      </c>
      <c r="L1805" s="2" t="e">
        <f>VLOOKUP(A1805,'4B0907557P M592 List'!$A$5:$D$1316,2,FALSE)</f>
        <v>#N/A</v>
      </c>
      <c r="M1805" s="2" t="e">
        <f>VLOOKUP(A1805,'4B0907557P M592 List'!$A$5:$D$1316,4,FALSE)</f>
        <v>#N/A</v>
      </c>
      <c r="N1805" s="2" t="e">
        <f>VLOOKUP(A1805,'4B0907557P M592 List'!$A$5:$D$1316,3,FALSE)</f>
        <v>#N/A</v>
      </c>
      <c r="P1805" s="2" t="e">
        <f>VLOOKUP(A1805,'06A906018R M383 List'!$A$6:$D$1294,2,FALSE)</f>
        <v>#N/A</v>
      </c>
      <c r="Q1805" s="2" t="e">
        <f>VLOOKUP(A1805,'06A906018R M383 List'!$A$6:$D$1294,4,FALSE)</f>
        <v>#N/A</v>
      </c>
      <c r="R1805" s="2" t="e">
        <f>VLOOKUP(A1805,'06A906018R M383 List'!$A$6:$D$1294,3,FALSE)</f>
        <v>#N/A</v>
      </c>
      <c r="T1805" s="2" t="e">
        <f>VLOOKUP(A1805,'06A906018CG M383 List'!$A$6:$D$1395,2,FALSE)</f>
        <v>#N/A</v>
      </c>
      <c r="U1805" s="2" t="e">
        <f>VLOOKUP(A1805,'06A906018CG M383 List'!$A$6:$D$1395,4,FALSE)</f>
        <v>#N/A</v>
      </c>
      <c r="V1805" s="2" t="e">
        <f>VLOOKUP(A1805,'06A906018CG M383 List'!$A$6:$D$1395,3,FALSE)</f>
        <v>#N/A</v>
      </c>
    </row>
    <row r="1806" spans="1:22">
      <c r="A1806" s="2" t="s">
        <v>8007</v>
      </c>
      <c r="B1806" s="2" t="str">
        <f>VLOOKUP(A1806,'4B0907557B M382 List'!$A$5:$E$1799,5,FALSE)</f>
        <v>Support points for filtered deviation</v>
      </c>
      <c r="D1806" s="2" t="str">
        <f>VLOOKUP(A1806,'4B0907557B M382 List'!$A$5:$B$1799,2,FALSE)</f>
        <v>4x1</v>
      </c>
      <c r="E1806" s="2" t="str">
        <f>VLOOKUP(A1806,'4B0907557B M382 List'!$A$5:$D$1799,4,FALSE)</f>
        <v>Stützstellen für gefilterte Regelabweichung</v>
      </c>
      <c r="F1806" s="2" t="str">
        <f>VLOOKUP(A1806,'4B0907557B M382 List'!$A$5:$D$1799,3,FALSE)</f>
        <v>$099E5</v>
      </c>
      <c r="H1806" s="2" t="e">
        <f>VLOOKUP(A1806,'4B0907557P M592 List'!$A$5:$D$1316,2,FALSE)</f>
        <v>#N/A</v>
      </c>
      <c r="I1806" s="2" t="e">
        <f>VLOOKUP(A1806,'4B0907557P M592 List'!$A$5:$D$1316,4,FALSE)</f>
        <v>#N/A</v>
      </c>
      <c r="J1806" s="2" t="e">
        <f>VLOOKUP(A1806,'4B0907557P M592 List'!$A$5:$D$1316,3,FALSE)</f>
        <v>#N/A</v>
      </c>
      <c r="L1806" s="2" t="e">
        <f>VLOOKUP(A1806,'4B0907557P M592 List'!$A$5:$D$1316,2,FALSE)</f>
        <v>#N/A</v>
      </c>
      <c r="M1806" s="2" t="e">
        <f>VLOOKUP(A1806,'4B0907557P M592 List'!$A$5:$D$1316,4,FALSE)</f>
        <v>#N/A</v>
      </c>
      <c r="N1806" s="2" t="e">
        <f>VLOOKUP(A1806,'4B0907557P M592 List'!$A$5:$D$1316,3,FALSE)</f>
        <v>#N/A</v>
      </c>
      <c r="P1806" s="2" t="e">
        <f>VLOOKUP(A1806,'06A906018R M383 List'!$A$6:$D$1294,2,FALSE)</f>
        <v>#N/A</v>
      </c>
      <c r="Q1806" s="2" t="e">
        <f>VLOOKUP(A1806,'06A906018R M383 List'!$A$6:$D$1294,4,FALSE)</f>
        <v>#N/A</v>
      </c>
      <c r="R1806" s="2" t="e">
        <f>VLOOKUP(A1806,'06A906018R M383 List'!$A$6:$D$1294,3,FALSE)</f>
        <v>#N/A</v>
      </c>
      <c r="T1806" s="2" t="e">
        <f>VLOOKUP(A1806,'06A906018CG M383 List'!$A$6:$D$1395,2,FALSE)</f>
        <v>#N/A</v>
      </c>
      <c r="U1806" s="2" t="e">
        <f>VLOOKUP(A1806,'06A906018CG M383 List'!$A$6:$D$1395,4,FALSE)</f>
        <v>#N/A</v>
      </c>
      <c r="V1806" s="2" t="e">
        <f>VLOOKUP(A1806,'06A906018CG M383 List'!$A$6:$D$1395,3,FALSE)</f>
        <v>#N/A</v>
      </c>
    </row>
    <row r="1807" spans="1:22">
      <c r="A1807" s="2" t="s">
        <v>8055</v>
      </c>
      <c r="B1807" s="2" t="str">
        <f>VLOOKUP(A1807,'4B0907557B M382 List'!$A$5:$E$1799,5,FALSE)</f>
        <v>Support points for LDR value</v>
      </c>
      <c r="D1807" s="2" t="str">
        <f>VLOOKUP(A1807,'4B0907557B M382 List'!$A$5:$B$1799,2,FALSE)</f>
        <v>4x1</v>
      </c>
      <c r="E1807" s="2" t="str">
        <f>VLOOKUP(A1807,'4B0907557B M382 List'!$A$5:$D$1799,4,FALSE)</f>
        <v>Stützstellen für LDR Istwert</v>
      </c>
      <c r="F1807" s="2" t="str">
        <f>VLOOKUP(A1807,'4B0907557B M382 List'!$A$5:$D$1799,3,FALSE)</f>
        <v>$099F5</v>
      </c>
      <c r="H1807" s="2" t="e">
        <f>VLOOKUP(A1807,'4B0907557P M592 List'!$A$5:$D$1316,2,FALSE)</f>
        <v>#N/A</v>
      </c>
      <c r="I1807" s="2" t="e">
        <f>VLOOKUP(A1807,'4B0907557P M592 List'!$A$5:$D$1316,4,FALSE)</f>
        <v>#N/A</v>
      </c>
      <c r="J1807" s="2" t="e">
        <f>VLOOKUP(A1807,'4B0907557P M592 List'!$A$5:$D$1316,3,FALSE)</f>
        <v>#N/A</v>
      </c>
      <c r="L1807" s="2" t="e">
        <f>VLOOKUP(A1807,'4B0907557P M592 List'!$A$5:$D$1316,2,FALSE)</f>
        <v>#N/A</v>
      </c>
      <c r="M1807" s="2" t="e">
        <f>VLOOKUP(A1807,'4B0907557P M592 List'!$A$5:$D$1316,4,FALSE)</f>
        <v>#N/A</v>
      </c>
      <c r="N1807" s="2" t="e">
        <f>VLOOKUP(A1807,'4B0907557P M592 List'!$A$5:$D$1316,3,FALSE)</f>
        <v>#N/A</v>
      </c>
      <c r="P1807" s="2" t="e">
        <f>VLOOKUP(A1807,'06A906018R M383 List'!$A$6:$D$1294,2,FALSE)</f>
        <v>#N/A</v>
      </c>
      <c r="Q1807" s="2" t="e">
        <f>VLOOKUP(A1807,'06A906018R M383 List'!$A$6:$D$1294,4,FALSE)</f>
        <v>#N/A</v>
      </c>
      <c r="R1807" s="2" t="e">
        <f>VLOOKUP(A1807,'06A906018R M383 List'!$A$6:$D$1294,3,FALSE)</f>
        <v>#N/A</v>
      </c>
      <c r="T1807" s="2" t="e">
        <f>VLOOKUP(A1807,'06A906018CG M383 List'!$A$6:$D$1395,2,FALSE)</f>
        <v>#N/A</v>
      </c>
      <c r="U1807" s="2" t="e">
        <f>VLOOKUP(A1807,'06A906018CG M383 List'!$A$6:$D$1395,4,FALSE)</f>
        <v>#N/A</v>
      </c>
      <c r="V1807" s="2" t="e">
        <f>VLOOKUP(A1807,'06A906018CG M383 List'!$A$6:$D$1395,3,FALSE)</f>
        <v>#N/A</v>
      </c>
    </row>
    <row r="1808" spans="1:22">
      <c r="A1808" s="2" t="s">
        <v>8291</v>
      </c>
      <c r="B1808" s="2" t="str">
        <f>VLOOKUP(A1808,'4B0907557B M382 List'!$A$5:$E$1799,5,FALSE)</f>
        <v>Speed ​​values ​​for knock detection characteristics</v>
      </c>
      <c r="D1808" s="2" t="str">
        <f>VLOOKUP(A1808,'4B0907557B M382 List'!$A$5:$B$1799,2,FALSE)</f>
        <v>10x1</v>
      </c>
      <c r="E1808" s="2" t="str">
        <f>VLOOKUP(A1808,'4B0907557B M382 List'!$A$5:$D$1799,4,FALSE)</f>
        <v>Drehzahlstützstellen für Klopferkennungs-Kennlinien</v>
      </c>
      <c r="F1808" s="2" t="str">
        <f>VLOOKUP(A1808,'4B0907557B M382 List'!$A$5:$D$1799,3,FALSE)</f>
        <v>$09813</v>
      </c>
      <c r="H1808" s="2" t="e">
        <f>VLOOKUP(A1808,'4B0907557P M592 List'!$A$5:$D$1316,2,FALSE)</f>
        <v>#N/A</v>
      </c>
      <c r="I1808" s="2" t="e">
        <f>VLOOKUP(A1808,'4B0907557P M592 List'!$A$5:$D$1316,4,FALSE)</f>
        <v>#N/A</v>
      </c>
      <c r="J1808" s="2" t="e">
        <f>VLOOKUP(A1808,'4B0907557P M592 List'!$A$5:$D$1316,3,FALSE)</f>
        <v>#N/A</v>
      </c>
      <c r="L1808" s="2" t="e">
        <f>VLOOKUP(A1808,'4B0907557P M592 List'!$A$5:$D$1316,2,FALSE)</f>
        <v>#N/A</v>
      </c>
      <c r="M1808" s="2" t="e">
        <f>VLOOKUP(A1808,'4B0907557P M592 List'!$A$5:$D$1316,4,FALSE)</f>
        <v>#N/A</v>
      </c>
      <c r="N1808" s="2" t="e">
        <f>VLOOKUP(A1808,'4B0907557P M592 List'!$A$5:$D$1316,3,FALSE)</f>
        <v>#N/A</v>
      </c>
      <c r="P1808" s="2" t="e">
        <f>VLOOKUP(A1808,'06A906018R M383 List'!$A$6:$D$1294,2,FALSE)</f>
        <v>#N/A</v>
      </c>
      <c r="Q1808" s="2" t="e">
        <f>VLOOKUP(A1808,'06A906018R M383 List'!$A$6:$D$1294,4,FALSE)</f>
        <v>#N/A</v>
      </c>
      <c r="R1808" s="2" t="e">
        <f>VLOOKUP(A1808,'06A906018R M383 List'!$A$6:$D$1294,3,FALSE)</f>
        <v>#N/A</v>
      </c>
      <c r="T1808" s="2" t="e">
        <f>VLOOKUP(A1808,'06A906018CG M383 List'!$A$6:$D$1395,2,FALSE)</f>
        <v>#N/A</v>
      </c>
      <c r="U1808" s="2" t="e">
        <f>VLOOKUP(A1808,'06A906018CG M383 List'!$A$6:$D$1395,4,FALSE)</f>
        <v>#N/A</v>
      </c>
      <c r="V1808" s="2" t="e">
        <f>VLOOKUP(A1808,'06A906018CG M383 List'!$A$6:$D$1395,3,FALSE)</f>
        <v>#N/A</v>
      </c>
    </row>
    <row r="1809" spans="1:22">
      <c r="A1809" s="2" t="s">
        <v>8294</v>
      </c>
      <c r="B1809" s="2" t="str">
        <f>VLOOKUP(A1809,'4B0907557B M382 List'!$A$5:$E$1799,5,FALSE)</f>
        <v>Speed ​​values ​​for KR- characteristics</v>
      </c>
      <c r="D1809" s="2" t="str">
        <f>VLOOKUP(A1809,'4B0907557B M382 List'!$A$5:$B$1799,2,FALSE)</f>
        <v>10x1</v>
      </c>
      <c r="E1809" s="2" t="str">
        <f>VLOOKUP(A1809,'4B0907557B M382 List'!$A$5:$D$1799,4,FALSE)</f>
        <v>Drehzahlstützstellen für KR-Kennlinien</v>
      </c>
      <c r="F1809" s="2" t="str">
        <f>VLOOKUP(A1809,'4B0907557B M382 List'!$A$5:$D$1799,3,FALSE)</f>
        <v>$097DF</v>
      </c>
      <c r="H1809" s="2" t="e">
        <f>VLOOKUP(A1809,'4B0907557P M592 List'!$A$5:$D$1316,2,FALSE)</f>
        <v>#N/A</v>
      </c>
      <c r="I1809" s="2" t="e">
        <f>VLOOKUP(A1809,'4B0907557P M592 List'!$A$5:$D$1316,4,FALSE)</f>
        <v>#N/A</v>
      </c>
      <c r="J1809" s="2" t="e">
        <f>VLOOKUP(A1809,'4B0907557P M592 List'!$A$5:$D$1316,3,FALSE)</f>
        <v>#N/A</v>
      </c>
      <c r="L1809" s="2" t="e">
        <f>VLOOKUP(A1809,'4B0907557P M592 List'!$A$5:$D$1316,2,FALSE)</f>
        <v>#N/A</v>
      </c>
      <c r="M1809" s="2" t="e">
        <f>VLOOKUP(A1809,'4B0907557P M592 List'!$A$5:$D$1316,4,FALSE)</f>
        <v>#N/A</v>
      </c>
      <c r="N1809" s="2" t="e">
        <f>VLOOKUP(A1809,'4B0907557P M592 List'!$A$5:$D$1316,3,FALSE)</f>
        <v>#N/A</v>
      </c>
      <c r="P1809" s="2" t="e">
        <f>VLOOKUP(A1809,'06A906018R M383 List'!$A$6:$D$1294,2,FALSE)</f>
        <v>#N/A</v>
      </c>
      <c r="Q1809" s="2" t="e">
        <f>VLOOKUP(A1809,'06A906018R M383 List'!$A$6:$D$1294,4,FALSE)</f>
        <v>#N/A</v>
      </c>
      <c r="R1809" s="2" t="e">
        <f>VLOOKUP(A1809,'06A906018R M383 List'!$A$6:$D$1294,3,FALSE)</f>
        <v>#N/A</v>
      </c>
      <c r="T1809" s="2" t="e">
        <f>VLOOKUP(A1809,'06A906018CG M383 List'!$A$6:$D$1395,2,FALSE)</f>
        <v>#N/A</v>
      </c>
      <c r="U1809" s="2" t="e">
        <f>VLOOKUP(A1809,'06A906018CG M383 List'!$A$6:$D$1395,4,FALSE)</f>
        <v>#N/A</v>
      </c>
      <c r="V1809" s="2" t="e">
        <f>VLOOKUP(A1809,'06A906018CG M383 List'!$A$6:$D$1395,3,FALSE)</f>
        <v>#N/A</v>
      </c>
    </row>
    <row r="1810" spans="1:22">
      <c r="A1810" s="2" t="s">
        <v>8297</v>
      </c>
      <c r="B1810" s="2" t="str">
        <f>VLOOKUP(A1810,'4B0907557B M382 List'!$A$5:$E$1799,5,FALSE)</f>
        <v>Speed ​​values ​​1 for LDR</v>
      </c>
      <c r="D1810" s="2" t="str">
        <f>VLOOKUP(A1810,'4B0907557B M382 List'!$A$5:$B$1799,2,FALSE)</f>
        <v>8x1</v>
      </c>
      <c r="E1810" s="2" t="str">
        <f>VLOOKUP(A1810,'4B0907557B M382 List'!$A$5:$D$1799,4,FALSE)</f>
        <v>Drehzahlstützstellen 1 für LDR</v>
      </c>
      <c r="F1810" s="2" t="str">
        <f>VLOOKUP(A1810,'4B0907557B M382 List'!$A$5:$D$1799,3,FALSE)</f>
        <v>$099B8</v>
      </c>
      <c r="H1810" s="2" t="e">
        <f>VLOOKUP(A1810,'4B0907557P M592 List'!$A$5:$D$1316,2,FALSE)</f>
        <v>#N/A</v>
      </c>
      <c r="I1810" s="2" t="e">
        <f>VLOOKUP(A1810,'4B0907557P M592 List'!$A$5:$D$1316,4,FALSE)</f>
        <v>#N/A</v>
      </c>
      <c r="J1810" s="2" t="e">
        <f>VLOOKUP(A1810,'4B0907557P M592 List'!$A$5:$D$1316,3,FALSE)</f>
        <v>#N/A</v>
      </c>
      <c r="L1810" s="2" t="e">
        <f>VLOOKUP(A1810,'4B0907557P M592 List'!$A$5:$D$1316,2,FALSE)</f>
        <v>#N/A</v>
      </c>
      <c r="M1810" s="2" t="e">
        <f>VLOOKUP(A1810,'4B0907557P M592 List'!$A$5:$D$1316,4,FALSE)</f>
        <v>#N/A</v>
      </c>
      <c r="N1810" s="2" t="e">
        <f>VLOOKUP(A1810,'4B0907557P M592 List'!$A$5:$D$1316,3,FALSE)</f>
        <v>#N/A</v>
      </c>
      <c r="P1810" s="2" t="e">
        <f>VLOOKUP(A1810,'06A906018R M383 List'!$A$6:$D$1294,2,FALSE)</f>
        <v>#N/A</v>
      </c>
      <c r="Q1810" s="2" t="e">
        <f>VLOOKUP(A1810,'06A906018R M383 List'!$A$6:$D$1294,4,FALSE)</f>
        <v>#N/A</v>
      </c>
      <c r="R1810" s="2" t="e">
        <f>VLOOKUP(A1810,'06A906018R M383 List'!$A$6:$D$1294,3,FALSE)</f>
        <v>#N/A</v>
      </c>
      <c r="T1810" s="2" t="e">
        <f>VLOOKUP(A1810,'06A906018CG M383 List'!$A$6:$D$1395,2,FALSE)</f>
        <v>#N/A</v>
      </c>
      <c r="U1810" s="2" t="e">
        <f>VLOOKUP(A1810,'06A906018CG M383 List'!$A$6:$D$1395,4,FALSE)</f>
        <v>#N/A</v>
      </c>
      <c r="V1810" s="2" t="e">
        <f>VLOOKUP(A1810,'06A906018CG M383 List'!$A$6:$D$1395,3,FALSE)</f>
        <v>#N/A</v>
      </c>
    </row>
    <row r="1811" spans="1:22">
      <c r="A1811" s="2" t="s">
        <v>8300</v>
      </c>
      <c r="B1811" s="2" t="str">
        <f>VLOOKUP(A1811,'4B0907557B M382 List'!$A$5:$E$1799,5,FALSE)</f>
        <v>Speed ​​values ​​2 for LDR</v>
      </c>
      <c r="D1811" s="2" t="str">
        <f>VLOOKUP(A1811,'4B0907557B M382 List'!$A$5:$B$1799,2,FALSE)</f>
        <v>16x1</v>
      </c>
      <c r="E1811" s="2" t="str">
        <f>VLOOKUP(A1811,'4B0907557B M382 List'!$A$5:$D$1799,4,FALSE)</f>
        <v>Drehzahlstützstellen 2 für LDR</v>
      </c>
      <c r="F1811" s="2" t="str">
        <f>VLOOKUP(A1811,'4B0907557B M382 List'!$A$5:$D$1799,3,FALSE)</f>
        <v>$099C2</v>
      </c>
      <c r="H1811" s="2" t="e">
        <f>VLOOKUP(A1811,'4B0907557P M592 List'!$A$5:$D$1316,2,FALSE)</f>
        <v>#N/A</v>
      </c>
      <c r="I1811" s="2" t="e">
        <f>VLOOKUP(A1811,'4B0907557P M592 List'!$A$5:$D$1316,4,FALSE)</f>
        <v>#N/A</v>
      </c>
      <c r="J1811" s="2" t="e">
        <f>VLOOKUP(A1811,'4B0907557P M592 List'!$A$5:$D$1316,3,FALSE)</f>
        <v>#N/A</v>
      </c>
      <c r="L1811" s="2" t="e">
        <f>VLOOKUP(A1811,'4B0907557P M592 List'!$A$5:$D$1316,2,FALSE)</f>
        <v>#N/A</v>
      </c>
      <c r="M1811" s="2" t="e">
        <f>VLOOKUP(A1811,'4B0907557P M592 List'!$A$5:$D$1316,4,FALSE)</f>
        <v>#N/A</v>
      </c>
      <c r="N1811" s="2" t="e">
        <f>VLOOKUP(A1811,'4B0907557P M592 List'!$A$5:$D$1316,3,FALSE)</f>
        <v>#N/A</v>
      </c>
      <c r="P1811" s="2" t="e">
        <f>VLOOKUP(A1811,'06A906018R M383 List'!$A$6:$D$1294,2,FALSE)</f>
        <v>#N/A</v>
      </c>
      <c r="Q1811" s="2" t="e">
        <f>VLOOKUP(A1811,'06A906018R M383 List'!$A$6:$D$1294,4,FALSE)</f>
        <v>#N/A</v>
      </c>
      <c r="R1811" s="2" t="e">
        <f>VLOOKUP(A1811,'06A906018R M383 List'!$A$6:$D$1294,3,FALSE)</f>
        <v>#N/A</v>
      </c>
      <c r="T1811" s="2" t="e">
        <f>VLOOKUP(A1811,'06A906018CG M383 List'!$A$6:$D$1395,2,FALSE)</f>
        <v>#N/A</v>
      </c>
      <c r="U1811" s="2" t="e">
        <f>VLOOKUP(A1811,'06A906018CG M383 List'!$A$6:$D$1395,4,FALSE)</f>
        <v>#N/A</v>
      </c>
      <c r="V1811" s="2" t="e">
        <f>VLOOKUP(A1811,'06A906018CG M383 List'!$A$6:$D$1395,3,FALSE)</f>
        <v>#N/A</v>
      </c>
    </row>
    <row r="1812" spans="1:22">
      <c r="A1812" s="2" t="s">
        <v>8303</v>
      </c>
      <c r="B1812" s="2" t="str">
        <f>VLOOKUP(A1812,'4B0907557B M382 List'!$A$5:$E$1799,5,FALSE)</f>
        <v>Speed ​​values ​​for Zündwinkeländerungsbegrenzungskennlinien</v>
      </c>
      <c r="D1812" s="2" t="str">
        <f>VLOOKUP(A1812,'4B0907557B M382 List'!$A$5:$B$1799,2,FALSE)</f>
        <v>10x1</v>
      </c>
      <c r="E1812" s="2" t="str">
        <f>VLOOKUP(A1812,'4B0907557B M382 List'!$A$5:$D$1799,4,FALSE)</f>
        <v>Drehzahlstützstellen für Zündwinkeländerungsbegrenzungskennlinien</v>
      </c>
      <c r="F1812" s="2" t="str">
        <f>VLOOKUP(A1812,'4B0907557B M382 List'!$A$5:$D$1799,3,FALSE)</f>
        <v>$0B4C6</v>
      </c>
      <c r="H1812" s="2" t="e">
        <f>VLOOKUP(A1812,'4B0907557P M592 List'!$A$5:$D$1316,2,FALSE)</f>
        <v>#N/A</v>
      </c>
      <c r="I1812" s="2" t="e">
        <f>VLOOKUP(A1812,'4B0907557P M592 List'!$A$5:$D$1316,4,FALSE)</f>
        <v>#N/A</v>
      </c>
      <c r="J1812" s="2" t="e">
        <f>VLOOKUP(A1812,'4B0907557P M592 List'!$A$5:$D$1316,3,FALSE)</f>
        <v>#N/A</v>
      </c>
      <c r="L1812" s="2" t="e">
        <f>VLOOKUP(A1812,'4B0907557P M592 List'!$A$5:$D$1316,2,FALSE)</f>
        <v>#N/A</v>
      </c>
      <c r="M1812" s="2" t="e">
        <f>VLOOKUP(A1812,'4B0907557P M592 List'!$A$5:$D$1316,4,FALSE)</f>
        <v>#N/A</v>
      </c>
      <c r="N1812" s="2" t="e">
        <f>VLOOKUP(A1812,'4B0907557P M592 List'!$A$5:$D$1316,3,FALSE)</f>
        <v>#N/A</v>
      </c>
      <c r="P1812" s="2" t="e">
        <f>VLOOKUP(A1812,'06A906018R M383 List'!$A$6:$D$1294,2,FALSE)</f>
        <v>#N/A</v>
      </c>
      <c r="Q1812" s="2" t="e">
        <f>VLOOKUP(A1812,'06A906018R M383 List'!$A$6:$D$1294,4,FALSE)</f>
        <v>#N/A</v>
      </c>
      <c r="R1812" s="2" t="e">
        <f>VLOOKUP(A1812,'06A906018R M383 List'!$A$6:$D$1294,3,FALSE)</f>
        <v>#N/A</v>
      </c>
      <c r="T1812" s="2" t="e">
        <f>VLOOKUP(A1812,'06A906018CG M383 List'!$A$6:$D$1395,2,FALSE)</f>
        <v>#N/A</v>
      </c>
      <c r="U1812" s="2" t="e">
        <f>VLOOKUP(A1812,'06A906018CG M383 List'!$A$6:$D$1395,4,FALSE)</f>
        <v>#N/A</v>
      </c>
      <c r="V1812" s="2" t="e">
        <f>VLOOKUP(A1812,'06A906018CG M383 List'!$A$6:$D$1395,3,FALSE)</f>
        <v>#N/A</v>
      </c>
    </row>
    <row r="1813" spans="1:22">
      <c r="A1813" s="2" t="s">
        <v>5842</v>
      </c>
      <c r="B1813" s="2" t="str">
        <f>VLOOKUP(A1813,'4B0907557B M382 List'!$A$5:$E$1799,5,FALSE)</f>
        <v>Sampling points distribution for reference level ratio of the K- factors KF</v>
      </c>
      <c r="D1813" s="2" t="str">
        <f>VLOOKUP(A1813,'4B0907557B M382 List'!$A$5:$B$1799,2,FALSE)</f>
        <v>5x1</v>
      </c>
      <c r="E1813" s="2" t="str">
        <f>VLOOKUP(A1813,'4B0907557B M382 List'!$A$5:$D$1799,4,FALSE)</f>
        <v>Stützstellenverteilung für Referenzpegelverhältnis der K-Faktoren KF</v>
      </c>
      <c r="F1813" s="2" t="str">
        <f>VLOOKUP(A1813,'4B0907557B M382 List'!$A$5:$D$1799,3,FALSE)</f>
        <v>$0981F</v>
      </c>
      <c r="H1813" s="2" t="e">
        <f>VLOOKUP(A1813,'4B0907557P M592 List'!$A$5:$D$1316,2,FALSE)</f>
        <v>#N/A</v>
      </c>
      <c r="I1813" s="2" t="e">
        <f>VLOOKUP(A1813,'4B0907557P M592 List'!$A$5:$D$1316,4,FALSE)</f>
        <v>#N/A</v>
      </c>
      <c r="J1813" s="2" t="e">
        <f>VLOOKUP(A1813,'4B0907557P M592 List'!$A$5:$D$1316,3,FALSE)</f>
        <v>#N/A</v>
      </c>
      <c r="L1813" s="2" t="e">
        <f>VLOOKUP(A1813,'4B0907557P M592 List'!$A$5:$D$1316,2,FALSE)</f>
        <v>#N/A</v>
      </c>
      <c r="M1813" s="2" t="e">
        <f>VLOOKUP(A1813,'4B0907557P M592 List'!$A$5:$D$1316,4,FALSE)</f>
        <v>#N/A</v>
      </c>
      <c r="N1813" s="2" t="e">
        <f>VLOOKUP(A1813,'4B0907557P M592 List'!$A$5:$D$1316,3,FALSE)</f>
        <v>#N/A</v>
      </c>
      <c r="P1813" s="2" t="e">
        <f>VLOOKUP(A1813,'06A906018R M383 List'!$A$6:$D$1294,2,FALSE)</f>
        <v>#N/A</v>
      </c>
      <c r="Q1813" s="2" t="e">
        <f>VLOOKUP(A1813,'06A906018R M383 List'!$A$6:$D$1294,4,FALSE)</f>
        <v>#N/A</v>
      </c>
      <c r="R1813" s="2" t="e">
        <f>VLOOKUP(A1813,'06A906018R M383 List'!$A$6:$D$1294,3,FALSE)</f>
        <v>#N/A</v>
      </c>
      <c r="T1813" s="2" t="e">
        <f>VLOOKUP(A1813,'06A906018CG M383 List'!$A$6:$D$1395,2,FALSE)</f>
        <v>#N/A</v>
      </c>
      <c r="U1813" s="2" t="e">
        <f>VLOOKUP(A1813,'06A906018CG M383 List'!$A$6:$D$1395,4,FALSE)</f>
        <v>#N/A</v>
      </c>
      <c r="V1813" s="2" t="e">
        <f>VLOOKUP(A1813,'06A906018CG M383 List'!$A$6:$D$1395,3,FALSE)</f>
        <v>#N/A</v>
      </c>
    </row>
    <row r="1814" spans="1:22">
      <c r="A1814" s="2" t="s">
        <v>5894</v>
      </c>
      <c r="B1814" s="2" t="str">
        <f>VLOOKUP(A1814,'4B0907557B M382 List'!$A$5:$E$1799,5,FALSE)</f>
        <v>Speed ​​values ​​for KR- adaptation characteristic diagram</v>
      </c>
      <c r="D1814" s="2" t="str">
        <f>VLOOKUP(A1814,'4B0907557B M382 List'!$A$5:$B$1799,2,FALSE)</f>
        <v>5x1</v>
      </c>
      <c r="E1814" s="2" t="str">
        <f>VLOOKUP(A1814,'4B0907557B M382 List'!$A$5:$D$1799,4,FALSE)</f>
        <v>Drehzahlstützstellen für KR-Adaptionskennfeld</v>
      </c>
      <c r="F1814" s="2" t="str">
        <f>VLOOKUP(A1814,'4B0907557B M382 List'!$A$5:$D$1799,3,FALSE)</f>
        <v>$09934</v>
      </c>
      <c r="H1814" s="2" t="e">
        <f>VLOOKUP(A1814,'4B0907557P M592 List'!$A$5:$D$1316,2,FALSE)</f>
        <v>#N/A</v>
      </c>
      <c r="I1814" s="2" t="e">
        <f>VLOOKUP(A1814,'4B0907557P M592 List'!$A$5:$D$1316,4,FALSE)</f>
        <v>#N/A</v>
      </c>
      <c r="J1814" s="2" t="e">
        <f>VLOOKUP(A1814,'4B0907557P M592 List'!$A$5:$D$1316,3,FALSE)</f>
        <v>#N/A</v>
      </c>
      <c r="L1814" s="2" t="e">
        <f>VLOOKUP(A1814,'4B0907557P M592 List'!$A$5:$D$1316,2,FALSE)</f>
        <v>#N/A</v>
      </c>
      <c r="M1814" s="2" t="e">
        <f>VLOOKUP(A1814,'4B0907557P M592 List'!$A$5:$D$1316,4,FALSE)</f>
        <v>#N/A</v>
      </c>
      <c r="N1814" s="2" t="e">
        <f>VLOOKUP(A1814,'4B0907557P M592 List'!$A$5:$D$1316,3,FALSE)</f>
        <v>#N/A</v>
      </c>
      <c r="P1814" s="2" t="e">
        <f>VLOOKUP(A1814,'06A906018R M383 List'!$A$6:$D$1294,2,FALSE)</f>
        <v>#N/A</v>
      </c>
      <c r="Q1814" s="2" t="e">
        <f>VLOOKUP(A1814,'06A906018R M383 List'!$A$6:$D$1294,4,FALSE)</f>
        <v>#N/A</v>
      </c>
      <c r="R1814" s="2" t="e">
        <f>VLOOKUP(A1814,'06A906018R M383 List'!$A$6:$D$1294,3,FALSE)</f>
        <v>#N/A</v>
      </c>
      <c r="T1814" s="2" t="e">
        <f>VLOOKUP(A1814,'06A906018CG M383 List'!$A$6:$D$1395,2,FALSE)</f>
        <v>#N/A</v>
      </c>
      <c r="U1814" s="2" t="e">
        <f>VLOOKUP(A1814,'06A906018CG M383 List'!$A$6:$D$1395,4,FALSE)</f>
        <v>#N/A</v>
      </c>
      <c r="V1814" s="2" t="e">
        <f>VLOOKUP(A1814,'06A906018CG M383 List'!$A$6:$D$1395,3,FALSE)</f>
        <v>#N/A</v>
      </c>
    </row>
    <row r="1815" spans="1:22">
      <c r="A1815" s="2" t="s">
        <v>5945</v>
      </c>
      <c r="B1815" s="2" t="str">
        <f>VLOOKUP(A1815,'4B0907557B M382 List'!$A$5:$E$1799,5,FALSE)</f>
        <v>TANS support points LDR</v>
      </c>
      <c r="D1815" s="2" t="str">
        <f>VLOOKUP(A1815,'4B0907557B M382 List'!$A$5:$B$1799,2,FALSE)</f>
        <v>8x1</v>
      </c>
      <c r="E1815" s="2" t="str">
        <f>VLOOKUP(A1815,'4B0907557B M382 List'!$A$5:$D$1799,4,FALSE)</f>
        <v>TANS Stützstellen LDR</v>
      </c>
      <c r="F1815" s="2" t="str">
        <f>VLOOKUP(A1815,'4B0907557B M382 List'!$A$5:$D$1799,3,FALSE)</f>
        <v>$099EB</v>
      </c>
      <c r="H1815" s="2" t="e">
        <f>VLOOKUP(A1815,'4B0907557P M592 List'!$A$5:$D$1316,2,FALSE)</f>
        <v>#N/A</v>
      </c>
      <c r="I1815" s="2" t="e">
        <f>VLOOKUP(A1815,'4B0907557P M592 List'!$A$5:$D$1316,4,FALSE)</f>
        <v>#N/A</v>
      </c>
      <c r="J1815" s="2" t="e">
        <f>VLOOKUP(A1815,'4B0907557P M592 List'!$A$5:$D$1316,3,FALSE)</f>
        <v>#N/A</v>
      </c>
      <c r="L1815" s="2" t="e">
        <f>VLOOKUP(A1815,'4B0907557P M592 List'!$A$5:$D$1316,2,FALSE)</f>
        <v>#N/A</v>
      </c>
      <c r="M1815" s="2" t="e">
        <f>VLOOKUP(A1815,'4B0907557P M592 List'!$A$5:$D$1316,4,FALSE)</f>
        <v>#N/A</v>
      </c>
      <c r="N1815" s="2" t="e">
        <f>VLOOKUP(A1815,'4B0907557P M592 List'!$A$5:$D$1316,3,FALSE)</f>
        <v>#N/A</v>
      </c>
      <c r="P1815" s="2" t="e">
        <f>VLOOKUP(A1815,'06A906018R M383 List'!$A$6:$D$1294,2,FALSE)</f>
        <v>#N/A</v>
      </c>
      <c r="Q1815" s="2" t="e">
        <f>VLOOKUP(A1815,'06A906018R M383 List'!$A$6:$D$1294,4,FALSE)</f>
        <v>#N/A</v>
      </c>
      <c r="R1815" s="2" t="e">
        <f>VLOOKUP(A1815,'06A906018R M383 List'!$A$6:$D$1294,3,FALSE)</f>
        <v>#N/A</v>
      </c>
      <c r="T1815" s="2" t="e">
        <f>VLOOKUP(A1815,'06A906018CG M383 List'!$A$6:$D$1395,2,FALSE)</f>
        <v>#N/A</v>
      </c>
      <c r="U1815" s="2" t="e">
        <f>VLOOKUP(A1815,'06A906018CG M383 List'!$A$6:$D$1395,4,FALSE)</f>
        <v>#N/A</v>
      </c>
      <c r="V1815" s="2" t="e">
        <f>VLOOKUP(A1815,'06A906018CG M383 List'!$A$6:$D$1395,3,FALSE)</f>
        <v>#N/A</v>
      </c>
    </row>
    <row r="1816" spans="1:22">
      <c r="A1816" s="2" t="s">
        <v>4045</v>
      </c>
      <c r="B1816" s="2" t="str">
        <f>VLOOKUP(A1816,'4B0907557B M382 List'!$A$5:$E$1799,5,FALSE)</f>
        <v>Throttle nodes LDR</v>
      </c>
      <c r="D1816" s="2" t="str">
        <f>VLOOKUP(A1816,'4B0907557B M382 List'!$A$5:$B$1799,2,FALSE)</f>
        <v>9x1</v>
      </c>
      <c r="E1816" s="2" t="str">
        <f>VLOOKUP(A1816,'4B0907557B M382 List'!$A$5:$D$1799,4,FALSE)</f>
        <v>Drosselklappenstützstellen LDR</v>
      </c>
      <c r="F1816" s="2" t="str">
        <f>VLOOKUP(A1816,'4B0907557B M382 List'!$A$5:$D$1799,3,FALSE)</f>
        <v>$099D4</v>
      </c>
      <c r="H1816" s="2" t="e">
        <f>VLOOKUP(A1816,'4B0907557P M592 List'!$A$5:$D$1316,2,FALSE)</f>
        <v>#N/A</v>
      </c>
      <c r="I1816" s="2" t="e">
        <f>VLOOKUP(A1816,'4B0907557P M592 List'!$A$5:$D$1316,4,FALSE)</f>
        <v>#N/A</v>
      </c>
      <c r="J1816" s="2" t="e">
        <f>VLOOKUP(A1816,'4B0907557P M592 List'!$A$5:$D$1316,3,FALSE)</f>
        <v>#N/A</v>
      </c>
      <c r="L1816" s="2" t="e">
        <f>VLOOKUP(A1816,'4B0907557P M592 List'!$A$5:$D$1316,2,FALSE)</f>
        <v>#N/A</v>
      </c>
      <c r="M1816" s="2" t="e">
        <f>VLOOKUP(A1816,'4B0907557P M592 List'!$A$5:$D$1316,4,FALSE)</f>
        <v>#N/A</v>
      </c>
      <c r="N1816" s="2" t="e">
        <f>VLOOKUP(A1816,'4B0907557P M592 List'!$A$5:$D$1316,3,FALSE)</f>
        <v>#N/A</v>
      </c>
      <c r="P1816" s="2" t="e">
        <f>VLOOKUP(A1816,'06A906018R M383 List'!$A$6:$D$1294,2,FALSE)</f>
        <v>#N/A</v>
      </c>
      <c r="Q1816" s="2" t="e">
        <f>VLOOKUP(A1816,'06A906018R M383 List'!$A$6:$D$1294,4,FALSE)</f>
        <v>#N/A</v>
      </c>
      <c r="R1816" s="2" t="e">
        <f>VLOOKUP(A1816,'06A906018R M383 List'!$A$6:$D$1294,3,FALSE)</f>
        <v>#N/A</v>
      </c>
      <c r="T1816" s="2" t="e">
        <f>VLOOKUP(A1816,'06A906018CG M383 List'!$A$6:$D$1395,2,FALSE)</f>
        <v>#N/A</v>
      </c>
      <c r="U1816" s="2" t="e">
        <f>VLOOKUP(A1816,'06A906018CG M383 List'!$A$6:$D$1395,4,FALSE)</f>
        <v>#N/A</v>
      </c>
      <c r="V1816" s="2" t="e">
        <f>VLOOKUP(A1816,'06A906018CG M383 List'!$A$6:$D$1395,3,FALSE)</f>
        <v>#N/A</v>
      </c>
    </row>
    <row r="1817" spans="1:22">
      <c r="P1817" s="2"/>
      <c r="Q1817" s="2"/>
      <c r="R1817" s="2"/>
    </row>
    <row r="1818" spans="1:22">
      <c r="A1818" s="2" t="s">
        <v>4411</v>
      </c>
      <c r="B1818" s="15" t="s">
        <v>10010</v>
      </c>
      <c r="P1818" s="2"/>
      <c r="Q1818" s="2"/>
      <c r="R1818" s="2"/>
    </row>
    <row r="1819" spans="1:22">
      <c r="A1819" s="2" t="s">
        <v>7795</v>
      </c>
      <c r="B1819" s="15" t="str">
        <f>VLOOKUP(A1819,'4B0907557B M382 List'!$A$5:$E$1799,5,FALSE) &amp; "     - START IGNITION FIRING ANGLE"</f>
        <v>Startzündwinkel     - START IGNITION FIRING ANGLE</v>
      </c>
      <c r="D1819" s="2" t="str">
        <f>VLOOKUP(A1819,'4B0907557B M382 List'!$A$5:$B$1799,2,FALSE)</f>
        <v>6x3</v>
      </c>
      <c r="E1819" s="2" t="str">
        <f>VLOOKUP(A1819,'4B0907557B M382 List'!$A$5:$D$1799,4,FALSE)</f>
        <v>Startzündwinkel</v>
      </c>
      <c r="F1819" s="2" t="str">
        <f>VLOOKUP(A1819,'4B0907557B M382 List'!$A$5:$D$1799,3,FALSE)</f>
        <v>$0AD82</v>
      </c>
      <c r="H1819" s="2" t="e">
        <f>VLOOKUP(A1819,'4B0907557P M592 List'!$A$5:$D$1316,2,FALSE)</f>
        <v>#N/A</v>
      </c>
      <c r="I1819" s="2" t="e">
        <f>VLOOKUP(A1819,'4B0907557P M592 List'!$A$5:$D$1316,4,FALSE)</f>
        <v>#N/A</v>
      </c>
      <c r="J1819" s="2" t="e">
        <f>VLOOKUP(A1819,'4B0907557P M592 List'!$A$5:$D$1316,3,FALSE)</f>
        <v>#N/A</v>
      </c>
      <c r="L1819" s="2" t="e">
        <f>VLOOKUP(A1819,'4B0907557P M592 List'!$A$5:$D$1316,2,FALSE)</f>
        <v>#N/A</v>
      </c>
      <c r="M1819" s="2" t="e">
        <f>VLOOKUP(A1819,'4B0907557P M592 List'!$A$5:$D$1316,4,FALSE)</f>
        <v>#N/A</v>
      </c>
      <c r="N1819" s="2" t="e">
        <f>VLOOKUP(A1819,'4B0907557P M592 List'!$A$5:$D$1316,3,FALSE)</f>
        <v>#N/A</v>
      </c>
      <c r="P1819" s="2" t="str">
        <f>VLOOKUP(A1819,'06A906018R M383 List'!$A$6:$D$1294,2,FALSE)</f>
        <v>6x3</v>
      </c>
      <c r="Q1819" s="2" t="str">
        <f>VLOOKUP(A1819,'06A906018R M383 List'!$A$6:$D$1294,4,FALSE)</f>
        <v>Startzündwinkel</v>
      </c>
      <c r="R1819" s="2" t="str">
        <f>VLOOKUP(A1819,'06A906018R M383 List'!$A$6:$D$1294,3,FALSE)</f>
        <v>$0A287</v>
      </c>
      <c r="T1819" s="2" t="e">
        <f>VLOOKUP(A1819,'06A906018CG M383 List'!$A$6:$D$1395,2,FALSE)</f>
        <v>#N/A</v>
      </c>
      <c r="U1819" s="2" t="e">
        <f>VLOOKUP(A1819,'06A906018CG M383 List'!$A$6:$D$1395,4,FALSE)</f>
        <v>#N/A</v>
      </c>
      <c r="V1819" s="2" t="e">
        <f>VLOOKUP(A1819,'06A906018CG M383 List'!$A$6:$D$1395,3,FALSE)</f>
        <v>#N/A</v>
      </c>
    </row>
    <row r="1820" spans="1:22">
      <c r="P1820" s="2"/>
      <c r="Q1820" s="2"/>
      <c r="R1820" s="2"/>
    </row>
    <row r="1821" spans="1:22">
      <c r="A1821" s="2" t="s">
        <v>4412</v>
      </c>
      <c r="B1821" s="15" t="s">
        <v>10011</v>
      </c>
      <c r="P1821" s="2"/>
      <c r="Q1821" s="2"/>
      <c r="R1821" s="2"/>
    </row>
    <row r="1822" spans="1:22">
      <c r="A1822" s="2" t="s">
        <v>8822</v>
      </c>
      <c r="B1822" s="2" t="str">
        <f>VLOOKUP(A1822,'4B0907557B M382 List'!$A$5:$E$1799,5,FALSE)</f>
        <v>Code word for intake manifold</v>
      </c>
      <c r="D1822" s="2" t="str">
        <f>VLOOKUP(A1822,'4B0907557B M382 List'!$A$5:$B$1799,2,FALSE)</f>
        <v>1x1</v>
      </c>
      <c r="E1822" s="2" t="str">
        <f>VLOOKUP(A1822,'4B0907557B M382 List'!$A$5:$D$1799,4,FALSE)</f>
        <v>Codewort für Saugrohrumschaltung</v>
      </c>
      <c r="F1822" s="2" t="str">
        <f>VLOOKUP(A1822,'4B0907557B M382 List'!$A$5:$D$1799,3,FALSE)</f>
        <v>$07788</v>
      </c>
      <c r="H1822" s="2" t="str">
        <f>VLOOKUP(A1822,'4B0907557P M592 List'!$A$5:$D$1316,2,FALSE)</f>
        <v>1x1</v>
      </c>
      <c r="I1822" s="2" t="str">
        <f>VLOOKUP(A1822,'4B0907557P M592 List'!$A$5:$D$1316,4,FALSE)</f>
        <v>Codewort für Saugrohrumschaltung</v>
      </c>
      <c r="J1822" s="2" t="str">
        <f>VLOOKUP(A1822,'4B0907557P M592 List'!$A$5:$D$1316,3,FALSE)</f>
        <v>$0731E</v>
      </c>
      <c r="L1822" s="2" t="str">
        <f>VLOOKUP(A1822,'4B0907557P M592 List'!$A$5:$D$1316,2,FALSE)</f>
        <v>1x1</v>
      </c>
      <c r="M1822" s="2" t="str">
        <f>VLOOKUP(A1822,'4B0907557P M592 List'!$A$5:$D$1316,4,FALSE)</f>
        <v>Codewort für Saugrohrumschaltung</v>
      </c>
      <c r="N1822" s="2" t="str">
        <f>VLOOKUP(A1822,'4B0907557P M592 List'!$A$5:$D$1316,3,FALSE)</f>
        <v>$0731E</v>
      </c>
      <c r="P1822" s="2" t="str">
        <f>VLOOKUP(A1822,'06A906018R M383 List'!$A$6:$D$1294,2,FALSE)</f>
        <v>1x1</v>
      </c>
      <c r="Q1822" s="2" t="str">
        <f>VLOOKUP(A1822,'06A906018R M383 List'!$A$6:$D$1294,4,FALSE)</f>
        <v>Codewort für Saugrohrumschaltung</v>
      </c>
      <c r="R1822" s="2" t="str">
        <f>VLOOKUP(A1822,'06A906018R M383 List'!$A$6:$D$1294,3,FALSE)</f>
        <v>$06CA0</v>
      </c>
      <c r="T1822" s="2" t="str">
        <f>VLOOKUP(A1822,'06A906018CG M383 List'!$A$6:$D$1395,2,FALSE)</f>
        <v>1x1</v>
      </c>
      <c r="U1822" s="2" t="str">
        <f>VLOOKUP(A1822,'06A906018CG M383 List'!$A$6:$D$1395,4,FALSE)</f>
        <v>Codewort für Saugrohrumschaltung</v>
      </c>
      <c r="V1822" s="2" t="str">
        <f>VLOOKUP(A1822,'06A906018CG M383 List'!$A$6:$D$1395,3,FALSE)</f>
        <v>$06CC6</v>
      </c>
    </row>
    <row r="1823" spans="1:22">
      <c r="A1823" s="2" t="s">
        <v>9271</v>
      </c>
      <c r="B1823" s="2" t="str">
        <f>VLOOKUP(A1823,'4B0907557B M382 List'!$A$5:$E$1799,5,FALSE)</f>
        <v>Raising speed of Zündkorrektur at SR - switch to active</v>
      </c>
      <c r="D1823" s="2" t="str">
        <f>VLOOKUP(A1823,'4B0907557B M382 List'!$A$5:$B$1799,2,FALSE)</f>
        <v>1x1</v>
      </c>
      <c r="E1823" s="2" t="str">
        <f>VLOOKUP(A1823,'4B0907557B M382 List'!$A$5:$D$1799,4,FALSE)</f>
        <v>Aufregelgeschwindigkeit der Zündkorrektur bei SR-Umschaltung nach aktiv</v>
      </c>
      <c r="F1823" s="2" t="str">
        <f>VLOOKUP(A1823,'4B0907557B M382 List'!$A$5:$D$1799,3,FALSE)</f>
        <v>$0778E</v>
      </c>
      <c r="H1823" s="2" t="str">
        <f>VLOOKUP(A1823,'4B0907557P M592 List'!$A$5:$D$1316,2,FALSE)</f>
        <v>1x1</v>
      </c>
      <c r="I1823" s="2" t="str">
        <f>VLOOKUP(A1823,'4B0907557P M592 List'!$A$5:$D$1316,4,FALSE)</f>
        <v>Aufregelgeschwindigkeit der Zündkorrektur bei SR-Umschaltung nach aktiv</v>
      </c>
      <c r="J1823" s="2" t="str">
        <f>VLOOKUP(A1823,'4B0907557P M592 List'!$A$5:$D$1316,3,FALSE)</f>
        <v>$07324</v>
      </c>
      <c r="L1823" s="2" t="str">
        <f>VLOOKUP(A1823,'4B0907557P M592 List'!$A$5:$D$1316,2,FALSE)</f>
        <v>1x1</v>
      </c>
      <c r="M1823" s="2" t="str">
        <f>VLOOKUP(A1823,'4B0907557P M592 List'!$A$5:$D$1316,4,FALSE)</f>
        <v>Aufregelgeschwindigkeit der Zündkorrektur bei SR-Umschaltung nach aktiv</v>
      </c>
      <c r="N1823" s="2" t="str">
        <f>VLOOKUP(A1823,'4B0907557P M592 List'!$A$5:$D$1316,3,FALSE)</f>
        <v>$07324</v>
      </c>
      <c r="P1823" s="2" t="str">
        <f>VLOOKUP(A1823,'06A906018R M383 List'!$A$6:$D$1294,2,FALSE)</f>
        <v>1x1</v>
      </c>
      <c r="Q1823" s="2" t="str">
        <f>VLOOKUP(A1823,'06A906018R M383 List'!$A$6:$D$1294,4,FALSE)</f>
        <v>Aufregelgeschwindigkeit der Zündkorrektur bei SR-Umschaltung nach aktiv</v>
      </c>
      <c r="R1823" s="2" t="str">
        <f>VLOOKUP(A1823,'06A906018R M383 List'!$A$6:$D$1294,3,FALSE)</f>
        <v>$06CA6</v>
      </c>
      <c r="T1823" s="2" t="str">
        <f>VLOOKUP(A1823,'06A906018CG M383 List'!$A$6:$D$1395,2,FALSE)</f>
        <v>1x1</v>
      </c>
      <c r="U1823" s="2" t="str">
        <f>VLOOKUP(A1823,'06A906018CG M383 List'!$A$6:$D$1395,4,FALSE)</f>
        <v>Aufregelgeschwindigkeit der Zündkorrektur bei SR-Umschaltung nach aktiv</v>
      </c>
      <c r="V1823" s="2" t="str">
        <f>VLOOKUP(A1823,'06A906018CG M383 List'!$A$6:$D$1395,3,FALSE)</f>
        <v>$06CCC</v>
      </c>
    </row>
    <row r="1824" spans="1:22">
      <c r="A1824" s="2" t="s">
        <v>9274</v>
      </c>
      <c r="B1824" s="2" t="str">
        <f>VLOOKUP(A1824,'4B0907557B M382 List'!$A$5:$E$1799,5,FALSE)</f>
        <v>Raising speed of Zündkorrektur at SR switching to inactive</v>
      </c>
      <c r="D1824" s="2" t="str">
        <f>VLOOKUP(A1824,'4B0907557B M382 List'!$A$5:$B$1799,2,FALSE)</f>
        <v>1x1</v>
      </c>
      <c r="E1824" s="2" t="str">
        <f>VLOOKUP(A1824,'4B0907557B M382 List'!$A$5:$D$1799,4,FALSE)</f>
        <v>Aufregelgeschwindigkeit der Zündkorrektur bei SR-Umschaltung nach inaktiv</v>
      </c>
      <c r="F1824" s="2" t="str">
        <f>VLOOKUP(A1824,'4B0907557B M382 List'!$A$5:$D$1799,3,FALSE)</f>
        <v>$0778F</v>
      </c>
      <c r="H1824" s="2" t="str">
        <f>VLOOKUP(A1824,'4B0907557P M592 List'!$A$5:$D$1316,2,FALSE)</f>
        <v>1x1</v>
      </c>
      <c r="I1824" s="2" t="str">
        <f>VLOOKUP(A1824,'4B0907557P M592 List'!$A$5:$D$1316,4,FALSE)</f>
        <v>Aufregelgeschwindigkeit der Zündkorrektur bei SR-Umschaltung nach inaktiv</v>
      </c>
      <c r="J1824" s="2" t="str">
        <f>VLOOKUP(A1824,'4B0907557P M592 List'!$A$5:$D$1316,3,FALSE)</f>
        <v>$07325</v>
      </c>
      <c r="L1824" s="2" t="str">
        <f>VLOOKUP(A1824,'4B0907557P M592 List'!$A$5:$D$1316,2,FALSE)</f>
        <v>1x1</v>
      </c>
      <c r="M1824" s="2" t="str">
        <f>VLOOKUP(A1824,'4B0907557P M592 List'!$A$5:$D$1316,4,FALSE)</f>
        <v>Aufregelgeschwindigkeit der Zündkorrektur bei SR-Umschaltung nach inaktiv</v>
      </c>
      <c r="N1824" s="2" t="str">
        <f>VLOOKUP(A1824,'4B0907557P M592 List'!$A$5:$D$1316,3,FALSE)</f>
        <v>$07325</v>
      </c>
      <c r="P1824" s="2" t="str">
        <f>VLOOKUP(A1824,'06A906018R M383 List'!$A$6:$D$1294,2,FALSE)</f>
        <v>1x1</v>
      </c>
      <c r="Q1824" s="2" t="str">
        <f>VLOOKUP(A1824,'06A906018R M383 List'!$A$6:$D$1294,4,FALSE)</f>
        <v>Aufregelgeschwindigkeit der Zündkorrektur bei SR-Umschaltung nach inaktiv</v>
      </c>
      <c r="R1824" s="2" t="str">
        <f>VLOOKUP(A1824,'06A906018R M383 List'!$A$6:$D$1294,3,FALSE)</f>
        <v>$06CA7</v>
      </c>
      <c r="T1824" s="2" t="str">
        <f>VLOOKUP(A1824,'06A906018CG M383 List'!$A$6:$D$1395,2,FALSE)</f>
        <v>1x1</v>
      </c>
      <c r="U1824" s="2" t="str">
        <f>VLOOKUP(A1824,'06A906018CG M383 List'!$A$6:$D$1395,4,FALSE)</f>
        <v>Aufregelgeschwindigkeit der Zündkorrektur bei SR-Umschaltung nach inaktiv</v>
      </c>
      <c r="V1824" s="2" t="str">
        <f>VLOOKUP(A1824,'06A906018CG M383 List'!$A$6:$D$1395,3,FALSE)</f>
        <v>$06CCD</v>
      </c>
    </row>
    <row r="1825" spans="1:22">
      <c r="A1825" s="2" t="s">
        <v>7678</v>
      </c>
      <c r="B1825" s="2" t="str">
        <f>VLOOKUP(A1825,'4B0907557B M382 List'!$A$5:$E$1799,5,FALSE)</f>
        <v>Map for intake manifold , valve 1</v>
      </c>
      <c r="D1825" s="2" t="str">
        <f>VLOOKUP(A1825,'4B0907557B M382 List'!$A$5:$B$1799,2,FALSE)</f>
        <v>2x2</v>
      </c>
      <c r="E1825" s="2" t="str">
        <f>VLOOKUP(A1825,'4B0907557B M382 List'!$A$5:$D$1799,4,FALSE)</f>
        <v>Kennfeld für Saugrohrumschaltung, Klappe 1</v>
      </c>
      <c r="F1825" s="2" t="str">
        <f>VLOOKUP(A1825,'4B0907557B M382 List'!$A$5:$D$1799,3,FALSE)</f>
        <v>$0AD9C</v>
      </c>
      <c r="H1825" s="2" t="e">
        <f>VLOOKUP(A1825,'4B0907557P M592 List'!$A$5:$D$1316,2,FALSE)</f>
        <v>#N/A</v>
      </c>
      <c r="I1825" s="2" t="e">
        <f>VLOOKUP(A1825,'4B0907557P M592 List'!$A$5:$D$1316,4,FALSE)</f>
        <v>#N/A</v>
      </c>
      <c r="J1825" s="2" t="e">
        <f>VLOOKUP(A1825,'4B0907557P M592 List'!$A$5:$D$1316,3,FALSE)</f>
        <v>#N/A</v>
      </c>
      <c r="L1825" s="2" t="e">
        <f>VLOOKUP(A1825,'4B0907557P M592 List'!$A$5:$D$1316,2,FALSE)</f>
        <v>#N/A</v>
      </c>
      <c r="M1825" s="2" t="e">
        <f>VLOOKUP(A1825,'4B0907557P M592 List'!$A$5:$D$1316,4,FALSE)</f>
        <v>#N/A</v>
      </c>
      <c r="N1825" s="2" t="e">
        <f>VLOOKUP(A1825,'4B0907557P M592 List'!$A$5:$D$1316,3,FALSE)</f>
        <v>#N/A</v>
      </c>
      <c r="P1825" s="2" t="str">
        <f>VLOOKUP(A1825,'06A906018R M383 List'!$A$6:$D$1294,2,FALSE)</f>
        <v>2x2</v>
      </c>
      <c r="Q1825" s="2" t="str">
        <f>VLOOKUP(A1825,'06A906018R M383 List'!$A$6:$D$1294,4,FALSE)</f>
        <v>Kennfeld für Saugrohrumschaltung, Klappe 1</v>
      </c>
      <c r="R1825" s="2" t="str">
        <f>VLOOKUP(A1825,'06A906018R M383 List'!$A$6:$D$1294,3,FALSE)</f>
        <v>$0A2A1</v>
      </c>
      <c r="T1825" s="2" t="str">
        <f>VLOOKUP(A1825,'06A906018CG M383 List'!$A$6:$D$1395,2,FALSE)</f>
        <v>2x2</v>
      </c>
      <c r="U1825" s="2" t="str">
        <f>VLOOKUP(A1825,'06A906018CG M383 List'!$A$6:$D$1395,4,FALSE)</f>
        <v>Kennfeld für Saugrohrumschaltung, Klappe 1</v>
      </c>
      <c r="V1825" s="2" t="str">
        <f>VLOOKUP(A1825,'06A906018CG M383 List'!$A$6:$D$1395,3,FALSE)</f>
        <v>$0A30B</v>
      </c>
    </row>
    <row r="1826" spans="1:22">
      <c r="A1826" s="2" t="s">
        <v>7681</v>
      </c>
      <c r="B1826" s="2" t="str">
        <f>VLOOKUP(A1826,'4B0907557B M382 List'!$A$5:$E$1799,5,FALSE)</f>
        <v>Map SU correction ignition</v>
      </c>
      <c r="D1826" s="2" t="str">
        <f>VLOOKUP(A1826,'4B0907557B M382 List'!$A$5:$B$1799,2,FALSE)</f>
        <v>2x2</v>
      </c>
      <c r="E1826" s="2" t="str">
        <f>VLOOKUP(A1826,'4B0907557B M382 List'!$A$5:$D$1799,4,FALSE)</f>
        <v>Kennfeld SU Korrektur Zündung</v>
      </c>
      <c r="F1826" s="2" t="str">
        <f>VLOOKUP(A1826,'4B0907557B M382 List'!$A$5:$D$1799,3,FALSE)</f>
        <v>$0ADA8</v>
      </c>
      <c r="H1826" s="2" t="e">
        <f>VLOOKUP(A1826,'4B0907557P M592 List'!$A$5:$D$1316,2,FALSE)</f>
        <v>#N/A</v>
      </c>
      <c r="I1826" s="2" t="e">
        <f>VLOOKUP(A1826,'4B0907557P M592 List'!$A$5:$D$1316,4,FALSE)</f>
        <v>#N/A</v>
      </c>
      <c r="J1826" s="2" t="e">
        <f>VLOOKUP(A1826,'4B0907557P M592 List'!$A$5:$D$1316,3,FALSE)</f>
        <v>#N/A</v>
      </c>
      <c r="L1826" s="2" t="e">
        <f>VLOOKUP(A1826,'4B0907557P M592 List'!$A$5:$D$1316,2,FALSE)</f>
        <v>#N/A</v>
      </c>
      <c r="M1826" s="2" t="e">
        <f>VLOOKUP(A1826,'4B0907557P M592 List'!$A$5:$D$1316,4,FALSE)</f>
        <v>#N/A</v>
      </c>
      <c r="N1826" s="2" t="e">
        <f>VLOOKUP(A1826,'4B0907557P M592 List'!$A$5:$D$1316,3,FALSE)</f>
        <v>#N/A</v>
      </c>
      <c r="P1826" s="2" t="str">
        <f>VLOOKUP(A1826,'06A906018R M383 List'!$A$6:$D$1294,2,FALSE)</f>
        <v>2x2</v>
      </c>
      <c r="Q1826" s="2" t="str">
        <f>VLOOKUP(A1826,'06A906018R M383 List'!$A$6:$D$1294,4,FALSE)</f>
        <v>Kennfeld SU Korrektur Zündung</v>
      </c>
      <c r="R1826" s="2" t="str">
        <f>VLOOKUP(A1826,'06A906018R M383 List'!$A$6:$D$1294,3,FALSE)</f>
        <v>$0A2AD</v>
      </c>
      <c r="T1826" s="2" t="str">
        <f>VLOOKUP(A1826,'06A906018CG M383 List'!$A$6:$D$1395,2,FALSE)</f>
        <v>2x2</v>
      </c>
      <c r="U1826" s="2" t="str">
        <f>VLOOKUP(A1826,'06A906018CG M383 List'!$A$6:$D$1395,4,FALSE)</f>
        <v>Kennfeld SU Korrektur Zündung</v>
      </c>
      <c r="V1826" s="2" t="str">
        <f>VLOOKUP(A1826,'06A906018CG M383 List'!$A$6:$D$1395,3,FALSE)</f>
        <v>$0A317</v>
      </c>
    </row>
    <row r="1827" spans="1:22">
      <c r="A1827" s="2" t="s">
        <v>7684</v>
      </c>
      <c r="B1827" s="2" t="str">
        <f>VLOOKUP(A1827,'4B0907557B M382 List'!$A$5:$E$1799,5,FALSE)</f>
        <v>Mapped ignition correction for EGR and intake manifold</v>
      </c>
      <c r="D1827" s="2" t="str">
        <f>VLOOKUP(A1827,'4B0907557B M382 List'!$A$5:$B$1799,2,FALSE)</f>
        <v>2x2</v>
      </c>
      <c r="E1827" s="2" t="str">
        <f>VLOOKUP(A1827,'4B0907557B M382 List'!$A$5:$D$1799,4,FALSE)</f>
        <v>Kennfeld Zündungskorrektur bei AGR und Saugrohrumschaltung</v>
      </c>
      <c r="F1827" s="2" t="str">
        <f>VLOOKUP(A1827,'4B0907557B M382 List'!$A$5:$D$1799,3,FALSE)</f>
        <v>$0ADB4</v>
      </c>
      <c r="H1827" s="2" t="e">
        <f>VLOOKUP(A1827,'4B0907557P M592 List'!$A$5:$D$1316,2,FALSE)</f>
        <v>#N/A</v>
      </c>
      <c r="I1827" s="2" t="e">
        <f>VLOOKUP(A1827,'4B0907557P M592 List'!$A$5:$D$1316,4,FALSE)</f>
        <v>#N/A</v>
      </c>
      <c r="J1827" s="2" t="e">
        <f>VLOOKUP(A1827,'4B0907557P M592 List'!$A$5:$D$1316,3,FALSE)</f>
        <v>#N/A</v>
      </c>
      <c r="L1827" s="2" t="e">
        <f>VLOOKUP(A1827,'4B0907557P M592 List'!$A$5:$D$1316,2,FALSE)</f>
        <v>#N/A</v>
      </c>
      <c r="M1827" s="2" t="e">
        <f>VLOOKUP(A1827,'4B0907557P M592 List'!$A$5:$D$1316,4,FALSE)</f>
        <v>#N/A</v>
      </c>
      <c r="N1827" s="2" t="e">
        <f>VLOOKUP(A1827,'4B0907557P M592 List'!$A$5:$D$1316,3,FALSE)</f>
        <v>#N/A</v>
      </c>
      <c r="P1827" s="2" t="str">
        <f>VLOOKUP(A1827,'06A906018R M383 List'!$A$6:$D$1294,2,FALSE)</f>
        <v>2x2</v>
      </c>
      <c r="Q1827" s="2" t="str">
        <f>VLOOKUP(A1827,'06A906018R M383 List'!$A$6:$D$1294,4,FALSE)</f>
        <v>Kennfeld Zündungskorrektur bei AGR und Saugrohrumschaltung</v>
      </c>
      <c r="R1827" s="2" t="str">
        <f>VLOOKUP(A1827,'06A906018R M383 List'!$A$6:$D$1294,3,FALSE)</f>
        <v>$0A2B9</v>
      </c>
      <c r="T1827" s="2" t="str">
        <f>VLOOKUP(A1827,'06A906018CG M383 List'!$A$6:$D$1395,2,FALSE)</f>
        <v>2x2</v>
      </c>
      <c r="U1827" s="2" t="str">
        <f>VLOOKUP(A1827,'06A906018CG M383 List'!$A$6:$D$1395,4,FALSE)</f>
        <v>Kennfeld Zündungskorrektur bei AGR und Saugrohrumschaltung</v>
      </c>
      <c r="V1827" s="2" t="str">
        <f>VLOOKUP(A1827,'06A906018CG M383 List'!$A$6:$D$1395,3,FALSE)</f>
        <v>$0A323</v>
      </c>
    </row>
    <row r="1828" spans="1:22">
      <c r="A1828" s="2" t="s">
        <v>8504</v>
      </c>
      <c r="B1828" s="2" t="str">
        <f>VLOOKUP(A1828,'4B0907557B M382 List'!$A$5:$E$1799,5,FALSE)</f>
        <v>upper speed threshold for intake manifold</v>
      </c>
      <c r="D1828" s="2" t="str">
        <f>VLOOKUP(A1828,'4B0907557B M382 List'!$A$5:$B$1799,2,FALSE)</f>
        <v>1x1</v>
      </c>
      <c r="E1828" s="2" t="str">
        <f>VLOOKUP(A1828,'4B0907557B M382 List'!$A$5:$D$1799,4,FALSE)</f>
        <v>obere Drehzahlschwelle für Saugrohrumschaltung</v>
      </c>
      <c r="F1828" s="2" t="str">
        <f>VLOOKUP(A1828,'4B0907557B M382 List'!$A$5:$D$1799,3,FALSE)</f>
        <v>$07783</v>
      </c>
      <c r="H1828" s="2" t="str">
        <f>VLOOKUP(A1828,'4B0907557P M592 List'!$A$5:$D$1316,2,FALSE)</f>
        <v>1x1</v>
      </c>
      <c r="I1828" s="2" t="str">
        <f>VLOOKUP(A1828,'4B0907557P M592 List'!$A$5:$D$1316,4,FALSE)</f>
        <v>obere Drehzahlschwelle für Saugrohrumschaltung</v>
      </c>
      <c r="J1828" s="2" t="str">
        <f>VLOOKUP(A1828,'4B0907557P M592 List'!$A$5:$D$1316,3,FALSE)</f>
        <v>$07319</v>
      </c>
      <c r="L1828" s="2" t="str">
        <f>VLOOKUP(A1828,'4B0907557P M592 List'!$A$5:$D$1316,2,FALSE)</f>
        <v>1x1</v>
      </c>
      <c r="M1828" s="2" t="str">
        <f>VLOOKUP(A1828,'4B0907557P M592 List'!$A$5:$D$1316,4,FALSE)</f>
        <v>obere Drehzahlschwelle für Saugrohrumschaltung</v>
      </c>
      <c r="N1828" s="2" t="str">
        <f>VLOOKUP(A1828,'4B0907557P M592 List'!$A$5:$D$1316,3,FALSE)</f>
        <v>$07319</v>
      </c>
      <c r="P1828" s="2" t="str">
        <f>VLOOKUP(A1828,'06A906018R M383 List'!$A$6:$D$1294,2,FALSE)</f>
        <v>1x1</v>
      </c>
      <c r="Q1828" s="2" t="str">
        <f>VLOOKUP(A1828,'06A906018R M383 List'!$A$6:$D$1294,4,FALSE)</f>
        <v>obere Drehzahlschwelle für Saugrohrumschaltung</v>
      </c>
      <c r="R1828" s="2" t="str">
        <f>VLOOKUP(A1828,'06A906018R M383 List'!$A$6:$D$1294,3,FALSE)</f>
        <v>$06C9B</v>
      </c>
      <c r="T1828" s="2" t="str">
        <f>VLOOKUP(A1828,'06A906018CG M383 List'!$A$6:$D$1395,2,FALSE)</f>
        <v>1x1</v>
      </c>
      <c r="U1828" s="2" t="str">
        <f>VLOOKUP(A1828,'06A906018CG M383 List'!$A$6:$D$1395,4,FALSE)</f>
        <v>obere Drehzahlschwelle für Saugrohrumschaltung</v>
      </c>
      <c r="V1828" s="2" t="str">
        <f>VLOOKUP(A1828,'06A906018CG M383 List'!$A$6:$D$1395,3,FALSE)</f>
        <v>$06CC1</v>
      </c>
    </row>
    <row r="1829" spans="1:22">
      <c r="A1829" s="2" t="s">
        <v>8507</v>
      </c>
      <c r="B1829" s="2" t="str">
        <f>VLOOKUP(A1829,'4B0907557B M382 List'!$A$5:$E$1799,5,FALSE)</f>
        <v>lower speed threshold for intake manifold</v>
      </c>
      <c r="D1829" s="2" t="str">
        <f>VLOOKUP(A1829,'4B0907557B M382 List'!$A$5:$B$1799,2,FALSE)</f>
        <v>1x1</v>
      </c>
      <c r="E1829" s="2" t="str">
        <f>VLOOKUP(A1829,'4B0907557B M382 List'!$A$5:$D$1799,4,FALSE)</f>
        <v>untere Drehzahlschwelle für Saugrohrumschaltung</v>
      </c>
      <c r="F1829" s="2" t="str">
        <f>VLOOKUP(A1829,'4B0907557B M382 List'!$A$5:$D$1799,3,FALSE)</f>
        <v>$07784</v>
      </c>
      <c r="H1829" s="2" t="str">
        <f>VLOOKUP(A1829,'4B0907557P M592 List'!$A$5:$D$1316,2,FALSE)</f>
        <v>1x1</v>
      </c>
      <c r="I1829" s="2" t="str">
        <f>VLOOKUP(A1829,'4B0907557P M592 List'!$A$5:$D$1316,4,FALSE)</f>
        <v>untere Drehzahlschwelle für Saugrohrumschaltung</v>
      </c>
      <c r="J1829" s="2" t="str">
        <f>VLOOKUP(A1829,'4B0907557P M592 List'!$A$5:$D$1316,3,FALSE)</f>
        <v>$0731A</v>
      </c>
      <c r="L1829" s="2" t="str">
        <f>VLOOKUP(A1829,'4B0907557P M592 List'!$A$5:$D$1316,2,FALSE)</f>
        <v>1x1</v>
      </c>
      <c r="M1829" s="2" t="str">
        <f>VLOOKUP(A1829,'4B0907557P M592 List'!$A$5:$D$1316,4,FALSE)</f>
        <v>untere Drehzahlschwelle für Saugrohrumschaltung</v>
      </c>
      <c r="N1829" s="2" t="str">
        <f>VLOOKUP(A1829,'4B0907557P M592 List'!$A$5:$D$1316,3,FALSE)</f>
        <v>$0731A</v>
      </c>
      <c r="P1829" s="2" t="str">
        <f>VLOOKUP(A1829,'06A906018R M383 List'!$A$6:$D$1294,2,FALSE)</f>
        <v>1x1</v>
      </c>
      <c r="Q1829" s="2" t="str">
        <f>VLOOKUP(A1829,'06A906018R M383 List'!$A$6:$D$1294,4,FALSE)</f>
        <v>untere Drehzahlschwelle für Saugrohrumschaltung</v>
      </c>
      <c r="R1829" s="2" t="str">
        <f>VLOOKUP(A1829,'06A906018R M383 List'!$A$6:$D$1294,3,FALSE)</f>
        <v>$06C9C</v>
      </c>
      <c r="T1829" s="2" t="str">
        <f>VLOOKUP(A1829,'06A906018CG M383 List'!$A$6:$D$1395,2,FALSE)</f>
        <v>1x1</v>
      </c>
      <c r="U1829" s="2" t="str">
        <f>VLOOKUP(A1829,'06A906018CG M383 List'!$A$6:$D$1395,4,FALSE)</f>
        <v>untere Drehzahlschwelle für Saugrohrumschaltung</v>
      </c>
      <c r="V1829" s="2" t="str">
        <f>VLOOKUP(A1829,'06A906018CG M383 List'!$A$6:$D$1395,3,FALSE)</f>
        <v>$06CC2</v>
      </c>
    </row>
    <row r="1830" spans="1:22">
      <c r="A1830" s="2" t="s">
        <v>5909</v>
      </c>
      <c r="B1830" s="2" t="str">
        <f>VLOOKUP(A1830,'4B0907557B M382 List'!$A$5:$E$1799,5,FALSE)</f>
        <v>Intake manifold upper switching threshold</v>
      </c>
      <c r="D1830" s="2" t="str">
        <f>VLOOKUP(A1830,'4B0907557B M382 List'!$A$5:$B$1799,2,FALSE)</f>
        <v>1x1</v>
      </c>
      <c r="E1830" s="2" t="str">
        <f>VLOOKUP(A1830,'4B0907557B M382 List'!$A$5:$D$1799,4,FALSE)</f>
        <v>Saugrohrumschaltung obere Schaltschwelle</v>
      </c>
      <c r="F1830" s="2" t="str">
        <f>VLOOKUP(A1830,'4B0907557B M382 List'!$A$5:$D$1799,3,FALSE)</f>
        <v>$0778C</v>
      </c>
      <c r="H1830" s="2" t="str">
        <f>VLOOKUP(A1830,'4B0907557P M592 List'!$A$5:$D$1316,2,FALSE)</f>
        <v>1x1</v>
      </c>
      <c r="I1830" s="2" t="str">
        <f>VLOOKUP(A1830,'4B0907557P M592 List'!$A$5:$D$1316,4,FALSE)</f>
        <v>Saugrohrumschaltung obere Schaltschwelle</v>
      </c>
      <c r="J1830" s="2" t="str">
        <f>VLOOKUP(A1830,'4B0907557P M592 List'!$A$5:$D$1316,3,FALSE)</f>
        <v>$07322</v>
      </c>
      <c r="L1830" s="2" t="str">
        <f>VLOOKUP(A1830,'4B0907557P M592 List'!$A$5:$D$1316,2,FALSE)</f>
        <v>1x1</v>
      </c>
      <c r="M1830" s="2" t="str">
        <f>VLOOKUP(A1830,'4B0907557P M592 List'!$A$5:$D$1316,4,FALSE)</f>
        <v>Saugrohrumschaltung obere Schaltschwelle</v>
      </c>
      <c r="N1830" s="2" t="str">
        <f>VLOOKUP(A1830,'4B0907557P M592 List'!$A$5:$D$1316,3,FALSE)</f>
        <v>$07322</v>
      </c>
      <c r="P1830" s="2" t="str">
        <f>VLOOKUP(A1830,'06A906018R M383 List'!$A$6:$D$1294,2,FALSE)</f>
        <v>1x1</v>
      </c>
      <c r="Q1830" s="2" t="str">
        <f>VLOOKUP(A1830,'06A906018R M383 List'!$A$6:$D$1294,4,FALSE)</f>
        <v>Saugrohrumschaltung obere Schaltschwelle</v>
      </c>
      <c r="R1830" s="2" t="str">
        <f>VLOOKUP(A1830,'06A906018R M383 List'!$A$6:$D$1294,3,FALSE)</f>
        <v>$06CA4</v>
      </c>
      <c r="T1830" s="2" t="str">
        <f>VLOOKUP(A1830,'06A906018CG M383 List'!$A$6:$D$1395,2,FALSE)</f>
        <v>1x1</v>
      </c>
      <c r="U1830" s="2" t="str">
        <f>VLOOKUP(A1830,'06A906018CG M383 List'!$A$6:$D$1395,4,FALSE)</f>
        <v>Saugrohrumschaltung obere Schaltschwelle</v>
      </c>
      <c r="V1830" s="2" t="str">
        <f>VLOOKUP(A1830,'06A906018CG M383 List'!$A$6:$D$1395,3,FALSE)</f>
        <v>$06CCA</v>
      </c>
    </row>
    <row r="1831" spans="1:22">
      <c r="A1831" s="2" t="s">
        <v>5912</v>
      </c>
      <c r="B1831" s="2" t="str">
        <f>VLOOKUP(A1831,'4B0907557B M382 List'!$A$5:$E$1799,5,FALSE)</f>
        <v>Intake manifold lower switching threshold</v>
      </c>
      <c r="D1831" s="2" t="str">
        <f>VLOOKUP(A1831,'4B0907557B M382 List'!$A$5:$B$1799,2,FALSE)</f>
        <v>1x1</v>
      </c>
      <c r="E1831" s="2" t="str">
        <f>VLOOKUP(A1831,'4B0907557B M382 List'!$A$5:$D$1799,4,FALSE)</f>
        <v>Saugrohrumschaltung untere Schaltschwelle</v>
      </c>
      <c r="F1831" s="2" t="str">
        <f>VLOOKUP(A1831,'4B0907557B M382 List'!$A$5:$D$1799,3,FALSE)</f>
        <v>$0778D</v>
      </c>
      <c r="H1831" s="2" t="str">
        <f>VLOOKUP(A1831,'4B0907557P M592 List'!$A$5:$D$1316,2,FALSE)</f>
        <v>1x1</v>
      </c>
      <c r="I1831" s="2" t="str">
        <f>VLOOKUP(A1831,'4B0907557P M592 List'!$A$5:$D$1316,4,FALSE)</f>
        <v>Saugrohrumschaltung untere Schaltschwelle</v>
      </c>
      <c r="J1831" s="2" t="str">
        <f>VLOOKUP(A1831,'4B0907557P M592 List'!$A$5:$D$1316,3,FALSE)</f>
        <v>$07323</v>
      </c>
      <c r="L1831" s="2" t="str">
        <f>VLOOKUP(A1831,'4B0907557P M592 List'!$A$5:$D$1316,2,FALSE)</f>
        <v>1x1</v>
      </c>
      <c r="M1831" s="2" t="str">
        <f>VLOOKUP(A1831,'4B0907557P M592 List'!$A$5:$D$1316,4,FALSE)</f>
        <v>Saugrohrumschaltung untere Schaltschwelle</v>
      </c>
      <c r="N1831" s="2" t="str">
        <f>VLOOKUP(A1831,'4B0907557P M592 List'!$A$5:$D$1316,3,FALSE)</f>
        <v>$07323</v>
      </c>
      <c r="P1831" s="2" t="str">
        <f>VLOOKUP(A1831,'06A906018R M383 List'!$A$6:$D$1294,2,FALSE)</f>
        <v>1x1</v>
      </c>
      <c r="Q1831" s="2" t="str">
        <f>VLOOKUP(A1831,'06A906018R M383 List'!$A$6:$D$1294,4,FALSE)</f>
        <v>Saugrohrumschaltung untere Schaltschwelle</v>
      </c>
      <c r="R1831" s="2" t="str">
        <f>VLOOKUP(A1831,'06A906018R M383 List'!$A$6:$D$1294,3,FALSE)</f>
        <v>$06CA5</v>
      </c>
      <c r="T1831" s="2" t="str">
        <f>VLOOKUP(A1831,'06A906018CG M383 List'!$A$6:$D$1395,2,FALSE)</f>
        <v>1x1</v>
      </c>
      <c r="U1831" s="2" t="str">
        <f>VLOOKUP(A1831,'06A906018CG M383 List'!$A$6:$D$1395,4,FALSE)</f>
        <v>Saugrohrumschaltung untere Schaltschwelle</v>
      </c>
      <c r="V1831" s="2" t="str">
        <f>VLOOKUP(A1831,'06A906018CG M383 List'!$A$6:$D$1395,3,FALSE)</f>
        <v>$06CCB</v>
      </c>
    </row>
    <row r="1832" spans="1:22">
      <c r="A1832" s="2" t="s">
        <v>6841</v>
      </c>
      <c r="B1832" s="2" t="str">
        <f>VLOOKUP(A1832,'4B0907557B M382 List'!$A$5:$E$1799,5,FALSE)</f>
        <v>Intake manifold</v>
      </c>
      <c r="D1832" s="2" t="str">
        <f>VLOOKUP(A1832,'4B0907557B M382 List'!$A$5:$B$1799,2,FALSE)</f>
        <v>1x1</v>
      </c>
      <c r="E1832" s="2" t="str">
        <f>VLOOKUP(A1832,'4B0907557B M382 List'!$A$5:$D$1799,4,FALSE)</f>
        <v>Saugrohrumschaltung</v>
      </c>
      <c r="F1832" s="2" t="str">
        <f>VLOOKUP(A1832,'4B0907557B M382 List'!$A$5:$D$1799,3,FALSE)</f>
        <v>$07786</v>
      </c>
      <c r="H1832" s="2" t="str">
        <f>VLOOKUP(A1832,'4B0907557P M592 List'!$A$5:$D$1316,2,FALSE)</f>
        <v>1x1</v>
      </c>
      <c r="I1832" s="2" t="str">
        <f>VLOOKUP(A1832,'4B0907557P M592 List'!$A$5:$D$1316,4,FALSE)</f>
        <v>Saugrohrumschaltung</v>
      </c>
      <c r="J1832" s="2" t="str">
        <f>VLOOKUP(A1832,'4B0907557P M592 List'!$A$5:$D$1316,3,FALSE)</f>
        <v>$0731C</v>
      </c>
      <c r="L1832" s="2" t="str">
        <f>VLOOKUP(A1832,'4B0907557P M592 List'!$A$5:$D$1316,2,FALSE)</f>
        <v>1x1</v>
      </c>
      <c r="M1832" s="2" t="str">
        <f>VLOOKUP(A1832,'4B0907557P M592 List'!$A$5:$D$1316,4,FALSE)</f>
        <v>Saugrohrumschaltung</v>
      </c>
      <c r="N1832" s="2" t="str">
        <f>VLOOKUP(A1832,'4B0907557P M592 List'!$A$5:$D$1316,3,FALSE)</f>
        <v>$0731C</v>
      </c>
      <c r="P1832" s="2" t="str">
        <f>VLOOKUP(A1832,'06A906018R M383 List'!$A$6:$D$1294,2,FALSE)</f>
        <v>1x1</v>
      </c>
      <c r="Q1832" s="2" t="str">
        <f>VLOOKUP(A1832,'06A906018R M383 List'!$A$6:$D$1294,4,FALSE)</f>
        <v>Saugrohrumschaltung</v>
      </c>
      <c r="R1832" s="2" t="str">
        <f>VLOOKUP(A1832,'06A906018R M383 List'!$A$6:$D$1294,3,FALSE)</f>
        <v>$06C9E</v>
      </c>
      <c r="T1832" s="2" t="str">
        <f>VLOOKUP(A1832,'06A906018CG M383 List'!$A$6:$D$1395,2,FALSE)</f>
        <v>1x1</v>
      </c>
      <c r="U1832" s="2" t="str">
        <f>VLOOKUP(A1832,'06A906018CG M383 List'!$A$6:$D$1395,4,FALSE)</f>
        <v>Saugrohrumschaltung</v>
      </c>
      <c r="V1832" s="2" t="str">
        <f>VLOOKUP(A1832,'06A906018CG M383 List'!$A$6:$D$1395,3,FALSE)</f>
        <v>$06CC4</v>
      </c>
    </row>
    <row r="1833" spans="1:22">
      <c r="A1833" s="2" t="s">
        <v>6942</v>
      </c>
      <c r="B1833" s="2" t="str">
        <f>VLOOKUP(A1833,'4B0907557B M382 List'!$A$5:$E$1799,5,FALSE)</f>
        <v>Delay time for Zündkorrektur at SR - switch to active</v>
      </c>
      <c r="D1833" s="2" t="str">
        <f>VLOOKUP(A1833,'4B0907557B M382 List'!$A$5:$B$1799,2,FALSE)</f>
        <v>1x1</v>
      </c>
      <c r="E1833" s="2" t="str">
        <f>VLOOKUP(A1833,'4B0907557B M382 List'!$A$5:$D$1799,4,FALSE)</f>
        <v>Verzugszeit zur Zündkorrektur bei SR-Umschaltung nach aktiv</v>
      </c>
      <c r="F1833" s="2" t="str">
        <f>VLOOKUP(A1833,'4B0907557B M382 List'!$A$5:$D$1799,3,FALSE)</f>
        <v>$07790</v>
      </c>
      <c r="H1833" s="2" t="str">
        <f>VLOOKUP(A1833,'4B0907557P M592 List'!$A$5:$D$1316,2,FALSE)</f>
        <v>1x1</v>
      </c>
      <c r="I1833" s="2" t="str">
        <f>VLOOKUP(A1833,'4B0907557P M592 List'!$A$5:$D$1316,4,FALSE)</f>
        <v>Verzugszeit zur Zündkorrektur bei SR-Umschaltung nach aktiv</v>
      </c>
      <c r="J1833" s="2" t="str">
        <f>VLOOKUP(A1833,'4B0907557P M592 List'!$A$5:$D$1316,3,FALSE)</f>
        <v>$07326</v>
      </c>
      <c r="L1833" s="2" t="str">
        <f>VLOOKUP(A1833,'4B0907557P M592 List'!$A$5:$D$1316,2,FALSE)</f>
        <v>1x1</v>
      </c>
      <c r="M1833" s="2" t="str">
        <f>VLOOKUP(A1833,'4B0907557P M592 List'!$A$5:$D$1316,4,FALSE)</f>
        <v>Verzugszeit zur Zündkorrektur bei SR-Umschaltung nach aktiv</v>
      </c>
      <c r="N1833" s="2" t="str">
        <f>VLOOKUP(A1833,'4B0907557P M592 List'!$A$5:$D$1316,3,FALSE)</f>
        <v>$07326</v>
      </c>
      <c r="P1833" s="2" t="str">
        <f>VLOOKUP(A1833,'06A906018R M383 List'!$A$6:$D$1294,2,FALSE)</f>
        <v>1x1</v>
      </c>
      <c r="Q1833" s="2" t="str">
        <f>VLOOKUP(A1833,'06A906018R M383 List'!$A$6:$D$1294,4,FALSE)</f>
        <v>Verzugszeit zur Zündkorrektur bei SR-Umschaltung nach aktiv</v>
      </c>
      <c r="R1833" s="2" t="str">
        <f>VLOOKUP(A1833,'06A906018R M383 List'!$A$6:$D$1294,3,FALSE)</f>
        <v>$06CA8</v>
      </c>
      <c r="T1833" s="2" t="str">
        <f>VLOOKUP(A1833,'06A906018CG M383 List'!$A$6:$D$1395,2,FALSE)</f>
        <v>1x1</v>
      </c>
      <c r="U1833" s="2" t="str">
        <f>VLOOKUP(A1833,'06A906018CG M383 List'!$A$6:$D$1395,4,FALSE)</f>
        <v>Verzugszeit zur Zündkorrektur bei SR-Umschaltung nach aktiv</v>
      </c>
      <c r="V1833" s="2" t="str">
        <f>VLOOKUP(A1833,'06A906018CG M383 List'!$A$6:$D$1395,3,FALSE)</f>
        <v>$06CCE</v>
      </c>
    </row>
    <row r="1834" spans="1:22">
      <c r="A1834" s="2" t="s">
        <v>6945</v>
      </c>
      <c r="B1834" s="2" t="str">
        <f>VLOOKUP(A1834,'4B0907557B M382 List'!$A$5:$E$1799,5,FALSE)</f>
        <v>Delay time for Zündkorrektur at SR switching to inactive</v>
      </c>
      <c r="D1834" s="2" t="str">
        <f>VLOOKUP(A1834,'4B0907557B M382 List'!$A$5:$B$1799,2,FALSE)</f>
        <v>1x1</v>
      </c>
      <c r="E1834" s="2" t="str">
        <f>VLOOKUP(A1834,'4B0907557B M382 List'!$A$5:$D$1799,4,FALSE)</f>
        <v>Verzugszeit zur Zündkorrektur bei SR-Umschaltung nach inaktiv</v>
      </c>
      <c r="F1834" s="2" t="str">
        <f>VLOOKUP(A1834,'4B0907557B M382 List'!$A$5:$D$1799,3,FALSE)</f>
        <v>$07791</v>
      </c>
      <c r="H1834" s="2" t="str">
        <f>VLOOKUP(A1834,'4B0907557P M592 List'!$A$5:$D$1316,2,FALSE)</f>
        <v>1x1</v>
      </c>
      <c r="I1834" s="2" t="str">
        <f>VLOOKUP(A1834,'4B0907557P M592 List'!$A$5:$D$1316,4,FALSE)</f>
        <v>Verzugszeit zur Zündkorrektur bei SR-Umschaltung nach inaktiv</v>
      </c>
      <c r="J1834" s="2" t="str">
        <f>VLOOKUP(A1834,'4B0907557P M592 List'!$A$5:$D$1316,3,FALSE)</f>
        <v>$07327</v>
      </c>
      <c r="L1834" s="2" t="str">
        <f>VLOOKUP(A1834,'4B0907557P M592 List'!$A$5:$D$1316,2,FALSE)</f>
        <v>1x1</v>
      </c>
      <c r="M1834" s="2" t="str">
        <f>VLOOKUP(A1834,'4B0907557P M592 List'!$A$5:$D$1316,4,FALSE)</f>
        <v>Verzugszeit zur Zündkorrektur bei SR-Umschaltung nach inaktiv</v>
      </c>
      <c r="N1834" s="2" t="str">
        <f>VLOOKUP(A1834,'4B0907557P M592 List'!$A$5:$D$1316,3,FALSE)</f>
        <v>$07327</v>
      </c>
      <c r="P1834" s="2" t="str">
        <f>VLOOKUP(A1834,'06A906018R M383 List'!$A$6:$D$1294,2,FALSE)</f>
        <v>1x1</v>
      </c>
      <c r="Q1834" s="2" t="str">
        <f>VLOOKUP(A1834,'06A906018R M383 List'!$A$6:$D$1294,4,FALSE)</f>
        <v>Verzugszeit zur Zündkorrektur bei SR-Umschaltung nach inaktiv</v>
      </c>
      <c r="R1834" s="2" t="str">
        <f>VLOOKUP(A1834,'06A906018R M383 List'!$A$6:$D$1294,3,FALSE)</f>
        <v>$06CA9</v>
      </c>
      <c r="T1834" s="2" t="str">
        <f>VLOOKUP(A1834,'06A906018CG M383 List'!$A$6:$D$1395,2,FALSE)</f>
        <v>1x1</v>
      </c>
      <c r="U1834" s="2" t="str">
        <f>VLOOKUP(A1834,'06A906018CG M383 List'!$A$6:$D$1395,4,FALSE)</f>
        <v>Verzugszeit zur Zündkorrektur bei SR-Umschaltung nach inaktiv</v>
      </c>
      <c r="V1834" s="2" t="str">
        <f>VLOOKUP(A1834,'06A906018CG M383 List'!$A$6:$D$1395,3,FALSE)</f>
        <v>$06CCF</v>
      </c>
    </row>
    <row r="1835" spans="1:22">
      <c r="A1835" s="2" t="s">
        <v>6996</v>
      </c>
      <c r="B1835" s="2" t="str">
        <f>VLOOKUP(A1835,'4B0907557B M382 List'!$A$5:$E$1799,5,FALSE)</f>
        <v>Blocking time for release SU after start</v>
      </c>
      <c r="D1835" s="2" t="str">
        <f>VLOOKUP(A1835,'4B0907557B M382 List'!$A$5:$B$1799,2,FALSE)</f>
        <v>1x1</v>
      </c>
      <c r="E1835" s="2" t="str">
        <f>VLOOKUP(A1835,'4B0907557B M382 List'!$A$5:$D$1799,4,FALSE)</f>
        <v>Sperrzeit für Freigabe SU nach Start</v>
      </c>
      <c r="F1835" s="2" t="str">
        <f>VLOOKUP(A1835,'4B0907557B M382 List'!$A$5:$D$1799,3,FALSE)</f>
        <v>$0778A</v>
      </c>
      <c r="H1835" s="2" t="str">
        <f>VLOOKUP(A1835,'4B0907557P M592 List'!$A$5:$D$1316,2,FALSE)</f>
        <v>1x1</v>
      </c>
      <c r="I1835" s="2" t="str">
        <f>VLOOKUP(A1835,'4B0907557P M592 List'!$A$5:$D$1316,4,FALSE)</f>
        <v>Sperrzeit für Freigabe SU nach Start</v>
      </c>
      <c r="J1835" s="2" t="str">
        <f>VLOOKUP(A1835,'4B0907557P M592 List'!$A$5:$D$1316,3,FALSE)</f>
        <v>$07320</v>
      </c>
      <c r="L1835" s="2" t="str">
        <f>VLOOKUP(A1835,'4B0907557P M592 List'!$A$5:$D$1316,2,FALSE)</f>
        <v>1x1</v>
      </c>
      <c r="M1835" s="2" t="str">
        <f>VLOOKUP(A1835,'4B0907557P M592 List'!$A$5:$D$1316,4,FALSE)</f>
        <v>Sperrzeit für Freigabe SU nach Start</v>
      </c>
      <c r="N1835" s="2" t="str">
        <f>VLOOKUP(A1835,'4B0907557P M592 List'!$A$5:$D$1316,3,FALSE)</f>
        <v>$07320</v>
      </c>
      <c r="P1835" s="2" t="str">
        <f>VLOOKUP(A1835,'06A906018R M383 List'!$A$6:$D$1294,2,FALSE)</f>
        <v>1x1</v>
      </c>
      <c r="Q1835" s="2" t="str">
        <f>VLOOKUP(A1835,'06A906018R M383 List'!$A$6:$D$1294,4,FALSE)</f>
        <v>Sperrzeit für Freigabe SU nach Start</v>
      </c>
      <c r="R1835" s="2" t="str">
        <f>VLOOKUP(A1835,'06A906018R M383 List'!$A$6:$D$1294,3,FALSE)</f>
        <v>$06CA2</v>
      </c>
      <c r="T1835" s="2" t="str">
        <f>VLOOKUP(A1835,'06A906018CG M383 List'!$A$6:$D$1395,2,FALSE)</f>
        <v>1x1</v>
      </c>
      <c r="U1835" s="2" t="str">
        <f>VLOOKUP(A1835,'06A906018CG M383 List'!$A$6:$D$1395,4,FALSE)</f>
        <v>Sperrzeit für Freigabe SU nach Start</v>
      </c>
      <c r="V1835" s="2" t="str">
        <f>VLOOKUP(A1835,'06A906018CG M383 List'!$A$6:$D$1395,3,FALSE)</f>
        <v>$06CC8</v>
      </c>
    </row>
    <row r="1836" spans="1:22">
      <c r="P1836" s="2"/>
      <c r="Q1836" s="2"/>
      <c r="R1836" s="2"/>
    </row>
    <row r="1837" spans="1:22">
      <c r="A1837" s="17" t="s">
        <v>4413</v>
      </c>
      <c r="B1837" s="15" t="s">
        <v>10012</v>
      </c>
      <c r="P1837" s="2"/>
      <c r="Q1837" s="2"/>
      <c r="R1837" s="2"/>
    </row>
    <row r="1838" spans="1:22">
      <c r="A1838" s="2" t="s">
        <v>9249</v>
      </c>
      <c r="B1838" s="2" t="str">
        <f>VLOOKUP(A1838,'4B0907557B M382 List'!$A$5:$E$1799,5,FALSE)</f>
        <v>Load rate of change threshold for triggering closing angle dynamic derivative</v>
      </c>
      <c r="D1838" s="2" t="str">
        <f>VLOOKUP(A1838,'4B0907557B M382 List'!$A$5:$B$1799,2,FALSE)</f>
        <v>1x1</v>
      </c>
      <c r="E1838" s="2" t="str">
        <f>VLOOKUP(A1838,'4B0907557B M382 List'!$A$5:$D$1799,4,FALSE)</f>
        <v>Laständerungsgeschwindigkeitsschwelle für Auslösung Schließwinkeldynamikvorhalt</v>
      </c>
      <c r="F1838" s="2" t="str">
        <f>VLOOKUP(A1838,'4B0907557B M382 List'!$A$5:$D$1799,3,FALSE)</f>
        <v>$07792</v>
      </c>
      <c r="H1838" s="2" t="str">
        <f>VLOOKUP(A1838,'4B0907557P M592 List'!$A$5:$D$1316,2,FALSE)</f>
        <v>1x1</v>
      </c>
      <c r="I1838" s="2" t="str">
        <f>VLOOKUP(A1838,'4B0907557P M592 List'!$A$5:$D$1316,4,FALSE)</f>
        <v>Laständerungsgeschwindigkeitsschwelle für Auslösung Schließwinkeldynamikvorhalt</v>
      </c>
      <c r="J1838" s="2" t="str">
        <f>VLOOKUP(A1838,'4B0907557P M592 List'!$A$5:$D$1316,3,FALSE)</f>
        <v>$07328</v>
      </c>
      <c r="L1838" s="2" t="str">
        <f>VLOOKUP(A1838,'4B0907557P M592 List'!$A$5:$D$1316,2,FALSE)</f>
        <v>1x1</v>
      </c>
      <c r="M1838" s="2" t="str">
        <f>VLOOKUP(A1838,'4B0907557P M592 List'!$A$5:$D$1316,4,FALSE)</f>
        <v>Laständerungsgeschwindigkeitsschwelle für Auslösung Schließwinkeldynamikvorhalt</v>
      </c>
      <c r="N1838" s="2" t="str">
        <f>VLOOKUP(A1838,'4B0907557P M592 List'!$A$5:$D$1316,3,FALSE)</f>
        <v>$07328</v>
      </c>
      <c r="P1838" s="2" t="str">
        <f>VLOOKUP(A1838,'06A906018R M383 List'!$A$6:$D$1294,2,FALSE)</f>
        <v>1x1</v>
      </c>
      <c r="Q1838" s="2" t="str">
        <f>VLOOKUP(A1838,'06A906018R M383 List'!$A$6:$D$1294,4,FALSE)</f>
        <v>Laständerungsgeschwindigkeitsschwelle für Auslösung Schließwinkeldynamikvorhalt</v>
      </c>
      <c r="R1838" s="2" t="str">
        <f>VLOOKUP(A1838,'06A906018R M383 List'!$A$6:$D$1294,3,FALSE)</f>
        <v>$06CAA</v>
      </c>
      <c r="T1838" s="2" t="str">
        <f>VLOOKUP(A1838,'06A906018CG M383 List'!$A$6:$D$1395,2,FALSE)</f>
        <v>1x1</v>
      </c>
      <c r="U1838" s="2" t="str">
        <f>VLOOKUP(A1838,'06A906018CG M383 List'!$A$6:$D$1395,4,FALSE)</f>
        <v>Laständerungsgeschwindigkeitsschwelle für Auslösung Schließwinkeldynamikvorhalt</v>
      </c>
      <c r="V1838" s="2" t="str">
        <f>VLOOKUP(A1838,'06A906018CG M383 List'!$A$6:$D$1395,3,FALSE)</f>
        <v>$06CD0</v>
      </c>
    </row>
    <row r="1839" spans="1:22">
      <c r="A1839" s="2" t="s">
        <v>9303</v>
      </c>
      <c r="B1839" s="2" t="str">
        <f>VLOOKUP(A1839,'4B0907557B M382 List'!$A$5:$E$1799,5,FALSE)</f>
        <v>Voltage offset between SG and ZS</v>
      </c>
      <c r="D1839" s="2" t="str">
        <f>VLOOKUP(A1839,'4B0907557B M382 List'!$A$5:$B$1799,2,FALSE)</f>
        <v>1x1</v>
      </c>
      <c r="E1839" s="2" t="str">
        <f>VLOOKUP(A1839,'4B0907557B M382 List'!$A$5:$D$1799,4,FALSE)</f>
        <v>Spannungsversatz zwischen SG und ZS</v>
      </c>
      <c r="F1839" s="2" t="str">
        <f>VLOOKUP(A1839,'4B0907557B M382 List'!$A$5:$D$1799,3,FALSE)</f>
        <v>$07795</v>
      </c>
      <c r="H1839" s="2" t="str">
        <f>VLOOKUP(A1839,'4B0907557P M592 List'!$A$5:$D$1316,2,FALSE)</f>
        <v>1x1</v>
      </c>
      <c r="I1839" s="2" t="str">
        <f>VLOOKUP(A1839,'4B0907557P M592 List'!$A$5:$D$1316,4,FALSE)</f>
        <v>Spannungsversatz zwischen SG und ZS</v>
      </c>
      <c r="J1839" s="2" t="str">
        <f>VLOOKUP(A1839,'4B0907557P M592 List'!$A$5:$D$1316,3,FALSE)</f>
        <v>$0732B</v>
      </c>
      <c r="L1839" s="2" t="str">
        <f>VLOOKUP(A1839,'4B0907557P M592 List'!$A$5:$D$1316,2,FALSE)</f>
        <v>1x1</v>
      </c>
      <c r="M1839" s="2" t="str">
        <f>VLOOKUP(A1839,'4B0907557P M592 List'!$A$5:$D$1316,4,FALSE)</f>
        <v>Spannungsversatz zwischen SG und ZS</v>
      </c>
      <c r="N1839" s="2" t="str">
        <f>VLOOKUP(A1839,'4B0907557P M592 List'!$A$5:$D$1316,3,FALSE)</f>
        <v>$0732B</v>
      </c>
      <c r="P1839" s="2" t="str">
        <f>VLOOKUP(A1839,'06A906018R M383 List'!$A$6:$D$1294,2,FALSE)</f>
        <v>1x1</v>
      </c>
      <c r="Q1839" s="2" t="str">
        <f>VLOOKUP(A1839,'06A906018R M383 List'!$A$6:$D$1294,4,FALSE)</f>
        <v>Spannungsversatz zwischen SG und ZS</v>
      </c>
      <c r="R1839" s="2" t="str">
        <f>VLOOKUP(A1839,'06A906018R M383 List'!$A$6:$D$1294,3,FALSE)</f>
        <v>$06CAD</v>
      </c>
      <c r="T1839" s="2" t="str">
        <f>VLOOKUP(A1839,'06A906018CG M383 List'!$A$6:$D$1395,2,FALSE)</f>
        <v>1x1</v>
      </c>
      <c r="U1839" s="2" t="str">
        <f>VLOOKUP(A1839,'06A906018CG M383 List'!$A$6:$D$1395,4,FALSE)</f>
        <v>Spannungsversatz zwischen SG und ZS</v>
      </c>
      <c r="V1839" s="2" t="str">
        <f>VLOOKUP(A1839,'06A906018CG M383 List'!$A$6:$D$1395,3,FALSE)</f>
        <v>$06CD3</v>
      </c>
    </row>
    <row r="1840" spans="1:22">
      <c r="A1840" s="2" t="s">
        <v>7111</v>
      </c>
      <c r="B1840" s="2" t="str">
        <f>VLOOKUP(A1840,'4B0907557B M382 List'!$A$5:$E$1799,5,FALSE)</f>
        <v>minimum opening time</v>
      </c>
      <c r="D1840" s="2" t="str">
        <f>VLOOKUP(A1840,'4B0907557B M382 List'!$A$5:$B$1799,2,FALSE)</f>
        <v>1x1</v>
      </c>
      <c r="E1840" s="2" t="str">
        <f>VLOOKUP(A1840,'4B0907557B M382 List'!$A$5:$D$1799,4,FALSE)</f>
        <v>minimale Öffnungszeit</v>
      </c>
      <c r="F1840" s="2" t="str">
        <f>VLOOKUP(A1840,'4B0907557B M382 List'!$A$5:$D$1799,3,FALSE)</f>
        <v>$07796</v>
      </c>
      <c r="H1840" s="2" t="str">
        <f>VLOOKUP(A1840,'4B0907557P M592 List'!$A$5:$D$1316,2,FALSE)</f>
        <v>1x1</v>
      </c>
      <c r="I1840" s="2" t="str">
        <f>VLOOKUP(A1840,'4B0907557P M592 List'!$A$5:$D$1316,4,FALSE)</f>
        <v>minimale Öffnungszeit</v>
      </c>
      <c r="J1840" s="2" t="str">
        <f>VLOOKUP(A1840,'4B0907557P M592 List'!$A$5:$D$1316,3,FALSE)</f>
        <v>$0732C</v>
      </c>
      <c r="L1840" s="2" t="str">
        <f>VLOOKUP(A1840,'4B0907557P M592 List'!$A$5:$D$1316,2,FALSE)</f>
        <v>1x1</v>
      </c>
      <c r="M1840" s="2" t="str">
        <f>VLOOKUP(A1840,'4B0907557P M592 List'!$A$5:$D$1316,4,FALSE)</f>
        <v>minimale Öffnungszeit</v>
      </c>
      <c r="N1840" s="2" t="str">
        <f>VLOOKUP(A1840,'4B0907557P M592 List'!$A$5:$D$1316,3,FALSE)</f>
        <v>$0732C</v>
      </c>
      <c r="P1840" s="2" t="str">
        <f>VLOOKUP(A1840,'06A906018R M383 List'!$A$6:$D$1294,2,FALSE)</f>
        <v>1x1</v>
      </c>
      <c r="Q1840" s="2" t="str">
        <f>VLOOKUP(A1840,'06A906018R M383 List'!$A$6:$D$1294,4,FALSE)</f>
        <v>minimale Öffnungszeit</v>
      </c>
      <c r="R1840" s="2" t="str">
        <f>VLOOKUP(A1840,'06A906018R M383 List'!$A$6:$D$1294,3,FALSE)</f>
        <v>$06CAE</v>
      </c>
      <c r="T1840" s="2" t="e">
        <f>VLOOKUP(A1840,'06A906018CG M383 List'!$A$6:$D$1395,2,FALSE)</f>
        <v>#N/A</v>
      </c>
      <c r="U1840" s="2" t="e">
        <f>VLOOKUP(A1840,'06A906018CG M383 List'!$A$6:$D$1395,4,FALSE)</f>
        <v>#N/A</v>
      </c>
      <c r="V1840" s="2" t="e">
        <f>VLOOKUP(A1840,'06A906018CG M383 List'!$A$6:$D$1395,3,FALSE)</f>
        <v>#N/A</v>
      </c>
    </row>
    <row r="1841" spans="1:22">
      <c r="A1841" s="2" t="s">
        <v>7114</v>
      </c>
      <c r="B1841" s="2" t="str">
        <f>VLOOKUP(A1841,'4B0907557B M382 List'!$A$5:$E$1799,5,FALSE)</f>
        <v>Fakor closing time at load dynamics</v>
      </c>
      <c r="D1841" s="2" t="str">
        <f>VLOOKUP(A1841,'4B0907557B M382 List'!$A$5:$B$1799,2,FALSE)</f>
        <v>6x1</v>
      </c>
      <c r="E1841" s="2" t="str">
        <f>VLOOKUP(A1841,'4B0907557B M382 List'!$A$5:$D$1799,4,FALSE)</f>
        <v>Fakor Schließzeit bei Lastdynamik</v>
      </c>
      <c r="F1841" s="2" t="str">
        <f>VLOOKUP(A1841,'4B0907557B M382 List'!$A$5:$D$1799,3,FALSE)</f>
        <v>$0ADCE</v>
      </c>
      <c r="H1841" s="2" t="e">
        <f>VLOOKUP(A1841,'4B0907557P M592 List'!$A$5:$D$1316,2,FALSE)</f>
        <v>#N/A</v>
      </c>
      <c r="I1841" s="2" t="e">
        <f>VLOOKUP(A1841,'4B0907557P M592 List'!$A$5:$D$1316,4,FALSE)</f>
        <v>#N/A</v>
      </c>
      <c r="J1841" s="2" t="e">
        <f>VLOOKUP(A1841,'4B0907557P M592 List'!$A$5:$D$1316,3,FALSE)</f>
        <v>#N/A</v>
      </c>
      <c r="L1841" s="2" t="e">
        <f>VLOOKUP(A1841,'4B0907557P M592 List'!$A$5:$D$1316,2,FALSE)</f>
        <v>#N/A</v>
      </c>
      <c r="M1841" s="2" t="e">
        <f>VLOOKUP(A1841,'4B0907557P M592 List'!$A$5:$D$1316,4,FALSE)</f>
        <v>#N/A</v>
      </c>
      <c r="N1841" s="2" t="e">
        <f>VLOOKUP(A1841,'4B0907557P M592 List'!$A$5:$D$1316,3,FALSE)</f>
        <v>#N/A</v>
      </c>
      <c r="P1841" s="2" t="str">
        <f>VLOOKUP(A1841,'06A906018R M383 List'!$A$6:$D$1294,2,FALSE)</f>
        <v>6x1</v>
      </c>
      <c r="Q1841" s="2" t="str">
        <f>VLOOKUP(A1841,'06A906018R M383 List'!$A$6:$D$1294,4,FALSE)</f>
        <v>Fakor Schließzeit bei Lastdynamik</v>
      </c>
      <c r="R1841" s="2" t="str">
        <f>VLOOKUP(A1841,'06A906018R M383 List'!$A$6:$D$1294,3,FALSE)</f>
        <v>$0A2D3</v>
      </c>
      <c r="T1841" s="2" t="str">
        <f>VLOOKUP(A1841,'06A906018CG M383 List'!$A$6:$D$1395,2,FALSE)</f>
        <v>6x1</v>
      </c>
      <c r="U1841" s="2" t="str">
        <f>VLOOKUP(A1841,'06A906018CG M383 List'!$A$6:$D$1395,4,FALSE)</f>
        <v>Fakor Schließzeit bei Lastdynamik</v>
      </c>
      <c r="V1841" s="2" t="str">
        <f>VLOOKUP(A1841,'06A906018CG M383 List'!$A$6:$D$1395,3,FALSE)</f>
        <v>$0A33D</v>
      </c>
    </row>
    <row r="1842" spans="1:22">
      <c r="A1842" s="2" t="s">
        <v>7117</v>
      </c>
      <c r="B1842" s="2" t="str">
        <f>VLOOKUP(A1842,'4B0907557B M382 List'!$A$5:$E$1799,5,FALSE)</f>
        <v>Closing time correction for cold engine</v>
      </c>
      <c r="D1842" s="2" t="str">
        <f>VLOOKUP(A1842,'4B0907557B M382 List'!$A$5:$B$1799,2,FALSE)</f>
        <v>1x1</v>
      </c>
      <c r="E1842" s="2" t="str">
        <f>VLOOKUP(A1842,'4B0907557B M382 List'!$A$5:$D$1799,4,FALSE)</f>
        <v>Schließzeitkorrektur für kalten Motor</v>
      </c>
      <c r="F1842" s="2" t="str">
        <f>VLOOKUP(A1842,'4B0907557B M382 List'!$A$5:$D$1799,3,FALSE)</f>
        <v>$07794</v>
      </c>
      <c r="H1842" s="2" t="str">
        <f>VLOOKUP(A1842,'4B0907557P M592 List'!$A$5:$D$1316,2,FALSE)</f>
        <v>1x1</v>
      </c>
      <c r="I1842" s="2" t="str">
        <f>VLOOKUP(A1842,'4B0907557P M592 List'!$A$5:$D$1316,4,FALSE)</f>
        <v>Schließzeitkorrektur für kalten Motor</v>
      </c>
      <c r="J1842" s="2" t="str">
        <f>VLOOKUP(A1842,'4B0907557P M592 List'!$A$5:$D$1316,3,FALSE)</f>
        <v>$0732A</v>
      </c>
      <c r="L1842" s="2" t="str">
        <f>VLOOKUP(A1842,'4B0907557P M592 List'!$A$5:$D$1316,2,FALSE)</f>
        <v>1x1</v>
      </c>
      <c r="M1842" s="2" t="str">
        <f>VLOOKUP(A1842,'4B0907557P M592 List'!$A$5:$D$1316,4,FALSE)</f>
        <v>Schließzeitkorrektur für kalten Motor</v>
      </c>
      <c r="N1842" s="2" t="str">
        <f>VLOOKUP(A1842,'4B0907557P M592 List'!$A$5:$D$1316,3,FALSE)</f>
        <v>$0732A</v>
      </c>
      <c r="P1842" s="2" t="str">
        <f>VLOOKUP(A1842,'06A906018R M383 List'!$A$6:$D$1294,2,FALSE)</f>
        <v>1x1</v>
      </c>
      <c r="Q1842" s="2" t="str">
        <f>VLOOKUP(A1842,'06A906018R M383 List'!$A$6:$D$1294,4,FALSE)</f>
        <v>Schließzeitkorrektur für kalten Motor</v>
      </c>
      <c r="R1842" s="2" t="str">
        <f>VLOOKUP(A1842,'06A906018R M383 List'!$A$6:$D$1294,3,FALSE)</f>
        <v>$06CAC</v>
      </c>
      <c r="T1842" s="2" t="str">
        <f>VLOOKUP(A1842,'06A906018CG M383 List'!$A$6:$D$1395,2,FALSE)</f>
        <v>1x1</v>
      </c>
      <c r="U1842" s="2" t="str">
        <f>VLOOKUP(A1842,'06A906018CG M383 List'!$A$6:$D$1395,4,FALSE)</f>
        <v>Schließzeitkorrektur für kalten Motor</v>
      </c>
      <c r="V1842" s="2" t="str">
        <f>VLOOKUP(A1842,'06A906018CG M383 List'!$A$6:$D$1395,3,FALSE)</f>
        <v>$06CD2</v>
      </c>
    </row>
    <row r="1843" spans="1:22">
      <c r="A1843" s="2" t="s">
        <v>7693</v>
      </c>
      <c r="B1843" s="2" t="str">
        <f>VLOOKUP(A1843,'4B0907557B M382 List'!$A$5:$E$1799,5,FALSE)</f>
        <v>Closing time correction as a function of UB</v>
      </c>
      <c r="D1843" s="2" t="str">
        <f>VLOOKUP(A1843,'4B0907557B M382 List'!$A$5:$B$1799,2,FALSE)</f>
        <v>16x7</v>
      </c>
      <c r="E1843" s="2" t="str">
        <f>VLOOKUP(A1843,'4B0907557B M382 List'!$A$5:$D$1799,4,FALSE)</f>
        <v>Schließzeitkorrektur in Abhängigkeit von UB</v>
      </c>
      <c r="F1843" s="2" t="str">
        <f>VLOOKUP(A1843,'4B0907557B M382 List'!$A$5:$D$1799,3,FALSE)</f>
        <v>$0AE97</v>
      </c>
      <c r="H1843" s="2" t="e">
        <f>VLOOKUP(A1843,'4B0907557P M592 List'!$A$5:$D$1316,2,FALSE)</f>
        <v>#N/A</v>
      </c>
      <c r="I1843" s="2" t="e">
        <f>VLOOKUP(A1843,'4B0907557P M592 List'!$A$5:$D$1316,4,FALSE)</f>
        <v>#N/A</v>
      </c>
      <c r="J1843" s="2" t="e">
        <f>VLOOKUP(A1843,'4B0907557P M592 List'!$A$5:$D$1316,3,FALSE)</f>
        <v>#N/A</v>
      </c>
      <c r="L1843" s="2" t="e">
        <f>VLOOKUP(A1843,'4B0907557P M592 List'!$A$5:$D$1316,2,FALSE)</f>
        <v>#N/A</v>
      </c>
      <c r="M1843" s="2" t="e">
        <f>VLOOKUP(A1843,'4B0907557P M592 List'!$A$5:$D$1316,4,FALSE)</f>
        <v>#N/A</v>
      </c>
      <c r="N1843" s="2" t="e">
        <f>VLOOKUP(A1843,'4B0907557P M592 List'!$A$5:$D$1316,3,FALSE)</f>
        <v>#N/A</v>
      </c>
      <c r="P1843" s="2" t="str">
        <f>VLOOKUP(A1843,'06A906018R M383 List'!$A$6:$D$1294,2,FALSE)</f>
        <v>16x7</v>
      </c>
      <c r="Q1843" s="2" t="str">
        <f>VLOOKUP(A1843,'06A906018R M383 List'!$A$6:$D$1294,4,FALSE)</f>
        <v>Schließzeitkorrektur in Abhängigkeit von UB</v>
      </c>
      <c r="R1843" s="2" t="str">
        <f>VLOOKUP(A1843,'06A906018R M383 List'!$A$6:$D$1294,3,FALSE)</f>
        <v>$0A39C</v>
      </c>
      <c r="T1843" s="2" t="str">
        <f>VLOOKUP(A1843,'06A906018CG M383 List'!$A$6:$D$1395,2,FALSE)</f>
        <v>16x7</v>
      </c>
      <c r="U1843" s="2" t="str">
        <f>VLOOKUP(A1843,'06A906018CG M383 List'!$A$6:$D$1395,4,FALSE)</f>
        <v>Schließzeitkorrektur in Abhängigkeit von UB</v>
      </c>
      <c r="V1843" s="2" t="str">
        <f>VLOOKUP(A1843,'06A906018CG M383 List'!$A$6:$D$1395,3,FALSE)</f>
        <v>$0A406</v>
      </c>
    </row>
    <row r="1844" spans="1:22">
      <c r="A1844" s="2" t="s">
        <v>7731</v>
      </c>
      <c r="B1844" s="2" t="str">
        <f>VLOOKUP(A1844,'4B0907557B M382 List'!$A$5:$E$1799,5,FALSE)</f>
        <v>Closing time correction as a function of the speed gradient</v>
      </c>
      <c r="D1844" s="2" t="str">
        <f>VLOOKUP(A1844,'4B0907557B M382 List'!$A$5:$B$1799,2,FALSE)</f>
        <v>6x8</v>
      </c>
      <c r="E1844" s="2" t="str">
        <f>VLOOKUP(A1844,'4B0907557B M382 List'!$A$5:$D$1799,4,FALSE)</f>
        <v>Schließzeitkorrektur in Abhängigkeit des Drehzahlgradienten</v>
      </c>
      <c r="F1844" s="2" t="str">
        <f>VLOOKUP(A1844,'4B0907557B M382 List'!$A$5:$D$1799,3,FALSE)</f>
        <v>$0AE4C</v>
      </c>
      <c r="H1844" s="2" t="e">
        <f>VLOOKUP(A1844,'4B0907557P M592 List'!$A$5:$D$1316,2,FALSE)</f>
        <v>#N/A</v>
      </c>
      <c r="I1844" s="2" t="e">
        <f>VLOOKUP(A1844,'4B0907557P M592 List'!$A$5:$D$1316,4,FALSE)</f>
        <v>#N/A</v>
      </c>
      <c r="J1844" s="2" t="e">
        <f>VLOOKUP(A1844,'4B0907557P M592 List'!$A$5:$D$1316,3,FALSE)</f>
        <v>#N/A</v>
      </c>
      <c r="L1844" s="2" t="e">
        <f>VLOOKUP(A1844,'4B0907557P M592 List'!$A$5:$D$1316,2,FALSE)</f>
        <v>#N/A</v>
      </c>
      <c r="M1844" s="2" t="e">
        <f>VLOOKUP(A1844,'4B0907557P M592 List'!$A$5:$D$1316,4,FALSE)</f>
        <v>#N/A</v>
      </c>
      <c r="N1844" s="2" t="e">
        <f>VLOOKUP(A1844,'4B0907557P M592 List'!$A$5:$D$1316,3,FALSE)</f>
        <v>#N/A</v>
      </c>
      <c r="P1844" s="2" t="str">
        <f>VLOOKUP(A1844,'06A906018R M383 List'!$A$6:$D$1294,2,FALSE)</f>
        <v>6x8</v>
      </c>
      <c r="Q1844" s="2" t="str">
        <f>VLOOKUP(A1844,'06A906018R M383 List'!$A$6:$D$1294,4,FALSE)</f>
        <v>Schließzeitkorrektur in Abhängigkeit des Drehzahlgradienten</v>
      </c>
      <c r="R1844" s="2" t="str">
        <f>VLOOKUP(A1844,'06A906018R M383 List'!$A$6:$D$1294,3,FALSE)</f>
        <v>$0A351</v>
      </c>
      <c r="T1844" s="2" t="str">
        <f>VLOOKUP(A1844,'06A906018CG M383 List'!$A$6:$D$1395,2,FALSE)</f>
        <v>6x8</v>
      </c>
      <c r="U1844" s="2" t="str">
        <f>VLOOKUP(A1844,'06A906018CG M383 List'!$A$6:$D$1395,4,FALSE)</f>
        <v>Schließzeitkorrektur in Abhängigkeit des Drehzahlgradienten</v>
      </c>
      <c r="V1844" s="2" t="str">
        <f>VLOOKUP(A1844,'06A906018CG M383 List'!$A$6:$D$1395,3,FALSE)</f>
        <v>$0A3BB</v>
      </c>
    </row>
    <row r="1845" spans="1:22">
      <c r="A1845" s="17" t="s">
        <v>7734</v>
      </c>
      <c r="B1845" s="18" t="str">
        <f>VLOOKUP(A1845,'4B0907557B M382 List'!$A$5:$E$1799,5,FALSE) &amp; "   -   DWELL TIME MAP"</f>
        <v>Closing time map   -   DWELL TIME MAP</v>
      </c>
      <c r="C1845" s="17"/>
      <c r="D1845" s="17" t="str">
        <f>VLOOKUP(A1845,'4B0907557B M382 List'!$A$5:$B$1799,2,FALSE)</f>
        <v>10x8</v>
      </c>
      <c r="E1845" s="2" t="str">
        <f>VLOOKUP(A1845,'4B0907557B M382 List'!$A$5:$D$1799,4,FALSE)</f>
        <v>Schließzeitkennfeld</v>
      </c>
      <c r="F1845" s="2" t="str">
        <f>VLOOKUP(A1845,'4B0907557B M382 List'!$A$5:$D$1799,3,FALSE)</f>
        <v>$0ADEA</v>
      </c>
      <c r="H1845" s="2" t="e">
        <f>VLOOKUP(A1845,'4B0907557P M592 List'!$A$5:$D$1316,2,FALSE)</f>
        <v>#N/A</v>
      </c>
      <c r="I1845" s="2" t="e">
        <f>VLOOKUP(A1845,'4B0907557P M592 List'!$A$5:$D$1316,4,FALSE)</f>
        <v>#N/A</v>
      </c>
      <c r="J1845" s="2" t="e">
        <f>VLOOKUP(A1845,'4B0907557P M592 List'!$A$5:$D$1316,3,FALSE)</f>
        <v>#N/A</v>
      </c>
      <c r="L1845" s="2" t="e">
        <f>VLOOKUP(A1845,'4B0907557P M592 List'!$A$5:$D$1316,2,FALSE)</f>
        <v>#N/A</v>
      </c>
      <c r="M1845" s="2" t="e">
        <f>VLOOKUP(A1845,'4B0907557P M592 List'!$A$5:$D$1316,4,FALSE)</f>
        <v>#N/A</v>
      </c>
      <c r="N1845" s="2" t="e">
        <f>VLOOKUP(A1845,'4B0907557P M592 List'!$A$5:$D$1316,3,FALSE)</f>
        <v>#N/A</v>
      </c>
      <c r="P1845" s="2" t="str">
        <f>VLOOKUP(A1845,'06A906018R M383 List'!$A$6:$D$1294,2,FALSE)</f>
        <v>10x8</v>
      </c>
      <c r="Q1845" s="2" t="str">
        <f>VLOOKUP(A1845,'06A906018R M383 List'!$A$6:$D$1294,4,FALSE)</f>
        <v>Schließzeitkennfeld</v>
      </c>
      <c r="R1845" s="2" t="str">
        <f>VLOOKUP(A1845,'06A906018R M383 List'!$A$6:$D$1294,3,FALSE)</f>
        <v>$0A2EF</v>
      </c>
      <c r="T1845" s="2" t="str">
        <f>VLOOKUP(A1845,'06A906018CG M383 List'!$A$6:$D$1395,2,FALSE)</f>
        <v>10x8</v>
      </c>
      <c r="U1845" s="2" t="str">
        <f>VLOOKUP(A1845,'06A906018CG M383 List'!$A$6:$D$1395,4,FALSE)</f>
        <v>Schließzeitkennfeld</v>
      </c>
      <c r="V1845" s="2" t="str">
        <f>VLOOKUP(A1845,'06A906018CG M383 List'!$A$6:$D$1395,3,FALSE)</f>
        <v>$0A359</v>
      </c>
    </row>
    <row r="1846" spans="1:22">
      <c r="A1846" s="2" t="s">
        <v>6537</v>
      </c>
      <c r="B1846" s="2" t="str">
        <f>VLOOKUP(A1846,'4B0907557B M382 List'!$A$5:$E$1799,5,FALSE)</f>
        <v>Motor temperature threshold for closing time extension</v>
      </c>
      <c r="D1846" s="2" t="str">
        <f>VLOOKUP(A1846,'4B0907557B M382 List'!$A$5:$B$1799,2,FALSE)</f>
        <v>1x1</v>
      </c>
      <c r="E1846" s="2" t="str">
        <f>VLOOKUP(A1846,'4B0907557B M382 List'!$A$5:$D$1799,4,FALSE)</f>
        <v>Motortemperaturschwelle für Schließzeitverlängerung</v>
      </c>
      <c r="F1846" s="2" t="str">
        <f>VLOOKUP(A1846,'4B0907557B M382 List'!$A$5:$D$1799,3,FALSE)</f>
        <v>$07793</v>
      </c>
      <c r="H1846" s="2" t="str">
        <f>VLOOKUP(A1846,'4B0907557P M592 List'!$A$5:$D$1316,2,FALSE)</f>
        <v>1x1</v>
      </c>
      <c r="I1846" s="2" t="str">
        <f>VLOOKUP(A1846,'4B0907557P M592 List'!$A$5:$D$1316,4,FALSE)</f>
        <v>Motortemperaturschwelle für Schließzeitverlängerung</v>
      </c>
      <c r="J1846" s="2" t="str">
        <f>VLOOKUP(A1846,'4B0907557P M592 List'!$A$5:$D$1316,3,FALSE)</f>
        <v>$07329</v>
      </c>
      <c r="L1846" s="2" t="str">
        <f>VLOOKUP(A1846,'4B0907557P M592 List'!$A$5:$D$1316,2,FALSE)</f>
        <v>1x1</v>
      </c>
      <c r="M1846" s="2" t="str">
        <f>VLOOKUP(A1846,'4B0907557P M592 List'!$A$5:$D$1316,4,FALSE)</f>
        <v>Motortemperaturschwelle für Schließzeitverlängerung</v>
      </c>
      <c r="N1846" s="2" t="str">
        <f>VLOOKUP(A1846,'4B0907557P M592 List'!$A$5:$D$1316,3,FALSE)</f>
        <v>$07329</v>
      </c>
      <c r="P1846" s="2" t="str">
        <f>VLOOKUP(A1846,'06A906018R M383 List'!$A$6:$D$1294,2,FALSE)</f>
        <v>1x1</v>
      </c>
      <c r="Q1846" s="2" t="str">
        <f>VLOOKUP(A1846,'06A906018R M383 List'!$A$6:$D$1294,4,FALSE)</f>
        <v>Motortemperaturschwelle für Schließzeitverlängerung</v>
      </c>
      <c r="R1846" s="2" t="str">
        <f>VLOOKUP(A1846,'06A906018R M383 List'!$A$6:$D$1294,3,FALSE)</f>
        <v>$06CAB</v>
      </c>
      <c r="T1846" s="2" t="str">
        <f>VLOOKUP(A1846,'06A906018CG M383 List'!$A$6:$D$1395,2,FALSE)</f>
        <v>1x1</v>
      </c>
      <c r="U1846" s="2" t="str">
        <f>VLOOKUP(A1846,'06A906018CG M383 List'!$A$6:$D$1395,4,FALSE)</f>
        <v>Motortemperaturschwelle für Schließzeitverlängerung</v>
      </c>
      <c r="V1846" s="2" t="str">
        <f>VLOOKUP(A1846,'06A906018CG M383 List'!$A$6:$D$1395,3,FALSE)</f>
        <v>$06CD1</v>
      </c>
    </row>
    <row r="1847" spans="1:22">
      <c r="A1847" s="2" t="s">
        <v>6835</v>
      </c>
      <c r="B1847" s="2" t="str">
        <f>VLOOKUP(A1847,'4B0907557B M382 List'!$A$5:$E$1799,5,FALSE)</f>
        <v>Charging time limitation</v>
      </c>
      <c r="D1847" s="2" t="str">
        <f>VLOOKUP(A1847,'4B0907557B M382 List'!$A$5:$B$1799,2,FALSE)</f>
        <v>1x1</v>
      </c>
      <c r="E1847" s="2" t="str">
        <f>VLOOKUP(A1847,'4B0907557B M382 List'!$A$5:$D$1799,4,FALSE)</f>
        <v>Ladezeitbegrenzung</v>
      </c>
      <c r="F1847" s="2" t="str">
        <f>VLOOKUP(A1847,'4B0907557B M382 List'!$A$5:$D$1799,3,FALSE)</f>
        <v>$07797</v>
      </c>
      <c r="H1847" s="2" t="str">
        <f>VLOOKUP(A1847,'4B0907557P M592 List'!$A$5:$D$1316,2,FALSE)</f>
        <v>1x1</v>
      </c>
      <c r="I1847" s="2" t="str">
        <f>VLOOKUP(A1847,'4B0907557P M592 List'!$A$5:$D$1316,4,FALSE)</f>
        <v>Ladezeitbegrenzung</v>
      </c>
      <c r="J1847" s="2" t="str">
        <f>VLOOKUP(A1847,'4B0907557P M592 List'!$A$5:$D$1316,3,FALSE)</f>
        <v>$0732D</v>
      </c>
      <c r="L1847" s="2" t="str">
        <f>VLOOKUP(A1847,'4B0907557P M592 List'!$A$5:$D$1316,2,FALSE)</f>
        <v>1x1</v>
      </c>
      <c r="M1847" s="2" t="str">
        <f>VLOOKUP(A1847,'4B0907557P M592 List'!$A$5:$D$1316,4,FALSE)</f>
        <v>Ladezeitbegrenzung</v>
      </c>
      <c r="N1847" s="2" t="str">
        <f>VLOOKUP(A1847,'4B0907557P M592 List'!$A$5:$D$1316,3,FALSE)</f>
        <v>$0732D</v>
      </c>
      <c r="P1847" s="2" t="str">
        <f>VLOOKUP(A1847,'06A906018R M383 List'!$A$6:$D$1294,2,FALSE)</f>
        <v>1x1</v>
      </c>
      <c r="Q1847" s="2" t="str">
        <f>VLOOKUP(A1847,'06A906018R M383 List'!$A$6:$D$1294,4,FALSE)</f>
        <v>Ladezeitbegrenzung</v>
      </c>
      <c r="R1847" s="2" t="str">
        <f>VLOOKUP(A1847,'06A906018R M383 List'!$A$6:$D$1294,3,FALSE)</f>
        <v>$06CAF</v>
      </c>
      <c r="T1847" s="2" t="str">
        <f>VLOOKUP(A1847,'06A906018CG M383 List'!$A$6:$D$1395,2,FALSE)</f>
        <v>1x1</v>
      </c>
      <c r="U1847" s="2" t="str">
        <f>VLOOKUP(A1847,'06A906018CG M383 List'!$A$6:$D$1395,4,FALSE)</f>
        <v>Ladezeitbegrenzung</v>
      </c>
      <c r="V1847" s="2" t="str">
        <f>VLOOKUP(A1847,'06A906018CG M383 List'!$A$6:$D$1395,3,FALSE)</f>
        <v>$06CD5</v>
      </c>
    </row>
    <row r="1848" spans="1:22">
      <c r="A1848" s="2" t="s">
        <v>3788</v>
      </c>
      <c r="B1848" s="2" t="str">
        <f>VLOOKUP(A1848,'4B0907557B M382 List'!$A$5:$E$1799,5,FALSE)</f>
        <v>Duration of the dynamic derivative action</v>
      </c>
      <c r="D1848" s="2" t="str">
        <f>VLOOKUP(A1848,'4B0907557B M382 List'!$A$5:$B$1799,2,FALSE)</f>
        <v>6x1</v>
      </c>
      <c r="E1848" s="2" t="str">
        <f>VLOOKUP(A1848,'4B0907557B M382 List'!$A$5:$D$1799,4,FALSE)</f>
        <v>Dauer des Dynamikvorhaltes</v>
      </c>
      <c r="F1848" s="2" t="str">
        <f>VLOOKUP(A1848,'4B0907557B M382 List'!$A$5:$D$1799,3,FALSE)</f>
        <v>$0ADC0</v>
      </c>
      <c r="H1848" s="2" t="e">
        <f>VLOOKUP(A1848,'4B0907557P M592 List'!$A$5:$D$1316,2,FALSE)</f>
        <v>#N/A</v>
      </c>
      <c r="I1848" s="2" t="e">
        <f>VLOOKUP(A1848,'4B0907557P M592 List'!$A$5:$D$1316,4,FALSE)</f>
        <v>#N/A</v>
      </c>
      <c r="J1848" s="2" t="e">
        <f>VLOOKUP(A1848,'4B0907557P M592 List'!$A$5:$D$1316,3,FALSE)</f>
        <v>#N/A</v>
      </c>
      <c r="L1848" s="2" t="e">
        <f>VLOOKUP(A1848,'4B0907557P M592 List'!$A$5:$D$1316,2,FALSE)</f>
        <v>#N/A</v>
      </c>
      <c r="M1848" s="2" t="e">
        <f>VLOOKUP(A1848,'4B0907557P M592 List'!$A$5:$D$1316,4,FALSE)</f>
        <v>#N/A</v>
      </c>
      <c r="N1848" s="2" t="e">
        <f>VLOOKUP(A1848,'4B0907557P M592 List'!$A$5:$D$1316,3,FALSE)</f>
        <v>#N/A</v>
      </c>
      <c r="P1848" s="2" t="str">
        <f>VLOOKUP(A1848,'06A906018R M383 List'!$A$6:$D$1294,2,FALSE)</f>
        <v>6x1</v>
      </c>
      <c r="Q1848" s="2" t="str">
        <f>VLOOKUP(A1848,'06A906018R M383 List'!$A$6:$D$1294,4,FALSE)</f>
        <v>Dauer des Dynamikvorhaltes</v>
      </c>
      <c r="R1848" s="2" t="str">
        <f>VLOOKUP(A1848,'06A906018R M383 List'!$A$6:$D$1294,3,FALSE)</f>
        <v>$0A2C5</v>
      </c>
      <c r="T1848" s="2" t="str">
        <f>VLOOKUP(A1848,'06A906018CG M383 List'!$A$6:$D$1395,2,FALSE)</f>
        <v>6x1</v>
      </c>
      <c r="U1848" s="2" t="str">
        <f>VLOOKUP(A1848,'06A906018CG M383 List'!$A$6:$D$1395,4,FALSE)</f>
        <v>Dauer des Dynamikvorhaltes</v>
      </c>
      <c r="V1848" s="2" t="str">
        <f>VLOOKUP(A1848,'06A906018CG M383 List'!$A$6:$D$1395,3,FALSE)</f>
        <v>$0A32F</v>
      </c>
    </row>
    <row r="1849" spans="1:22">
      <c r="P1849" s="2"/>
      <c r="Q1849" s="2"/>
      <c r="R1849" s="2"/>
    </row>
    <row r="1850" spans="1:22">
      <c r="A1850" s="2" t="s">
        <v>4414</v>
      </c>
      <c r="B1850" s="15" t="s">
        <v>10013</v>
      </c>
      <c r="P1850" s="2"/>
      <c r="Q1850" s="2"/>
      <c r="R1850" s="2"/>
    </row>
    <row r="1851" spans="1:22">
      <c r="A1851" s="2" t="s">
        <v>9213</v>
      </c>
      <c r="B1851" s="2" t="str">
        <f>VLOOKUP(A1851,'4B0907557B M382 List'!$A$5:$E$1799,5,FALSE)</f>
        <v>Delta duty cycle for hysteresis switching period</v>
      </c>
      <c r="D1851" s="2" t="str">
        <f>VLOOKUP(A1851,'4B0907557B M382 List'!$A$5:$B$1799,2,FALSE)</f>
        <v>1x1</v>
      </c>
      <c r="E1851" s="2" t="str">
        <f>VLOOKUP(A1851,'4B0907557B M382 List'!$A$5:$D$1799,4,FALSE)</f>
        <v>Delta Tastverhältnis für Hysterese Periodendauerumschaltung</v>
      </c>
      <c r="F1851" s="2" t="str">
        <f>VLOOKUP(A1851,'4B0907557B M382 List'!$A$5:$D$1799,3,FALSE)</f>
        <v>$077B4</v>
      </c>
      <c r="H1851" s="2" t="str">
        <f>VLOOKUP(A1851,'4B0907557P M592 List'!$A$5:$D$1316,2,FALSE)</f>
        <v>1x1</v>
      </c>
      <c r="I1851" s="2" t="str">
        <f>VLOOKUP(A1851,'4B0907557P M592 List'!$A$5:$D$1316,4,FALSE)</f>
        <v>Delta Tastverhältnis für Hysterese Periodendauerumschaltung</v>
      </c>
      <c r="J1851" s="2" t="str">
        <f>VLOOKUP(A1851,'4B0907557P M592 List'!$A$5:$D$1316,3,FALSE)</f>
        <v>$0734A</v>
      </c>
      <c r="L1851" s="2" t="str">
        <f>VLOOKUP(A1851,'4B0907557P M592 List'!$A$5:$D$1316,2,FALSE)</f>
        <v>1x1</v>
      </c>
      <c r="M1851" s="2" t="str">
        <f>VLOOKUP(A1851,'4B0907557P M592 List'!$A$5:$D$1316,4,FALSE)</f>
        <v>Delta Tastverhältnis für Hysterese Periodendauerumschaltung</v>
      </c>
      <c r="N1851" s="2" t="str">
        <f>VLOOKUP(A1851,'4B0907557P M592 List'!$A$5:$D$1316,3,FALSE)</f>
        <v>$0734A</v>
      </c>
      <c r="P1851" s="2" t="str">
        <f>VLOOKUP(A1851,'06A906018R M383 List'!$A$6:$D$1294,2,FALSE)</f>
        <v>1x1</v>
      </c>
      <c r="Q1851" s="2" t="str">
        <f>VLOOKUP(A1851,'06A906018R M383 List'!$A$6:$D$1294,4,FALSE)</f>
        <v>Delta Tastverhältnis für Hysterese Periodendauerumschaltung</v>
      </c>
      <c r="R1851" s="2" t="str">
        <f>VLOOKUP(A1851,'06A906018R M383 List'!$A$6:$D$1294,3,FALSE)</f>
        <v>$06CCC</v>
      </c>
      <c r="T1851" s="2" t="str">
        <f>VLOOKUP(A1851,'06A906018CG M383 List'!$A$6:$D$1395,2,FALSE)</f>
        <v>1x1</v>
      </c>
      <c r="U1851" s="2" t="str">
        <f>VLOOKUP(A1851,'06A906018CG M383 List'!$A$6:$D$1395,4,FALSE)</f>
        <v>Delta Tastverhältnis für Hysterese Periodendauerumschaltung</v>
      </c>
      <c r="V1851" s="2" t="str">
        <f>VLOOKUP(A1851,'06A906018CG M383 List'!$A$6:$D$1395,3,FALSE)</f>
        <v>$06CF2</v>
      </c>
    </row>
    <row r="1852" spans="1:22">
      <c r="A1852" s="2" t="s">
        <v>9904</v>
      </c>
      <c r="B1852" s="2" t="str">
        <f>VLOOKUP(A1852,'4B0907557B M382 List'!$A$5:$E$1799,5,FALSE)</f>
        <v>Characteristic exponential factor for Terminating purge</v>
      </c>
      <c r="D1852" s="2" t="str">
        <f>VLOOKUP(A1852,'4B0907557B M382 List'!$A$5:$B$1799,2,FALSE)</f>
        <v>7x1</v>
      </c>
      <c r="E1852" s="2" t="str">
        <f>VLOOKUP(A1852,'4B0907557B M382 List'!$A$5:$D$1799,4,FALSE)</f>
        <v>Kennlinie Faktor für exponentielle Absteuerung Spülrate</v>
      </c>
      <c r="F1852" s="2" t="str">
        <f>VLOOKUP(A1852,'4B0907557B M382 List'!$A$5:$D$1799,3,FALSE)</f>
        <v>$0B19D</v>
      </c>
      <c r="H1852" s="2" t="e">
        <f>VLOOKUP(A1852,'4B0907557P M592 List'!$A$5:$D$1316,2,FALSE)</f>
        <v>#N/A</v>
      </c>
      <c r="I1852" s="2" t="e">
        <f>VLOOKUP(A1852,'4B0907557P M592 List'!$A$5:$D$1316,4,FALSE)</f>
        <v>#N/A</v>
      </c>
      <c r="J1852" s="2" t="e">
        <f>VLOOKUP(A1852,'4B0907557P M592 List'!$A$5:$D$1316,3,FALSE)</f>
        <v>#N/A</v>
      </c>
      <c r="L1852" s="2" t="e">
        <f>VLOOKUP(A1852,'4B0907557P M592 List'!$A$5:$D$1316,2,FALSE)</f>
        <v>#N/A</v>
      </c>
      <c r="M1852" s="2" t="e">
        <f>VLOOKUP(A1852,'4B0907557P M592 List'!$A$5:$D$1316,4,FALSE)</f>
        <v>#N/A</v>
      </c>
      <c r="N1852" s="2" t="e">
        <f>VLOOKUP(A1852,'4B0907557P M592 List'!$A$5:$D$1316,3,FALSE)</f>
        <v>#N/A</v>
      </c>
      <c r="P1852" s="2" t="str">
        <f>VLOOKUP(A1852,'06A906018R M383 List'!$A$6:$D$1294,2,FALSE)</f>
        <v>7x1</v>
      </c>
      <c r="Q1852" s="2" t="str">
        <f>VLOOKUP(A1852,'06A906018R M383 List'!$A$6:$D$1294,4,FALSE)</f>
        <v>Kennlinie Faktor für exponentielle Absteuerung Spülrate</v>
      </c>
      <c r="R1852" s="2" t="str">
        <f>VLOOKUP(A1852,'06A906018R M383 List'!$A$6:$D$1294,3,FALSE)</f>
        <v>$0A6A2</v>
      </c>
      <c r="T1852" s="2" t="str">
        <f>VLOOKUP(A1852,'06A906018CG M383 List'!$A$6:$D$1395,2,FALSE)</f>
        <v>7x1</v>
      </c>
      <c r="U1852" s="2" t="str">
        <f>VLOOKUP(A1852,'06A906018CG M383 List'!$A$6:$D$1395,4,FALSE)</f>
        <v>Kennlinie Faktor für exponentielle Absteuerung Spülrate</v>
      </c>
      <c r="V1852" s="2" t="str">
        <f>VLOOKUP(A1852,'06A906018CG M383 List'!$A$6:$D$1395,3,FALSE)</f>
        <v>$0A70C</v>
      </c>
    </row>
    <row r="1853" spans="1:22">
      <c r="A1853" s="2" t="s">
        <v>7033</v>
      </c>
      <c r="B1853" s="2" t="str">
        <f>VLOOKUP(A1853,'4B0907557B M382 List'!$A$5:$E$1799,5,FALSE)</f>
        <v>Progression in Spülratenaufsteuerung</v>
      </c>
      <c r="D1853" s="2" t="str">
        <f>VLOOKUP(A1853,'4B0907557B M382 List'!$A$5:$B$1799,2,FALSE)</f>
        <v>4x1</v>
      </c>
      <c r="E1853" s="2" t="str">
        <f>VLOOKUP(A1853,'4B0907557B M382 List'!$A$5:$D$1799,4,FALSE)</f>
        <v>Progression bei Spülratenaufsteuerung</v>
      </c>
      <c r="F1853" s="2" t="str">
        <f>VLOOKUP(A1853,'4B0907557B M382 List'!$A$5:$D$1799,3,FALSE)</f>
        <v>$0B172</v>
      </c>
      <c r="H1853" s="2" t="e">
        <f>VLOOKUP(A1853,'4B0907557P M592 List'!$A$5:$D$1316,2,FALSE)</f>
        <v>#N/A</v>
      </c>
      <c r="I1853" s="2" t="e">
        <f>VLOOKUP(A1853,'4B0907557P M592 List'!$A$5:$D$1316,4,FALSE)</f>
        <v>#N/A</v>
      </c>
      <c r="J1853" s="2" t="e">
        <f>VLOOKUP(A1853,'4B0907557P M592 List'!$A$5:$D$1316,3,FALSE)</f>
        <v>#N/A</v>
      </c>
      <c r="L1853" s="2" t="e">
        <f>VLOOKUP(A1853,'4B0907557P M592 List'!$A$5:$D$1316,2,FALSE)</f>
        <v>#N/A</v>
      </c>
      <c r="M1853" s="2" t="e">
        <f>VLOOKUP(A1853,'4B0907557P M592 List'!$A$5:$D$1316,4,FALSE)</f>
        <v>#N/A</v>
      </c>
      <c r="N1853" s="2" t="e">
        <f>VLOOKUP(A1853,'4B0907557P M592 List'!$A$5:$D$1316,3,FALSE)</f>
        <v>#N/A</v>
      </c>
      <c r="P1853" s="2" t="str">
        <f>VLOOKUP(A1853,'06A906018R M383 List'!$A$6:$D$1294,2,FALSE)</f>
        <v>4x1</v>
      </c>
      <c r="Q1853" s="2" t="str">
        <f>VLOOKUP(A1853,'06A906018R M383 List'!$A$6:$D$1294,4,FALSE)</f>
        <v>Progression bei Spülratenaufsteuerung</v>
      </c>
      <c r="R1853" s="2" t="str">
        <f>VLOOKUP(A1853,'06A906018R M383 List'!$A$6:$D$1294,3,FALSE)</f>
        <v>$0A677</v>
      </c>
      <c r="T1853" s="2" t="str">
        <f>VLOOKUP(A1853,'06A906018CG M383 List'!$A$6:$D$1395,2,FALSE)</f>
        <v>4x1</v>
      </c>
      <c r="U1853" s="2" t="str">
        <f>VLOOKUP(A1853,'06A906018CG M383 List'!$A$6:$D$1395,4,FALSE)</f>
        <v>Progression bei Spülratenaufsteuerung</v>
      </c>
      <c r="V1853" s="2" t="str">
        <f>VLOOKUP(A1853,'06A906018CG M383 List'!$A$6:$D$1395,3,FALSE)</f>
        <v>$0A6E1</v>
      </c>
    </row>
    <row r="1854" spans="1:22">
      <c r="A1854" s="2" t="s">
        <v>7057</v>
      </c>
      <c r="B1854" s="2" t="str">
        <f>VLOOKUP(A1854,'4B0907557B M382 List'!$A$5:$E$1799,5,FALSE)</f>
        <v>fr- threshold for possible resetting flip- flop "high load"</v>
      </c>
      <c r="D1854" s="2" t="str">
        <f>VLOOKUP(A1854,'4B0907557B M382 List'!$A$5:$B$1799,2,FALSE)</f>
        <v>1x1</v>
      </c>
      <c r="E1854" s="2" t="str">
        <f>VLOOKUP(A1854,'4B0907557B M382 List'!$A$5:$D$1799,4,FALSE)</f>
        <v>fr-Schwelle für mögliches Rücksetzten Flip-Flop "Hohe Beladung"</v>
      </c>
      <c r="F1854" s="2" t="str">
        <f>VLOOKUP(A1854,'4B0907557B M382 List'!$A$5:$D$1799,3,FALSE)</f>
        <v>$077C4</v>
      </c>
      <c r="H1854" s="2" t="str">
        <f>VLOOKUP(A1854,'4B0907557P M592 List'!$A$5:$D$1316,2,FALSE)</f>
        <v>1x1</v>
      </c>
      <c r="I1854" s="2" t="str">
        <f>VLOOKUP(A1854,'4B0907557P M592 List'!$A$5:$D$1316,4,FALSE)</f>
        <v>fr-Schwelle für mögliches Rücksetzten Flip-Flop "Hohe Beladung"</v>
      </c>
      <c r="J1854" s="2" t="str">
        <f>VLOOKUP(A1854,'4B0907557P M592 List'!$A$5:$D$1316,3,FALSE)</f>
        <v>$0735A</v>
      </c>
      <c r="L1854" s="2" t="str">
        <f>VLOOKUP(A1854,'4B0907557P M592 List'!$A$5:$D$1316,2,FALSE)</f>
        <v>1x1</v>
      </c>
      <c r="M1854" s="2" t="str">
        <f>VLOOKUP(A1854,'4B0907557P M592 List'!$A$5:$D$1316,4,FALSE)</f>
        <v>fr-Schwelle für mögliches Rücksetzten Flip-Flop "Hohe Beladung"</v>
      </c>
      <c r="N1854" s="2" t="str">
        <f>VLOOKUP(A1854,'4B0907557P M592 List'!$A$5:$D$1316,3,FALSE)</f>
        <v>$0735A</v>
      </c>
      <c r="P1854" s="2" t="str">
        <f>VLOOKUP(A1854,'06A906018R M383 List'!$A$6:$D$1294,2,FALSE)</f>
        <v>1x1</v>
      </c>
      <c r="Q1854" s="2" t="str">
        <f>VLOOKUP(A1854,'06A906018R M383 List'!$A$6:$D$1294,4,FALSE)</f>
        <v>fr-Schwelle für mögliches Rücksetzten Flip-Flop "Hohe Beladung"</v>
      </c>
      <c r="R1854" s="2" t="str">
        <f>VLOOKUP(A1854,'06A906018R M383 List'!$A$6:$D$1294,3,FALSE)</f>
        <v>$06CDC</v>
      </c>
      <c r="T1854" s="2" t="str">
        <f>VLOOKUP(A1854,'06A906018CG M383 List'!$A$6:$D$1395,2,FALSE)</f>
        <v>1x1</v>
      </c>
      <c r="U1854" s="2" t="str">
        <f>VLOOKUP(A1854,'06A906018CG M383 List'!$A$6:$D$1395,4,FALSE)</f>
        <v>fr-Schwelle für mögliches Rücksetzten Flip-Flop "Hohe Beladung"</v>
      </c>
      <c r="V1854" s="2" t="str">
        <f>VLOOKUP(A1854,'06A906018CG M383 List'!$A$6:$D$1395,3,FALSE)</f>
        <v>$06D02</v>
      </c>
    </row>
    <row r="1855" spans="1:22">
      <c r="A1855" s="2" t="s">
        <v>7087</v>
      </c>
      <c r="B1855" s="2" t="str">
        <f>VLOOKUP(A1855,'4B0907557B M382 List'!$A$5:$E$1799,5,FALSE)</f>
        <v>Threshold loading for demolition TE phase</v>
      </c>
      <c r="D1855" s="2" t="str">
        <f>VLOOKUP(A1855,'4B0907557B M382 List'!$A$5:$B$1799,2,FALSE)</f>
        <v>1x1</v>
      </c>
      <c r="E1855" s="2" t="str">
        <f>VLOOKUP(A1855,'4B0907557B M382 List'!$A$5:$D$1799,4,FALSE)</f>
        <v>Schwelle Beladung für Abbruch TE-Phase</v>
      </c>
      <c r="F1855" s="2" t="str">
        <f>VLOOKUP(A1855,'4B0907557B M382 List'!$A$5:$D$1799,3,FALSE)</f>
        <v>$077B6</v>
      </c>
      <c r="H1855" s="2" t="str">
        <f>VLOOKUP(A1855,'4B0907557P M592 List'!$A$5:$D$1316,2,FALSE)</f>
        <v>1x1</v>
      </c>
      <c r="I1855" s="2" t="str">
        <f>VLOOKUP(A1855,'4B0907557P M592 List'!$A$5:$D$1316,4,FALSE)</f>
        <v>Schwelle Beladung für Abbruch TE-Phase</v>
      </c>
      <c r="J1855" s="2" t="str">
        <f>VLOOKUP(A1855,'4B0907557P M592 List'!$A$5:$D$1316,3,FALSE)</f>
        <v>$0734C</v>
      </c>
      <c r="L1855" s="2" t="str">
        <f>VLOOKUP(A1855,'4B0907557P M592 List'!$A$5:$D$1316,2,FALSE)</f>
        <v>1x1</v>
      </c>
      <c r="M1855" s="2" t="str">
        <f>VLOOKUP(A1855,'4B0907557P M592 List'!$A$5:$D$1316,4,FALSE)</f>
        <v>Schwelle Beladung für Abbruch TE-Phase</v>
      </c>
      <c r="N1855" s="2" t="str">
        <f>VLOOKUP(A1855,'4B0907557P M592 List'!$A$5:$D$1316,3,FALSE)</f>
        <v>$0734C</v>
      </c>
      <c r="P1855" s="2" t="str">
        <f>VLOOKUP(A1855,'06A906018R M383 List'!$A$6:$D$1294,2,FALSE)</f>
        <v>1x1</v>
      </c>
      <c r="Q1855" s="2" t="str">
        <f>VLOOKUP(A1855,'06A906018R M383 List'!$A$6:$D$1294,4,FALSE)</f>
        <v>Schwelle Beladung für Abbruch TE-Phase</v>
      </c>
      <c r="R1855" s="2" t="str">
        <f>VLOOKUP(A1855,'06A906018R M383 List'!$A$6:$D$1294,3,FALSE)</f>
        <v>$06CCE</v>
      </c>
      <c r="T1855" s="2" t="str">
        <f>VLOOKUP(A1855,'06A906018CG M383 List'!$A$6:$D$1395,2,FALSE)</f>
        <v>1x1</v>
      </c>
      <c r="U1855" s="2" t="str">
        <f>VLOOKUP(A1855,'06A906018CG M383 List'!$A$6:$D$1395,4,FALSE)</f>
        <v>Schwelle Beladung für Abbruch TE-Phase</v>
      </c>
      <c r="V1855" s="2" t="str">
        <f>VLOOKUP(A1855,'06A906018CG M383 List'!$A$6:$D$1395,3,FALSE)</f>
        <v>$06CF4</v>
      </c>
    </row>
    <row r="1856" spans="1:22">
      <c r="A1856" s="2" t="s">
        <v>7090</v>
      </c>
      <c r="B1856" s="2" t="str">
        <f>VLOOKUP(A1856,'4B0907557B M382 List'!$A$5:$E$1799,5,FALSE)</f>
        <v>Minimum value of the loading of the ACF 's</v>
      </c>
      <c r="D1856" s="2" t="str">
        <f>VLOOKUP(A1856,'4B0907557B M382 List'!$A$5:$B$1799,2,FALSE)</f>
        <v>1x1</v>
      </c>
      <c r="E1856" s="2" t="str">
        <f>VLOOKUP(A1856,'4B0907557B M382 List'!$A$5:$D$1799,4,FALSE)</f>
        <v>Minimalwert der Beladung des AKF's</v>
      </c>
      <c r="F1856" s="2" t="str">
        <f>VLOOKUP(A1856,'4B0907557B M382 List'!$A$5:$D$1799,3,FALSE)</f>
        <v>$077B8</v>
      </c>
      <c r="H1856" s="2" t="str">
        <f>VLOOKUP(A1856,'4B0907557P M592 List'!$A$5:$D$1316,2,FALSE)</f>
        <v>1x1</v>
      </c>
      <c r="I1856" s="2" t="str">
        <f>VLOOKUP(A1856,'4B0907557P M592 List'!$A$5:$D$1316,4,FALSE)</f>
        <v>Minimalwert der Beladung des AKF's</v>
      </c>
      <c r="J1856" s="2" t="str">
        <f>VLOOKUP(A1856,'4B0907557P M592 List'!$A$5:$D$1316,3,FALSE)</f>
        <v>$0734E</v>
      </c>
      <c r="L1856" s="2" t="str">
        <f>VLOOKUP(A1856,'4B0907557P M592 List'!$A$5:$D$1316,2,FALSE)</f>
        <v>1x1</v>
      </c>
      <c r="M1856" s="2" t="str">
        <f>VLOOKUP(A1856,'4B0907557P M592 List'!$A$5:$D$1316,4,FALSE)</f>
        <v>Minimalwert der Beladung des AKF's</v>
      </c>
      <c r="N1856" s="2" t="str">
        <f>VLOOKUP(A1856,'4B0907557P M592 List'!$A$5:$D$1316,3,FALSE)</f>
        <v>$0734E</v>
      </c>
      <c r="P1856" s="2" t="str">
        <f>VLOOKUP(A1856,'06A906018R M383 List'!$A$6:$D$1294,2,FALSE)</f>
        <v>1x1</v>
      </c>
      <c r="Q1856" s="2" t="str">
        <f>VLOOKUP(A1856,'06A906018R M383 List'!$A$6:$D$1294,4,FALSE)</f>
        <v>Minimalwert der Beladung des AKF's</v>
      </c>
      <c r="R1856" s="2" t="str">
        <f>VLOOKUP(A1856,'06A906018R M383 List'!$A$6:$D$1294,3,FALSE)</f>
        <v>$06CD0</v>
      </c>
      <c r="T1856" s="2" t="str">
        <f>VLOOKUP(A1856,'06A906018CG M383 List'!$A$6:$D$1395,2,FALSE)</f>
        <v>1x1</v>
      </c>
      <c r="U1856" s="2" t="str">
        <f>VLOOKUP(A1856,'06A906018CG M383 List'!$A$6:$D$1395,4,FALSE)</f>
        <v>Minimalwert der Beladung des AKF's</v>
      </c>
      <c r="V1856" s="2" t="str">
        <f>VLOOKUP(A1856,'06A906018CG M383 List'!$A$6:$D$1395,3,FALSE)</f>
        <v>$06CF6</v>
      </c>
    </row>
    <row r="1857" spans="1:22">
      <c r="A1857" s="2" t="s">
        <v>7093</v>
      </c>
      <c r="B1857" s="2" t="str">
        <f>VLOOKUP(A1857,'4B0907557B M382 List'!$A$5:$E$1799,5,FALSE)</f>
        <v>Maximum value of the loading of the ACF 's</v>
      </c>
      <c r="D1857" s="2" t="str">
        <f>VLOOKUP(A1857,'4B0907557B M382 List'!$A$5:$B$1799,2,FALSE)</f>
        <v>1x1</v>
      </c>
      <c r="E1857" s="2" t="str">
        <f>VLOOKUP(A1857,'4B0907557B M382 List'!$A$5:$D$1799,4,FALSE)</f>
        <v>Maximalwert der Beladung des AKF's</v>
      </c>
      <c r="F1857" s="2" t="str">
        <f>VLOOKUP(A1857,'4B0907557B M382 List'!$A$5:$D$1799,3,FALSE)</f>
        <v>$077BA</v>
      </c>
      <c r="H1857" s="2" t="str">
        <f>VLOOKUP(A1857,'4B0907557P M592 List'!$A$5:$D$1316,2,FALSE)</f>
        <v>1x1</v>
      </c>
      <c r="I1857" s="2" t="str">
        <f>VLOOKUP(A1857,'4B0907557P M592 List'!$A$5:$D$1316,4,FALSE)</f>
        <v>Maximalwert der Beladung des AKF's</v>
      </c>
      <c r="J1857" s="2" t="str">
        <f>VLOOKUP(A1857,'4B0907557P M592 List'!$A$5:$D$1316,3,FALSE)</f>
        <v>$07350</v>
      </c>
      <c r="L1857" s="2" t="str">
        <f>VLOOKUP(A1857,'4B0907557P M592 List'!$A$5:$D$1316,2,FALSE)</f>
        <v>1x1</v>
      </c>
      <c r="M1857" s="2" t="str">
        <f>VLOOKUP(A1857,'4B0907557P M592 List'!$A$5:$D$1316,4,FALSE)</f>
        <v>Maximalwert der Beladung des AKF's</v>
      </c>
      <c r="N1857" s="2" t="str">
        <f>VLOOKUP(A1857,'4B0907557P M592 List'!$A$5:$D$1316,3,FALSE)</f>
        <v>$07350</v>
      </c>
      <c r="P1857" s="2" t="str">
        <f>VLOOKUP(A1857,'06A906018R M383 List'!$A$6:$D$1294,2,FALSE)</f>
        <v>1x1</v>
      </c>
      <c r="Q1857" s="2" t="str">
        <f>VLOOKUP(A1857,'06A906018R M383 List'!$A$6:$D$1294,4,FALSE)</f>
        <v>Maximalwert der Beladung des AKF's</v>
      </c>
      <c r="R1857" s="2" t="str">
        <f>VLOOKUP(A1857,'06A906018R M383 List'!$A$6:$D$1294,3,FALSE)</f>
        <v>$06CD2</v>
      </c>
      <c r="T1857" s="2" t="str">
        <f>VLOOKUP(A1857,'06A906018CG M383 List'!$A$6:$D$1395,2,FALSE)</f>
        <v>1x1</v>
      </c>
      <c r="U1857" s="2" t="str">
        <f>VLOOKUP(A1857,'06A906018CG M383 List'!$A$6:$D$1395,4,FALSE)</f>
        <v>Maximalwert der Beladung des AKF's</v>
      </c>
      <c r="V1857" s="2" t="str">
        <f>VLOOKUP(A1857,'06A906018CG M383 List'!$A$6:$D$1395,3,FALSE)</f>
        <v>$06CF8</v>
      </c>
    </row>
    <row r="1858" spans="1:22">
      <c r="A1858" s="2" t="s">
        <v>7105</v>
      </c>
      <c r="B1858" s="2" t="str">
        <f>VLOOKUP(A1858,'4B0907557B M382 List'!$A$5:$E$1799,5,FALSE)</f>
        <v>Threshold factor for tank ventilation for detecting high loading</v>
      </c>
      <c r="D1858" s="2" t="str">
        <f>VLOOKUP(A1858,'4B0907557B M382 List'!$A$5:$B$1799,2,FALSE)</f>
        <v>1x1</v>
      </c>
      <c r="E1858" s="2" t="str">
        <f>VLOOKUP(A1858,'4B0907557B M382 List'!$A$5:$D$1799,4,FALSE)</f>
        <v>Schwelle für Faktor Tankentlüftung für Erkennung hohe Beladung</v>
      </c>
      <c r="F1858" s="2" t="str">
        <f>VLOOKUP(A1858,'4B0907557B M382 List'!$A$5:$D$1799,3,FALSE)</f>
        <v>$077BC</v>
      </c>
      <c r="H1858" s="2" t="str">
        <f>VLOOKUP(A1858,'4B0907557P M592 List'!$A$5:$D$1316,2,FALSE)</f>
        <v>1x1</v>
      </c>
      <c r="I1858" s="2" t="str">
        <f>VLOOKUP(A1858,'4B0907557P M592 List'!$A$5:$D$1316,4,FALSE)</f>
        <v>Schwelle für Faktor Tankentlüftung für Erkennung hohe Beladung</v>
      </c>
      <c r="J1858" s="2" t="str">
        <f>VLOOKUP(A1858,'4B0907557P M592 List'!$A$5:$D$1316,3,FALSE)</f>
        <v>$07352</v>
      </c>
      <c r="L1858" s="2" t="str">
        <f>VLOOKUP(A1858,'4B0907557P M592 List'!$A$5:$D$1316,2,FALSE)</f>
        <v>1x1</v>
      </c>
      <c r="M1858" s="2" t="str">
        <f>VLOOKUP(A1858,'4B0907557P M592 List'!$A$5:$D$1316,4,FALSE)</f>
        <v>Schwelle für Faktor Tankentlüftung für Erkennung hohe Beladung</v>
      </c>
      <c r="N1858" s="2" t="str">
        <f>VLOOKUP(A1858,'4B0907557P M592 List'!$A$5:$D$1316,3,FALSE)</f>
        <v>$07352</v>
      </c>
      <c r="P1858" s="2" t="str">
        <f>VLOOKUP(A1858,'06A906018R M383 List'!$A$6:$D$1294,2,FALSE)</f>
        <v>1x1</v>
      </c>
      <c r="Q1858" s="2" t="str">
        <f>VLOOKUP(A1858,'06A906018R M383 List'!$A$6:$D$1294,4,FALSE)</f>
        <v>Schwelle für Faktor Tankentlüftung für Erkennung hohe Beladung</v>
      </c>
      <c r="R1858" s="2" t="str">
        <f>VLOOKUP(A1858,'06A906018R M383 List'!$A$6:$D$1294,3,FALSE)</f>
        <v>$06CD4</v>
      </c>
      <c r="T1858" s="2" t="str">
        <f>VLOOKUP(A1858,'06A906018CG M383 List'!$A$6:$D$1395,2,FALSE)</f>
        <v>1x1</v>
      </c>
      <c r="U1858" s="2" t="str">
        <f>VLOOKUP(A1858,'06A906018CG M383 List'!$A$6:$D$1395,4,FALSE)</f>
        <v>Schwelle für Faktor Tankentlüftung für Erkennung hohe Beladung</v>
      </c>
      <c r="V1858" s="2" t="str">
        <f>VLOOKUP(A1858,'06A906018CG M383 List'!$A$6:$D$1395,3,FALSE)</f>
        <v>$06CFA</v>
      </c>
    </row>
    <row r="1859" spans="1:22">
      <c r="A1859" s="2" t="s">
        <v>7099</v>
      </c>
      <c r="B1859" s="2" t="str">
        <f>VLOOKUP(A1859,'4B0907557B M382 List'!$A$5:$E$1799,5,FALSE)</f>
        <v>Threshold for purge tank vent for detecting high loading</v>
      </c>
      <c r="D1859" s="2" t="str">
        <f>VLOOKUP(A1859,'4B0907557B M382 List'!$A$5:$B$1799,2,FALSE)</f>
        <v>1x1</v>
      </c>
      <c r="E1859" s="2" t="str">
        <f>VLOOKUP(A1859,'4B0907557B M382 List'!$A$5:$D$1799,4,FALSE)</f>
        <v>Schwelle für Spülrate Tankentlüftung für Erkennung hohe Beladung</v>
      </c>
      <c r="F1859" s="2" t="str">
        <f>VLOOKUP(A1859,'4B0907557B M382 List'!$A$5:$D$1799,3,FALSE)</f>
        <v>$077AE</v>
      </c>
      <c r="H1859" s="2" t="str">
        <f>VLOOKUP(A1859,'4B0907557P M592 List'!$A$5:$D$1316,2,FALSE)</f>
        <v>1x1</v>
      </c>
      <c r="I1859" s="2" t="str">
        <f>VLOOKUP(A1859,'4B0907557P M592 List'!$A$5:$D$1316,4,FALSE)</f>
        <v>Schwelle für Spülrate Tankentlüftung für Erkennung hohe Beladung</v>
      </c>
      <c r="J1859" s="2" t="str">
        <f>VLOOKUP(A1859,'4B0907557P M592 List'!$A$5:$D$1316,3,FALSE)</f>
        <v>$07344</v>
      </c>
      <c r="L1859" s="2" t="str">
        <f>VLOOKUP(A1859,'4B0907557P M592 List'!$A$5:$D$1316,2,FALSE)</f>
        <v>1x1</v>
      </c>
      <c r="M1859" s="2" t="str">
        <f>VLOOKUP(A1859,'4B0907557P M592 List'!$A$5:$D$1316,4,FALSE)</f>
        <v>Schwelle für Spülrate Tankentlüftung für Erkennung hohe Beladung</v>
      </c>
      <c r="N1859" s="2" t="str">
        <f>VLOOKUP(A1859,'4B0907557P M592 List'!$A$5:$D$1316,3,FALSE)</f>
        <v>$07344</v>
      </c>
      <c r="P1859" s="2" t="str">
        <f>VLOOKUP(A1859,'06A906018R M383 List'!$A$6:$D$1294,2,FALSE)</f>
        <v>1x1</v>
      </c>
      <c r="Q1859" s="2" t="str">
        <f>VLOOKUP(A1859,'06A906018R M383 List'!$A$6:$D$1294,4,FALSE)</f>
        <v>Schwelle für Spülrate Tankentlüftung für Erkennung hohe Beladung</v>
      </c>
      <c r="R1859" s="2" t="str">
        <f>VLOOKUP(A1859,'06A906018R M383 List'!$A$6:$D$1294,3,FALSE)</f>
        <v>$06CC6</v>
      </c>
      <c r="T1859" s="2" t="str">
        <f>VLOOKUP(A1859,'06A906018CG M383 List'!$A$6:$D$1395,2,FALSE)</f>
        <v>1x1</v>
      </c>
      <c r="U1859" s="2" t="str">
        <f>VLOOKUP(A1859,'06A906018CG M383 List'!$A$6:$D$1395,4,FALSE)</f>
        <v>Schwelle für Spülrate Tankentlüftung für Erkennung hohe Beladung</v>
      </c>
      <c r="V1859" s="2" t="str">
        <f>VLOOKUP(A1859,'06A906018CG M383 List'!$A$6:$D$1395,3,FALSE)</f>
        <v>$06CEC</v>
      </c>
    </row>
    <row r="1860" spans="1:22">
      <c r="A1860" s="2" t="s">
        <v>7102</v>
      </c>
      <c r="B1860" s="2" t="str">
        <f>VLOOKUP(A1860,'4B0907557B M382 List'!$A$5:$E$1799,5,FALSE)</f>
        <v>Top boundary of the purge rate at the beginning of a purge phase</v>
      </c>
      <c r="D1860" s="2" t="str">
        <f>VLOOKUP(A1860,'4B0907557B M382 List'!$A$5:$B$1799,2,FALSE)</f>
        <v>1x1</v>
      </c>
      <c r="E1860" s="2" t="str">
        <f>VLOOKUP(A1860,'4B0907557B M382 List'!$A$5:$D$1799,4,FALSE)</f>
        <v>Anfangsbegrenzung der Spülrate zu Beginn einer Spülphase</v>
      </c>
      <c r="F1860" s="2" t="str">
        <f>VLOOKUP(A1860,'4B0907557B M382 List'!$A$5:$D$1799,3,FALSE)</f>
        <v>$077B5</v>
      </c>
      <c r="H1860" s="2" t="str">
        <f>VLOOKUP(A1860,'4B0907557P M592 List'!$A$5:$D$1316,2,FALSE)</f>
        <v>1x1</v>
      </c>
      <c r="I1860" s="2" t="str">
        <f>VLOOKUP(A1860,'4B0907557P M592 List'!$A$5:$D$1316,4,FALSE)</f>
        <v>Anfangsbegrenzung der Spülrate zu Beginn einer Spülphase</v>
      </c>
      <c r="J1860" s="2" t="str">
        <f>VLOOKUP(A1860,'4B0907557P M592 List'!$A$5:$D$1316,3,FALSE)</f>
        <v>$0734B</v>
      </c>
      <c r="L1860" s="2" t="str">
        <f>VLOOKUP(A1860,'4B0907557P M592 List'!$A$5:$D$1316,2,FALSE)</f>
        <v>1x1</v>
      </c>
      <c r="M1860" s="2" t="str">
        <f>VLOOKUP(A1860,'4B0907557P M592 List'!$A$5:$D$1316,4,FALSE)</f>
        <v>Anfangsbegrenzung der Spülrate zu Beginn einer Spülphase</v>
      </c>
      <c r="N1860" s="2" t="str">
        <f>VLOOKUP(A1860,'4B0907557P M592 List'!$A$5:$D$1316,3,FALSE)</f>
        <v>$0734B</v>
      </c>
      <c r="P1860" s="2" t="str">
        <f>VLOOKUP(A1860,'06A906018R M383 List'!$A$6:$D$1294,2,FALSE)</f>
        <v>1x1</v>
      </c>
      <c r="Q1860" s="2" t="str">
        <f>VLOOKUP(A1860,'06A906018R M383 List'!$A$6:$D$1294,4,FALSE)</f>
        <v>Anfangsbegrenzung der Spülrate zu Beginn einer Spülphase</v>
      </c>
      <c r="R1860" s="2" t="str">
        <f>VLOOKUP(A1860,'06A906018R M383 List'!$A$6:$D$1294,3,FALSE)</f>
        <v>$06CCD</v>
      </c>
      <c r="T1860" s="2" t="str">
        <f>VLOOKUP(A1860,'06A906018CG M383 List'!$A$6:$D$1395,2,FALSE)</f>
        <v>1x1</v>
      </c>
      <c r="U1860" s="2" t="str">
        <f>VLOOKUP(A1860,'06A906018CG M383 List'!$A$6:$D$1395,4,FALSE)</f>
        <v>Anfangsbegrenzung der Spülrate zu Beginn einer Spülphase</v>
      </c>
      <c r="V1860" s="2" t="str">
        <f>VLOOKUP(A1860,'06A906018CG M383 List'!$A$6:$D$1395,3,FALSE)</f>
        <v>$06CF3</v>
      </c>
    </row>
    <row r="1861" spans="1:22">
      <c r="A1861" s="2" t="s">
        <v>7105</v>
      </c>
      <c r="B1861" s="2" t="str">
        <f>VLOOKUP(A1861,'4B0907557B M382 List'!$A$5:$E$1799,5,FALSE)</f>
        <v>Threshold factor for tank ventilation for detecting high loading</v>
      </c>
      <c r="D1861" s="2" t="str">
        <f>VLOOKUP(A1861,'4B0907557B M382 List'!$A$5:$B$1799,2,FALSE)</f>
        <v>1x1</v>
      </c>
      <c r="E1861" s="2" t="str">
        <f>VLOOKUP(A1861,'4B0907557B M382 List'!$A$5:$D$1799,4,FALSE)</f>
        <v>Schwelle für Faktor Tankentlüftung für Erkennung hohe Beladung</v>
      </c>
      <c r="F1861" s="2" t="str">
        <f>VLOOKUP(A1861,'4B0907557B M382 List'!$A$5:$D$1799,3,FALSE)</f>
        <v>$077BC</v>
      </c>
      <c r="H1861" s="2" t="str">
        <f>VLOOKUP(A1861,'4B0907557P M592 List'!$A$5:$D$1316,2,FALSE)</f>
        <v>1x1</v>
      </c>
      <c r="I1861" s="2" t="str">
        <f>VLOOKUP(A1861,'4B0907557P M592 List'!$A$5:$D$1316,4,FALSE)</f>
        <v>Schwelle für Faktor Tankentlüftung für Erkennung hohe Beladung</v>
      </c>
      <c r="J1861" s="2" t="str">
        <f>VLOOKUP(A1861,'4B0907557P M592 List'!$A$5:$D$1316,3,FALSE)</f>
        <v>$07352</v>
      </c>
      <c r="L1861" s="2" t="str">
        <f>VLOOKUP(A1861,'4B0907557P M592 List'!$A$5:$D$1316,2,FALSE)</f>
        <v>1x1</v>
      </c>
      <c r="M1861" s="2" t="str">
        <f>VLOOKUP(A1861,'4B0907557P M592 List'!$A$5:$D$1316,4,FALSE)</f>
        <v>Schwelle für Faktor Tankentlüftung für Erkennung hohe Beladung</v>
      </c>
      <c r="N1861" s="2" t="str">
        <f>VLOOKUP(A1861,'4B0907557P M592 List'!$A$5:$D$1316,3,FALSE)</f>
        <v>$07352</v>
      </c>
      <c r="P1861" s="2" t="str">
        <f>VLOOKUP(A1861,'06A906018R M383 List'!$A$6:$D$1294,2,FALSE)</f>
        <v>1x1</v>
      </c>
      <c r="Q1861" s="2" t="str">
        <f>VLOOKUP(A1861,'06A906018R M383 List'!$A$6:$D$1294,4,FALSE)</f>
        <v>Schwelle für Faktor Tankentlüftung für Erkennung hohe Beladung</v>
      </c>
      <c r="R1861" s="2" t="str">
        <f>VLOOKUP(A1861,'06A906018R M383 List'!$A$6:$D$1294,3,FALSE)</f>
        <v>$06CD4</v>
      </c>
      <c r="T1861" s="2" t="str">
        <f>VLOOKUP(A1861,'06A906018CG M383 List'!$A$6:$D$1395,2,FALSE)</f>
        <v>1x1</v>
      </c>
      <c r="U1861" s="2" t="str">
        <f>VLOOKUP(A1861,'06A906018CG M383 List'!$A$6:$D$1395,4,FALSE)</f>
        <v>Schwelle für Faktor Tankentlüftung für Erkennung hohe Beladung</v>
      </c>
      <c r="V1861" s="2" t="str">
        <f>VLOOKUP(A1861,'06A906018CG M383 List'!$A$6:$D$1395,3,FALSE)</f>
        <v>$06CFA</v>
      </c>
    </row>
    <row r="1862" spans="1:22">
      <c r="A1862" s="2" t="s">
        <v>7156</v>
      </c>
      <c r="B1862" s="2" t="str">
        <f>VLOOKUP(A1862,'4B0907557B M382 List'!$A$5:$E$1799,5,FALSE)</f>
        <v>Factor limiting learning speed for loading</v>
      </c>
      <c r="D1862" s="2" t="str">
        <f>VLOOKUP(A1862,'4B0907557B M382 List'!$A$5:$B$1799,2,FALSE)</f>
        <v>6x1</v>
      </c>
      <c r="E1862" s="2" t="str">
        <f>VLOOKUP(A1862,'4B0907557B M382 List'!$A$5:$D$1799,4,FALSE)</f>
        <v>Faktor Begrenzung Lerngeschwindigkeit für Beladung</v>
      </c>
      <c r="F1862" s="2" t="str">
        <f>VLOOKUP(A1862,'4B0907557B M382 List'!$A$5:$D$1799,3,FALSE)</f>
        <v>$0B18E</v>
      </c>
      <c r="H1862" s="2" t="e">
        <f>VLOOKUP(A1862,'4B0907557P M592 List'!$A$5:$D$1316,2,FALSE)</f>
        <v>#N/A</v>
      </c>
      <c r="I1862" s="2" t="e">
        <f>VLOOKUP(A1862,'4B0907557P M592 List'!$A$5:$D$1316,4,FALSE)</f>
        <v>#N/A</v>
      </c>
      <c r="J1862" s="2" t="e">
        <f>VLOOKUP(A1862,'4B0907557P M592 List'!$A$5:$D$1316,3,FALSE)</f>
        <v>#N/A</v>
      </c>
      <c r="L1862" s="2" t="e">
        <f>VLOOKUP(A1862,'4B0907557P M592 List'!$A$5:$D$1316,2,FALSE)</f>
        <v>#N/A</v>
      </c>
      <c r="M1862" s="2" t="e">
        <f>VLOOKUP(A1862,'4B0907557P M592 List'!$A$5:$D$1316,4,FALSE)</f>
        <v>#N/A</v>
      </c>
      <c r="N1862" s="2" t="e">
        <f>VLOOKUP(A1862,'4B0907557P M592 List'!$A$5:$D$1316,3,FALSE)</f>
        <v>#N/A</v>
      </c>
      <c r="P1862" s="2" t="str">
        <f>VLOOKUP(A1862,'06A906018R M383 List'!$A$6:$D$1294,2,FALSE)</f>
        <v>6x1</v>
      </c>
      <c r="Q1862" s="2" t="str">
        <f>VLOOKUP(A1862,'06A906018R M383 List'!$A$6:$D$1294,4,FALSE)</f>
        <v>Faktor Begrenzung Lerngeschwindigkeit für Beladung</v>
      </c>
      <c r="R1862" s="2" t="str">
        <f>VLOOKUP(A1862,'06A906018R M383 List'!$A$6:$D$1294,3,FALSE)</f>
        <v>$0A693</v>
      </c>
      <c r="T1862" s="2" t="str">
        <f>VLOOKUP(A1862,'06A906018CG M383 List'!$A$6:$D$1395,2,FALSE)</f>
        <v>6x1</v>
      </c>
      <c r="U1862" s="2" t="str">
        <f>VLOOKUP(A1862,'06A906018CG M383 List'!$A$6:$D$1395,4,FALSE)</f>
        <v>Faktor Begrenzung Lerngeschwindigkeit für Beladung</v>
      </c>
      <c r="V1862" s="2" t="str">
        <f>VLOOKUP(A1862,'06A906018CG M383 List'!$A$6:$D$1395,3,FALSE)</f>
        <v>$0A6FD</v>
      </c>
    </row>
    <row r="1863" spans="1:22">
      <c r="A1863" s="2" t="s">
        <v>7159</v>
      </c>
      <c r="B1863" s="2" t="str">
        <f>VLOOKUP(A1863,'4B0907557B M382 List'!$A$5:$E$1799,5,FALSE)</f>
        <v>Ftefva factor -dependent learning speed of loading</v>
      </c>
      <c r="D1863" s="2" t="str">
        <f>VLOOKUP(A1863,'4B0907557B M382 List'!$A$5:$B$1799,2,FALSE)</f>
        <v>7x1</v>
      </c>
      <c r="E1863" s="2" t="str">
        <f>VLOOKUP(A1863,'4B0907557B M382 List'!$A$5:$D$1799,4,FALSE)</f>
        <v>Faktor ftefva-abhängige Lerngeschwindigkeit der Beladung</v>
      </c>
      <c r="F1863" s="2" t="str">
        <f>VLOOKUP(A1863,'4B0907557B M382 List'!$A$5:$D$1799,3,FALSE)</f>
        <v>$0B17F</v>
      </c>
      <c r="H1863" s="2" t="e">
        <f>VLOOKUP(A1863,'4B0907557P M592 List'!$A$5:$D$1316,2,FALSE)</f>
        <v>#N/A</v>
      </c>
      <c r="I1863" s="2" t="e">
        <f>VLOOKUP(A1863,'4B0907557P M592 List'!$A$5:$D$1316,4,FALSE)</f>
        <v>#N/A</v>
      </c>
      <c r="J1863" s="2" t="e">
        <f>VLOOKUP(A1863,'4B0907557P M592 List'!$A$5:$D$1316,3,FALSE)</f>
        <v>#N/A</v>
      </c>
      <c r="L1863" s="2" t="e">
        <f>VLOOKUP(A1863,'4B0907557P M592 List'!$A$5:$D$1316,2,FALSE)</f>
        <v>#N/A</v>
      </c>
      <c r="M1863" s="2" t="e">
        <f>VLOOKUP(A1863,'4B0907557P M592 List'!$A$5:$D$1316,4,FALSE)</f>
        <v>#N/A</v>
      </c>
      <c r="N1863" s="2" t="e">
        <f>VLOOKUP(A1863,'4B0907557P M592 List'!$A$5:$D$1316,3,FALSE)</f>
        <v>#N/A</v>
      </c>
      <c r="P1863" s="2" t="str">
        <f>VLOOKUP(A1863,'06A906018R M383 List'!$A$6:$D$1294,2,FALSE)</f>
        <v>7x1</v>
      </c>
      <c r="Q1863" s="2" t="str">
        <f>VLOOKUP(A1863,'06A906018R M383 List'!$A$6:$D$1294,4,FALSE)</f>
        <v>Faktor ftefva-abhängige Lerngeschwindigkeit der Beladung</v>
      </c>
      <c r="R1863" s="2" t="str">
        <f>VLOOKUP(A1863,'06A906018R M383 List'!$A$6:$D$1294,3,FALSE)</f>
        <v>$0A684</v>
      </c>
      <c r="T1863" s="2" t="str">
        <f>VLOOKUP(A1863,'06A906018CG M383 List'!$A$6:$D$1395,2,FALSE)</f>
        <v>7x1</v>
      </c>
      <c r="U1863" s="2" t="str">
        <f>VLOOKUP(A1863,'06A906018CG M383 List'!$A$6:$D$1395,4,FALSE)</f>
        <v>Faktor ftefva-abhängige Lerngeschwindigkeit der Beladung</v>
      </c>
      <c r="V1863" s="2" t="str">
        <f>VLOOKUP(A1863,'06A906018CG M383 List'!$A$6:$D$1395,3,FALSE)</f>
        <v>$0A6EE</v>
      </c>
    </row>
    <row r="1864" spans="1:22">
      <c r="A1864" s="2" t="s">
        <v>7162</v>
      </c>
      <c r="B1864" s="2" t="str">
        <f>VLOOKUP(A1864,'4B0907557B M382 List'!$A$5:$E$1799,5,FALSE)</f>
        <v>Time for Terminating purge rate to zero at B_te 1 -&gt; 0</v>
      </c>
      <c r="D1864" s="2" t="str">
        <f>VLOOKUP(A1864,'4B0907557B M382 List'!$A$5:$B$1799,2,FALSE)</f>
        <v>1x1</v>
      </c>
      <c r="E1864" s="2" t="str">
        <f>VLOOKUP(A1864,'4B0907557B M382 List'!$A$5:$D$1799,4,FALSE)</f>
        <v>Zeit für Absteuerung Spülrate auf Null bei B_te 1 -&gt; 0</v>
      </c>
      <c r="F1864" s="2" t="str">
        <f>VLOOKUP(A1864,'4B0907557B M382 List'!$A$5:$D$1799,3,FALSE)</f>
        <v>$077AC</v>
      </c>
      <c r="H1864" s="2" t="str">
        <f>VLOOKUP(A1864,'4B0907557P M592 List'!$A$5:$D$1316,2,FALSE)</f>
        <v>1x1</v>
      </c>
      <c r="I1864" s="2" t="str">
        <f>VLOOKUP(A1864,'4B0907557P M592 List'!$A$5:$D$1316,4,FALSE)</f>
        <v>Zeit für Absteuerung Spülrate auf Null bei B_te 1 -&gt; 0</v>
      </c>
      <c r="J1864" s="2" t="str">
        <f>VLOOKUP(A1864,'4B0907557P M592 List'!$A$5:$D$1316,3,FALSE)</f>
        <v>$07342</v>
      </c>
      <c r="L1864" s="2" t="str">
        <f>VLOOKUP(A1864,'4B0907557P M592 List'!$A$5:$D$1316,2,FALSE)</f>
        <v>1x1</v>
      </c>
      <c r="M1864" s="2" t="str">
        <f>VLOOKUP(A1864,'4B0907557P M592 List'!$A$5:$D$1316,4,FALSE)</f>
        <v>Zeit für Absteuerung Spülrate auf Null bei B_te 1 -&gt; 0</v>
      </c>
      <c r="N1864" s="2" t="str">
        <f>VLOOKUP(A1864,'4B0907557P M592 List'!$A$5:$D$1316,3,FALSE)</f>
        <v>$07342</v>
      </c>
      <c r="P1864" s="2" t="str">
        <f>VLOOKUP(A1864,'06A906018R M383 List'!$A$6:$D$1294,2,FALSE)</f>
        <v>1x1</v>
      </c>
      <c r="Q1864" s="2" t="str">
        <f>VLOOKUP(A1864,'06A906018R M383 List'!$A$6:$D$1294,4,FALSE)</f>
        <v>Zeit für Absteuerung Spülrate auf Null bei B_te 1 -&gt; 0</v>
      </c>
      <c r="R1864" s="2" t="str">
        <f>VLOOKUP(A1864,'06A906018R M383 List'!$A$6:$D$1294,3,FALSE)</f>
        <v>$06CC4</v>
      </c>
      <c r="T1864" s="2" t="str">
        <f>VLOOKUP(A1864,'06A906018CG M383 List'!$A$6:$D$1395,2,FALSE)</f>
        <v>1x1</v>
      </c>
      <c r="U1864" s="2" t="str">
        <f>VLOOKUP(A1864,'06A906018CG M383 List'!$A$6:$D$1395,4,FALSE)</f>
        <v>Zeit für Absteuerung Spülrate auf Null bei B_te 1 -&gt; 0</v>
      </c>
      <c r="V1864" s="2" t="str">
        <f>VLOOKUP(A1864,'06A906018CG M383 List'!$A$6:$D$1395,3,FALSE)</f>
        <v>$06CEA</v>
      </c>
    </row>
    <row r="1865" spans="1:22">
      <c r="A1865" s="2" t="s">
        <v>7165</v>
      </c>
      <c r="B1865" s="2" t="str">
        <f>VLOOKUP(A1865,'4B0907557B M382 List'!$A$5:$E$1799,5,FALSE)</f>
        <v>Characteristic steady -limit control (fr)</v>
      </c>
      <c r="D1865" s="2" t="str">
        <f>VLOOKUP(A1865,'4B0907557B M382 List'!$A$5:$B$1799,2,FALSE)</f>
        <v>9x1</v>
      </c>
      <c r="E1865" s="2" t="str">
        <f>VLOOKUP(A1865,'4B0907557B M382 List'!$A$5:$D$1799,4,FALSE)</f>
        <v>Kennlinie stetige Grenzwertregelung (fr)</v>
      </c>
      <c r="F1865" s="2" t="str">
        <f>VLOOKUP(A1865,'4B0907557B M382 List'!$A$5:$D$1799,3,FALSE)</f>
        <v>$0B1AF</v>
      </c>
      <c r="H1865" s="2" t="e">
        <f>VLOOKUP(A1865,'4B0907557P M592 List'!$A$5:$D$1316,2,FALSE)</f>
        <v>#N/A</v>
      </c>
      <c r="I1865" s="2" t="e">
        <f>VLOOKUP(A1865,'4B0907557P M592 List'!$A$5:$D$1316,4,FALSE)</f>
        <v>#N/A</v>
      </c>
      <c r="J1865" s="2" t="e">
        <f>VLOOKUP(A1865,'4B0907557P M592 List'!$A$5:$D$1316,3,FALSE)</f>
        <v>#N/A</v>
      </c>
      <c r="L1865" s="2" t="e">
        <f>VLOOKUP(A1865,'4B0907557P M592 List'!$A$5:$D$1316,2,FALSE)</f>
        <v>#N/A</v>
      </c>
      <c r="M1865" s="2" t="e">
        <f>VLOOKUP(A1865,'4B0907557P M592 List'!$A$5:$D$1316,4,FALSE)</f>
        <v>#N/A</v>
      </c>
      <c r="N1865" s="2" t="e">
        <f>VLOOKUP(A1865,'4B0907557P M592 List'!$A$5:$D$1316,3,FALSE)</f>
        <v>#N/A</v>
      </c>
      <c r="P1865" s="2" t="str">
        <f>VLOOKUP(A1865,'06A906018R M383 List'!$A$6:$D$1294,2,FALSE)</f>
        <v>9x1</v>
      </c>
      <c r="Q1865" s="2" t="str">
        <f>VLOOKUP(A1865,'06A906018R M383 List'!$A$6:$D$1294,4,FALSE)</f>
        <v>Kennlinie stetige Grenzwertregelung (fr)</v>
      </c>
      <c r="R1865" s="2" t="str">
        <f>VLOOKUP(A1865,'06A906018R M383 List'!$A$6:$D$1294,3,FALSE)</f>
        <v>$0A6B4</v>
      </c>
      <c r="T1865" s="2" t="str">
        <f>VLOOKUP(A1865,'06A906018CG M383 List'!$A$6:$D$1395,2,FALSE)</f>
        <v>9x1</v>
      </c>
      <c r="U1865" s="2" t="str">
        <f>VLOOKUP(A1865,'06A906018CG M383 List'!$A$6:$D$1395,4,FALSE)</f>
        <v>Kennlinie stetige Grenzwertregelung (fr)</v>
      </c>
      <c r="V1865" s="2" t="str">
        <f>VLOOKUP(A1865,'06A906018CG M383 List'!$A$6:$D$1395,3,FALSE)</f>
        <v>$0A71E</v>
      </c>
    </row>
    <row r="1866" spans="1:22">
      <c r="A1866" s="2" t="s">
        <v>7168</v>
      </c>
      <c r="B1866" s="2" t="str">
        <f>VLOOKUP(A1866,'4B0907557B M382 List'!$A$5:$E$1799,5,FALSE)</f>
        <v>Tank vacuum limiting characteristic</v>
      </c>
      <c r="D1866" s="2" t="str">
        <f>VLOOKUP(A1866,'4B0907557B M382 List'!$A$5:$B$1799,2,FALSE)</f>
        <v>7x1</v>
      </c>
      <c r="E1866" s="2" t="str">
        <f>VLOOKUP(A1866,'4B0907557B M382 List'!$A$5:$D$1799,4,FALSE)</f>
        <v>Tankunterdruckbegrenzungskennlinie</v>
      </c>
      <c r="F1866" s="2" t="str">
        <f>VLOOKUP(A1866,'4B0907557B M382 List'!$A$5:$D$1799,3,FALSE)</f>
        <v>$0B1C1</v>
      </c>
      <c r="H1866" s="2" t="e">
        <f>VLOOKUP(A1866,'4B0907557P M592 List'!$A$5:$D$1316,2,FALSE)</f>
        <v>#N/A</v>
      </c>
      <c r="I1866" s="2" t="e">
        <f>VLOOKUP(A1866,'4B0907557P M592 List'!$A$5:$D$1316,4,FALSE)</f>
        <v>#N/A</v>
      </c>
      <c r="J1866" s="2" t="e">
        <f>VLOOKUP(A1866,'4B0907557P M592 List'!$A$5:$D$1316,3,FALSE)</f>
        <v>#N/A</v>
      </c>
      <c r="L1866" s="2" t="e">
        <f>VLOOKUP(A1866,'4B0907557P M592 List'!$A$5:$D$1316,2,FALSE)</f>
        <v>#N/A</v>
      </c>
      <c r="M1866" s="2" t="e">
        <f>VLOOKUP(A1866,'4B0907557P M592 List'!$A$5:$D$1316,4,FALSE)</f>
        <v>#N/A</v>
      </c>
      <c r="N1866" s="2" t="e">
        <f>VLOOKUP(A1866,'4B0907557P M592 List'!$A$5:$D$1316,3,FALSE)</f>
        <v>#N/A</v>
      </c>
      <c r="P1866" s="2" t="str">
        <f>VLOOKUP(A1866,'06A906018R M383 List'!$A$6:$D$1294,2,FALSE)</f>
        <v>7x1</v>
      </c>
      <c r="Q1866" s="2" t="str">
        <f>VLOOKUP(A1866,'06A906018R M383 List'!$A$6:$D$1294,4,FALSE)</f>
        <v>Tankunterdruckbegrenzungskennlinie</v>
      </c>
      <c r="R1866" s="2" t="str">
        <f>VLOOKUP(A1866,'06A906018R M383 List'!$A$6:$D$1294,3,FALSE)</f>
        <v>$0A6C6</v>
      </c>
      <c r="T1866" s="2" t="str">
        <f>VLOOKUP(A1866,'06A906018CG M383 List'!$A$6:$D$1395,2,FALSE)</f>
        <v>7x1</v>
      </c>
      <c r="U1866" s="2" t="str">
        <f>VLOOKUP(A1866,'06A906018CG M383 List'!$A$6:$D$1395,4,FALSE)</f>
        <v>Tankunterdruckbegrenzungskennlinie</v>
      </c>
      <c r="V1866" s="2" t="str">
        <f>VLOOKUP(A1866,'06A906018CG M383 List'!$A$6:$D$1395,3,FALSE)</f>
        <v>$0A730</v>
      </c>
    </row>
    <row r="1867" spans="1:22">
      <c r="A1867" s="2" t="s">
        <v>7522</v>
      </c>
      <c r="B1867" s="2" t="str">
        <f>VLOOKUP(A1867,'4B0907557B M382 List'!$A$5:$E$1799,5,FALSE)</f>
        <v>Map maximum purge rate</v>
      </c>
      <c r="D1867" s="2" t="str">
        <f>VLOOKUP(A1867,'4B0907557B M382 List'!$A$5:$B$1799,2,FALSE)</f>
        <v>6x5</v>
      </c>
      <c r="E1867" s="2" t="str">
        <f>VLOOKUP(A1867,'4B0907557B M382 List'!$A$5:$D$1799,4,FALSE)</f>
        <v>Kennfeld maximale Spülrate</v>
      </c>
      <c r="F1867" s="2" t="str">
        <f>VLOOKUP(A1867,'4B0907557B M382 List'!$A$5:$D$1799,3,FALSE)</f>
        <v>$0AF32</v>
      </c>
      <c r="H1867" s="2" t="e">
        <f>VLOOKUP(A1867,'4B0907557P M592 List'!$A$5:$D$1316,2,FALSE)</f>
        <v>#N/A</v>
      </c>
      <c r="I1867" s="2" t="e">
        <f>VLOOKUP(A1867,'4B0907557P M592 List'!$A$5:$D$1316,4,FALSE)</f>
        <v>#N/A</v>
      </c>
      <c r="J1867" s="2" t="e">
        <f>VLOOKUP(A1867,'4B0907557P M592 List'!$A$5:$D$1316,3,FALSE)</f>
        <v>#N/A</v>
      </c>
      <c r="L1867" s="2" t="e">
        <f>VLOOKUP(A1867,'4B0907557P M592 List'!$A$5:$D$1316,2,FALSE)</f>
        <v>#N/A</v>
      </c>
      <c r="M1867" s="2" t="e">
        <f>VLOOKUP(A1867,'4B0907557P M592 List'!$A$5:$D$1316,4,FALSE)</f>
        <v>#N/A</v>
      </c>
      <c r="N1867" s="2" t="e">
        <f>VLOOKUP(A1867,'4B0907557P M592 List'!$A$5:$D$1316,3,FALSE)</f>
        <v>#N/A</v>
      </c>
      <c r="P1867" s="2" t="str">
        <f>VLOOKUP(A1867,'06A906018R M383 List'!$A$6:$D$1294,2,FALSE)</f>
        <v>6x5</v>
      </c>
      <c r="Q1867" s="2" t="str">
        <f>VLOOKUP(A1867,'06A906018R M383 List'!$A$6:$D$1294,4,FALSE)</f>
        <v>Kennfeld maximale Spülrate</v>
      </c>
      <c r="R1867" s="2" t="str">
        <f>VLOOKUP(A1867,'06A906018R M383 List'!$A$6:$D$1294,3,FALSE)</f>
        <v>$0A437</v>
      </c>
      <c r="T1867" s="2" t="str">
        <f>VLOOKUP(A1867,'06A906018CG M383 List'!$A$6:$D$1395,2,FALSE)</f>
        <v>6x5</v>
      </c>
      <c r="U1867" s="2" t="str">
        <f>VLOOKUP(A1867,'06A906018CG M383 List'!$A$6:$D$1395,4,FALSE)</f>
        <v>Kennfeld maximale Spülrate</v>
      </c>
      <c r="V1867" s="2" t="str">
        <f>VLOOKUP(A1867,'06A906018CG M383 List'!$A$6:$D$1395,3,FALSE)</f>
        <v>$0A4A1</v>
      </c>
    </row>
    <row r="1868" spans="1:22">
      <c r="A1868" s="2" t="s">
        <v>7697</v>
      </c>
      <c r="B1868" s="2" t="str">
        <f>VLOOKUP(A1868,'4B0907557B M382 List'!$A$5:$E$1799,5,FALSE)</f>
        <v>Map Tanklentlüftungsventil duty cycle (n, wdkbl )</v>
      </c>
      <c r="D1868" s="2" t="str">
        <f>VLOOKUP(A1868,'4B0907557B M382 List'!$A$5:$B$1799,2,FALSE)</f>
        <v>8x8</v>
      </c>
      <c r="E1868" s="2" t="str">
        <f>VLOOKUP(A1868,'4B0907557B M382 List'!$A$5:$D$1799,4,FALSE)</f>
        <v>Kennfeld Tastverhältnis Tanklentlüftungsventil (n, wdkbl)</v>
      </c>
      <c r="F1868" s="2" t="str">
        <f>VLOOKUP(A1868,'4B0907557B M382 List'!$A$5:$D$1799,3,FALSE)</f>
        <v>$0AF64</v>
      </c>
      <c r="H1868" s="2" t="e">
        <f>VLOOKUP(A1868,'4B0907557P M592 List'!$A$5:$D$1316,2,FALSE)</f>
        <v>#N/A</v>
      </c>
      <c r="I1868" s="2" t="e">
        <f>VLOOKUP(A1868,'4B0907557P M592 List'!$A$5:$D$1316,4,FALSE)</f>
        <v>#N/A</v>
      </c>
      <c r="J1868" s="2" t="e">
        <f>VLOOKUP(A1868,'4B0907557P M592 List'!$A$5:$D$1316,3,FALSE)</f>
        <v>#N/A</v>
      </c>
      <c r="L1868" s="2" t="e">
        <f>VLOOKUP(A1868,'4B0907557P M592 List'!$A$5:$D$1316,2,FALSE)</f>
        <v>#N/A</v>
      </c>
      <c r="M1868" s="2" t="e">
        <f>VLOOKUP(A1868,'4B0907557P M592 List'!$A$5:$D$1316,4,FALSE)</f>
        <v>#N/A</v>
      </c>
      <c r="N1868" s="2" t="e">
        <f>VLOOKUP(A1868,'4B0907557P M592 List'!$A$5:$D$1316,3,FALSE)</f>
        <v>#N/A</v>
      </c>
      <c r="P1868" s="2" t="str">
        <f>VLOOKUP(A1868,'06A906018R M383 List'!$A$6:$D$1294,2,FALSE)</f>
        <v>8x8</v>
      </c>
      <c r="Q1868" s="2" t="str">
        <f>VLOOKUP(A1868,'06A906018R M383 List'!$A$6:$D$1294,4,FALSE)</f>
        <v>Kennfeld Tastverhältnis Tanklentlüftungsventil (n, wdkbl)</v>
      </c>
      <c r="R1868" s="2" t="str">
        <f>VLOOKUP(A1868,'06A906018R M383 List'!$A$6:$D$1294,3,FALSE)</f>
        <v>$0A469</v>
      </c>
      <c r="T1868" s="2" t="str">
        <f>VLOOKUP(A1868,'06A906018CG M383 List'!$A$6:$D$1395,2,FALSE)</f>
        <v>8x8</v>
      </c>
      <c r="U1868" s="2" t="str">
        <f>VLOOKUP(A1868,'06A906018CG M383 List'!$A$6:$D$1395,4,FALSE)</f>
        <v>Kennfeld Tastverhältnis Tanklentlüftungsventil (n, wdkbl)</v>
      </c>
      <c r="V1868" s="2" t="str">
        <f>VLOOKUP(A1868,'06A906018CG M383 List'!$A$6:$D$1395,3,FALSE)</f>
        <v>$0A4D3</v>
      </c>
    </row>
    <row r="1869" spans="1:22">
      <c r="A1869" s="2" t="s">
        <v>7699</v>
      </c>
      <c r="B1869" s="2" t="str">
        <f>VLOOKUP(A1869,'4B0907557B M382 List'!$A$5:$E$1799,5,FALSE)</f>
        <v>Map Tanklentlüftungsventil duty cycle (n, wdkbl )</v>
      </c>
      <c r="D1869" s="2" t="str">
        <f>VLOOKUP(A1869,'4B0907557B M382 List'!$A$5:$B$1799,2,FALSE)</f>
        <v>8x8</v>
      </c>
      <c r="E1869" s="2" t="str">
        <f>VLOOKUP(A1869,'4B0907557B M382 List'!$A$5:$D$1799,4,FALSE)</f>
        <v>Kennfeld Tastverhältnis Tanklentlüftungsventil (n, wdkbl)</v>
      </c>
      <c r="F1869" s="2" t="str">
        <f>VLOOKUP(A1869,'4B0907557B M382 List'!$A$5:$D$1799,3,FALSE)</f>
        <v>$0AFB8</v>
      </c>
      <c r="H1869" s="2" t="e">
        <f>VLOOKUP(A1869,'4B0907557P M592 List'!$A$5:$D$1316,2,FALSE)</f>
        <v>#N/A</v>
      </c>
      <c r="I1869" s="2" t="e">
        <f>VLOOKUP(A1869,'4B0907557P M592 List'!$A$5:$D$1316,4,FALSE)</f>
        <v>#N/A</v>
      </c>
      <c r="J1869" s="2" t="e">
        <f>VLOOKUP(A1869,'4B0907557P M592 List'!$A$5:$D$1316,3,FALSE)</f>
        <v>#N/A</v>
      </c>
      <c r="L1869" s="2" t="e">
        <f>VLOOKUP(A1869,'4B0907557P M592 List'!$A$5:$D$1316,2,FALSE)</f>
        <v>#N/A</v>
      </c>
      <c r="M1869" s="2" t="e">
        <f>VLOOKUP(A1869,'4B0907557P M592 List'!$A$5:$D$1316,4,FALSE)</f>
        <v>#N/A</v>
      </c>
      <c r="N1869" s="2" t="e">
        <f>VLOOKUP(A1869,'4B0907557P M592 List'!$A$5:$D$1316,3,FALSE)</f>
        <v>#N/A</v>
      </c>
      <c r="P1869" s="2" t="str">
        <f>VLOOKUP(A1869,'06A906018R M383 List'!$A$6:$D$1294,2,FALSE)</f>
        <v>8x8</v>
      </c>
      <c r="Q1869" s="2" t="str">
        <f>VLOOKUP(A1869,'06A906018R M383 List'!$A$6:$D$1294,4,FALSE)</f>
        <v>Kennfeld Tastverhältnis Tanklentlüftungsventil (n, wdkbl)</v>
      </c>
      <c r="R1869" s="2" t="str">
        <f>VLOOKUP(A1869,'06A906018R M383 List'!$A$6:$D$1294,3,FALSE)</f>
        <v>$0A4BD</v>
      </c>
      <c r="T1869" s="2" t="str">
        <f>VLOOKUP(A1869,'06A906018CG M383 List'!$A$6:$D$1395,2,FALSE)</f>
        <v>8x8</v>
      </c>
      <c r="U1869" s="2" t="str">
        <f>VLOOKUP(A1869,'06A906018CG M383 List'!$A$6:$D$1395,4,FALSE)</f>
        <v>Kennfeld Tastverhältnis Tanklentlüftungsventil (n, wdkbl)</v>
      </c>
      <c r="V1869" s="2" t="str">
        <f>VLOOKUP(A1869,'06A906018CG M383 List'!$A$6:$D$1395,3,FALSE)</f>
        <v>$0A527</v>
      </c>
    </row>
    <row r="1870" spans="1:22">
      <c r="A1870" s="2" t="s">
        <v>7702</v>
      </c>
      <c r="B1870" s="2" t="str">
        <f>VLOOKUP(A1870,'4B0907557B M382 List'!$A$5:$E$1799,5,FALSE)</f>
        <v>Map target fuel share of regeneration</v>
      </c>
      <c r="D1870" s="2" t="str">
        <f>VLOOKUP(A1870,'4B0907557B M382 List'!$A$5:$B$1799,2,FALSE)</f>
        <v>4x4</v>
      </c>
      <c r="E1870" s="2" t="str">
        <f>VLOOKUP(A1870,'4B0907557B M382 List'!$A$5:$D$1799,4,FALSE)</f>
        <v>Kennfeld Sollkraftstoffanteil bei Regenerierung</v>
      </c>
      <c r="F1870" s="2" t="str">
        <f>VLOOKUP(A1870,'4B0907557B M382 List'!$A$5:$D$1799,3,FALSE)</f>
        <v>$0AF13</v>
      </c>
      <c r="H1870" s="2" t="e">
        <f>VLOOKUP(A1870,'4B0907557P M592 List'!$A$5:$D$1316,2,FALSE)</f>
        <v>#N/A</v>
      </c>
      <c r="I1870" s="2" t="e">
        <f>VLOOKUP(A1870,'4B0907557P M592 List'!$A$5:$D$1316,4,FALSE)</f>
        <v>#N/A</v>
      </c>
      <c r="J1870" s="2" t="e">
        <f>VLOOKUP(A1870,'4B0907557P M592 List'!$A$5:$D$1316,3,FALSE)</f>
        <v>#N/A</v>
      </c>
      <c r="L1870" s="2" t="e">
        <f>VLOOKUP(A1870,'4B0907557P M592 List'!$A$5:$D$1316,2,FALSE)</f>
        <v>#N/A</v>
      </c>
      <c r="M1870" s="2" t="e">
        <f>VLOOKUP(A1870,'4B0907557P M592 List'!$A$5:$D$1316,4,FALSE)</f>
        <v>#N/A</v>
      </c>
      <c r="N1870" s="2" t="e">
        <f>VLOOKUP(A1870,'4B0907557P M592 List'!$A$5:$D$1316,3,FALSE)</f>
        <v>#N/A</v>
      </c>
      <c r="P1870" s="2" t="str">
        <f>VLOOKUP(A1870,'06A906018R M383 List'!$A$6:$D$1294,2,FALSE)</f>
        <v>4x4</v>
      </c>
      <c r="Q1870" s="2" t="str">
        <f>VLOOKUP(A1870,'06A906018R M383 List'!$A$6:$D$1294,4,FALSE)</f>
        <v>Kennfeld Sollkraftstoffanteil bei Regenerierung</v>
      </c>
      <c r="R1870" s="2" t="str">
        <f>VLOOKUP(A1870,'06A906018R M383 List'!$A$6:$D$1294,3,FALSE)</f>
        <v>$0A418</v>
      </c>
      <c r="T1870" s="2" t="str">
        <f>VLOOKUP(A1870,'06A906018CG M383 List'!$A$6:$D$1395,2,FALSE)</f>
        <v>4x4</v>
      </c>
      <c r="U1870" s="2" t="str">
        <f>VLOOKUP(A1870,'06A906018CG M383 List'!$A$6:$D$1395,4,FALSE)</f>
        <v>Kennfeld Sollkraftstoffanteil bei Regenerierung</v>
      </c>
      <c r="V1870" s="2" t="str">
        <f>VLOOKUP(A1870,'06A906018CG M383 List'!$A$6:$D$1395,3,FALSE)</f>
        <v>$0A482</v>
      </c>
    </row>
    <row r="1871" spans="1:22">
      <c r="A1871" s="2" t="s">
        <v>7743</v>
      </c>
      <c r="B1871" s="2" t="str">
        <f>VLOOKUP(A1871,'4B0907557B M382 List'!$A$5:$E$1799,5,FALSE)</f>
        <v>Map for volume flow through the open TEV</v>
      </c>
      <c r="D1871" s="2" t="str">
        <f>VLOOKUP(A1871,'4B0907557B M382 List'!$A$5:$B$1799,2,FALSE)</f>
        <v>15x10</v>
      </c>
      <c r="E1871" s="2" t="str">
        <f>VLOOKUP(A1871,'4B0907557B M382 List'!$A$5:$D$1799,4,FALSE)</f>
        <v>Kennfeld für Volumenstrom durch das offene TEV</v>
      </c>
      <c r="F1871" s="2" t="str">
        <f>VLOOKUP(A1871,'4B0907557B M382 List'!$A$5:$D$1799,3,FALSE)</f>
        <v>$0B023</v>
      </c>
      <c r="H1871" s="2" t="e">
        <f>VLOOKUP(A1871,'4B0907557P M592 List'!$A$5:$D$1316,2,FALSE)</f>
        <v>#N/A</v>
      </c>
      <c r="I1871" s="2" t="e">
        <f>VLOOKUP(A1871,'4B0907557P M592 List'!$A$5:$D$1316,4,FALSE)</f>
        <v>#N/A</v>
      </c>
      <c r="J1871" s="2" t="e">
        <f>VLOOKUP(A1871,'4B0907557P M592 List'!$A$5:$D$1316,3,FALSE)</f>
        <v>#N/A</v>
      </c>
      <c r="L1871" s="2" t="e">
        <f>VLOOKUP(A1871,'4B0907557P M592 List'!$A$5:$D$1316,2,FALSE)</f>
        <v>#N/A</v>
      </c>
      <c r="M1871" s="2" t="e">
        <f>VLOOKUP(A1871,'4B0907557P M592 List'!$A$5:$D$1316,4,FALSE)</f>
        <v>#N/A</v>
      </c>
      <c r="N1871" s="2" t="e">
        <f>VLOOKUP(A1871,'4B0907557P M592 List'!$A$5:$D$1316,3,FALSE)</f>
        <v>#N/A</v>
      </c>
      <c r="P1871" s="2" t="str">
        <f>VLOOKUP(A1871,'06A906018R M383 List'!$A$6:$D$1294,2,FALSE)</f>
        <v>15x10</v>
      </c>
      <c r="Q1871" s="2" t="str">
        <f>VLOOKUP(A1871,'06A906018R M383 List'!$A$6:$D$1294,4,FALSE)</f>
        <v>Kennfeld für Volumenstrom durch das offene TEV</v>
      </c>
      <c r="R1871" s="2" t="str">
        <f>VLOOKUP(A1871,'06A906018R M383 List'!$A$6:$D$1294,3,FALSE)</f>
        <v>$0A528</v>
      </c>
      <c r="T1871" s="2" t="str">
        <f>VLOOKUP(A1871,'06A906018CG M383 List'!$A$6:$D$1395,2,FALSE)</f>
        <v>15x10</v>
      </c>
      <c r="U1871" s="2" t="str">
        <f>VLOOKUP(A1871,'06A906018CG M383 List'!$A$6:$D$1395,4,FALSE)</f>
        <v>Kennfeld für Volumenstrom durch das offene TEV</v>
      </c>
      <c r="V1871" s="2" t="str">
        <f>VLOOKUP(A1871,'06A906018CG M383 List'!$A$6:$D$1395,3,FALSE)</f>
        <v>$0A592</v>
      </c>
    </row>
    <row r="1872" spans="1:22">
      <c r="A1872" s="2" t="s">
        <v>7746</v>
      </c>
      <c r="B1872" s="2" t="str">
        <f>VLOOKUP(A1872,'4B0907557B M382 List'!$A$5:$E$1799,5,FALSE)</f>
        <v>Map for volume flow through the open TEV</v>
      </c>
      <c r="D1872" s="2" t="str">
        <f>VLOOKUP(A1872,'4B0907557B M382 List'!$A$5:$B$1799,2,FALSE)</f>
        <v>15x10</v>
      </c>
      <c r="E1872" s="2" t="str">
        <f>VLOOKUP(A1872,'4B0907557B M382 List'!$A$5:$D$1799,4,FALSE)</f>
        <v>Kennfeld für Volumenstrom durch das offene TEV</v>
      </c>
      <c r="F1872" s="2" t="str">
        <f>VLOOKUP(A1872,'4B0907557B M382 List'!$A$5:$D$1799,3,FALSE)</f>
        <v>$0B0D6</v>
      </c>
      <c r="H1872" s="2" t="e">
        <f>VLOOKUP(A1872,'4B0907557P M592 List'!$A$5:$D$1316,2,FALSE)</f>
        <v>#N/A</v>
      </c>
      <c r="I1872" s="2" t="e">
        <f>VLOOKUP(A1872,'4B0907557P M592 List'!$A$5:$D$1316,4,FALSE)</f>
        <v>#N/A</v>
      </c>
      <c r="J1872" s="2" t="e">
        <f>VLOOKUP(A1872,'4B0907557P M592 List'!$A$5:$D$1316,3,FALSE)</f>
        <v>#N/A</v>
      </c>
      <c r="L1872" s="2" t="e">
        <f>VLOOKUP(A1872,'4B0907557P M592 List'!$A$5:$D$1316,2,FALSE)</f>
        <v>#N/A</v>
      </c>
      <c r="M1872" s="2" t="e">
        <f>VLOOKUP(A1872,'4B0907557P M592 List'!$A$5:$D$1316,4,FALSE)</f>
        <v>#N/A</v>
      </c>
      <c r="N1872" s="2" t="e">
        <f>VLOOKUP(A1872,'4B0907557P M592 List'!$A$5:$D$1316,3,FALSE)</f>
        <v>#N/A</v>
      </c>
      <c r="P1872" s="2" t="str">
        <f>VLOOKUP(A1872,'06A906018R M383 List'!$A$6:$D$1294,2,FALSE)</f>
        <v>15x10</v>
      </c>
      <c r="Q1872" s="2" t="str">
        <f>VLOOKUP(A1872,'06A906018R M383 List'!$A$6:$D$1294,4,FALSE)</f>
        <v>Kennfeld für Volumenstrom durch das offene TEV</v>
      </c>
      <c r="R1872" s="2" t="str">
        <f>VLOOKUP(A1872,'06A906018R M383 List'!$A$6:$D$1294,3,FALSE)</f>
        <v>$0A5DB</v>
      </c>
      <c r="T1872" s="2" t="str">
        <f>VLOOKUP(A1872,'06A906018CG M383 List'!$A$6:$D$1395,2,FALSE)</f>
        <v>15x10</v>
      </c>
      <c r="U1872" s="2" t="str">
        <f>VLOOKUP(A1872,'06A906018CG M383 List'!$A$6:$D$1395,4,FALSE)</f>
        <v>Kennfeld für Volumenstrom durch das offene TEV</v>
      </c>
      <c r="V1872" s="2" t="str">
        <f>VLOOKUP(A1872,'06A906018CG M383 List'!$A$6:$D$1395,3,FALSE)</f>
        <v>$0A645</v>
      </c>
    </row>
    <row r="1873" spans="1:22">
      <c r="A1873" s="2" t="s">
        <v>7899</v>
      </c>
      <c r="B1873" s="2" t="str">
        <f>VLOOKUP(A1873,'4B0907557B M382 List'!$A$5:$E$1799,5,FALSE)</f>
        <v>Correction curve for duty TEV</v>
      </c>
      <c r="D1873" s="2" t="str">
        <f>VLOOKUP(A1873,'4B0907557B M382 List'!$A$5:$B$1799,2,FALSE)</f>
        <v>6x1</v>
      </c>
      <c r="E1873" s="2" t="str">
        <f>VLOOKUP(A1873,'4B0907557B M382 List'!$A$5:$D$1799,4,FALSE)</f>
        <v>Korrekturkennlinie für Tastverhältnis TEV</v>
      </c>
      <c r="F1873" s="2" t="str">
        <f>VLOOKUP(A1873,'4B0907557B M382 List'!$A$5:$D$1799,3,FALSE)</f>
        <v>$0B000</v>
      </c>
      <c r="H1873" s="2" t="e">
        <f>VLOOKUP(A1873,'4B0907557P M592 List'!$A$5:$D$1316,2,FALSE)</f>
        <v>#N/A</v>
      </c>
      <c r="I1873" s="2" t="e">
        <f>VLOOKUP(A1873,'4B0907557P M592 List'!$A$5:$D$1316,4,FALSE)</f>
        <v>#N/A</v>
      </c>
      <c r="J1873" s="2" t="e">
        <f>VLOOKUP(A1873,'4B0907557P M592 List'!$A$5:$D$1316,3,FALSE)</f>
        <v>#N/A</v>
      </c>
      <c r="L1873" s="2" t="e">
        <f>VLOOKUP(A1873,'4B0907557P M592 List'!$A$5:$D$1316,2,FALSE)</f>
        <v>#N/A</v>
      </c>
      <c r="M1873" s="2" t="e">
        <f>VLOOKUP(A1873,'4B0907557P M592 List'!$A$5:$D$1316,4,FALSE)</f>
        <v>#N/A</v>
      </c>
      <c r="N1873" s="2" t="e">
        <f>VLOOKUP(A1873,'4B0907557P M592 List'!$A$5:$D$1316,3,FALSE)</f>
        <v>#N/A</v>
      </c>
      <c r="P1873" s="2" t="str">
        <f>VLOOKUP(A1873,'06A906018R M383 List'!$A$6:$D$1294,2,FALSE)</f>
        <v>6x1</v>
      </c>
      <c r="Q1873" s="2" t="str">
        <f>VLOOKUP(A1873,'06A906018R M383 List'!$A$6:$D$1294,4,FALSE)</f>
        <v>Korrekturkennlinie für Tastverhältnis TEV</v>
      </c>
      <c r="R1873" s="2" t="str">
        <f>VLOOKUP(A1873,'06A906018R M383 List'!$A$6:$D$1294,3,FALSE)</f>
        <v>$0A505</v>
      </c>
      <c r="T1873" s="2" t="str">
        <f>VLOOKUP(A1873,'06A906018CG M383 List'!$A$6:$D$1395,2,FALSE)</f>
        <v>6x1</v>
      </c>
      <c r="U1873" s="2" t="str">
        <f>VLOOKUP(A1873,'06A906018CG M383 List'!$A$6:$D$1395,4,FALSE)</f>
        <v>Korrekturkennlinie für Tastverhältnis TEV</v>
      </c>
      <c r="V1873" s="2" t="str">
        <f>VLOOKUP(A1873,'06A906018CG M383 List'!$A$6:$D$1395,3,FALSE)</f>
        <v>$0A56F</v>
      </c>
    </row>
    <row r="1874" spans="1:22">
      <c r="A1874" s="2" t="s">
        <v>5964</v>
      </c>
      <c r="B1874" s="2" t="str">
        <f>VLOOKUP(A1874,'4B0907557B M382 List'!$A$5:$E$1799,5,FALSE)</f>
        <v>Duty cycle threshold for switchover period TEV at the top of</v>
      </c>
      <c r="D1874" s="2" t="str">
        <f>VLOOKUP(A1874,'4B0907557B M382 List'!$A$5:$B$1799,2,FALSE)</f>
        <v>1x1</v>
      </c>
      <c r="E1874" s="2" t="str">
        <f>VLOOKUP(A1874,'4B0907557B M382 List'!$A$5:$D$1799,4,FALSE)</f>
        <v>Tastverhältnisschwelle für Periodenumschaltung TEV im oberen Bereich</v>
      </c>
      <c r="F1874" s="2" t="str">
        <f>VLOOKUP(A1874,'4B0907557B M382 List'!$A$5:$D$1799,3,FALSE)</f>
        <v>$077B2</v>
      </c>
      <c r="H1874" s="2" t="str">
        <f>VLOOKUP(A1874,'4B0907557P M592 List'!$A$5:$D$1316,2,FALSE)</f>
        <v>1x1</v>
      </c>
      <c r="I1874" s="2" t="str">
        <f>VLOOKUP(A1874,'4B0907557P M592 List'!$A$5:$D$1316,4,FALSE)</f>
        <v>Tastverhältnisschwelle für Periodenumschaltung TEV im oberen Bereich</v>
      </c>
      <c r="J1874" s="2" t="str">
        <f>VLOOKUP(A1874,'4B0907557P M592 List'!$A$5:$D$1316,3,FALSE)</f>
        <v>$07348</v>
      </c>
      <c r="L1874" s="2" t="str">
        <f>VLOOKUP(A1874,'4B0907557P M592 List'!$A$5:$D$1316,2,FALSE)</f>
        <v>1x1</v>
      </c>
      <c r="M1874" s="2" t="str">
        <f>VLOOKUP(A1874,'4B0907557P M592 List'!$A$5:$D$1316,4,FALSE)</f>
        <v>Tastverhältnisschwelle für Periodenumschaltung TEV im oberen Bereich</v>
      </c>
      <c r="N1874" s="2" t="str">
        <f>VLOOKUP(A1874,'4B0907557P M592 List'!$A$5:$D$1316,3,FALSE)</f>
        <v>$07348</v>
      </c>
      <c r="P1874" s="2" t="str">
        <f>VLOOKUP(A1874,'06A906018R M383 List'!$A$6:$D$1294,2,FALSE)</f>
        <v>1x1</v>
      </c>
      <c r="Q1874" s="2" t="str">
        <f>VLOOKUP(A1874,'06A906018R M383 List'!$A$6:$D$1294,4,FALSE)</f>
        <v>Tastverhältnisschwelle für Periodenumschaltung TEV im oberen Bereich</v>
      </c>
      <c r="R1874" s="2" t="str">
        <f>VLOOKUP(A1874,'06A906018R M383 List'!$A$6:$D$1294,3,FALSE)</f>
        <v>$06CCA</v>
      </c>
      <c r="T1874" s="2" t="str">
        <f>VLOOKUP(A1874,'06A906018CG M383 List'!$A$6:$D$1395,2,FALSE)</f>
        <v>1x1</v>
      </c>
      <c r="U1874" s="2" t="str">
        <f>VLOOKUP(A1874,'06A906018CG M383 List'!$A$6:$D$1395,4,FALSE)</f>
        <v>Tastverhältnisschwelle für Periodenumschaltung TEV im oberen Bereich</v>
      </c>
      <c r="V1874" s="2" t="str">
        <f>VLOOKUP(A1874,'06A906018CG M383 List'!$A$6:$D$1395,3,FALSE)</f>
        <v>$06CF0</v>
      </c>
    </row>
    <row r="1875" spans="1:22">
      <c r="A1875" s="2" t="s">
        <v>5967</v>
      </c>
      <c r="B1875" s="2" t="str">
        <f>VLOOKUP(A1875,'4B0907557B M382 List'!$A$5:$E$1799,5,FALSE)</f>
        <v>Duty cycle threshold for switchover period TEV at the top</v>
      </c>
      <c r="D1875" s="2" t="str">
        <f>VLOOKUP(A1875,'4B0907557B M382 List'!$A$5:$B$1799,2,FALSE)</f>
        <v>1x1</v>
      </c>
      <c r="E1875" s="2" t="str">
        <f>VLOOKUP(A1875,'4B0907557B M382 List'!$A$5:$D$1799,4,FALSE)</f>
        <v>Tastverhältnisschwelle für Periodenumschaltung TEV im obersten Bereich</v>
      </c>
      <c r="F1875" s="2" t="str">
        <f>VLOOKUP(A1875,'4B0907557B M382 List'!$A$5:$D$1799,3,FALSE)</f>
        <v>$077B0</v>
      </c>
      <c r="H1875" s="2" t="str">
        <f>VLOOKUP(A1875,'4B0907557P M592 List'!$A$5:$D$1316,2,FALSE)</f>
        <v>1x1</v>
      </c>
      <c r="I1875" s="2" t="str">
        <f>VLOOKUP(A1875,'4B0907557P M592 List'!$A$5:$D$1316,4,FALSE)</f>
        <v>Tastverhältnisschwelle für Periodenumschaltung TEV im obersten Bereich</v>
      </c>
      <c r="J1875" s="2" t="str">
        <f>VLOOKUP(A1875,'4B0907557P M592 List'!$A$5:$D$1316,3,FALSE)</f>
        <v>$07346</v>
      </c>
      <c r="L1875" s="2" t="str">
        <f>VLOOKUP(A1875,'4B0907557P M592 List'!$A$5:$D$1316,2,FALSE)</f>
        <v>1x1</v>
      </c>
      <c r="M1875" s="2" t="str">
        <f>VLOOKUP(A1875,'4B0907557P M592 List'!$A$5:$D$1316,4,FALSE)</f>
        <v>Tastverhältnisschwelle für Periodenumschaltung TEV im obersten Bereich</v>
      </c>
      <c r="N1875" s="2" t="str">
        <f>VLOOKUP(A1875,'4B0907557P M592 List'!$A$5:$D$1316,3,FALSE)</f>
        <v>$07346</v>
      </c>
      <c r="P1875" s="2" t="str">
        <f>VLOOKUP(A1875,'06A906018R M383 List'!$A$6:$D$1294,2,FALSE)</f>
        <v>1x1</v>
      </c>
      <c r="Q1875" s="2" t="str">
        <f>VLOOKUP(A1875,'06A906018R M383 List'!$A$6:$D$1294,4,FALSE)</f>
        <v>Tastverhältnisschwelle für Periodenumschaltung TEV im obersten Bereich</v>
      </c>
      <c r="R1875" s="2" t="str">
        <f>VLOOKUP(A1875,'06A906018R M383 List'!$A$6:$D$1294,3,FALSE)</f>
        <v>$06CC8</v>
      </c>
      <c r="T1875" s="2" t="str">
        <f>VLOOKUP(A1875,'06A906018CG M383 List'!$A$6:$D$1395,2,FALSE)</f>
        <v>1x1</v>
      </c>
      <c r="U1875" s="2" t="str">
        <f>VLOOKUP(A1875,'06A906018CG M383 List'!$A$6:$D$1395,4,FALSE)</f>
        <v>Tastverhältnisschwelle für Periodenumschaltung TEV im obersten Bereich</v>
      </c>
      <c r="V1875" s="2" t="str">
        <f>VLOOKUP(A1875,'06A906018CG M383 List'!$A$6:$D$1395,3,FALSE)</f>
        <v>$06CEE</v>
      </c>
    </row>
    <row r="1876" spans="1:22">
      <c r="A1876" s="2" t="s">
        <v>5970</v>
      </c>
      <c r="B1876" s="2" t="str">
        <f>VLOOKUP(A1876,'4B0907557B M382 List'!$A$5:$E$1799,5,FALSE)</f>
        <v>Duty cycle threshold for switchover period TEV at the bottom of</v>
      </c>
      <c r="D1876" s="2" t="str">
        <f>VLOOKUP(A1876,'4B0907557B M382 List'!$A$5:$B$1799,2,FALSE)</f>
        <v>1x1</v>
      </c>
      <c r="E1876" s="2" t="str">
        <f>VLOOKUP(A1876,'4B0907557B M382 List'!$A$5:$D$1799,4,FALSE)</f>
        <v>Tastverhältnisschwelle für Periodenumschaltung TEV im unteren Bereich</v>
      </c>
      <c r="F1876" s="2" t="str">
        <f>VLOOKUP(A1876,'4B0907557B M382 List'!$A$5:$D$1799,3,FALSE)</f>
        <v>$077B3</v>
      </c>
      <c r="H1876" s="2" t="str">
        <f>VLOOKUP(A1876,'4B0907557P M592 List'!$A$5:$D$1316,2,FALSE)</f>
        <v>1x1</v>
      </c>
      <c r="I1876" s="2" t="str">
        <f>VLOOKUP(A1876,'4B0907557P M592 List'!$A$5:$D$1316,4,FALSE)</f>
        <v>Tastverhältnisschwelle für Periodenumschaltung TEV im unteren Bereich</v>
      </c>
      <c r="J1876" s="2" t="str">
        <f>VLOOKUP(A1876,'4B0907557P M592 List'!$A$5:$D$1316,3,FALSE)</f>
        <v>$07349</v>
      </c>
      <c r="L1876" s="2" t="str">
        <f>VLOOKUP(A1876,'4B0907557P M592 List'!$A$5:$D$1316,2,FALSE)</f>
        <v>1x1</v>
      </c>
      <c r="M1876" s="2" t="str">
        <f>VLOOKUP(A1876,'4B0907557P M592 List'!$A$5:$D$1316,4,FALSE)</f>
        <v>Tastverhältnisschwelle für Periodenumschaltung TEV im unteren Bereich</v>
      </c>
      <c r="N1876" s="2" t="str">
        <f>VLOOKUP(A1876,'4B0907557P M592 List'!$A$5:$D$1316,3,FALSE)</f>
        <v>$07349</v>
      </c>
      <c r="P1876" s="2" t="str">
        <f>VLOOKUP(A1876,'06A906018R M383 List'!$A$6:$D$1294,2,FALSE)</f>
        <v>1x1</v>
      </c>
      <c r="Q1876" s="2" t="str">
        <f>VLOOKUP(A1876,'06A906018R M383 List'!$A$6:$D$1294,4,FALSE)</f>
        <v>Tastverhältnisschwelle für Periodenumschaltung TEV im unteren Bereich</v>
      </c>
      <c r="R1876" s="2" t="str">
        <f>VLOOKUP(A1876,'06A906018R M383 List'!$A$6:$D$1294,3,FALSE)</f>
        <v>$06CCB</v>
      </c>
      <c r="T1876" s="2" t="str">
        <f>VLOOKUP(A1876,'06A906018CG M383 List'!$A$6:$D$1395,2,FALSE)</f>
        <v>1x1</v>
      </c>
      <c r="U1876" s="2" t="str">
        <f>VLOOKUP(A1876,'06A906018CG M383 List'!$A$6:$D$1395,4,FALSE)</f>
        <v>Tastverhältnisschwelle für Periodenumschaltung TEV im unteren Bereich</v>
      </c>
      <c r="V1876" s="2" t="str">
        <f>VLOOKUP(A1876,'06A906018CG M383 List'!$A$6:$D$1395,3,FALSE)</f>
        <v>$06CF1</v>
      </c>
    </row>
    <row r="1877" spans="1:22">
      <c r="A1877" s="2" t="s">
        <v>5972</v>
      </c>
      <c r="B1877" s="2" t="str">
        <f>VLOOKUP(A1877,'4B0907557B M382 List'!$A$5:$E$1799,5,FALSE)</f>
        <v>Duty cycle threshold for switchover period TEV at the bottom of</v>
      </c>
      <c r="D1877" s="2" t="str">
        <f>VLOOKUP(A1877,'4B0907557B M382 List'!$A$5:$B$1799,2,FALSE)</f>
        <v>1x1</v>
      </c>
      <c r="E1877" s="2" t="str">
        <f>VLOOKUP(A1877,'4B0907557B M382 List'!$A$5:$D$1799,4,FALSE)</f>
        <v>Tastverhältnisschwelle für Periodenumschaltung TEV im unteren Bereich</v>
      </c>
      <c r="F1877" s="2" t="str">
        <f>VLOOKUP(A1877,'4B0907557B M382 List'!$A$5:$D$1799,3,FALSE)</f>
        <v>$077B1</v>
      </c>
      <c r="H1877" s="2" t="str">
        <f>VLOOKUP(A1877,'4B0907557P M592 List'!$A$5:$D$1316,2,FALSE)</f>
        <v>1x1</v>
      </c>
      <c r="I1877" s="2" t="str">
        <f>VLOOKUP(A1877,'4B0907557P M592 List'!$A$5:$D$1316,4,FALSE)</f>
        <v>Tastverhältnisschwelle für Periodenumschaltung TEV im unteren Bereich</v>
      </c>
      <c r="J1877" s="2" t="str">
        <f>VLOOKUP(A1877,'4B0907557P M592 List'!$A$5:$D$1316,3,FALSE)</f>
        <v>$07347</v>
      </c>
      <c r="L1877" s="2" t="str">
        <f>VLOOKUP(A1877,'4B0907557P M592 List'!$A$5:$D$1316,2,FALSE)</f>
        <v>1x1</v>
      </c>
      <c r="M1877" s="2" t="str">
        <f>VLOOKUP(A1877,'4B0907557P M592 List'!$A$5:$D$1316,4,FALSE)</f>
        <v>Tastverhältnisschwelle für Periodenumschaltung TEV im unteren Bereich</v>
      </c>
      <c r="N1877" s="2" t="str">
        <f>VLOOKUP(A1877,'4B0907557P M592 List'!$A$5:$D$1316,3,FALSE)</f>
        <v>$07347</v>
      </c>
      <c r="P1877" s="2" t="str">
        <f>VLOOKUP(A1877,'06A906018R M383 List'!$A$6:$D$1294,2,FALSE)</f>
        <v>1x1</v>
      </c>
      <c r="Q1877" s="2" t="str">
        <f>VLOOKUP(A1877,'06A906018R M383 List'!$A$6:$D$1294,4,FALSE)</f>
        <v>Tastverhältnisschwelle für Periodenumschaltung TEV im unteren Bereich</v>
      </c>
      <c r="R1877" s="2" t="str">
        <f>VLOOKUP(A1877,'06A906018R M383 List'!$A$6:$D$1294,3,FALSE)</f>
        <v>$06CC9</v>
      </c>
      <c r="T1877" s="2" t="str">
        <f>VLOOKUP(A1877,'06A906018CG M383 List'!$A$6:$D$1395,2,FALSE)</f>
        <v>1x1</v>
      </c>
      <c r="U1877" s="2" t="str">
        <f>VLOOKUP(A1877,'06A906018CG M383 List'!$A$6:$D$1395,4,FALSE)</f>
        <v>Tastverhältnisschwelle für Periodenumschaltung TEV im unteren Bereich</v>
      </c>
      <c r="V1877" s="2" t="str">
        <f>VLOOKUP(A1877,'06A906018CG M383 List'!$A$6:$D$1395,3,FALSE)</f>
        <v>$06CEF</v>
      </c>
    </row>
    <row r="1878" spans="1:22">
      <c r="A1878" s="2" t="s">
        <v>6196</v>
      </c>
      <c r="B1878" s="2" t="str">
        <f>VLOOKUP(A1878,'4B0907557B M382 List'!$A$5:$E$1799,5,FALSE)</f>
        <v>Time from the beginning TE phase for the start-delimiter of the purge rate</v>
      </c>
      <c r="D1878" s="2" t="str">
        <f>VLOOKUP(A1878,'4B0907557B M382 List'!$A$5:$B$1799,2,FALSE)</f>
        <v>1x1</v>
      </c>
      <c r="E1878" s="2" t="str">
        <f>VLOOKUP(A1878,'4B0907557B M382 List'!$A$5:$D$1799,4,FALSE)</f>
        <v>Zeit ab Beginn TE-Phase für Anfangsbegrenzung der Spülrate</v>
      </c>
      <c r="F1878" s="2" t="str">
        <f>VLOOKUP(A1878,'4B0907557B M382 List'!$A$5:$D$1799,3,FALSE)</f>
        <v>$077A4</v>
      </c>
      <c r="H1878" s="2" t="str">
        <f>VLOOKUP(A1878,'4B0907557P M592 List'!$A$5:$D$1316,2,FALSE)</f>
        <v>1x1</v>
      </c>
      <c r="I1878" s="2" t="str">
        <f>VLOOKUP(A1878,'4B0907557P M592 List'!$A$5:$D$1316,4,FALSE)</f>
        <v>Zeit ab Beginn TE-Phase für Anfangsbegrenzung der Spülrate</v>
      </c>
      <c r="J1878" s="2" t="str">
        <f>VLOOKUP(A1878,'4B0907557P M592 List'!$A$5:$D$1316,3,FALSE)</f>
        <v>$0733A</v>
      </c>
      <c r="L1878" s="2" t="str">
        <f>VLOOKUP(A1878,'4B0907557P M592 List'!$A$5:$D$1316,2,FALSE)</f>
        <v>1x1</v>
      </c>
      <c r="M1878" s="2" t="str">
        <f>VLOOKUP(A1878,'4B0907557P M592 List'!$A$5:$D$1316,4,FALSE)</f>
        <v>Zeit ab Beginn TE-Phase für Anfangsbegrenzung der Spülrate</v>
      </c>
      <c r="N1878" s="2" t="str">
        <f>VLOOKUP(A1878,'4B0907557P M592 List'!$A$5:$D$1316,3,FALSE)</f>
        <v>$0733A</v>
      </c>
      <c r="P1878" s="2" t="str">
        <f>VLOOKUP(A1878,'06A906018R M383 List'!$A$6:$D$1294,2,FALSE)</f>
        <v>1x1</v>
      </c>
      <c r="Q1878" s="2" t="str">
        <f>VLOOKUP(A1878,'06A906018R M383 List'!$A$6:$D$1294,4,FALSE)</f>
        <v>Zeit ab Beginn TE-Phase für Anfangsbegrenzung der Spülrate</v>
      </c>
      <c r="R1878" s="2" t="str">
        <f>VLOOKUP(A1878,'06A906018R M383 List'!$A$6:$D$1294,3,FALSE)</f>
        <v>$06CBC</v>
      </c>
      <c r="T1878" s="2" t="str">
        <f>VLOOKUP(A1878,'06A906018CG M383 List'!$A$6:$D$1395,2,FALSE)</f>
        <v>1x1</v>
      </c>
      <c r="U1878" s="2" t="str">
        <f>VLOOKUP(A1878,'06A906018CG M383 List'!$A$6:$D$1395,4,FALSE)</f>
        <v>Zeit ab Beginn TE-Phase für Anfangsbegrenzung der Spülrate</v>
      </c>
      <c r="V1878" s="2" t="str">
        <f>VLOOKUP(A1878,'06A906018CG M383 List'!$A$6:$D$1395,3,FALSE)</f>
        <v>$06CE2</v>
      </c>
    </row>
    <row r="1879" spans="1:22">
      <c r="A1879" s="2" t="s">
        <v>6205</v>
      </c>
      <c r="B1879" s="2" t="str">
        <f>VLOOKUP(A1879,'4B0907557B M382 List'!$A$5:$E$1799,5,FALSE)</f>
        <v>Time after start of forcing a mixture adaptation phase</v>
      </c>
      <c r="D1879" s="2" t="str">
        <f>VLOOKUP(A1879,'4B0907557B M382 List'!$A$5:$B$1799,2,FALSE)</f>
        <v>1x1</v>
      </c>
      <c r="E1879" s="2" t="str">
        <f>VLOOKUP(A1879,'4B0907557B M382 List'!$A$5:$D$1799,4,FALSE)</f>
        <v>Zeit nach Start für Erzwingen einer Gemischadaptionsphase</v>
      </c>
      <c r="F1879" s="2" t="str">
        <f>VLOOKUP(A1879,'4B0907557B M382 List'!$A$5:$D$1799,3,FALSE)</f>
        <v>$077A8</v>
      </c>
      <c r="H1879" s="2" t="str">
        <f>VLOOKUP(A1879,'4B0907557P M592 List'!$A$5:$D$1316,2,FALSE)</f>
        <v>1x1</v>
      </c>
      <c r="I1879" s="2" t="str">
        <f>VLOOKUP(A1879,'4B0907557P M592 List'!$A$5:$D$1316,4,FALSE)</f>
        <v>Zeit nach Start für Erzwingen einer Gemischadaptionsphase</v>
      </c>
      <c r="J1879" s="2" t="str">
        <f>VLOOKUP(A1879,'4B0907557P M592 List'!$A$5:$D$1316,3,FALSE)</f>
        <v>$0733E</v>
      </c>
      <c r="L1879" s="2" t="str">
        <f>VLOOKUP(A1879,'4B0907557P M592 List'!$A$5:$D$1316,2,FALSE)</f>
        <v>1x1</v>
      </c>
      <c r="M1879" s="2" t="str">
        <f>VLOOKUP(A1879,'4B0907557P M592 List'!$A$5:$D$1316,4,FALSE)</f>
        <v>Zeit nach Start für Erzwingen einer Gemischadaptionsphase</v>
      </c>
      <c r="N1879" s="2" t="str">
        <f>VLOOKUP(A1879,'4B0907557P M592 List'!$A$5:$D$1316,3,FALSE)</f>
        <v>$0733E</v>
      </c>
      <c r="P1879" s="2" t="str">
        <f>VLOOKUP(A1879,'06A906018R M383 List'!$A$6:$D$1294,2,FALSE)</f>
        <v>1x1</v>
      </c>
      <c r="Q1879" s="2" t="str">
        <f>VLOOKUP(A1879,'06A906018R M383 List'!$A$6:$D$1294,4,FALSE)</f>
        <v>Zeit nach Start für Erzwingen einer Gemischadaptionsphase</v>
      </c>
      <c r="R1879" s="2" t="str">
        <f>VLOOKUP(A1879,'06A906018R M383 List'!$A$6:$D$1294,3,FALSE)</f>
        <v>$06CC0</v>
      </c>
      <c r="T1879" s="2" t="str">
        <f>VLOOKUP(A1879,'06A906018CG M383 List'!$A$6:$D$1395,2,FALSE)</f>
        <v>1x1</v>
      </c>
      <c r="U1879" s="2" t="str">
        <f>VLOOKUP(A1879,'06A906018CG M383 List'!$A$6:$D$1395,4,FALSE)</f>
        <v>Zeit nach Start für Erzwingen einer Gemischadaptionsphase</v>
      </c>
      <c r="V1879" s="2" t="str">
        <f>VLOOKUP(A1879,'06A906018CG M383 List'!$A$6:$D$1395,3,FALSE)</f>
        <v>$06CE6</v>
      </c>
    </row>
    <row r="1880" spans="1:22">
      <c r="A1880" s="2" t="s">
        <v>6208</v>
      </c>
      <c r="B1880" s="2" t="str">
        <f>VLOOKUP(A1880,'4B0907557B M382 List'!$A$5:$E$1799,5,FALSE)</f>
        <v>Time after start of forcing a mixture adaptation phase (LL- Check)</v>
      </c>
      <c r="D1880" s="2" t="str">
        <f>VLOOKUP(A1880,'4B0907557B M382 List'!$A$5:$B$1799,2,FALSE)</f>
        <v>1x1</v>
      </c>
      <c r="E1880" s="2" t="str">
        <f>VLOOKUP(A1880,'4B0907557B M382 List'!$A$5:$D$1799,4,FALSE)</f>
        <v>Zeit nach Start für Erzwingen einer Gemischadaptionsphase (LL-Check)</v>
      </c>
      <c r="F1880" s="2" t="str">
        <f>VLOOKUP(A1880,'4B0907557B M382 List'!$A$5:$D$1799,3,FALSE)</f>
        <v>$077AA</v>
      </c>
      <c r="H1880" s="2" t="str">
        <f>VLOOKUP(A1880,'4B0907557P M592 List'!$A$5:$D$1316,2,FALSE)</f>
        <v>1x1</v>
      </c>
      <c r="I1880" s="2" t="str">
        <f>VLOOKUP(A1880,'4B0907557P M592 List'!$A$5:$D$1316,4,FALSE)</f>
        <v>Zeit nach Start für Erzwingen einer Gemischadaptionsphase (LL-Check)</v>
      </c>
      <c r="J1880" s="2" t="str">
        <f>VLOOKUP(A1880,'4B0907557P M592 List'!$A$5:$D$1316,3,FALSE)</f>
        <v>$07340</v>
      </c>
      <c r="L1880" s="2" t="str">
        <f>VLOOKUP(A1880,'4B0907557P M592 List'!$A$5:$D$1316,2,FALSE)</f>
        <v>1x1</v>
      </c>
      <c r="M1880" s="2" t="str">
        <f>VLOOKUP(A1880,'4B0907557P M592 List'!$A$5:$D$1316,4,FALSE)</f>
        <v>Zeit nach Start für Erzwingen einer Gemischadaptionsphase (LL-Check)</v>
      </c>
      <c r="N1880" s="2" t="str">
        <f>VLOOKUP(A1880,'4B0907557P M592 List'!$A$5:$D$1316,3,FALSE)</f>
        <v>$07340</v>
      </c>
      <c r="P1880" s="2" t="str">
        <f>VLOOKUP(A1880,'06A906018R M383 List'!$A$6:$D$1294,2,FALSE)</f>
        <v>1x1</v>
      </c>
      <c r="Q1880" s="2" t="str">
        <f>VLOOKUP(A1880,'06A906018R M383 List'!$A$6:$D$1294,4,FALSE)</f>
        <v>Zeit nach Start für Erzwingen einer Gemischadaptionsphase (LL-Check)</v>
      </c>
      <c r="R1880" s="2" t="str">
        <f>VLOOKUP(A1880,'06A906018R M383 List'!$A$6:$D$1294,3,FALSE)</f>
        <v>$06CC2</v>
      </c>
      <c r="T1880" s="2" t="str">
        <f>VLOOKUP(A1880,'06A906018CG M383 List'!$A$6:$D$1395,2,FALSE)</f>
        <v>1x1</v>
      </c>
      <c r="U1880" s="2" t="str">
        <f>VLOOKUP(A1880,'06A906018CG M383 List'!$A$6:$D$1395,4,FALSE)</f>
        <v>Zeit nach Start für Erzwingen einer Gemischadaptionsphase (LL-Check)</v>
      </c>
      <c r="V1880" s="2" t="str">
        <f>VLOOKUP(A1880,'06A906018CG M383 List'!$A$6:$D$1395,3,FALSE)</f>
        <v>$06CE8</v>
      </c>
    </row>
    <row r="1881" spans="1:22">
      <c r="A1881" s="2" t="s">
        <v>6534</v>
      </c>
      <c r="B1881" s="2" t="str">
        <f>VLOOKUP(A1881,'4B0907557B M382 List'!$A$5:$E$1799,5,FALSE)</f>
        <v>TMOT - threshold for tank</v>
      </c>
      <c r="D1881" s="2" t="str">
        <f>VLOOKUP(A1881,'4B0907557B M382 List'!$A$5:$B$1799,2,FALSE)</f>
        <v>1x1</v>
      </c>
      <c r="E1881" s="2" t="str">
        <f>VLOOKUP(A1881,'4B0907557B M382 List'!$A$5:$D$1799,4,FALSE)</f>
        <v>TMOT - Schwelle für Tankentlüftung</v>
      </c>
      <c r="F1881" s="2" t="str">
        <f>VLOOKUP(A1881,'4B0907557B M382 List'!$A$5:$D$1799,3,FALSE)</f>
        <v>$077BE</v>
      </c>
      <c r="H1881" s="2" t="str">
        <f>VLOOKUP(A1881,'4B0907557P M592 List'!$A$5:$D$1316,2,FALSE)</f>
        <v>1x1</v>
      </c>
      <c r="I1881" s="2" t="str">
        <f>VLOOKUP(A1881,'4B0907557P M592 List'!$A$5:$D$1316,4,FALSE)</f>
        <v>TMOT - Schwelle für Tankentlüftung</v>
      </c>
      <c r="J1881" s="2" t="str">
        <f>VLOOKUP(A1881,'4B0907557P M592 List'!$A$5:$D$1316,3,FALSE)</f>
        <v>$07354</v>
      </c>
      <c r="L1881" s="2" t="str">
        <f>VLOOKUP(A1881,'4B0907557P M592 List'!$A$5:$D$1316,2,FALSE)</f>
        <v>1x1</v>
      </c>
      <c r="M1881" s="2" t="str">
        <f>VLOOKUP(A1881,'4B0907557P M592 List'!$A$5:$D$1316,4,FALSE)</f>
        <v>TMOT - Schwelle für Tankentlüftung</v>
      </c>
      <c r="N1881" s="2" t="str">
        <f>VLOOKUP(A1881,'4B0907557P M592 List'!$A$5:$D$1316,3,FALSE)</f>
        <v>$07354</v>
      </c>
      <c r="P1881" s="2" t="str">
        <f>VLOOKUP(A1881,'06A906018R M383 List'!$A$6:$D$1294,2,FALSE)</f>
        <v>1x1</v>
      </c>
      <c r="Q1881" s="2" t="str">
        <f>VLOOKUP(A1881,'06A906018R M383 List'!$A$6:$D$1294,4,FALSE)</f>
        <v>TMOT - Schwelle für Tankentlüftung</v>
      </c>
      <c r="R1881" s="2" t="str">
        <f>VLOOKUP(A1881,'06A906018R M383 List'!$A$6:$D$1294,3,FALSE)</f>
        <v>$06CD6</v>
      </c>
      <c r="T1881" s="2" t="str">
        <f>VLOOKUP(A1881,'06A906018CG M383 List'!$A$6:$D$1395,2,FALSE)</f>
        <v>1x1</v>
      </c>
      <c r="U1881" s="2" t="str">
        <f>VLOOKUP(A1881,'06A906018CG M383 List'!$A$6:$D$1395,4,FALSE)</f>
        <v>TMOT - Schwelle für Tankentlüftung</v>
      </c>
      <c r="V1881" s="2" t="str">
        <f>VLOOKUP(A1881,'06A906018CG M383 List'!$A$6:$D$1395,3,FALSE)</f>
        <v>$06CFC</v>
      </c>
    </row>
    <row r="1882" spans="1:22">
      <c r="A1882" s="2" t="s">
        <v>6850</v>
      </c>
      <c r="B1882" s="2" t="str">
        <f>VLOOKUP(A1882,'4B0907557B M382 List'!$A$5:$E$1799,5,FALSE)</f>
        <v>Time for tank venting phase</v>
      </c>
      <c r="D1882" s="2" t="str">
        <f>VLOOKUP(A1882,'4B0907557B M382 List'!$A$5:$B$1799,2,FALSE)</f>
        <v>1x1</v>
      </c>
      <c r="E1882" s="2" t="str">
        <f>VLOOKUP(A1882,'4B0907557B M382 List'!$A$5:$D$1799,4,FALSE)</f>
        <v>Zeit für Tankentlüftungsphase</v>
      </c>
      <c r="F1882" s="2" t="str">
        <f>VLOOKUP(A1882,'4B0907557B M382 List'!$A$5:$D$1799,3,FALSE)</f>
        <v>$077A2</v>
      </c>
      <c r="H1882" s="2" t="str">
        <f>VLOOKUP(A1882,'4B0907557P M592 List'!$A$5:$D$1316,2,FALSE)</f>
        <v>1x1</v>
      </c>
      <c r="I1882" s="2" t="str">
        <f>VLOOKUP(A1882,'4B0907557P M592 List'!$A$5:$D$1316,4,FALSE)</f>
        <v>Zeit für Tankentlüftungsphase</v>
      </c>
      <c r="J1882" s="2" t="str">
        <f>VLOOKUP(A1882,'4B0907557P M592 List'!$A$5:$D$1316,3,FALSE)</f>
        <v>$07338</v>
      </c>
      <c r="L1882" s="2" t="str">
        <f>VLOOKUP(A1882,'4B0907557P M592 List'!$A$5:$D$1316,2,FALSE)</f>
        <v>1x1</v>
      </c>
      <c r="M1882" s="2" t="str">
        <f>VLOOKUP(A1882,'4B0907557P M592 List'!$A$5:$D$1316,4,FALSE)</f>
        <v>Zeit für Tankentlüftungsphase</v>
      </c>
      <c r="N1882" s="2" t="str">
        <f>VLOOKUP(A1882,'4B0907557P M592 List'!$A$5:$D$1316,3,FALSE)</f>
        <v>$07338</v>
      </c>
      <c r="P1882" s="2" t="str">
        <f>VLOOKUP(A1882,'06A906018R M383 List'!$A$6:$D$1294,2,FALSE)</f>
        <v>1x1</v>
      </c>
      <c r="Q1882" s="2" t="str">
        <f>VLOOKUP(A1882,'06A906018R M383 List'!$A$6:$D$1294,4,FALSE)</f>
        <v>Zeit für Tankentlüftungsphase</v>
      </c>
      <c r="R1882" s="2" t="str">
        <f>VLOOKUP(A1882,'06A906018R M383 List'!$A$6:$D$1294,3,FALSE)</f>
        <v>$06CBA</v>
      </c>
      <c r="T1882" s="2" t="str">
        <f>VLOOKUP(A1882,'06A906018CG M383 List'!$A$6:$D$1395,2,FALSE)</f>
        <v>1x1</v>
      </c>
      <c r="U1882" s="2" t="str">
        <f>VLOOKUP(A1882,'06A906018CG M383 List'!$A$6:$D$1395,4,FALSE)</f>
        <v>Zeit für Tankentlüftungsphase</v>
      </c>
      <c r="V1882" s="2" t="str">
        <f>VLOOKUP(A1882,'06A906018CG M383 List'!$A$6:$D$1395,3,FALSE)</f>
        <v>$06CE0</v>
      </c>
    </row>
    <row r="1883" spans="1:22">
      <c r="A1883" s="2" t="s">
        <v>6853</v>
      </c>
      <c r="B1883" s="2" t="str">
        <f>VLOOKUP(A1883,'4B0907557B M382 List'!$A$5:$E$1799,5,FALSE)</f>
        <v>Time for tank venting phase at steady mixture adaptation</v>
      </c>
      <c r="D1883" s="2" t="str">
        <f>VLOOKUP(A1883,'4B0907557B M382 List'!$A$5:$B$1799,2,FALSE)</f>
        <v>1x1</v>
      </c>
      <c r="E1883" s="2" t="str">
        <f>VLOOKUP(A1883,'4B0907557B M382 List'!$A$5:$D$1799,4,FALSE)</f>
        <v>Zeit für Tankentlüftungsphase bei eingeschwungener Gemischadaption</v>
      </c>
      <c r="F1883" s="2" t="str">
        <f>VLOOKUP(A1883,'4B0907557B M382 List'!$A$5:$D$1799,3,FALSE)</f>
        <v>$0779E</v>
      </c>
      <c r="H1883" s="2" t="str">
        <f>VLOOKUP(A1883,'4B0907557P M592 List'!$A$5:$D$1316,2,FALSE)</f>
        <v>1x1</v>
      </c>
      <c r="I1883" s="2" t="str">
        <f>VLOOKUP(A1883,'4B0907557P M592 List'!$A$5:$D$1316,4,FALSE)</f>
        <v>Zeit für Tankentlüftungsphase bei eingeschwungener Gemischadaption</v>
      </c>
      <c r="J1883" s="2" t="str">
        <f>VLOOKUP(A1883,'4B0907557P M592 List'!$A$5:$D$1316,3,FALSE)</f>
        <v>$07334</v>
      </c>
      <c r="L1883" s="2" t="str">
        <f>VLOOKUP(A1883,'4B0907557P M592 List'!$A$5:$D$1316,2,FALSE)</f>
        <v>1x1</v>
      </c>
      <c r="M1883" s="2" t="str">
        <f>VLOOKUP(A1883,'4B0907557P M592 List'!$A$5:$D$1316,4,FALSE)</f>
        <v>Zeit für Tankentlüftungsphase bei eingeschwungener Gemischadaption</v>
      </c>
      <c r="N1883" s="2" t="str">
        <f>VLOOKUP(A1883,'4B0907557P M592 List'!$A$5:$D$1316,3,FALSE)</f>
        <v>$07334</v>
      </c>
      <c r="P1883" s="2" t="str">
        <f>VLOOKUP(A1883,'06A906018R M383 List'!$A$6:$D$1294,2,FALSE)</f>
        <v>1x1</v>
      </c>
      <c r="Q1883" s="2" t="str">
        <f>VLOOKUP(A1883,'06A906018R M383 List'!$A$6:$D$1294,4,FALSE)</f>
        <v>Zeit für Tankentlüftungsphase bei eingeschwungener Gemischadaption</v>
      </c>
      <c r="R1883" s="2" t="str">
        <f>VLOOKUP(A1883,'06A906018R M383 List'!$A$6:$D$1294,3,FALSE)</f>
        <v>$06CB6</v>
      </c>
      <c r="T1883" s="2" t="str">
        <f>VLOOKUP(A1883,'06A906018CG M383 List'!$A$6:$D$1395,2,FALSE)</f>
        <v>1x1</v>
      </c>
      <c r="U1883" s="2" t="str">
        <f>VLOOKUP(A1883,'06A906018CG M383 List'!$A$6:$D$1395,4,FALSE)</f>
        <v>Zeit für Tankentlüftungsphase bei eingeschwungener Gemischadaption</v>
      </c>
      <c r="V1883" s="2" t="str">
        <f>VLOOKUP(A1883,'06A906018CG M383 List'!$A$6:$D$1395,3,FALSE)</f>
        <v>$06CDC</v>
      </c>
    </row>
    <row r="1884" spans="1:22">
      <c r="A1884" s="2" t="s">
        <v>6856</v>
      </c>
      <c r="B1884" s="2" t="str">
        <f>VLOOKUP(A1884,'4B0907557B M382 List'!$A$5:$E$1799,5,FALSE)</f>
        <v>Time after start up TEB is active</v>
      </c>
      <c r="D1884" s="2" t="str">
        <f>VLOOKUP(A1884,'4B0907557B M382 List'!$A$5:$B$1799,2,FALSE)</f>
        <v>1x1</v>
      </c>
      <c r="E1884" s="2" t="str">
        <f>VLOOKUP(A1884,'4B0907557B M382 List'!$A$5:$D$1799,4,FALSE)</f>
        <v>Zeit nach Start bis TEB aktiv wird</v>
      </c>
      <c r="F1884" s="2" t="str">
        <f>VLOOKUP(A1884,'4B0907557B M382 List'!$A$5:$D$1799,3,FALSE)</f>
        <v>$077A6</v>
      </c>
      <c r="H1884" s="2" t="str">
        <f>VLOOKUP(A1884,'4B0907557P M592 List'!$A$5:$D$1316,2,FALSE)</f>
        <v>1x1</v>
      </c>
      <c r="I1884" s="2" t="str">
        <f>VLOOKUP(A1884,'4B0907557P M592 List'!$A$5:$D$1316,4,FALSE)</f>
        <v>Zeit nach Start bis TEB aktiv wird</v>
      </c>
      <c r="J1884" s="2" t="str">
        <f>VLOOKUP(A1884,'4B0907557P M592 List'!$A$5:$D$1316,3,FALSE)</f>
        <v>$0733C</v>
      </c>
      <c r="L1884" s="2" t="str">
        <f>VLOOKUP(A1884,'4B0907557P M592 List'!$A$5:$D$1316,2,FALSE)</f>
        <v>1x1</v>
      </c>
      <c r="M1884" s="2" t="str">
        <f>VLOOKUP(A1884,'4B0907557P M592 List'!$A$5:$D$1316,4,FALSE)</f>
        <v>Zeit nach Start bis TEB aktiv wird</v>
      </c>
      <c r="N1884" s="2" t="str">
        <f>VLOOKUP(A1884,'4B0907557P M592 List'!$A$5:$D$1316,3,FALSE)</f>
        <v>$0733C</v>
      </c>
      <c r="P1884" s="2" t="str">
        <f>VLOOKUP(A1884,'06A906018R M383 List'!$A$6:$D$1294,2,FALSE)</f>
        <v>1x1</v>
      </c>
      <c r="Q1884" s="2" t="str">
        <f>VLOOKUP(A1884,'06A906018R M383 List'!$A$6:$D$1294,4,FALSE)</f>
        <v>Zeit nach Start bis TEB aktiv wird</v>
      </c>
      <c r="R1884" s="2" t="str">
        <f>VLOOKUP(A1884,'06A906018R M383 List'!$A$6:$D$1294,3,FALSE)</f>
        <v>$06CBE</v>
      </c>
      <c r="T1884" s="2" t="str">
        <f>VLOOKUP(A1884,'06A906018CG M383 List'!$A$6:$D$1395,2,FALSE)</f>
        <v>1x1</v>
      </c>
      <c r="U1884" s="2" t="str">
        <f>VLOOKUP(A1884,'06A906018CG M383 List'!$A$6:$D$1395,4,FALSE)</f>
        <v>Zeit nach Start bis TEB aktiv wird</v>
      </c>
      <c r="V1884" s="2" t="str">
        <f>VLOOKUP(A1884,'06A906018CG M383 List'!$A$6:$D$1395,3,FALSE)</f>
        <v>$06CE4</v>
      </c>
    </row>
    <row r="1885" spans="1:22">
      <c r="A1885" s="2" t="s">
        <v>6865</v>
      </c>
      <c r="B1885" s="2" t="str">
        <f>VLOOKUP(A1885,'4B0907557B M382 List'!$A$5:$E$1799,5,FALSE)</f>
        <v>Time in the tank ventilation for basic adaptation</v>
      </c>
      <c r="D1885" s="2" t="str">
        <f>VLOOKUP(A1885,'4B0907557B M382 List'!$A$5:$B$1799,2,FALSE)</f>
        <v>1x1</v>
      </c>
      <c r="E1885" s="2" t="str">
        <f>VLOOKUP(A1885,'4B0907557B M382 List'!$A$5:$D$1799,4,FALSE)</f>
        <v>Zeit bei der Tankentlüftung für Grundadaption</v>
      </c>
      <c r="F1885" s="2" t="str">
        <f>VLOOKUP(A1885,'4B0907557B M382 List'!$A$5:$D$1799,3,FALSE)</f>
        <v>$0779C</v>
      </c>
      <c r="H1885" s="2" t="str">
        <f>VLOOKUP(A1885,'4B0907557P M592 List'!$A$5:$D$1316,2,FALSE)</f>
        <v>1x1</v>
      </c>
      <c r="I1885" s="2" t="str">
        <f>VLOOKUP(A1885,'4B0907557P M592 List'!$A$5:$D$1316,4,FALSE)</f>
        <v>Zeit bei der Tankentlüftung für Grundadaption</v>
      </c>
      <c r="J1885" s="2" t="str">
        <f>VLOOKUP(A1885,'4B0907557P M592 List'!$A$5:$D$1316,3,FALSE)</f>
        <v>$07332</v>
      </c>
      <c r="L1885" s="2" t="str">
        <f>VLOOKUP(A1885,'4B0907557P M592 List'!$A$5:$D$1316,2,FALSE)</f>
        <v>1x1</v>
      </c>
      <c r="M1885" s="2" t="str">
        <f>VLOOKUP(A1885,'4B0907557P M592 List'!$A$5:$D$1316,4,FALSE)</f>
        <v>Zeit bei der Tankentlüftung für Grundadaption</v>
      </c>
      <c r="N1885" s="2" t="str">
        <f>VLOOKUP(A1885,'4B0907557P M592 List'!$A$5:$D$1316,3,FALSE)</f>
        <v>$07332</v>
      </c>
      <c r="P1885" s="2" t="str">
        <f>VLOOKUP(A1885,'06A906018R M383 List'!$A$6:$D$1294,2,FALSE)</f>
        <v>1x1</v>
      </c>
      <c r="Q1885" s="2" t="str">
        <f>VLOOKUP(A1885,'06A906018R M383 List'!$A$6:$D$1294,4,FALSE)</f>
        <v>Zeit bei der Tankentlüftung für Grundadaption</v>
      </c>
      <c r="R1885" s="2" t="str">
        <f>VLOOKUP(A1885,'06A906018R M383 List'!$A$6:$D$1294,3,FALSE)</f>
        <v>$06CB4</v>
      </c>
      <c r="T1885" s="2" t="str">
        <f>VLOOKUP(A1885,'06A906018CG M383 List'!$A$6:$D$1395,2,FALSE)</f>
        <v>1x1</v>
      </c>
      <c r="U1885" s="2" t="str">
        <f>VLOOKUP(A1885,'06A906018CG M383 List'!$A$6:$D$1395,4,FALSE)</f>
        <v>Zeit bei der Tankentlüftung für Grundadaption</v>
      </c>
      <c r="V1885" s="2" t="str">
        <f>VLOOKUP(A1885,'06A906018CG M383 List'!$A$6:$D$1395,3,FALSE)</f>
        <v>$06CDA</v>
      </c>
    </row>
    <row r="1886" spans="1:22">
      <c r="A1886" s="2" t="s">
        <v>6868</v>
      </c>
      <c r="B1886" s="2" t="str">
        <f>VLOOKUP(A1886,'4B0907557B M382 List'!$A$5:$E$1799,5,FALSE)</f>
        <v>Time duration of the first phase mixture adaptation</v>
      </c>
      <c r="D1886" s="2" t="str">
        <f>VLOOKUP(A1886,'4B0907557B M382 List'!$A$5:$B$1799,2,FALSE)</f>
        <v>1x1</v>
      </c>
      <c r="E1886" s="2" t="str">
        <f>VLOOKUP(A1886,'4B0907557B M382 List'!$A$5:$D$1799,4,FALSE)</f>
        <v>Zeitdauer der ersten  Gemischadaptionsphase</v>
      </c>
      <c r="F1886" s="2" t="str">
        <f>VLOOKUP(A1886,'4B0907557B M382 List'!$A$5:$D$1799,3,FALSE)</f>
        <v>$07798</v>
      </c>
      <c r="H1886" s="2" t="str">
        <f>VLOOKUP(A1886,'4B0907557P M592 List'!$A$5:$D$1316,2,FALSE)</f>
        <v>1x1</v>
      </c>
      <c r="I1886" s="2" t="str">
        <f>VLOOKUP(A1886,'4B0907557P M592 List'!$A$5:$D$1316,4,FALSE)</f>
        <v>Zeitdauer der ersten  Gemischadaptionsphase</v>
      </c>
      <c r="J1886" s="2" t="str">
        <f>VLOOKUP(A1886,'4B0907557P M592 List'!$A$5:$D$1316,3,FALSE)</f>
        <v>$0732E</v>
      </c>
      <c r="L1886" s="2" t="str">
        <f>VLOOKUP(A1886,'4B0907557P M592 List'!$A$5:$D$1316,2,FALSE)</f>
        <v>1x1</v>
      </c>
      <c r="M1886" s="2" t="str">
        <f>VLOOKUP(A1886,'4B0907557P M592 List'!$A$5:$D$1316,4,FALSE)</f>
        <v>Zeitdauer der ersten  Gemischadaptionsphase</v>
      </c>
      <c r="N1886" s="2" t="str">
        <f>VLOOKUP(A1886,'4B0907557P M592 List'!$A$5:$D$1316,3,FALSE)</f>
        <v>$0732E</v>
      </c>
      <c r="P1886" s="2" t="str">
        <f>VLOOKUP(A1886,'06A906018R M383 List'!$A$6:$D$1294,2,FALSE)</f>
        <v>1x1</v>
      </c>
      <c r="Q1886" s="2" t="str">
        <f>VLOOKUP(A1886,'06A906018R M383 List'!$A$6:$D$1294,4,FALSE)</f>
        <v>Zeitdauer der ersten  Gemischadaptionsphase</v>
      </c>
      <c r="R1886" s="2" t="str">
        <f>VLOOKUP(A1886,'06A906018R M383 List'!$A$6:$D$1294,3,FALSE)</f>
        <v>$06CB0</v>
      </c>
      <c r="T1886" s="2" t="str">
        <f>VLOOKUP(A1886,'06A906018CG M383 List'!$A$6:$D$1395,2,FALSE)</f>
        <v>1x1</v>
      </c>
      <c r="U1886" s="2" t="str">
        <f>VLOOKUP(A1886,'06A906018CG M383 List'!$A$6:$D$1395,4,FALSE)</f>
        <v>Zeitdauer der ersten  Gemischadaptionsphase</v>
      </c>
      <c r="V1886" s="2" t="str">
        <f>VLOOKUP(A1886,'06A906018CG M383 List'!$A$6:$D$1395,3,FALSE)</f>
        <v>$06CD6</v>
      </c>
    </row>
    <row r="1887" spans="1:22">
      <c r="A1887" s="2" t="s">
        <v>6871</v>
      </c>
      <c r="B1887" s="2" t="str">
        <f>VLOOKUP(A1887,'4B0907557B M382 List'!$A$5:$E$1799,5,FALSE)</f>
        <v>Time for tank venting in the first TE phase after initialization ( B_ini )</v>
      </c>
      <c r="D1887" s="2" t="str">
        <f>VLOOKUP(A1887,'4B0907557B M382 List'!$A$5:$B$1799,2,FALSE)</f>
        <v>1x1</v>
      </c>
      <c r="E1887" s="2" t="str">
        <f>VLOOKUP(A1887,'4B0907557B M382 List'!$A$5:$D$1799,4,FALSE)</f>
        <v>Zeit für Tankentlüftung in erster TE-Phase nach Initialisierung (B_ini)</v>
      </c>
      <c r="F1887" s="2" t="str">
        <f>VLOOKUP(A1887,'4B0907557B M382 List'!$A$5:$D$1799,3,FALSE)</f>
        <v>$0779A</v>
      </c>
      <c r="H1887" s="2" t="str">
        <f>VLOOKUP(A1887,'4B0907557P M592 List'!$A$5:$D$1316,2,FALSE)</f>
        <v>1x1</v>
      </c>
      <c r="I1887" s="2" t="str">
        <f>VLOOKUP(A1887,'4B0907557P M592 List'!$A$5:$D$1316,4,FALSE)</f>
        <v>Zeit für Tankentlüftung in erster TE-Phase nach Initialisierung (B_ini)</v>
      </c>
      <c r="J1887" s="2" t="str">
        <f>VLOOKUP(A1887,'4B0907557P M592 List'!$A$5:$D$1316,3,FALSE)</f>
        <v>$07330</v>
      </c>
      <c r="L1887" s="2" t="str">
        <f>VLOOKUP(A1887,'4B0907557P M592 List'!$A$5:$D$1316,2,FALSE)</f>
        <v>1x1</v>
      </c>
      <c r="M1887" s="2" t="str">
        <f>VLOOKUP(A1887,'4B0907557P M592 List'!$A$5:$D$1316,4,FALSE)</f>
        <v>Zeit für Tankentlüftung in erster TE-Phase nach Initialisierung (B_ini)</v>
      </c>
      <c r="N1887" s="2" t="str">
        <f>VLOOKUP(A1887,'4B0907557P M592 List'!$A$5:$D$1316,3,FALSE)</f>
        <v>$07330</v>
      </c>
      <c r="P1887" s="2" t="str">
        <f>VLOOKUP(A1887,'06A906018R M383 List'!$A$6:$D$1294,2,FALSE)</f>
        <v>1x1</v>
      </c>
      <c r="Q1887" s="2" t="str">
        <f>VLOOKUP(A1887,'06A906018R M383 List'!$A$6:$D$1294,4,FALSE)</f>
        <v>Zeit für Tankentlüftung in erster TE-Phase nach Initialisierung (B_ini)</v>
      </c>
      <c r="R1887" s="2" t="str">
        <f>VLOOKUP(A1887,'06A906018R M383 List'!$A$6:$D$1294,3,FALSE)</f>
        <v>$06CB2</v>
      </c>
      <c r="T1887" s="2" t="str">
        <f>VLOOKUP(A1887,'06A906018CG M383 List'!$A$6:$D$1395,2,FALSE)</f>
        <v>1x1</v>
      </c>
      <c r="U1887" s="2" t="str">
        <f>VLOOKUP(A1887,'06A906018CG M383 List'!$A$6:$D$1395,4,FALSE)</f>
        <v>Zeit für Tankentlüftung in erster TE-Phase nach Initialisierung (B_ini)</v>
      </c>
      <c r="V1887" s="2" t="str">
        <f>VLOOKUP(A1887,'06A906018CG M383 List'!$A$6:$D$1395,3,FALSE)</f>
        <v>$06CD8</v>
      </c>
    </row>
    <row r="1888" spans="1:22">
      <c r="A1888" s="2" t="s">
        <v>6874</v>
      </c>
      <c r="B1888" s="2" t="str">
        <f>VLOOKUP(A1888,'4B0907557B M382 List'!$A$5:$E$1799,5,FALSE)</f>
        <v>Time for tank venting phase minimal</v>
      </c>
      <c r="D1888" s="2" t="str">
        <f>VLOOKUP(A1888,'4B0907557B M382 List'!$A$5:$B$1799,2,FALSE)</f>
        <v>1x1</v>
      </c>
      <c r="E1888" s="2" t="str">
        <f>VLOOKUP(A1888,'4B0907557B M382 List'!$A$5:$D$1799,4,FALSE)</f>
        <v>Zeit für Tankentlüftungsphase minimal</v>
      </c>
      <c r="F1888" s="2" t="str">
        <f>VLOOKUP(A1888,'4B0907557B M382 List'!$A$5:$D$1799,3,FALSE)</f>
        <v>$077A0</v>
      </c>
      <c r="H1888" s="2" t="str">
        <f>VLOOKUP(A1888,'4B0907557P M592 List'!$A$5:$D$1316,2,FALSE)</f>
        <v>1x1</v>
      </c>
      <c r="I1888" s="2" t="str">
        <f>VLOOKUP(A1888,'4B0907557P M592 List'!$A$5:$D$1316,4,FALSE)</f>
        <v>Zeit für Tankentlüftungsphase minimal</v>
      </c>
      <c r="J1888" s="2" t="str">
        <f>VLOOKUP(A1888,'4B0907557P M592 List'!$A$5:$D$1316,3,FALSE)</f>
        <v>$07336</v>
      </c>
      <c r="L1888" s="2" t="str">
        <f>VLOOKUP(A1888,'4B0907557P M592 List'!$A$5:$D$1316,2,FALSE)</f>
        <v>1x1</v>
      </c>
      <c r="M1888" s="2" t="str">
        <f>VLOOKUP(A1888,'4B0907557P M592 List'!$A$5:$D$1316,4,FALSE)</f>
        <v>Zeit für Tankentlüftungsphase minimal</v>
      </c>
      <c r="N1888" s="2" t="str">
        <f>VLOOKUP(A1888,'4B0907557P M592 List'!$A$5:$D$1316,3,FALSE)</f>
        <v>$07336</v>
      </c>
      <c r="P1888" s="2" t="str">
        <f>VLOOKUP(A1888,'06A906018R M383 List'!$A$6:$D$1294,2,FALSE)</f>
        <v>1x1</v>
      </c>
      <c r="Q1888" s="2" t="str">
        <f>VLOOKUP(A1888,'06A906018R M383 List'!$A$6:$D$1294,4,FALSE)</f>
        <v>Zeit für Tankentlüftungsphase minimal</v>
      </c>
      <c r="R1888" s="2" t="str">
        <f>VLOOKUP(A1888,'06A906018R M383 List'!$A$6:$D$1294,3,FALSE)</f>
        <v>$06CB8</v>
      </c>
      <c r="T1888" s="2" t="str">
        <f>VLOOKUP(A1888,'06A906018CG M383 List'!$A$6:$D$1395,2,FALSE)</f>
        <v>1x1</v>
      </c>
      <c r="U1888" s="2" t="str">
        <f>VLOOKUP(A1888,'06A906018CG M383 List'!$A$6:$D$1395,4,FALSE)</f>
        <v>Zeit für Tankentlüftungsphase minimal</v>
      </c>
      <c r="V1888" s="2" t="str">
        <f>VLOOKUP(A1888,'06A906018CG M383 List'!$A$6:$D$1395,3,FALSE)</f>
        <v>$06CDE</v>
      </c>
    </row>
    <row r="1889" spans="1:22">
      <c r="A1889" s="2" t="s">
        <v>6999</v>
      </c>
      <c r="B1889" s="2" t="str">
        <f>VLOOKUP(A1889,'4B0907557B M382 List'!$A$5:$E$1799,5,FALSE)</f>
        <v>Delay time of the TEV</v>
      </c>
      <c r="D1889" s="2" t="str">
        <f>VLOOKUP(A1889,'4B0907557B M382 List'!$A$5:$B$1799,2,FALSE)</f>
        <v>1x1</v>
      </c>
      <c r="E1889" s="2" t="str">
        <f>VLOOKUP(A1889,'4B0907557B M382 List'!$A$5:$D$1799,4,FALSE)</f>
        <v>Verzugszeit des TEV</v>
      </c>
      <c r="F1889" s="2" t="str">
        <f>VLOOKUP(A1889,'4B0907557B M382 List'!$A$5:$D$1799,3,FALSE)</f>
        <v>$077BF</v>
      </c>
      <c r="H1889" s="2" t="str">
        <f>VLOOKUP(A1889,'4B0907557P M592 List'!$A$5:$D$1316,2,FALSE)</f>
        <v>1x1</v>
      </c>
      <c r="I1889" s="2" t="str">
        <f>VLOOKUP(A1889,'4B0907557P M592 List'!$A$5:$D$1316,4,FALSE)</f>
        <v>Verzugszeit des TEV</v>
      </c>
      <c r="J1889" s="2" t="str">
        <f>VLOOKUP(A1889,'4B0907557P M592 List'!$A$5:$D$1316,3,FALSE)</f>
        <v>$07355</v>
      </c>
      <c r="L1889" s="2" t="str">
        <f>VLOOKUP(A1889,'4B0907557P M592 List'!$A$5:$D$1316,2,FALSE)</f>
        <v>1x1</v>
      </c>
      <c r="M1889" s="2" t="str">
        <f>VLOOKUP(A1889,'4B0907557P M592 List'!$A$5:$D$1316,4,FALSE)</f>
        <v>Verzugszeit des TEV</v>
      </c>
      <c r="N1889" s="2" t="str">
        <f>VLOOKUP(A1889,'4B0907557P M592 List'!$A$5:$D$1316,3,FALSE)</f>
        <v>$07355</v>
      </c>
      <c r="P1889" s="2" t="str">
        <f>VLOOKUP(A1889,'06A906018R M383 List'!$A$6:$D$1294,2,FALSE)</f>
        <v>1x1</v>
      </c>
      <c r="Q1889" s="2" t="str">
        <f>VLOOKUP(A1889,'06A906018R M383 List'!$A$6:$D$1294,4,FALSE)</f>
        <v>Verzugszeit des TEV</v>
      </c>
      <c r="R1889" s="2" t="str">
        <f>VLOOKUP(A1889,'06A906018R M383 List'!$A$6:$D$1294,3,FALSE)</f>
        <v>$06CD7</v>
      </c>
      <c r="T1889" s="2" t="str">
        <f>VLOOKUP(A1889,'06A906018CG M383 List'!$A$6:$D$1395,2,FALSE)</f>
        <v>1x1</v>
      </c>
      <c r="U1889" s="2" t="str">
        <f>VLOOKUP(A1889,'06A906018CG M383 List'!$A$6:$D$1395,4,FALSE)</f>
        <v>Verzugszeit des TEV</v>
      </c>
      <c r="V1889" s="2" t="str">
        <f>VLOOKUP(A1889,'06A906018CG M383 List'!$A$6:$D$1395,3,FALSE)</f>
        <v>$06CFD</v>
      </c>
    </row>
    <row r="1890" spans="1:22">
      <c r="A1890" s="2" t="s">
        <v>3927</v>
      </c>
      <c r="B1890" s="2" t="str">
        <f>VLOOKUP(A1890,'4B0907557B M382 List'!$A$5:$E$1799,5,FALSE)</f>
        <v>Probe voltage threshold for gating ramp</v>
      </c>
      <c r="D1890" s="2" t="str">
        <f>VLOOKUP(A1890,'4B0907557B M382 List'!$A$5:$B$1799,2,FALSE)</f>
        <v>1x1</v>
      </c>
      <c r="E1890" s="2" t="str">
        <f>VLOOKUP(A1890,'4B0907557B M382 List'!$A$5:$D$1799,4,FALSE)</f>
        <v>Sondenspannungsschwelle für Aufsteuerrampe</v>
      </c>
      <c r="F1890" s="2" t="str">
        <f>VLOOKUP(A1890,'4B0907557B M382 List'!$A$5:$D$1799,3,FALSE)</f>
        <v>$077C2</v>
      </c>
      <c r="H1890" s="2" t="str">
        <f>VLOOKUP(A1890,'4B0907557P M592 List'!$A$5:$D$1316,2,FALSE)</f>
        <v>1x1</v>
      </c>
      <c r="I1890" s="2" t="str">
        <f>VLOOKUP(A1890,'4B0907557P M592 List'!$A$5:$D$1316,4,FALSE)</f>
        <v>Sondenspannungsschwelle für Aufsteuerrampe</v>
      </c>
      <c r="J1890" s="2" t="str">
        <f>VLOOKUP(A1890,'4B0907557P M592 List'!$A$5:$D$1316,3,FALSE)</f>
        <v>$07358</v>
      </c>
      <c r="L1890" s="2" t="str">
        <f>VLOOKUP(A1890,'4B0907557P M592 List'!$A$5:$D$1316,2,FALSE)</f>
        <v>1x1</v>
      </c>
      <c r="M1890" s="2" t="str">
        <f>VLOOKUP(A1890,'4B0907557P M592 List'!$A$5:$D$1316,4,FALSE)</f>
        <v>Sondenspannungsschwelle für Aufsteuerrampe</v>
      </c>
      <c r="N1890" s="2" t="str">
        <f>VLOOKUP(A1890,'4B0907557P M592 List'!$A$5:$D$1316,3,FALSE)</f>
        <v>$07358</v>
      </c>
      <c r="P1890" s="2" t="str">
        <f>VLOOKUP(A1890,'06A906018R M383 List'!$A$6:$D$1294,2,FALSE)</f>
        <v>1x1</v>
      </c>
      <c r="Q1890" s="2" t="str">
        <f>VLOOKUP(A1890,'06A906018R M383 List'!$A$6:$D$1294,4,FALSE)</f>
        <v>Sondenspannungsschwelle für Aufsteuerrampe</v>
      </c>
      <c r="R1890" s="2" t="str">
        <f>VLOOKUP(A1890,'06A906018R M383 List'!$A$6:$D$1294,3,FALSE)</f>
        <v>$06CDA</v>
      </c>
      <c r="T1890" s="2" t="str">
        <f>VLOOKUP(A1890,'06A906018CG M383 List'!$A$6:$D$1395,2,FALSE)</f>
        <v>1x1</v>
      </c>
      <c r="U1890" s="2" t="str">
        <f>VLOOKUP(A1890,'06A906018CG M383 List'!$A$6:$D$1395,4,FALSE)</f>
        <v>Sondenspannungsschwelle für Aufsteuerrampe</v>
      </c>
      <c r="V1890" s="2" t="str">
        <f>VLOOKUP(A1890,'06A906018CG M383 List'!$A$6:$D$1395,3,FALSE)</f>
        <v>$06D00</v>
      </c>
    </row>
    <row r="1891" spans="1:22">
      <c r="A1891" s="2" t="s">
        <v>4172</v>
      </c>
      <c r="B1891" s="2" t="str">
        <f>VLOOKUP(A1891,'4B0907557B M382 List'!$A$5:$E$1799,5,FALSE)</f>
        <v>Time constant ( bzw.Integrationsgeschw . ) For loading factor</v>
      </c>
      <c r="D1891" s="2" t="str">
        <f>VLOOKUP(A1891,'4B0907557B M382 List'!$A$5:$B$1799,2,FALSE)</f>
        <v>4x1</v>
      </c>
      <c r="E1891" s="2" t="str">
        <f>VLOOKUP(A1891,'4B0907557B M382 List'!$A$5:$D$1799,4,FALSE)</f>
        <v>Zeitkonstante (bzw.Integrationsgeschw.) für Beladungsfaktor</v>
      </c>
      <c r="F1891" s="2" t="str">
        <f>VLOOKUP(A1891,'4B0907557B M382 List'!$A$5:$D$1799,3,FALSE)</f>
        <v>$0B1D8</v>
      </c>
      <c r="H1891" s="2" t="e">
        <f>VLOOKUP(A1891,'4B0907557P M592 List'!$A$5:$D$1316,2,FALSE)</f>
        <v>#N/A</v>
      </c>
      <c r="I1891" s="2" t="e">
        <f>VLOOKUP(A1891,'4B0907557P M592 List'!$A$5:$D$1316,4,FALSE)</f>
        <v>#N/A</v>
      </c>
      <c r="J1891" s="2" t="e">
        <f>VLOOKUP(A1891,'4B0907557P M592 List'!$A$5:$D$1316,3,FALSE)</f>
        <v>#N/A</v>
      </c>
      <c r="L1891" s="2" t="e">
        <f>VLOOKUP(A1891,'4B0907557P M592 List'!$A$5:$D$1316,2,FALSE)</f>
        <v>#N/A</v>
      </c>
      <c r="M1891" s="2" t="e">
        <f>VLOOKUP(A1891,'4B0907557P M592 List'!$A$5:$D$1316,4,FALSE)</f>
        <v>#N/A</v>
      </c>
      <c r="N1891" s="2" t="e">
        <f>VLOOKUP(A1891,'4B0907557P M592 List'!$A$5:$D$1316,3,FALSE)</f>
        <v>#N/A</v>
      </c>
      <c r="P1891" s="2" t="str">
        <f>VLOOKUP(A1891,'06A906018R M383 List'!$A$6:$D$1294,2,FALSE)</f>
        <v>4x1</v>
      </c>
      <c r="Q1891" s="2" t="str">
        <f>VLOOKUP(A1891,'06A906018R M383 List'!$A$6:$D$1294,4,FALSE)</f>
        <v>Zeitkonstante (bzw.Integrationsgeschw.) für Beladungsfaktor</v>
      </c>
      <c r="R1891" s="2" t="str">
        <f>VLOOKUP(A1891,'06A906018R M383 List'!$A$6:$D$1294,3,FALSE)</f>
        <v>$0A6DD</v>
      </c>
      <c r="T1891" s="2" t="str">
        <f>VLOOKUP(A1891,'06A906018CG M383 List'!$A$6:$D$1395,2,FALSE)</f>
        <v>4x1</v>
      </c>
      <c r="U1891" s="2" t="str">
        <f>VLOOKUP(A1891,'06A906018CG M383 List'!$A$6:$D$1395,4,FALSE)</f>
        <v>Zeitkonstante (bzw.Integrationsgeschw.) für Beladungsfaktor</v>
      </c>
      <c r="V1891" s="2" t="str">
        <f>VLOOKUP(A1891,'06A906018CG M383 List'!$A$6:$D$1395,3,FALSE)</f>
        <v>$0A747</v>
      </c>
    </row>
    <row r="1892" spans="1:22">
      <c r="A1892" s="2" t="s">
        <v>4232</v>
      </c>
      <c r="B1892" s="2" t="str">
        <f>VLOOKUP(A1892,'4B0907557B M382 List'!$A$5:$E$1799,5,FALSE)</f>
        <v>Time constant for ml - filter in beladungsabh . tank vent</v>
      </c>
      <c r="D1892" s="2" t="str">
        <f>VLOOKUP(A1892,'4B0907557B M382 List'!$A$5:$B$1799,2,FALSE)</f>
        <v>1x1</v>
      </c>
      <c r="E1892" s="2" t="str">
        <f>VLOOKUP(A1892,'4B0907557B M382 List'!$A$5:$D$1799,4,FALSE)</f>
        <v>Zeitkonstante für ml-Filter in beladungsabh. Tankentlüftung</v>
      </c>
      <c r="F1892" s="2" t="str">
        <f>VLOOKUP(A1892,'4B0907557B M382 List'!$A$5:$D$1799,3,FALSE)</f>
        <v>$077C0</v>
      </c>
      <c r="H1892" s="2" t="str">
        <f>VLOOKUP(A1892,'4B0907557P M592 List'!$A$5:$D$1316,2,FALSE)</f>
        <v>1x1</v>
      </c>
      <c r="I1892" s="2" t="str">
        <f>VLOOKUP(A1892,'4B0907557P M592 List'!$A$5:$D$1316,4,FALSE)</f>
        <v>Zeitkonstante für ml-Filter in beladungsabh. Tankentlüftung</v>
      </c>
      <c r="J1892" s="2" t="str">
        <f>VLOOKUP(A1892,'4B0907557P M592 List'!$A$5:$D$1316,3,FALSE)</f>
        <v>$07356</v>
      </c>
      <c r="L1892" s="2" t="str">
        <f>VLOOKUP(A1892,'4B0907557P M592 List'!$A$5:$D$1316,2,FALSE)</f>
        <v>1x1</v>
      </c>
      <c r="M1892" s="2" t="str">
        <f>VLOOKUP(A1892,'4B0907557P M592 List'!$A$5:$D$1316,4,FALSE)</f>
        <v>Zeitkonstante für ml-Filter in beladungsabh. Tankentlüftung</v>
      </c>
      <c r="N1892" s="2" t="str">
        <f>VLOOKUP(A1892,'4B0907557P M592 List'!$A$5:$D$1316,3,FALSE)</f>
        <v>$07356</v>
      </c>
      <c r="P1892" s="2" t="str">
        <f>VLOOKUP(A1892,'06A906018R M383 List'!$A$6:$D$1294,2,FALSE)</f>
        <v>1x1</v>
      </c>
      <c r="Q1892" s="2" t="str">
        <f>VLOOKUP(A1892,'06A906018R M383 List'!$A$6:$D$1294,4,FALSE)</f>
        <v>Zeitkonstante für ml-Filter in beladungsabh. Tankentlüftung</v>
      </c>
      <c r="R1892" s="2" t="str">
        <f>VLOOKUP(A1892,'06A906018R M383 List'!$A$6:$D$1294,3,FALSE)</f>
        <v>$06CD8</v>
      </c>
      <c r="T1892" s="2" t="str">
        <f>VLOOKUP(A1892,'06A906018CG M383 List'!$A$6:$D$1395,2,FALSE)</f>
        <v>1x1</v>
      </c>
      <c r="U1892" s="2" t="str">
        <f>VLOOKUP(A1892,'06A906018CG M383 List'!$A$6:$D$1395,4,FALSE)</f>
        <v>Zeitkonstante für ml-Filter in beladungsabh. Tankentlüftung</v>
      </c>
      <c r="V1892" s="2" t="str">
        <f>VLOOKUP(A1892,'06A906018CG M383 List'!$A$6:$D$1395,3,FALSE)</f>
        <v>$06CFE</v>
      </c>
    </row>
    <row r="1893" spans="1:22">
      <c r="A1893" s="2" t="s">
        <v>4277</v>
      </c>
      <c r="B1893" s="2" t="str">
        <f>VLOOKUP(A1893,'4B0907557B M382 List'!$A$5:$E$1799,5,FALSE)</f>
        <v>Auf-/Absteuergeschwindigkeit purge</v>
      </c>
      <c r="D1893" s="2" t="str">
        <f>VLOOKUP(A1893,'4B0907557B M382 List'!$A$5:$B$1799,2,FALSE)</f>
        <v>4x1</v>
      </c>
      <c r="E1893" s="2" t="str">
        <f>VLOOKUP(A1893,'4B0907557B M382 List'!$A$5:$D$1799,4,FALSE)</f>
        <v>Auf-/Absteuergeschwindigkeit Spülrate</v>
      </c>
      <c r="F1893" s="2" t="str">
        <f>VLOOKUP(A1893,'4B0907557B M382 List'!$A$5:$D$1799,3,FALSE)</f>
        <v>$0B1CE</v>
      </c>
      <c r="H1893" s="2" t="e">
        <f>VLOOKUP(A1893,'4B0907557P M592 List'!$A$5:$D$1316,2,FALSE)</f>
        <v>#N/A</v>
      </c>
      <c r="I1893" s="2" t="e">
        <f>VLOOKUP(A1893,'4B0907557P M592 List'!$A$5:$D$1316,4,FALSE)</f>
        <v>#N/A</v>
      </c>
      <c r="J1893" s="2" t="e">
        <f>VLOOKUP(A1893,'4B0907557P M592 List'!$A$5:$D$1316,3,FALSE)</f>
        <v>#N/A</v>
      </c>
      <c r="L1893" s="2" t="e">
        <f>VLOOKUP(A1893,'4B0907557P M592 List'!$A$5:$D$1316,2,FALSE)</f>
        <v>#N/A</v>
      </c>
      <c r="M1893" s="2" t="e">
        <f>VLOOKUP(A1893,'4B0907557P M592 List'!$A$5:$D$1316,4,FALSE)</f>
        <v>#N/A</v>
      </c>
      <c r="N1893" s="2" t="e">
        <f>VLOOKUP(A1893,'4B0907557P M592 List'!$A$5:$D$1316,3,FALSE)</f>
        <v>#N/A</v>
      </c>
      <c r="P1893" s="2" t="str">
        <f>VLOOKUP(A1893,'06A906018R M383 List'!$A$6:$D$1294,2,FALSE)</f>
        <v>4x1</v>
      </c>
      <c r="Q1893" s="2" t="str">
        <f>VLOOKUP(A1893,'06A906018R M383 List'!$A$6:$D$1294,4,FALSE)</f>
        <v>Auf-/Absteuergeschwindigkeit Spülrate</v>
      </c>
      <c r="R1893" s="2" t="str">
        <f>VLOOKUP(A1893,'06A906018R M383 List'!$A$6:$D$1294,3,FALSE)</f>
        <v>$0A6D3</v>
      </c>
      <c r="T1893" s="2" t="str">
        <f>VLOOKUP(A1893,'06A906018CG M383 List'!$A$6:$D$1395,2,FALSE)</f>
        <v>4x1</v>
      </c>
      <c r="U1893" s="2" t="str">
        <f>VLOOKUP(A1893,'06A906018CG M383 List'!$A$6:$D$1395,4,FALSE)</f>
        <v>Auf-/Absteuergeschwindigkeit Spülrate</v>
      </c>
      <c r="V1893" s="2" t="str">
        <f>VLOOKUP(A1893,'06A906018CG M383 List'!$A$6:$D$1395,3,FALSE)</f>
        <v>$0A73D</v>
      </c>
    </row>
    <row r="1894" spans="1:22">
      <c r="P1894" s="2"/>
      <c r="Q1894" s="2"/>
      <c r="R1894" s="2"/>
    </row>
    <row r="1895" spans="1:22">
      <c r="A1895" s="17" t="s">
        <v>4415</v>
      </c>
      <c r="B1895" s="15" t="s">
        <v>10014</v>
      </c>
      <c r="P1895" s="2"/>
      <c r="Q1895" s="2"/>
      <c r="R1895" s="2"/>
    </row>
    <row r="1896" spans="1:22">
      <c r="A1896" s="17" t="s">
        <v>6172</v>
      </c>
      <c r="B1896" s="18" t="str">
        <f>VLOOKUP(A1896,'4B0907557B M382 List'!$A$5:$E$1799,5,FALSE) &amp; "      -  MINIMUM FUEL INJECTOR TIME / PULSE WIDTH"</f>
        <v>minimum TE      -  MINIMUM FUEL INJECTOR TIME / PULSE WIDTH</v>
      </c>
      <c r="C1896" s="17"/>
      <c r="D1896" s="17" t="str">
        <f>VLOOKUP(A1896,'4B0907557B M382 List'!$A$5:$B$1799,2,FALSE)</f>
        <v>1x1</v>
      </c>
      <c r="E1896" s="2" t="str">
        <f>VLOOKUP(A1896,'4B0907557B M382 List'!$A$5:$D$1799,4,FALSE)</f>
        <v>minimales TE</v>
      </c>
      <c r="F1896" s="2" t="str">
        <f>VLOOKUP(A1896,'4B0907557B M382 List'!$A$5:$D$1799,3,FALSE)</f>
        <v>$07502</v>
      </c>
      <c r="H1896" s="2" t="str">
        <f>VLOOKUP(A1896,'4B0907557P M592 List'!$A$5:$D$1316,2,FALSE)</f>
        <v>1x1</v>
      </c>
      <c r="I1896" s="2" t="str">
        <f>VLOOKUP(A1896,'4B0907557P M592 List'!$A$5:$D$1316,4,FALSE)</f>
        <v>minimales TE</v>
      </c>
      <c r="J1896" s="2" t="str">
        <f>VLOOKUP(A1896,'4B0907557P M592 List'!$A$5:$D$1316,3,FALSE)</f>
        <v>$07098</v>
      </c>
      <c r="L1896" s="2" t="str">
        <f>VLOOKUP(A1896,'4B0907557P M592 List'!$A$5:$D$1316,2,FALSE)</f>
        <v>1x1</v>
      </c>
      <c r="M1896" s="2" t="str">
        <f>VLOOKUP(A1896,'4B0907557P M592 List'!$A$5:$D$1316,4,FALSE)</f>
        <v>minimales TE</v>
      </c>
      <c r="N1896" s="2" t="str">
        <f>VLOOKUP(A1896,'4B0907557P M592 List'!$A$5:$D$1316,3,FALSE)</f>
        <v>$07098</v>
      </c>
      <c r="P1896" s="2" t="e">
        <f>VLOOKUP(A1896,'06A906018R M383 List'!$A$6:$D$1294,2,FALSE)</f>
        <v>#N/A</v>
      </c>
      <c r="Q1896" s="2" t="e">
        <f>VLOOKUP(A1896,'06A906018R M383 List'!$A$6:$D$1294,4,FALSE)</f>
        <v>#N/A</v>
      </c>
      <c r="R1896" s="2" t="e">
        <f>VLOOKUP(A1896,'06A906018R M383 List'!$A$6:$D$1294,3,FALSE)</f>
        <v>#N/A</v>
      </c>
      <c r="T1896" s="2" t="str">
        <f>VLOOKUP(A1896,'06A906018CG M383 List'!$A$6:$D$1395,2,FALSE)</f>
        <v>1x1</v>
      </c>
      <c r="U1896" s="2" t="str">
        <f>VLOOKUP(A1896,'06A906018CG M383 List'!$A$6:$D$1395,4,FALSE)</f>
        <v>Fuel Injectors Minimum Pulsewidth</v>
      </c>
      <c r="V1896" s="2" t="str">
        <f>VLOOKUP(A1896,'06A906018CG M383 List'!$A$6:$D$1395,3,FALSE)</f>
        <v>$06A32</v>
      </c>
    </row>
    <row r="1897" spans="1:22">
      <c r="P1897" s="2"/>
      <c r="Q1897" s="2"/>
      <c r="R1897" s="2"/>
    </row>
    <row r="1898" spans="1:22">
      <c r="A1898" s="2" t="s">
        <v>4416</v>
      </c>
      <c r="B1898" s="15" t="s">
        <v>10015</v>
      </c>
      <c r="P1898" s="2"/>
      <c r="Q1898" s="2"/>
      <c r="R1898" s="2"/>
    </row>
    <row r="1899" spans="1:22">
      <c r="A1899" s="2" t="s">
        <v>8636</v>
      </c>
      <c r="B1899" s="2" t="str">
        <f>VLOOKUP(A1899,'4B0907557B M382 List'!$A$5:$E$1799,5,FALSE)</f>
        <v>Codeword tank vent diagnosis off (EURO - coding) , CD .. = 0 -&gt; no slide</v>
      </c>
      <c r="D1899" s="2" t="str">
        <f>VLOOKUP(A1899,'4B0907557B M382 List'!$A$5:$B$1799,2,FALSE)</f>
        <v>1x1</v>
      </c>
      <c r="E1899" s="2" t="str">
        <f>VLOOKUP(A1899,'4B0907557B M382 List'!$A$5:$D$1799,4,FALSE)</f>
        <v>Codewort Tankentlüftungsdiagnose abschalten (EURO-Codierung), CD..=0 -&gt;keine Dia</v>
      </c>
      <c r="F1899" s="2" t="str">
        <f>VLOOKUP(A1899,'4B0907557B M382 List'!$A$5:$D$1799,3,FALSE)</f>
        <v>$07D4A</v>
      </c>
      <c r="H1899" s="2" t="str">
        <f>VLOOKUP(A1899,'4B0907557P M592 List'!$A$5:$D$1316,2,FALSE)</f>
        <v>1x1</v>
      </c>
      <c r="I1899" s="2" t="str">
        <f>VLOOKUP(A1899,'4B0907557P M592 List'!$A$5:$D$1316,4,FALSE)</f>
        <v>Codewort Tankentlüftungsdiagnose abschalten (EURO-Codierung), CD..=0 -&gt;keine Dia</v>
      </c>
      <c r="J1899" s="2" t="str">
        <f>VLOOKUP(A1899,'4B0907557P M592 List'!$A$5:$D$1316,3,FALSE)</f>
        <v>$078E0</v>
      </c>
      <c r="L1899" s="2" t="str">
        <f>VLOOKUP(A1899,'4B0907557P M592 List'!$A$5:$D$1316,2,FALSE)</f>
        <v>1x1</v>
      </c>
      <c r="M1899" s="2" t="str">
        <f>VLOOKUP(A1899,'4B0907557P M592 List'!$A$5:$D$1316,4,FALSE)</f>
        <v>Codewort Tankentlüftungsdiagnose abschalten (EURO-Codierung), CD..=0 -&gt;keine Dia</v>
      </c>
      <c r="N1899" s="2" t="str">
        <f>VLOOKUP(A1899,'4B0907557P M592 List'!$A$5:$D$1316,3,FALSE)</f>
        <v>$078E0</v>
      </c>
      <c r="P1899" s="2" t="str">
        <f>VLOOKUP(A1899,'06A906018R M383 List'!$A$6:$D$1294,2,FALSE)</f>
        <v>1x1</v>
      </c>
      <c r="Q1899" s="2" t="str">
        <f>VLOOKUP(A1899,'06A906018R M383 List'!$A$6:$D$1294,4,FALSE)</f>
        <v>Codewort Tankentlüftungsdiagnose abschalten (EURO-Codierung), CD..=0 -&gt;keine Dia</v>
      </c>
      <c r="R1899" s="2" t="str">
        <f>VLOOKUP(A1899,'06A906018R M383 List'!$A$6:$D$1294,3,FALSE)</f>
        <v>$07284</v>
      </c>
      <c r="T1899" s="2" t="str">
        <f>VLOOKUP(A1899,'06A906018CG M383 List'!$A$6:$D$1395,2,FALSE)</f>
        <v>1x1</v>
      </c>
      <c r="U1899" s="2" t="str">
        <f>VLOOKUP(A1899,'06A906018CG M383 List'!$A$6:$D$1395,4,FALSE)</f>
        <v>Codewort Tankentlüftungsdiagnose abschalten (EURO-Codierung), CD..=0 -&gt;keine Dia</v>
      </c>
      <c r="V1899" s="2" t="str">
        <f>VLOOKUP(A1899,'06A906018CG M383 List'!$A$6:$D$1395,3,FALSE)</f>
        <v>$072EE</v>
      </c>
    </row>
    <row r="1900" spans="1:22">
      <c r="A1900" s="2" t="s">
        <v>8822</v>
      </c>
      <c r="B1900" s="2" t="str">
        <f>VLOOKUP(A1900,'4B0907557B M382 List'!$A$5:$E$1799,5,FALSE)</f>
        <v>Code word for intake manifold</v>
      </c>
      <c r="D1900" s="2" t="str">
        <f>VLOOKUP(A1900,'4B0907557B M382 List'!$A$5:$B$1799,2,FALSE)</f>
        <v>1x1</v>
      </c>
      <c r="E1900" s="2" t="str">
        <f>VLOOKUP(A1900,'4B0907557B M382 List'!$A$5:$D$1799,4,FALSE)</f>
        <v>Codewort für Saugrohrumschaltung</v>
      </c>
      <c r="F1900" s="2" t="str">
        <f>VLOOKUP(A1900,'4B0907557B M382 List'!$A$5:$D$1799,3,FALSE)</f>
        <v>$07788</v>
      </c>
      <c r="H1900" s="2" t="str">
        <f>VLOOKUP(A1900,'4B0907557P M592 List'!$A$5:$D$1316,2,FALSE)</f>
        <v>1x1</v>
      </c>
      <c r="I1900" s="2" t="str">
        <f>VLOOKUP(A1900,'4B0907557P M592 List'!$A$5:$D$1316,4,FALSE)</f>
        <v>Codewort für Saugrohrumschaltung</v>
      </c>
      <c r="J1900" s="2" t="str">
        <f>VLOOKUP(A1900,'4B0907557P M592 List'!$A$5:$D$1316,3,FALSE)</f>
        <v>$0731E</v>
      </c>
      <c r="L1900" s="2" t="str">
        <f>VLOOKUP(A1900,'4B0907557P M592 List'!$A$5:$D$1316,2,FALSE)</f>
        <v>1x1</v>
      </c>
      <c r="M1900" s="2" t="str">
        <f>VLOOKUP(A1900,'4B0907557P M592 List'!$A$5:$D$1316,4,FALSE)</f>
        <v>Codewort für Saugrohrumschaltung</v>
      </c>
      <c r="N1900" s="2" t="str">
        <f>VLOOKUP(A1900,'4B0907557P M592 List'!$A$5:$D$1316,3,FALSE)</f>
        <v>$0731E</v>
      </c>
      <c r="P1900" s="2" t="str">
        <f>VLOOKUP(A1900,'06A906018R M383 List'!$A$6:$D$1294,2,FALSE)</f>
        <v>1x1</v>
      </c>
      <c r="Q1900" s="2" t="str">
        <f>VLOOKUP(A1900,'06A906018R M383 List'!$A$6:$D$1294,4,FALSE)</f>
        <v>Codewort für Saugrohrumschaltung</v>
      </c>
      <c r="R1900" s="2" t="str">
        <f>VLOOKUP(A1900,'06A906018R M383 List'!$A$6:$D$1294,3,FALSE)</f>
        <v>$06CA0</v>
      </c>
      <c r="T1900" s="2" t="str">
        <f>VLOOKUP(A1900,'06A906018CG M383 List'!$A$6:$D$1395,2,FALSE)</f>
        <v>1x1</v>
      </c>
      <c r="U1900" s="2" t="str">
        <f>VLOOKUP(A1900,'06A906018CG M383 List'!$A$6:$D$1395,4,FALSE)</f>
        <v>Codewort für Saugrohrumschaltung</v>
      </c>
      <c r="V1900" s="2" t="str">
        <f>VLOOKUP(A1900,'06A906018CG M383 List'!$A$6:$D$1395,3,FALSE)</f>
        <v>$06CC6</v>
      </c>
    </row>
    <row r="1901" spans="1:22">
      <c r="A1901" s="2" t="s">
        <v>8825</v>
      </c>
      <c r="B1901" s="2" t="str">
        <f>VLOOKUP(A1901,'4B0907557B M382 List'!$A$5:$E$1799,5,FALSE)</f>
        <v>Recognition Sucker Turbo</v>
      </c>
      <c r="D1901" s="2" t="str">
        <f>VLOOKUP(A1901,'4B0907557B M382 List'!$A$5:$B$1799,2,FALSE)</f>
        <v>1x1</v>
      </c>
      <c r="E1901" s="2" t="str">
        <f>VLOOKUP(A1901,'4B0907557B M382 List'!$A$5:$D$1799,4,FALSE)</f>
        <v>Erkennung Sauger-Turbo</v>
      </c>
      <c r="F1901" s="2" t="str">
        <f>VLOOKUP(A1901,'4B0907557B M382 List'!$A$5:$D$1799,3,FALSE)</f>
        <v>$075BD</v>
      </c>
      <c r="H1901" s="2" t="str">
        <f>VLOOKUP(A1901,'4B0907557P M592 List'!$A$5:$D$1316,2,FALSE)</f>
        <v>1x1</v>
      </c>
      <c r="I1901" s="2" t="str">
        <f>VLOOKUP(A1901,'4B0907557P M592 List'!$A$5:$D$1316,4,FALSE)</f>
        <v>Erkennung Sauger-Turbo</v>
      </c>
      <c r="J1901" s="2" t="str">
        <f>VLOOKUP(A1901,'4B0907557P M592 List'!$A$5:$D$1316,3,FALSE)</f>
        <v>$07153</v>
      </c>
      <c r="L1901" s="2" t="str">
        <f>VLOOKUP(A1901,'4B0907557P M592 List'!$A$5:$D$1316,2,FALSE)</f>
        <v>1x1</v>
      </c>
      <c r="M1901" s="2" t="str">
        <f>VLOOKUP(A1901,'4B0907557P M592 List'!$A$5:$D$1316,4,FALSE)</f>
        <v>Erkennung Sauger-Turbo</v>
      </c>
      <c r="N1901" s="2" t="str">
        <f>VLOOKUP(A1901,'4B0907557P M592 List'!$A$5:$D$1316,3,FALSE)</f>
        <v>$07153</v>
      </c>
      <c r="P1901" s="2" t="str">
        <f>VLOOKUP(A1901,'06A906018R M383 List'!$A$6:$D$1294,2,FALSE)</f>
        <v>1x1</v>
      </c>
      <c r="Q1901" s="2" t="str">
        <f>VLOOKUP(A1901,'06A906018R M383 List'!$A$6:$D$1294,4,FALSE)</f>
        <v>Erkennung Sauger-Turbo</v>
      </c>
      <c r="R1901" s="2" t="str">
        <f>VLOOKUP(A1901,'06A906018R M383 List'!$A$6:$D$1294,3,FALSE)</f>
        <v>$06AD3</v>
      </c>
      <c r="T1901" s="2" t="str">
        <f>VLOOKUP(A1901,'06A906018CG M383 List'!$A$6:$D$1395,2,FALSE)</f>
        <v>1x1</v>
      </c>
      <c r="U1901" s="2" t="str">
        <f>VLOOKUP(A1901,'06A906018CG M383 List'!$A$6:$D$1395,4,FALSE)</f>
        <v>Erkennung Sauger-Turbo</v>
      </c>
      <c r="V1901" s="2" t="str">
        <f>VLOOKUP(A1901,'06A906018CG M383 List'!$A$6:$D$1395,3,FALSE)</f>
        <v>$06AF1</v>
      </c>
    </row>
    <row r="1902" spans="1:22">
      <c r="A1902" s="2" t="s">
        <v>8840</v>
      </c>
      <c r="B1902" s="2" t="str">
        <f>VLOOKUP(A1902,'4B0907557B M382 List'!$A$5:$E$1799,5,FALSE)</f>
        <v>Code word for EGR on / off</v>
      </c>
      <c r="D1902" s="2" t="str">
        <f>VLOOKUP(A1902,'4B0907557B M382 List'!$A$5:$B$1799,2,FALSE)</f>
        <v>1x1</v>
      </c>
      <c r="E1902" s="2" t="str">
        <f>VLOOKUP(A1902,'4B0907557B M382 List'!$A$5:$D$1799,4,FALSE)</f>
        <v>Codewort für AGR ein/aus</v>
      </c>
      <c r="F1902" s="2" t="str">
        <f>VLOOKUP(A1902,'4B0907557B M382 List'!$A$5:$D$1799,3,FALSE)</f>
        <v>$07402</v>
      </c>
      <c r="H1902" s="2" t="e">
        <f>VLOOKUP(A1902,'4B0907557P M592 List'!$A$5:$D$1316,2,FALSE)</f>
        <v>#N/A</v>
      </c>
      <c r="I1902" s="2" t="e">
        <f>VLOOKUP(A1902,'4B0907557P M592 List'!$A$5:$D$1316,4,FALSE)</f>
        <v>#N/A</v>
      </c>
      <c r="J1902" s="2" t="e">
        <f>VLOOKUP(A1902,'4B0907557P M592 List'!$A$5:$D$1316,3,FALSE)</f>
        <v>#N/A</v>
      </c>
      <c r="L1902" s="2" t="e">
        <f>VLOOKUP(A1902,'4B0907557P M592 List'!$A$5:$D$1316,2,FALSE)</f>
        <v>#N/A</v>
      </c>
      <c r="M1902" s="2" t="e">
        <f>VLOOKUP(A1902,'4B0907557P M592 List'!$A$5:$D$1316,4,FALSE)</f>
        <v>#N/A</v>
      </c>
      <c r="N1902" s="2" t="e">
        <f>VLOOKUP(A1902,'4B0907557P M592 List'!$A$5:$D$1316,3,FALSE)</f>
        <v>#N/A</v>
      </c>
      <c r="P1902" s="2" t="e">
        <f>VLOOKUP(A1902,'06A906018R M383 List'!$A$6:$D$1294,2,FALSE)</f>
        <v>#N/A</v>
      </c>
      <c r="Q1902" s="2" t="e">
        <f>VLOOKUP(A1902,'06A906018R M383 List'!$A$6:$D$1294,4,FALSE)</f>
        <v>#N/A</v>
      </c>
      <c r="R1902" s="2" t="e">
        <f>VLOOKUP(A1902,'06A906018R M383 List'!$A$6:$D$1294,3,FALSE)</f>
        <v>#N/A</v>
      </c>
      <c r="T1902" s="2" t="e">
        <f>VLOOKUP(A1902,'06A906018CG M383 List'!$A$6:$D$1395,2,FALSE)</f>
        <v>#N/A</v>
      </c>
      <c r="U1902" s="2" t="e">
        <f>VLOOKUP(A1902,'06A906018CG M383 List'!$A$6:$D$1395,4,FALSE)</f>
        <v>#N/A</v>
      </c>
      <c r="V1902" s="2" t="e">
        <f>VLOOKUP(A1902,'06A906018CG M383 List'!$A$6:$D$1395,3,FALSE)</f>
        <v>#N/A</v>
      </c>
    </row>
    <row r="1903" spans="1:22">
      <c r="A1903" s="2" t="s">
        <v>8885</v>
      </c>
      <c r="B1903" s="2" t="str">
        <f>VLOOKUP(A1903,'4B0907557B M382 List'!$A$5:$E$1799,5,FALSE)</f>
        <v>Codeword camshaft control on / off</v>
      </c>
      <c r="D1903" s="2" t="str">
        <f>VLOOKUP(A1903,'4B0907557B M382 List'!$A$5:$B$1799,2,FALSE)</f>
        <v>1x1</v>
      </c>
      <c r="E1903" s="2" t="str">
        <f>VLOOKUP(A1903,'4B0907557B M382 List'!$A$5:$D$1799,4,FALSE)</f>
        <v>Codewort Nockenwellensteuerung ein/aus</v>
      </c>
      <c r="F1903" s="2" t="str">
        <f>VLOOKUP(A1903,'4B0907557B M382 List'!$A$5:$D$1799,3,FALSE)</f>
        <v>$0771B</v>
      </c>
      <c r="H1903" s="2" t="str">
        <f>VLOOKUP(A1903,'4B0907557P M592 List'!$A$5:$D$1316,2,FALSE)</f>
        <v>1x1</v>
      </c>
      <c r="I1903" s="2" t="str">
        <f>VLOOKUP(A1903,'4B0907557P M592 List'!$A$5:$D$1316,4,FALSE)</f>
        <v>Codewort Nockenwellensteuerung ein/aus</v>
      </c>
      <c r="J1903" s="2" t="str">
        <f>VLOOKUP(A1903,'4B0907557P M592 List'!$A$5:$D$1316,3,FALSE)</f>
        <v>$072B1</v>
      </c>
      <c r="L1903" s="2" t="str">
        <f>VLOOKUP(A1903,'4B0907557P M592 List'!$A$5:$D$1316,2,FALSE)</f>
        <v>1x1</v>
      </c>
      <c r="M1903" s="2" t="str">
        <f>VLOOKUP(A1903,'4B0907557P M592 List'!$A$5:$D$1316,4,FALSE)</f>
        <v>Codewort Nockenwellensteuerung ein/aus</v>
      </c>
      <c r="N1903" s="2" t="str">
        <f>VLOOKUP(A1903,'4B0907557P M592 List'!$A$5:$D$1316,3,FALSE)</f>
        <v>$072B1</v>
      </c>
      <c r="P1903" s="2" t="e">
        <f>VLOOKUP(A1903,'06A906018R M383 List'!$A$6:$D$1294,2,FALSE)</f>
        <v>#N/A</v>
      </c>
      <c r="Q1903" s="2" t="e">
        <f>VLOOKUP(A1903,'06A906018R M383 List'!$A$6:$D$1294,4,FALSE)</f>
        <v>#N/A</v>
      </c>
      <c r="R1903" s="2" t="e">
        <f>VLOOKUP(A1903,'06A906018R M383 List'!$A$6:$D$1294,3,FALSE)</f>
        <v>#N/A</v>
      </c>
      <c r="T1903" s="2" t="str">
        <f>VLOOKUP(A1903,'06A906018CG M383 List'!$A$6:$D$1395,2,FALSE)</f>
        <v>1x1</v>
      </c>
      <c r="U1903" s="2" t="str">
        <f>VLOOKUP(A1903,'06A906018CG M383 List'!$A$6:$D$1395,4,FALSE)</f>
        <v>Codewort Nockenwellensteuerung ein/aus</v>
      </c>
      <c r="V1903" s="2" t="str">
        <f>VLOOKUP(A1903,'06A906018CG M383 List'!$A$6:$D$1395,3,FALSE)</f>
        <v>$06C59</v>
      </c>
    </row>
    <row r="1904" spans="1:22">
      <c r="A1904" s="2" t="s">
        <v>5870</v>
      </c>
      <c r="B1904" s="2" t="str">
        <f>VLOOKUP(A1904,'4B0907557B M382 List'!$A$5:$E$1799,5,FALSE)</f>
        <v>Switching logic for secondary air control</v>
      </c>
      <c r="D1904" s="2" t="str">
        <f>VLOOKUP(A1904,'4B0907557B M382 List'!$A$5:$B$1799,2,FALSE)</f>
        <v>1x1</v>
      </c>
      <c r="E1904" s="2" t="str">
        <f>VLOOKUP(A1904,'4B0907557B M382 List'!$A$5:$D$1799,4,FALSE)</f>
        <v>Schaltlogik für Sekundärluftsteuerung</v>
      </c>
      <c r="F1904" s="2" t="str">
        <f>VLOOKUP(A1904,'4B0907557B M382 List'!$A$5:$D$1799,3,FALSE)</f>
        <v>$07782</v>
      </c>
      <c r="H1904" s="2" t="str">
        <f>VLOOKUP(A1904,'4B0907557P M592 List'!$A$5:$D$1316,2,FALSE)</f>
        <v>1x1</v>
      </c>
      <c r="I1904" s="2" t="str">
        <f>VLOOKUP(A1904,'4B0907557P M592 List'!$A$5:$D$1316,4,FALSE)</f>
        <v>Schaltlogik für Sekundärluftsteuerung</v>
      </c>
      <c r="J1904" s="2" t="str">
        <f>VLOOKUP(A1904,'4B0907557P M592 List'!$A$5:$D$1316,3,FALSE)</f>
        <v>$07318</v>
      </c>
      <c r="L1904" s="2" t="str">
        <f>VLOOKUP(A1904,'4B0907557P M592 List'!$A$5:$D$1316,2,FALSE)</f>
        <v>1x1</v>
      </c>
      <c r="M1904" s="2" t="str">
        <f>VLOOKUP(A1904,'4B0907557P M592 List'!$A$5:$D$1316,4,FALSE)</f>
        <v>Schaltlogik für Sekundärluftsteuerung</v>
      </c>
      <c r="N1904" s="2" t="str">
        <f>VLOOKUP(A1904,'4B0907557P M592 List'!$A$5:$D$1316,3,FALSE)</f>
        <v>$07318</v>
      </c>
      <c r="P1904" s="2" t="str">
        <f>VLOOKUP(A1904,'06A906018R M383 List'!$A$6:$D$1294,2,FALSE)</f>
        <v>1x1</v>
      </c>
      <c r="Q1904" s="2" t="str">
        <f>VLOOKUP(A1904,'06A906018R M383 List'!$A$6:$D$1294,4,FALSE)</f>
        <v>Schaltlogik für Sekundärluftsteuerung</v>
      </c>
      <c r="R1904" s="2" t="str">
        <f>VLOOKUP(A1904,'06A906018R M383 List'!$A$6:$D$1294,3,FALSE)</f>
        <v>$06C9A</v>
      </c>
      <c r="T1904" s="2" t="str">
        <f>VLOOKUP(A1904,'06A906018CG M383 List'!$A$6:$D$1395,2,FALSE)</f>
        <v>1x1</v>
      </c>
      <c r="U1904" s="2" t="str">
        <f>VLOOKUP(A1904,'06A906018CG M383 List'!$A$6:$D$1395,4,FALSE)</f>
        <v>Schaltlogik für Sekundärluftsteuerung</v>
      </c>
      <c r="V1904" s="2" t="str">
        <f>VLOOKUP(A1904,'06A906018CG M383 List'!$A$6:$D$1395,3,FALSE)</f>
        <v>$06CC0</v>
      </c>
    </row>
    <row r="1905" spans="1:22">
      <c r="P1905" s="2"/>
      <c r="Q1905" s="2"/>
      <c r="R1905" s="2"/>
    </row>
    <row r="1906" spans="1:22">
      <c r="A1906" s="17" t="s">
        <v>4417</v>
      </c>
      <c r="B1906" s="15" t="s">
        <v>10016</v>
      </c>
      <c r="P1906" s="2"/>
      <c r="Q1906" s="2"/>
      <c r="R1906" s="2"/>
    </row>
    <row r="1907" spans="1:22">
      <c r="A1907" s="2" t="s">
        <v>8528</v>
      </c>
      <c r="B1907" s="2" t="str">
        <f>VLOOKUP(A1907,'4B0907557B M382 List'!$A$5:$E$1799,5,FALSE)</f>
        <v>Distribution factor wall film at BA</v>
      </c>
      <c r="D1907" s="2" t="str">
        <f>VLOOKUP(A1907,'4B0907557B M382 List'!$A$5:$B$1799,2,FALSE)</f>
        <v>7x1</v>
      </c>
      <c r="E1907" s="2" t="str">
        <f>VLOOKUP(A1907,'4B0907557B M382 List'!$A$5:$D$1799,4,FALSE)</f>
        <v>Aufteilungsfaktor Wandfilm bei BA</v>
      </c>
      <c r="F1907" s="2" t="str">
        <f>VLOOKUP(A1907,'4B0907557B M382 List'!$A$5:$D$1799,3,FALSE)</f>
        <v>$0B29F</v>
      </c>
      <c r="H1907" s="2" t="e">
        <f>VLOOKUP(A1907,'4B0907557P M592 List'!$A$5:$D$1316,2,FALSE)</f>
        <v>#N/A</v>
      </c>
      <c r="I1907" s="2" t="e">
        <f>VLOOKUP(A1907,'4B0907557P M592 List'!$A$5:$D$1316,4,FALSE)</f>
        <v>#N/A</v>
      </c>
      <c r="J1907" s="2" t="e">
        <f>VLOOKUP(A1907,'4B0907557P M592 List'!$A$5:$D$1316,3,FALSE)</f>
        <v>#N/A</v>
      </c>
      <c r="L1907" s="2" t="e">
        <f>VLOOKUP(A1907,'4B0907557P M592 List'!$A$5:$D$1316,2,FALSE)</f>
        <v>#N/A</v>
      </c>
      <c r="M1907" s="2" t="e">
        <f>VLOOKUP(A1907,'4B0907557P M592 List'!$A$5:$D$1316,4,FALSE)</f>
        <v>#N/A</v>
      </c>
      <c r="N1907" s="2" t="e">
        <f>VLOOKUP(A1907,'4B0907557P M592 List'!$A$5:$D$1316,3,FALSE)</f>
        <v>#N/A</v>
      </c>
      <c r="P1907" s="2" t="str">
        <f>VLOOKUP(A1907,'06A906018R M383 List'!$A$6:$D$1294,2,FALSE)</f>
        <v>7x1</v>
      </c>
      <c r="Q1907" s="2" t="str">
        <f>VLOOKUP(A1907,'06A906018R M383 List'!$A$6:$D$1294,4,FALSE)</f>
        <v>Aufteilungsfaktor Wandfilm bei BA</v>
      </c>
      <c r="R1907" s="2" t="str">
        <f>VLOOKUP(A1907,'06A906018R M383 List'!$A$6:$D$1294,3,FALSE)</f>
        <v>$0A7A4</v>
      </c>
      <c r="T1907" s="2" t="e">
        <f>VLOOKUP(A1907,'06A906018CG M383 List'!$A$6:$D$1395,2,FALSE)</f>
        <v>#N/A</v>
      </c>
      <c r="U1907" s="2" t="e">
        <f>VLOOKUP(A1907,'06A906018CG M383 List'!$A$6:$D$1395,4,FALSE)</f>
        <v>#N/A</v>
      </c>
      <c r="V1907" s="2" t="e">
        <f>VLOOKUP(A1907,'06A906018CG M383 List'!$A$6:$D$1395,3,FALSE)</f>
        <v>#N/A</v>
      </c>
    </row>
    <row r="1908" spans="1:22">
      <c r="A1908" s="2" t="s">
        <v>8566</v>
      </c>
      <c r="B1908" s="2" t="str">
        <f>VLOOKUP(A1908,'4B0907557B M382 List'!$A$5:$E$1799,5,FALSE)</f>
        <v>Distribution factor wall film at VA</v>
      </c>
      <c r="D1908" s="2" t="str">
        <f>VLOOKUP(A1908,'4B0907557B M382 List'!$A$5:$B$1799,2,FALSE)</f>
        <v>7x1</v>
      </c>
      <c r="E1908" s="2" t="str">
        <f>VLOOKUP(A1908,'4B0907557B M382 List'!$A$5:$D$1799,4,FALSE)</f>
        <v>Aufteilungsfaktor Wandfilm bei VA</v>
      </c>
      <c r="F1908" s="2" t="str">
        <f>VLOOKUP(A1908,'4B0907557B M382 List'!$A$5:$D$1799,3,FALSE)</f>
        <v>$0B2AF</v>
      </c>
      <c r="H1908" s="2" t="e">
        <f>VLOOKUP(A1908,'4B0907557P M592 List'!$A$5:$D$1316,2,FALSE)</f>
        <v>#N/A</v>
      </c>
      <c r="I1908" s="2" t="e">
        <f>VLOOKUP(A1908,'4B0907557P M592 List'!$A$5:$D$1316,4,FALSE)</f>
        <v>#N/A</v>
      </c>
      <c r="J1908" s="2" t="e">
        <f>VLOOKUP(A1908,'4B0907557P M592 List'!$A$5:$D$1316,3,FALSE)</f>
        <v>#N/A</v>
      </c>
      <c r="L1908" s="2" t="e">
        <f>VLOOKUP(A1908,'4B0907557P M592 List'!$A$5:$D$1316,2,FALSE)</f>
        <v>#N/A</v>
      </c>
      <c r="M1908" s="2" t="e">
        <f>VLOOKUP(A1908,'4B0907557P M592 List'!$A$5:$D$1316,4,FALSE)</f>
        <v>#N/A</v>
      </c>
      <c r="N1908" s="2" t="e">
        <f>VLOOKUP(A1908,'4B0907557P M592 List'!$A$5:$D$1316,3,FALSE)</f>
        <v>#N/A</v>
      </c>
      <c r="P1908" s="2" t="str">
        <f>VLOOKUP(A1908,'06A906018R M383 List'!$A$6:$D$1294,2,FALSE)</f>
        <v>7x1</v>
      </c>
      <c r="Q1908" s="2" t="str">
        <f>VLOOKUP(A1908,'06A906018R M383 List'!$A$6:$D$1294,4,FALSE)</f>
        <v>Aufteilungsfaktor Wandfilm bei VA</v>
      </c>
      <c r="R1908" s="2" t="str">
        <f>VLOOKUP(A1908,'06A906018R M383 List'!$A$6:$D$1294,3,FALSE)</f>
        <v>$0A7B4</v>
      </c>
      <c r="T1908" s="2" t="str">
        <f>VLOOKUP(A1908,'06A906018CG M383 List'!$A$6:$D$1395,2,FALSE)</f>
        <v>7x1</v>
      </c>
      <c r="U1908" s="2" t="str">
        <f>VLOOKUP(A1908,'06A906018CG M383 List'!$A$6:$D$1395,4,FALSE)</f>
        <v>Aufteilungsfaktor Wandfilm bei VA</v>
      </c>
      <c r="V1908" s="2" t="str">
        <f>VLOOKUP(A1908,'06A906018CG M383 List'!$A$6:$D$1395,3,FALSE)</f>
        <v>$0A81E</v>
      </c>
    </row>
    <row r="1909" spans="1:22">
      <c r="A1909" s="2" t="s">
        <v>8828</v>
      </c>
      <c r="B1909" s="2" t="str">
        <f>VLOOKUP(A1909,'4B0907557B M382 List'!$A$5:$E$1799,5,FALSE)</f>
        <v>Control parameters W's share of UK idle</v>
      </c>
      <c r="D1909" s="2" t="str">
        <f>VLOOKUP(A1909,'4B0907557B M382 List'!$A$5:$B$1799,2,FALSE)</f>
        <v>1x1</v>
      </c>
      <c r="E1909" s="2" t="str">
        <f>VLOOKUP(A1909,'4B0907557B M382 List'!$A$5:$D$1799,4,FALSE)</f>
        <v>Control-Parameter W-Anteil der UK im Leerlauf</v>
      </c>
      <c r="F1909" s="2" t="str">
        <f>VLOOKUP(A1909,'4B0907557B M382 List'!$A$5:$D$1799,3,FALSE)</f>
        <v>$077D3</v>
      </c>
      <c r="H1909" s="2" t="str">
        <f>VLOOKUP(A1909,'4B0907557P M592 List'!$A$5:$D$1316,2,FALSE)</f>
        <v>1x1</v>
      </c>
      <c r="I1909" s="2" t="str">
        <f>VLOOKUP(A1909,'4B0907557P M592 List'!$A$5:$D$1316,4,FALSE)</f>
        <v>Control-Parameter W-Anteil der UK im Leerlauf</v>
      </c>
      <c r="J1909" s="2" t="str">
        <f>VLOOKUP(A1909,'4B0907557P M592 List'!$A$5:$D$1316,3,FALSE)</f>
        <v>$07369</v>
      </c>
      <c r="L1909" s="2" t="str">
        <f>VLOOKUP(A1909,'4B0907557P M592 List'!$A$5:$D$1316,2,FALSE)</f>
        <v>1x1</v>
      </c>
      <c r="M1909" s="2" t="str">
        <f>VLOOKUP(A1909,'4B0907557P M592 List'!$A$5:$D$1316,4,FALSE)</f>
        <v>Control-Parameter W-Anteil der UK im Leerlauf</v>
      </c>
      <c r="N1909" s="2" t="str">
        <f>VLOOKUP(A1909,'4B0907557P M592 List'!$A$5:$D$1316,3,FALSE)</f>
        <v>$07369</v>
      </c>
      <c r="P1909" s="2" t="e">
        <f>VLOOKUP(A1909,'06A906018R M383 List'!$A$6:$D$1294,2,FALSE)</f>
        <v>#N/A</v>
      </c>
      <c r="Q1909" s="2" t="e">
        <f>VLOOKUP(A1909,'06A906018R M383 List'!$A$6:$D$1294,4,FALSE)</f>
        <v>#N/A</v>
      </c>
      <c r="R1909" s="2" t="e">
        <f>VLOOKUP(A1909,'06A906018R M383 List'!$A$6:$D$1294,3,FALSE)</f>
        <v>#N/A</v>
      </c>
      <c r="T1909" s="2" t="str">
        <f>VLOOKUP(A1909,'06A906018CG M383 List'!$A$6:$D$1395,2,FALSE)</f>
        <v>1x1</v>
      </c>
      <c r="U1909" s="2" t="str">
        <f>VLOOKUP(A1909,'06A906018CG M383 List'!$A$6:$D$1395,4,FALSE)</f>
        <v>Control-Parameter W-Anteil der UK im Leerlauf</v>
      </c>
      <c r="V1909" s="2" t="str">
        <f>VLOOKUP(A1909,'06A906018CG M383 List'!$A$6:$D$1395,3,FALSE)</f>
        <v>$06D11</v>
      </c>
    </row>
    <row r="1910" spans="1:22">
      <c r="A1910" s="2" t="s">
        <v>9030</v>
      </c>
      <c r="B1910" s="2" t="str">
        <f>VLOOKUP(A1910,'4B0907557B M382 List'!$A$5:$E$1799,5,FALSE)</f>
        <v>Emerging UK- release throttle memory</v>
      </c>
      <c r="D1910" s="2" t="str">
        <f>VLOOKUP(A1910,'4B0907557B M382 List'!$A$5:$B$1799,2,FALSE)</f>
        <v>1x1</v>
      </c>
      <c r="E1910" s="2" t="str">
        <f>VLOOKUP(A1910,'4B0907557B M382 List'!$A$5:$D$1799,4,FALSE)</f>
        <v>Schwelle UK-Auslösung Drosselklappen-Speicher</v>
      </c>
      <c r="F1910" s="2" t="str">
        <f>VLOOKUP(A1910,'4B0907557B M382 List'!$A$5:$D$1799,3,FALSE)</f>
        <v>$077D2</v>
      </c>
      <c r="H1910" s="2" t="str">
        <f>VLOOKUP(A1910,'4B0907557P M592 List'!$A$5:$D$1316,2,FALSE)</f>
        <v>1x1</v>
      </c>
      <c r="I1910" s="2" t="str">
        <f>VLOOKUP(A1910,'4B0907557P M592 List'!$A$5:$D$1316,4,FALSE)</f>
        <v>Schwelle UK-Auslösung Drosselklappen-Speicher</v>
      </c>
      <c r="J1910" s="2" t="str">
        <f>VLOOKUP(A1910,'4B0907557P M592 List'!$A$5:$D$1316,3,FALSE)</f>
        <v>$07368</v>
      </c>
      <c r="L1910" s="2" t="str">
        <f>VLOOKUP(A1910,'4B0907557P M592 List'!$A$5:$D$1316,2,FALSE)</f>
        <v>1x1</v>
      </c>
      <c r="M1910" s="2" t="str">
        <f>VLOOKUP(A1910,'4B0907557P M592 List'!$A$5:$D$1316,4,FALSE)</f>
        <v>Schwelle UK-Auslösung Drosselklappen-Speicher</v>
      </c>
      <c r="N1910" s="2" t="str">
        <f>VLOOKUP(A1910,'4B0907557P M592 List'!$A$5:$D$1316,3,FALSE)</f>
        <v>$07368</v>
      </c>
      <c r="P1910" s="2" t="e">
        <f>VLOOKUP(A1910,'06A906018R M383 List'!$A$6:$D$1294,2,FALSE)</f>
        <v>#N/A</v>
      </c>
      <c r="Q1910" s="2" t="e">
        <f>VLOOKUP(A1910,'06A906018R M383 List'!$A$6:$D$1294,4,FALSE)</f>
        <v>#N/A</v>
      </c>
      <c r="R1910" s="2" t="e">
        <f>VLOOKUP(A1910,'06A906018R M383 List'!$A$6:$D$1294,3,FALSE)</f>
        <v>#N/A</v>
      </c>
      <c r="T1910" s="2" t="e">
        <f>VLOOKUP(A1910,'06A906018CG M383 List'!$A$6:$D$1395,2,FALSE)</f>
        <v>#N/A</v>
      </c>
      <c r="U1910" s="2" t="e">
        <f>VLOOKUP(A1910,'06A906018CG M383 List'!$A$6:$D$1395,4,FALSE)</f>
        <v>#N/A</v>
      </c>
      <c r="V1910" s="2" t="e">
        <f>VLOOKUP(A1910,'06A906018CG M383 List'!$A$6:$D$1395,3,FALSE)</f>
        <v>#N/A</v>
      </c>
    </row>
    <row r="1911" spans="1:22">
      <c r="A1911" s="2" t="s">
        <v>9327</v>
      </c>
      <c r="B1911" s="2" t="str">
        <f>VLOOKUP(A1911,'4B0907557B M382 List'!$A$5:$E$1799,5,FALSE)</f>
        <v>Threshold for short-term share</v>
      </c>
      <c r="D1911" s="2" t="str">
        <f>VLOOKUP(A1911,'4B0907557B M382 List'!$A$5:$B$1799,2,FALSE)</f>
        <v>1x1</v>
      </c>
      <c r="E1911" s="2" t="str">
        <f>VLOOKUP(A1911,'4B0907557B M382 List'!$A$5:$D$1799,4,FALSE)</f>
        <v>Schwelle für Kurzzeitanteil</v>
      </c>
      <c r="F1911" s="2" t="str">
        <f>VLOOKUP(A1911,'4B0907557B M382 List'!$A$5:$D$1799,3,FALSE)</f>
        <v>$077D0</v>
      </c>
      <c r="H1911" s="2" t="str">
        <f>VLOOKUP(A1911,'4B0907557P M592 List'!$A$5:$D$1316,2,FALSE)</f>
        <v>1x1</v>
      </c>
      <c r="I1911" s="2" t="str">
        <f>VLOOKUP(A1911,'4B0907557P M592 List'!$A$5:$D$1316,4,FALSE)</f>
        <v>Schwelle für Kurzzeitanteil</v>
      </c>
      <c r="J1911" s="2" t="str">
        <f>VLOOKUP(A1911,'4B0907557P M592 List'!$A$5:$D$1316,3,FALSE)</f>
        <v>$07366</v>
      </c>
      <c r="L1911" s="2" t="str">
        <f>VLOOKUP(A1911,'4B0907557P M592 List'!$A$5:$D$1316,2,FALSE)</f>
        <v>1x1</v>
      </c>
      <c r="M1911" s="2" t="str">
        <f>VLOOKUP(A1911,'4B0907557P M592 List'!$A$5:$D$1316,4,FALSE)</f>
        <v>Schwelle für Kurzzeitanteil</v>
      </c>
      <c r="N1911" s="2" t="str">
        <f>VLOOKUP(A1911,'4B0907557P M592 List'!$A$5:$D$1316,3,FALSE)</f>
        <v>$07366</v>
      </c>
      <c r="P1911" s="2" t="e">
        <f>VLOOKUP(A1911,'06A906018R M383 List'!$A$6:$D$1294,2,FALSE)</f>
        <v>#N/A</v>
      </c>
      <c r="Q1911" s="2" t="e">
        <f>VLOOKUP(A1911,'06A906018R M383 List'!$A$6:$D$1294,4,FALSE)</f>
        <v>#N/A</v>
      </c>
      <c r="R1911" s="2" t="e">
        <f>VLOOKUP(A1911,'06A906018R M383 List'!$A$6:$D$1294,3,FALSE)</f>
        <v>#N/A</v>
      </c>
      <c r="T1911" s="2" t="str">
        <f>VLOOKUP(A1911,'06A906018CG M383 List'!$A$6:$D$1395,2,FALSE)</f>
        <v>1x1</v>
      </c>
      <c r="U1911" s="2" t="str">
        <f>VLOOKUP(A1911,'06A906018CG M383 List'!$A$6:$D$1395,4,FALSE)</f>
        <v>Schwelle für Kurzzeitanteil</v>
      </c>
      <c r="V1911" s="2" t="str">
        <f>VLOOKUP(A1911,'06A906018CG M383 List'!$A$6:$D$1395,3,FALSE)</f>
        <v>$06D0E</v>
      </c>
    </row>
    <row r="1912" spans="1:22">
      <c r="A1912" s="2" t="s">
        <v>9546</v>
      </c>
      <c r="B1912" s="2" t="str">
        <f>VLOOKUP(A1912,'4B0907557B M382 List'!$A$5:$E$1799,5,FALSE)</f>
        <v>Factor DK- Share ( tmot ) BA</v>
      </c>
      <c r="D1912" s="2" t="str">
        <f>VLOOKUP(A1912,'4B0907557B M382 List'!$A$5:$B$1799,2,FALSE)</f>
        <v>9x1</v>
      </c>
      <c r="E1912" s="2" t="str">
        <f>VLOOKUP(A1912,'4B0907557B M382 List'!$A$5:$D$1799,4,FALSE)</f>
        <v>Faktor DK-Anteil (tmot) BA</v>
      </c>
      <c r="F1912" s="2" t="str">
        <f>VLOOKUP(A1912,'4B0907557B M382 List'!$A$5:$D$1799,3,FALSE)</f>
        <v>$0B2E1</v>
      </c>
      <c r="H1912" s="2" t="e">
        <f>VLOOKUP(A1912,'4B0907557P M592 List'!$A$5:$D$1316,2,FALSE)</f>
        <v>#N/A</v>
      </c>
      <c r="I1912" s="2" t="e">
        <f>VLOOKUP(A1912,'4B0907557P M592 List'!$A$5:$D$1316,4,FALSE)</f>
        <v>#N/A</v>
      </c>
      <c r="J1912" s="2" t="e">
        <f>VLOOKUP(A1912,'4B0907557P M592 List'!$A$5:$D$1316,3,FALSE)</f>
        <v>#N/A</v>
      </c>
      <c r="L1912" s="2" t="e">
        <f>VLOOKUP(A1912,'4B0907557P M592 List'!$A$5:$D$1316,2,FALSE)</f>
        <v>#N/A</v>
      </c>
      <c r="M1912" s="2" t="e">
        <f>VLOOKUP(A1912,'4B0907557P M592 List'!$A$5:$D$1316,4,FALSE)</f>
        <v>#N/A</v>
      </c>
      <c r="N1912" s="2" t="e">
        <f>VLOOKUP(A1912,'4B0907557P M592 List'!$A$5:$D$1316,3,FALSE)</f>
        <v>#N/A</v>
      </c>
      <c r="P1912" s="2" t="str">
        <f>VLOOKUP(A1912,'06A906018R M383 List'!$A$6:$D$1294,2,FALSE)</f>
        <v>9x1</v>
      </c>
      <c r="Q1912" s="2" t="str">
        <f>VLOOKUP(A1912,'06A906018R M383 List'!$A$6:$D$1294,4,FALSE)</f>
        <v>Faktor DK-Anteil (tmot) BA</v>
      </c>
      <c r="R1912" s="2" t="str">
        <f>VLOOKUP(A1912,'06A906018R M383 List'!$A$6:$D$1294,3,FALSE)</f>
        <v>$0A7E6</v>
      </c>
      <c r="T1912" s="2" t="str">
        <f>VLOOKUP(A1912,'06A906018CG M383 List'!$A$6:$D$1395,2,FALSE)</f>
        <v>9x1</v>
      </c>
      <c r="U1912" s="2" t="str">
        <f>VLOOKUP(A1912,'06A906018CG M383 List'!$A$6:$D$1395,4,FALSE)</f>
        <v>Faktor DK-Anteil (tmot) BA</v>
      </c>
      <c r="V1912" s="2" t="str">
        <f>VLOOKUP(A1912,'06A906018CG M383 List'!$A$6:$D$1395,3,FALSE)</f>
        <v>$0A850</v>
      </c>
    </row>
    <row r="1913" spans="1:22">
      <c r="A1913" s="2" t="s">
        <v>9550</v>
      </c>
      <c r="B1913" s="2" t="str">
        <f>VLOOKUP(A1913,'4B0907557B M382 List'!$A$5:$E$1799,5,FALSE)</f>
        <v>Factor acceleration enrichment DK- share</v>
      </c>
      <c r="D1913" s="2" t="str">
        <f>VLOOKUP(A1913,'4B0907557B M382 List'!$A$5:$B$1799,2,FALSE)</f>
        <v>7x1</v>
      </c>
      <c r="E1913" s="2" t="str">
        <f>VLOOKUP(A1913,'4B0907557B M382 List'!$A$5:$D$1799,4,FALSE)</f>
        <v>Faktor Beschleunigungsanreicherung DK-Anteil</v>
      </c>
      <c r="F1913" s="2" t="str">
        <f>VLOOKUP(A1913,'4B0907557B M382 List'!$A$5:$D$1799,3,FALSE)</f>
        <v>$0B2BF</v>
      </c>
      <c r="H1913" s="2" t="e">
        <f>VLOOKUP(A1913,'4B0907557P M592 List'!$A$5:$D$1316,2,FALSE)</f>
        <v>#N/A</v>
      </c>
      <c r="I1913" s="2" t="e">
        <f>VLOOKUP(A1913,'4B0907557P M592 List'!$A$5:$D$1316,4,FALSE)</f>
        <v>#N/A</v>
      </c>
      <c r="J1913" s="2" t="e">
        <f>VLOOKUP(A1913,'4B0907557P M592 List'!$A$5:$D$1316,3,FALSE)</f>
        <v>#N/A</v>
      </c>
      <c r="L1913" s="2" t="e">
        <f>VLOOKUP(A1913,'4B0907557P M592 List'!$A$5:$D$1316,2,FALSE)</f>
        <v>#N/A</v>
      </c>
      <c r="M1913" s="2" t="e">
        <f>VLOOKUP(A1913,'4B0907557P M592 List'!$A$5:$D$1316,4,FALSE)</f>
        <v>#N/A</v>
      </c>
      <c r="N1913" s="2" t="e">
        <f>VLOOKUP(A1913,'4B0907557P M592 List'!$A$5:$D$1316,3,FALSE)</f>
        <v>#N/A</v>
      </c>
      <c r="P1913" s="2" t="str">
        <f>VLOOKUP(A1913,'06A906018R M383 List'!$A$6:$D$1294,2,FALSE)</f>
        <v>7x1</v>
      </c>
      <c r="Q1913" s="2" t="str">
        <f>VLOOKUP(A1913,'06A906018R M383 List'!$A$6:$D$1294,4,FALSE)</f>
        <v>Faktor Beschleunigungsanreicherung DK-Anteil</v>
      </c>
      <c r="R1913" s="2" t="str">
        <f>VLOOKUP(A1913,'06A906018R M383 List'!$A$6:$D$1294,3,FALSE)</f>
        <v>$0A7C4</v>
      </c>
      <c r="T1913" s="2" t="str">
        <f>VLOOKUP(A1913,'06A906018CG M383 List'!$A$6:$D$1395,2,FALSE)</f>
        <v>7x1</v>
      </c>
      <c r="U1913" s="2" t="str">
        <f>VLOOKUP(A1913,'06A906018CG M383 List'!$A$6:$D$1395,4,FALSE)</f>
        <v>Faktor Beschleunigungsanreicherung DK-Anteil</v>
      </c>
      <c r="V1913" s="2" t="str">
        <f>VLOOKUP(A1913,'06A906018CG M383 List'!$A$6:$D$1395,3,FALSE)</f>
        <v>$0A82E</v>
      </c>
    </row>
    <row r="1914" spans="1:22">
      <c r="A1914" s="2" t="s">
        <v>7120</v>
      </c>
      <c r="B1914" s="2" t="str">
        <f>VLOOKUP(A1914,'4B0907557B M382 List'!$A$5:$E$1799,5,FALSE)</f>
        <v>Starting value factor ÜK in afterstart</v>
      </c>
      <c r="D1914" s="2" t="str">
        <f>VLOOKUP(A1914,'4B0907557B M382 List'!$A$5:$B$1799,2,FALSE)</f>
        <v>7x1</v>
      </c>
      <c r="E1914" s="2" t="str">
        <f>VLOOKUP(A1914,'4B0907557B M382 List'!$A$5:$D$1799,4,FALSE)</f>
        <v>Startwert Faktor ÜK im Nachstart</v>
      </c>
      <c r="F1914" s="2" t="str">
        <f>VLOOKUP(A1914,'4B0907557B M382 List'!$A$5:$D$1799,3,FALSE)</f>
        <v>$0B307</v>
      </c>
      <c r="H1914" s="2" t="e">
        <f>VLOOKUP(A1914,'4B0907557P M592 List'!$A$5:$D$1316,2,FALSE)</f>
        <v>#N/A</v>
      </c>
      <c r="I1914" s="2" t="e">
        <f>VLOOKUP(A1914,'4B0907557P M592 List'!$A$5:$D$1316,4,FALSE)</f>
        <v>#N/A</v>
      </c>
      <c r="J1914" s="2" t="e">
        <f>VLOOKUP(A1914,'4B0907557P M592 List'!$A$5:$D$1316,3,FALSE)</f>
        <v>#N/A</v>
      </c>
      <c r="L1914" s="2" t="e">
        <f>VLOOKUP(A1914,'4B0907557P M592 List'!$A$5:$D$1316,2,FALSE)</f>
        <v>#N/A</v>
      </c>
      <c r="M1914" s="2" t="e">
        <f>VLOOKUP(A1914,'4B0907557P M592 List'!$A$5:$D$1316,4,FALSE)</f>
        <v>#N/A</v>
      </c>
      <c r="N1914" s="2" t="e">
        <f>VLOOKUP(A1914,'4B0907557P M592 List'!$A$5:$D$1316,3,FALSE)</f>
        <v>#N/A</v>
      </c>
      <c r="P1914" s="2" t="e">
        <f>VLOOKUP(A1914,'06A906018R M383 List'!$A$6:$D$1294,2,FALSE)</f>
        <v>#N/A</v>
      </c>
      <c r="Q1914" s="2" t="e">
        <f>VLOOKUP(A1914,'06A906018R M383 List'!$A$6:$D$1294,4,FALSE)</f>
        <v>#N/A</v>
      </c>
      <c r="R1914" s="2" t="e">
        <f>VLOOKUP(A1914,'06A906018R M383 List'!$A$6:$D$1294,3,FALSE)</f>
        <v>#N/A</v>
      </c>
      <c r="T1914" s="2" t="str">
        <f>VLOOKUP(A1914,'06A906018CG M383 List'!$A$6:$D$1395,2,FALSE)</f>
        <v>7x1</v>
      </c>
      <c r="U1914" s="2" t="str">
        <f>VLOOKUP(A1914,'06A906018CG M383 List'!$A$6:$D$1395,4,FALSE)</f>
        <v>Startwert Faktor ÜK im Nachstart</v>
      </c>
      <c r="V1914" s="2" t="str">
        <f>VLOOKUP(A1914,'06A906018CG M383 List'!$A$6:$D$1395,3,FALSE)</f>
        <v>$0A876</v>
      </c>
    </row>
    <row r="1915" spans="1:22">
      <c r="A1915" s="2" t="s">
        <v>7126</v>
      </c>
      <c r="B1915" s="2" t="str">
        <f>VLOOKUP(A1915,'4B0907557B M382 List'!$A$5:$E$1799,5,FALSE)</f>
        <v>Weighting factor in the VA afterstart</v>
      </c>
      <c r="D1915" s="2" t="str">
        <f>VLOOKUP(A1915,'4B0907557B M382 List'!$A$5:$B$1799,2,FALSE)</f>
        <v>1x1</v>
      </c>
      <c r="E1915" s="2" t="str">
        <f>VLOOKUP(A1915,'4B0907557B M382 List'!$A$5:$D$1799,4,FALSE)</f>
        <v>Gewichtungsfaktor VA im Nachstart</v>
      </c>
      <c r="F1915" s="2" t="str">
        <f>VLOOKUP(A1915,'4B0907557B M382 List'!$A$5:$D$1799,3,FALSE)</f>
        <v>$077CC</v>
      </c>
      <c r="H1915" s="2" t="str">
        <f>VLOOKUP(A1915,'4B0907557P M592 List'!$A$5:$D$1316,2,FALSE)</f>
        <v>1x1</v>
      </c>
      <c r="I1915" s="2" t="str">
        <f>VLOOKUP(A1915,'4B0907557P M592 List'!$A$5:$D$1316,4,FALSE)</f>
        <v>Gewichtungsfaktor VA im Nachstart</v>
      </c>
      <c r="J1915" s="2" t="str">
        <f>VLOOKUP(A1915,'4B0907557P M592 List'!$A$5:$D$1316,3,FALSE)</f>
        <v>$07362</v>
      </c>
      <c r="L1915" s="2" t="str">
        <f>VLOOKUP(A1915,'4B0907557P M592 List'!$A$5:$D$1316,2,FALSE)</f>
        <v>1x1</v>
      </c>
      <c r="M1915" s="2" t="str">
        <f>VLOOKUP(A1915,'4B0907557P M592 List'!$A$5:$D$1316,4,FALSE)</f>
        <v>Gewichtungsfaktor VA im Nachstart</v>
      </c>
      <c r="N1915" s="2" t="str">
        <f>VLOOKUP(A1915,'4B0907557P M592 List'!$A$5:$D$1316,3,FALSE)</f>
        <v>$07362</v>
      </c>
      <c r="P1915" s="2" t="e">
        <f>VLOOKUP(A1915,'06A906018R M383 List'!$A$6:$D$1294,2,FALSE)</f>
        <v>#N/A</v>
      </c>
      <c r="Q1915" s="2" t="e">
        <f>VLOOKUP(A1915,'06A906018R M383 List'!$A$6:$D$1294,4,FALSE)</f>
        <v>#N/A</v>
      </c>
      <c r="R1915" s="2" t="e">
        <f>VLOOKUP(A1915,'06A906018R M383 List'!$A$6:$D$1294,3,FALSE)</f>
        <v>#N/A</v>
      </c>
      <c r="T1915" s="2" t="e">
        <f>VLOOKUP(A1915,'06A906018CG M383 List'!$A$6:$D$1395,2,FALSE)</f>
        <v>#N/A</v>
      </c>
      <c r="U1915" s="2" t="e">
        <f>VLOOKUP(A1915,'06A906018CG M383 List'!$A$6:$D$1395,4,FALSE)</f>
        <v>#N/A</v>
      </c>
      <c r="V1915" s="2" t="e">
        <f>VLOOKUP(A1915,'06A906018CG M383 List'!$A$6:$D$1395,3,FALSE)</f>
        <v>#N/A</v>
      </c>
    </row>
    <row r="1916" spans="1:22">
      <c r="A1916" s="2" t="s">
        <v>7129</v>
      </c>
      <c r="B1916" s="2" t="str">
        <f>VLOOKUP(A1916,'4B0907557B M382 List'!$A$5:$E$1799,5,FALSE)</f>
        <v>Factor DK- Share ( tmot ) VA</v>
      </c>
      <c r="D1916" s="2" t="str">
        <f>VLOOKUP(A1916,'4B0907557B M382 List'!$A$5:$B$1799,2,FALSE)</f>
        <v>9x1</v>
      </c>
      <c r="E1916" s="2" t="str">
        <f>VLOOKUP(A1916,'4B0907557B M382 List'!$A$5:$D$1799,4,FALSE)</f>
        <v>Faktor DK-Anteil (tmot) VA</v>
      </c>
      <c r="F1916" s="2" t="str">
        <f>VLOOKUP(A1916,'4B0907557B M382 List'!$A$5:$D$1799,3,FALSE)</f>
        <v>$0B2F5</v>
      </c>
      <c r="H1916" s="2" t="e">
        <f>VLOOKUP(A1916,'4B0907557P M592 List'!$A$5:$D$1316,2,FALSE)</f>
        <v>#N/A</v>
      </c>
      <c r="I1916" s="2" t="e">
        <f>VLOOKUP(A1916,'4B0907557P M592 List'!$A$5:$D$1316,4,FALSE)</f>
        <v>#N/A</v>
      </c>
      <c r="J1916" s="2" t="e">
        <f>VLOOKUP(A1916,'4B0907557P M592 List'!$A$5:$D$1316,3,FALSE)</f>
        <v>#N/A</v>
      </c>
      <c r="L1916" s="2" t="e">
        <f>VLOOKUP(A1916,'4B0907557P M592 List'!$A$5:$D$1316,2,FALSE)</f>
        <v>#N/A</v>
      </c>
      <c r="M1916" s="2" t="e">
        <f>VLOOKUP(A1916,'4B0907557P M592 List'!$A$5:$D$1316,4,FALSE)</f>
        <v>#N/A</v>
      </c>
      <c r="N1916" s="2" t="e">
        <f>VLOOKUP(A1916,'4B0907557P M592 List'!$A$5:$D$1316,3,FALSE)</f>
        <v>#N/A</v>
      </c>
      <c r="P1916" s="2" t="e">
        <f>VLOOKUP(A1916,'06A906018R M383 List'!$A$6:$D$1294,2,FALSE)</f>
        <v>#N/A</v>
      </c>
      <c r="Q1916" s="2" t="e">
        <f>VLOOKUP(A1916,'06A906018R M383 List'!$A$6:$D$1294,4,FALSE)</f>
        <v>#N/A</v>
      </c>
      <c r="R1916" s="2" t="e">
        <f>VLOOKUP(A1916,'06A906018R M383 List'!$A$6:$D$1294,3,FALSE)</f>
        <v>#N/A</v>
      </c>
      <c r="T1916" s="2" t="str">
        <f>VLOOKUP(A1916,'06A906018CG M383 List'!$A$6:$D$1395,2,FALSE)</f>
        <v>9x1</v>
      </c>
      <c r="U1916" s="2" t="str">
        <f>VLOOKUP(A1916,'06A906018CG M383 List'!$A$6:$D$1395,4,FALSE)</f>
        <v>Faktor DK-Anteil (tmot) VA</v>
      </c>
      <c r="V1916" s="2" t="str">
        <f>VLOOKUP(A1916,'06A906018CG M383 List'!$A$6:$D$1395,3,FALSE)</f>
        <v>$0A864</v>
      </c>
    </row>
    <row r="1917" spans="1:22">
      <c r="A1917" s="2" t="s">
        <v>7132</v>
      </c>
      <c r="B1917" s="2" t="str">
        <f>VLOOKUP(A1917,'4B0907557B M382 List'!$A$5:$E$1799,5,FALSE)</f>
        <v>Factor deceleration leaning DK- share</v>
      </c>
      <c r="D1917" s="2" t="str">
        <f>VLOOKUP(A1917,'4B0907557B M382 List'!$A$5:$B$1799,2,FALSE)</f>
        <v>7x1</v>
      </c>
      <c r="E1917" s="2" t="str">
        <f>VLOOKUP(A1917,'4B0907557B M382 List'!$A$5:$D$1799,4,FALSE)</f>
        <v>Faktor Verzögerungsabmagerung DK-Anteil</v>
      </c>
      <c r="F1917" s="2" t="str">
        <f>VLOOKUP(A1917,'4B0907557B M382 List'!$A$5:$D$1799,3,FALSE)</f>
        <v>$0B2CF</v>
      </c>
      <c r="H1917" s="2" t="e">
        <f>VLOOKUP(A1917,'4B0907557P M592 List'!$A$5:$D$1316,2,FALSE)</f>
        <v>#N/A</v>
      </c>
      <c r="I1917" s="2" t="e">
        <f>VLOOKUP(A1917,'4B0907557P M592 List'!$A$5:$D$1316,4,FALSE)</f>
        <v>#N/A</v>
      </c>
      <c r="J1917" s="2" t="e">
        <f>VLOOKUP(A1917,'4B0907557P M592 List'!$A$5:$D$1316,3,FALSE)</f>
        <v>#N/A</v>
      </c>
      <c r="L1917" s="2" t="e">
        <f>VLOOKUP(A1917,'4B0907557P M592 List'!$A$5:$D$1316,2,FALSE)</f>
        <v>#N/A</v>
      </c>
      <c r="M1917" s="2" t="e">
        <f>VLOOKUP(A1917,'4B0907557P M592 List'!$A$5:$D$1316,4,FALSE)</f>
        <v>#N/A</v>
      </c>
      <c r="N1917" s="2" t="e">
        <f>VLOOKUP(A1917,'4B0907557P M592 List'!$A$5:$D$1316,3,FALSE)</f>
        <v>#N/A</v>
      </c>
      <c r="P1917" s="2" t="str">
        <f>VLOOKUP(A1917,'06A906018R M383 List'!$A$6:$D$1294,2,FALSE)</f>
        <v>7x1</v>
      </c>
      <c r="Q1917" s="2" t="str">
        <f>VLOOKUP(A1917,'06A906018R M383 List'!$A$6:$D$1294,4,FALSE)</f>
        <v>Faktor Verzögerungsabmagerung DK-Anteil</v>
      </c>
      <c r="R1917" s="2" t="str">
        <f>VLOOKUP(A1917,'06A906018R M383 List'!$A$6:$D$1294,3,FALSE)</f>
        <v>$0A7D4</v>
      </c>
      <c r="T1917" s="2" t="str">
        <f>VLOOKUP(A1917,'06A906018CG M383 List'!$A$6:$D$1395,2,FALSE)</f>
        <v>7x1</v>
      </c>
      <c r="U1917" s="2" t="str">
        <f>VLOOKUP(A1917,'06A906018CG M383 List'!$A$6:$D$1395,4,FALSE)</f>
        <v>Faktor Verzögerungsabmagerung DK-Anteil</v>
      </c>
      <c r="V1917" s="2" t="str">
        <f>VLOOKUP(A1917,'06A906018CG M383 List'!$A$6:$D$1395,3,FALSE)</f>
        <v>$0A83E</v>
      </c>
    </row>
    <row r="1918" spans="1:22">
      <c r="A1918" s="2" t="s">
        <v>7451</v>
      </c>
      <c r="B1918" s="2" t="str">
        <f>VLOOKUP(A1918,'4B0907557B M382 List'!$A$5:$E$1799,5,FALSE)</f>
        <v>Acceleration enrichment factor (K + L -component)</v>
      </c>
      <c r="D1918" s="2" t="str">
        <f>VLOOKUP(A1918,'4B0907557B M382 List'!$A$5:$B$1799,2,FALSE)</f>
        <v>9x7</v>
      </c>
      <c r="E1918" s="2" t="str">
        <f>VLOOKUP(A1918,'4B0907557B M382 List'!$A$5:$D$1799,4,FALSE)</f>
        <v>Faktor Beschleunigungsanreicherung (K+L-Anteil)</v>
      </c>
      <c r="F1918" s="2" t="str">
        <f>VLOOKUP(A1918,'4B0907557B M382 List'!$A$5:$D$1799,3,FALSE)</f>
        <v>$0B204</v>
      </c>
      <c r="H1918" s="2" t="e">
        <f>VLOOKUP(A1918,'4B0907557P M592 List'!$A$5:$D$1316,2,FALSE)</f>
        <v>#N/A</v>
      </c>
      <c r="I1918" s="2" t="e">
        <f>VLOOKUP(A1918,'4B0907557P M592 List'!$A$5:$D$1316,4,FALSE)</f>
        <v>#N/A</v>
      </c>
      <c r="J1918" s="2" t="e">
        <f>VLOOKUP(A1918,'4B0907557P M592 List'!$A$5:$D$1316,3,FALSE)</f>
        <v>#N/A</v>
      </c>
      <c r="L1918" s="2" t="e">
        <f>VLOOKUP(A1918,'4B0907557P M592 List'!$A$5:$D$1316,2,FALSE)</f>
        <v>#N/A</v>
      </c>
      <c r="M1918" s="2" t="e">
        <f>VLOOKUP(A1918,'4B0907557P M592 List'!$A$5:$D$1316,4,FALSE)</f>
        <v>#N/A</v>
      </c>
      <c r="N1918" s="2" t="e">
        <f>VLOOKUP(A1918,'4B0907557P M592 List'!$A$5:$D$1316,3,FALSE)</f>
        <v>#N/A</v>
      </c>
      <c r="P1918" s="2" t="str">
        <f>VLOOKUP(A1918,'06A906018R M383 List'!$A$6:$D$1294,2,FALSE)</f>
        <v>9x7</v>
      </c>
      <c r="Q1918" s="2" t="str">
        <f>VLOOKUP(A1918,'06A906018R M383 List'!$A$6:$D$1294,4,FALSE)</f>
        <v>Faktor Beschleunigungsanreicherung (K+L-Anteil)</v>
      </c>
      <c r="R1918" s="2" t="str">
        <f>VLOOKUP(A1918,'06A906018R M383 List'!$A$6:$D$1294,3,FALSE)</f>
        <v>$0A709</v>
      </c>
      <c r="T1918" s="2" t="str">
        <f>VLOOKUP(A1918,'06A906018CG M383 List'!$A$6:$D$1395,2,FALSE)</f>
        <v>9x7</v>
      </c>
      <c r="U1918" s="2" t="str">
        <f>VLOOKUP(A1918,'06A906018CG M383 List'!$A$6:$D$1395,4,FALSE)</f>
        <v>Faktor Beschleunigungsanreicherung (K+L-Anteil)</v>
      </c>
      <c r="V1918" s="2" t="str">
        <f>VLOOKUP(A1918,'06A906018CG M383 List'!$A$6:$D$1395,3,FALSE)</f>
        <v>$0A773</v>
      </c>
    </row>
    <row r="1919" spans="1:22">
      <c r="A1919" s="17" t="s">
        <v>7740</v>
      </c>
      <c r="B1919" s="18" t="str">
        <f>VLOOKUP(A1919,'4B0907557B M382 List'!$A$5:$E$1799,5,FALSE)</f>
        <v>Deceleration leaning factor (K + L -component)</v>
      </c>
      <c r="C1919" s="17"/>
      <c r="D1919" s="17" t="str">
        <f>VLOOKUP(A1919,'4B0907557B M382 List'!$A$5:$B$1799,2,FALSE)</f>
        <v>9x7</v>
      </c>
      <c r="E1919" s="2" t="str">
        <f>VLOOKUP(A1919,'4B0907557B M382 List'!$A$5:$D$1799,4,FALSE)</f>
        <v>Faktor Verzögerungsabmagerung (K+L-Anteil)</v>
      </c>
      <c r="F1919" s="2" t="str">
        <f>VLOOKUP(A1919,'4B0907557B M382 List'!$A$5:$D$1799,3,FALSE)</f>
        <v>$0B257</v>
      </c>
      <c r="H1919" s="2" t="e">
        <f>VLOOKUP(A1919,'4B0907557P M592 List'!$A$5:$D$1316,2,FALSE)</f>
        <v>#N/A</v>
      </c>
      <c r="I1919" s="2" t="e">
        <f>VLOOKUP(A1919,'4B0907557P M592 List'!$A$5:$D$1316,4,FALSE)</f>
        <v>#N/A</v>
      </c>
      <c r="J1919" s="2" t="e">
        <f>VLOOKUP(A1919,'4B0907557P M592 List'!$A$5:$D$1316,3,FALSE)</f>
        <v>#N/A</v>
      </c>
      <c r="L1919" s="2" t="e">
        <f>VLOOKUP(A1919,'4B0907557P M592 List'!$A$5:$D$1316,2,FALSE)</f>
        <v>#N/A</v>
      </c>
      <c r="M1919" s="2" t="e">
        <f>VLOOKUP(A1919,'4B0907557P M592 List'!$A$5:$D$1316,4,FALSE)</f>
        <v>#N/A</v>
      </c>
      <c r="N1919" s="2" t="e">
        <f>VLOOKUP(A1919,'4B0907557P M592 List'!$A$5:$D$1316,3,FALSE)</f>
        <v>#N/A</v>
      </c>
      <c r="P1919" s="2" t="str">
        <f>VLOOKUP(A1919,'06A906018R M383 List'!$A$6:$D$1294,2,FALSE)</f>
        <v>9x7</v>
      </c>
      <c r="Q1919" s="2" t="str">
        <f>VLOOKUP(A1919,'06A906018R M383 List'!$A$6:$D$1294,4,FALSE)</f>
        <v>Faktor Verzögerungsabmagerung (K+L-Anteil)</v>
      </c>
      <c r="R1919" s="2" t="str">
        <f>VLOOKUP(A1919,'06A906018R M383 List'!$A$6:$D$1294,3,FALSE)</f>
        <v>$0A75C</v>
      </c>
      <c r="T1919" s="2" t="str">
        <f>VLOOKUP(A1919,'06A906018CG M383 List'!$A$6:$D$1395,2,FALSE)</f>
        <v>9x7</v>
      </c>
      <c r="U1919" s="2" t="str">
        <f>VLOOKUP(A1919,'06A906018CG M383 List'!$A$6:$D$1395,4,FALSE)</f>
        <v>Faktor Verzögerungsabmagerung (K+L-Anteil)</v>
      </c>
      <c r="V1919" s="2" t="str">
        <f>VLOOKUP(A1919,'06A906018CG M383 List'!$A$6:$D$1395,3,FALSE)</f>
        <v>$0A7C6</v>
      </c>
    </row>
    <row r="1920" spans="1:22">
      <c r="A1920" s="17" t="s">
        <v>7888</v>
      </c>
      <c r="B1920" s="18" t="str">
        <f>VLOOKUP(A1920,'4B0907557B M382 List'!$A$5:$E$1799,5,FALSE)</f>
        <v>Fuel wall film</v>
      </c>
      <c r="C1920" s="17"/>
      <c r="D1920" s="17" t="str">
        <f>VLOOKUP(A1920,'4B0907557B M382 List'!$A$5:$B$1799,2,FALSE)</f>
        <v>16x1</v>
      </c>
      <c r="E1920" s="2" t="str">
        <f>VLOOKUP(A1920,'4B0907557B M382 List'!$A$5:$D$1799,4,FALSE)</f>
        <v>Kraftstoffwandfilm</v>
      </c>
      <c r="F1920" s="2" t="str">
        <f>VLOOKUP(A1920,'4B0907557B M382 List'!$A$5:$D$1799,3,FALSE)</f>
        <v>$08360</v>
      </c>
      <c r="H1920" s="2" t="str">
        <f>VLOOKUP(A1920,'4B0907557P M592 List'!$A$5:$D$1316,2,FALSE)</f>
        <v>16x1</v>
      </c>
      <c r="I1920" s="2" t="str">
        <f>VLOOKUP(A1920,'4B0907557P M592 List'!$A$5:$D$1316,4,FALSE)</f>
        <v>Kraftstoffwandfilm</v>
      </c>
      <c r="J1920" s="2" t="str">
        <f>VLOOKUP(A1920,'4B0907557P M592 List'!$A$5:$D$1316,3,FALSE)</f>
        <v>$07EF6</v>
      </c>
      <c r="L1920" s="2" t="str">
        <f>VLOOKUP(A1920,'4B0907557P M592 List'!$A$5:$D$1316,2,FALSE)</f>
        <v>16x1</v>
      </c>
      <c r="M1920" s="2" t="str">
        <f>VLOOKUP(A1920,'4B0907557P M592 List'!$A$5:$D$1316,4,FALSE)</f>
        <v>Kraftstoffwandfilm</v>
      </c>
      <c r="N1920" s="2" t="str">
        <f>VLOOKUP(A1920,'4B0907557P M592 List'!$A$5:$D$1316,3,FALSE)</f>
        <v>$07EF6</v>
      </c>
      <c r="P1920" s="2" t="str">
        <f>VLOOKUP(A1920,'06A906018R M383 List'!$A$6:$D$1294,2,FALSE)</f>
        <v>16x1</v>
      </c>
      <c r="Q1920" s="2" t="str">
        <f>VLOOKUP(A1920,'06A906018R M383 List'!$A$6:$D$1294,4,FALSE)</f>
        <v>Kraftstoffwandfilm</v>
      </c>
      <c r="R1920" s="2" t="str">
        <f>VLOOKUP(A1920,'06A906018R M383 List'!$A$6:$D$1294,3,FALSE)</f>
        <v>$0789A</v>
      </c>
      <c r="T1920" s="2" t="str">
        <f>VLOOKUP(A1920,'06A906018CG M383 List'!$A$6:$D$1395,2,FALSE)</f>
        <v>16x1</v>
      </c>
      <c r="U1920" s="2" t="str">
        <f>VLOOKUP(A1920,'06A906018CG M383 List'!$A$6:$D$1395,4,FALSE)</f>
        <v>Kraftstoffwandfilm</v>
      </c>
      <c r="V1920" s="2" t="str">
        <f>VLOOKUP(A1920,'06A906018CG M383 List'!$A$6:$D$1395,3,FALSE)</f>
        <v>$07904</v>
      </c>
    </row>
    <row r="1921" spans="1:22">
      <c r="A1921" s="2" t="s">
        <v>8510</v>
      </c>
      <c r="B1921" s="2" t="str">
        <f>VLOOKUP(A1921,'4B0907557B M382 List'!$A$5:$E$1799,5,FALSE)</f>
        <v>Speed ​​threshold Umschaltg . to the computation time savings</v>
      </c>
      <c r="D1921" s="2" t="str">
        <f>VLOOKUP(A1921,'4B0907557B M382 List'!$A$5:$B$1799,2,FALSE)</f>
        <v>1x1</v>
      </c>
      <c r="E1921" s="2" t="str">
        <f>VLOOKUP(A1921,'4B0907557B M382 List'!$A$5:$D$1799,4,FALSE)</f>
        <v>Drehzahlschwelle Umschaltg. zur Rechenzeitersparnis</v>
      </c>
      <c r="F1921" s="2" t="str">
        <f>VLOOKUP(A1921,'4B0907557B M382 List'!$A$5:$D$1799,3,FALSE)</f>
        <v>$077D4</v>
      </c>
      <c r="H1921" s="2" t="str">
        <f>VLOOKUP(A1921,'4B0907557P M592 List'!$A$5:$D$1316,2,FALSE)</f>
        <v>1x1</v>
      </c>
      <c r="I1921" s="2" t="str">
        <f>VLOOKUP(A1921,'4B0907557P M592 List'!$A$5:$D$1316,4,FALSE)</f>
        <v>Drehzahlschwelle Umschaltg. zur Rechenzeitersparnis</v>
      </c>
      <c r="J1921" s="2" t="str">
        <f>VLOOKUP(A1921,'4B0907557P M592 List'!$A$5:$D$1316,3,FALSE)</f>
        <v>$0736A</v>
      </c>
      <c r="L1921" s="2" t="str">
        <f>VLOOKUP(A1921,'4B0907557P M592 List'!$A$5:$D$1316,2,FALSE)</f>
        <v>1x1</v>
      </c>
      <c r="M1921" s="2" t="str">
        <f>VLOOKUP(A1921,'4B0907557P M592 List'!$A$5:$D$1316,4,FALSE)</f>
        <v>Drehzahlschwelle Umschaltg. zur Rechenzeitersparnis</v>
      </c>
      <c r="N1921" s="2" t="str">
        <f>VLOOKUP(A1921,'4B0907557P M592 List'!$A$5:$D$1316,3,FALSE)</f>
        <v>$0736A</v>
      </c>
      <c r="P1921" s="2" t="e">
        <f>VLOOKUP(A1921,'06A906018R M383 List'!$A$6:$D$1294,2,FALSE)</f>
        <v>#N/A</v>
      </c>
      <c r="Q1921" s="2" t="e">
        <f>VLOOKUP(A1921,'06A906018R M383 List'!$A$6:$D$1294,4,FALSE)</f>
        <v>#N/A</v>
      </c>
      <c r="R1921" s="2" t="e">
        <f>VLOOKUP(A1921,'06A906018R M383 List'!$A$6:$D$1294,3,FALSE)</f>
        <v>#N/A</v>
      </c>
      <c r="T1921" s="2" t="e">
        <f>VLOOKUP(A1921,'06A906018CG M383 List'!$A$6:$D$1395,2,FALSE)</f>
        <v>#N/A</v>
      </c>
      <c r="U1921" s="2" t="e">
        <f>VLOOKUP(A1921,'06A906018CG M383 List'!$A$6:$D$1395,4,FALSE)</f>
        <v>#N/A</v>
      </c>
      <c r="V1921" s="2" t="e">
        <f>VLOOKUP(A1921,'06A906018CG M383 List'!$A$6:$D$1395,3,FALSE)</f>
        <v>#N/A</v>
      </c>
    </row>
    <row r="1922" spans="1:22">
      <c r="A1922" s="2" t="s">
        <v>5676</v>
      </c>
      <c r="B1922" s="2" t="str">
        <f>VLOOKUP(A1922,'4B0907557B M382 List'!$A$5:$E$1799,5,FALSE)</f>
        <v>Speed ​​threshold shutdown DK content in LL</v>
      </c>
      <c r="D1922" s="2" t="str">
        <f>VLOOKUP(A1922,'4B0907557B M382 List'!$A$5:$B$1799,2,FALSE)</f>
        <v>1x1</v>
      </c>
      <c r="E1922" s="2" t="str">
        <f>VLOOKUP(A1922,'4B0907557B M382 List'!$A$5:$D$1799,4,FALSE)</f>
        <v>Drehzahlschwelle Abschaltung DK-Anteil im LL</v>
      </c>
      <c r="F1922" s="2" t="str">
        <f>VLOOKUP(A1922,'4B0907557B M382 List'!$A$5:$D$1799,3,FALSE)</f>
        <v>$077DA</v>
      </c>
      <c r="H1922" s="2" t="str">
        <f>VLOOKUP(A1922,'4B0907557P M592 List'!$A$5:$D$1316,2,FALSE)</f>
        <v>1x1</v>
      </c>
      <c r="I1922" s="2" t="str">
        <f>VLOOKUP(A1922,'4B0907557P M592 List'!$A$5:$D$1316,4,FALSE)</f>
        <v>Drehzahlschwelle Abschaltung DK-Anteil im LL</v>
      </c>
      <c r="J1922" s="2" t="str">
        <f>VLOOKUP(A1922,'4B0907557P M592 List'!$A$5:$D$1316,3,FALSE)</f>
        <v>$07370</v>
      </c>
      <c r="L1922" s="2" t="str">
        <f>VLOOKUP(A1922,'4B0907557P M592 List'!$A$5:$D$1316,2,FALSE)</f>
        <v>1x1</v>
      </c>
      <c r="M1922" s="2" t="str">
        <f>VLOOKUP(A1922,'4B0907557P M592 List'!$A$5:$D$1316,4,FALSE)</f>
        <v>Drehzahlschwelle Abschaltung DK-Anteil im LL</v>
      </c>
      <c r="N1922" s="2" t="str">
        <f>VLOOKUP(A1922,'4B0907557P M592 List'!$A$5:$D$1316,3,FALSE)</f>
        <v>$07370</v>
      </c>
      <c r="P1922" s="2" t="e">
        <f>VLOOKUP(A1922,'06A906018R M383 List'!$A$6:$D$1294,2,FALSE)</f>
        <v>#N/A</v>
      </c>
      <c r="Q1922" s="2" t="e">
        <f>VLOOKUP(A1922,'06A906018R M383 List'!$A$6:$D$1294,4,FALSE)</f>
        <v>#N/A</v>
      </c>
      <c r="R1922" s="2" t="e">
        <f>VLOOKUP(A1922,'06A906018R M383 List'!$A$6:$D$1294,3,FALSE)</f>
        <v>#N/A</v>
      </c>
      <c r="T1922" s="2" t="str">
        <f>VLOOKUP(A1922,'06A906018CG M383 List'!$A$6:$D$1395,2,FALSE)</f>
        <v>1x1</v>
      </c>
      <c r="U1922" s="2" t="str">
        <f>VLOOKUP(A1922,'06A906018CG M383 List'!$A$6:$D$1395,4,FALSE)</f>
        <v>Drehzahlschwelle Abschaltung DK-Anteil im LL</v>
      </c>
      <c r="V1922" s="2" t="str">
        <f>VLOOKUP(A1922,'06A906018CG M383 List'!$A$6:$D$1395,3,FALSE)</f>
        <v>$06D18</v>
      </c>
    </row>
    <row r="1923" spans="1:22">
      <c r="A1923" s="2" t="s">
        <v>5864</v>
      </c>
      <c r="B1923" s="2" t="str">
        <f>VLOOKUP(A1923,'4B0907557B M382 List'!$A$5:$E$1799,5,FALSE)</f>
        <v>Emerging long-term memory Uk large</v>
      </c>
      <c r="D1923" s="2" t="str">
        <f>VLOOKUP(A1923,'4B0907557B M382 List'!$A$5:$B$1799,2,FALSE)</f>
        <v>1x1</v>
      </c>
      <c r="E1923" s="2" t="str">
        <f>VLOOKUP(A1923,'4B0907557B M382 List'!$A$5:$D$1799,4,FALSE)</f>
        <v>Schwelle Langzeitspeicher Uk groß</v>
      </c>
      <c r="F1923" s="2" t="str">
        <f>VLOOKUP(A1923,'4B0907557B M382 List'!$A$5:$D$1799,3,FALSE)</f>
        <v>$077CA</v>
      </c>
      <c r="H1923" s="2" t="str">
        <f>VLOOKUP(A1923,'4B0907557P M592 List'!$A$5:$D$1316,2,FALSE)</f>
        <v>1x1</v>
      </c>
      <c r="I1923" s="2" t="str">
        <f>VLOOKUP(A1923,'4B0907557P M592 List'!$A$5:$D$1316,4,FALSE)</f>
        <v>Schwelle Langzeitspeicher Uk groß</v>
      </c>
      <c r="J1923" s="2" t="str">
        <f>VLOOKUP(A1923,'4B0907557P M592 List'!$A$5:$D$1316,3,FALSE)</f>
        <v>$07360</v>
      </c>
      <c r="L1923" s="2" t="str">
        <f>VLOOKUP(A1923,'4B0907557P M592 List'!$A$5:$D$1316,2,FALSE)</f>
        <v>1x1</v>
      </c>
      <c r="M1923" s="2" t="str">
        <f>VLOOKUP(A1923,'4B0907557P M592 List'!$A$5:$D$1316,4,FALSE)</f>
        <v>Schwelle Langzeitspeicher Uk groß</v>
      </c>
      <c r="N1923" s="2" t="str">
        <f>VLOOKUP(A1923,'4B0907557P M592 List'!$A$5:$D$1316,3,FALSE)</f>
        <v>$07360</v>
      </c>
      <c r="P1923" s="2" t="e">
        <f>VLOOKUP(A1923,'06A906018R M383 List'!$A$6:$D$1294,2,FALSE)</f>
        <v>#N/A</v>
      </c>
      <c r="Q1923" s="2" t="e">
        <f>VLOOKUP(A1923,'06A906018R M383 List'!$A$6:$D$1294,4,FALSE)</f>
        <v>#N/A</v>
      </c>
      <c r="R1923" s="2" t="e">
        <f>VLOOKUP(A1923,'06A906018R M383 List'!$A$6:$D$1294,3,FALSE)</f>
        <v>#N/A</v>
      </c>
      <c r="T1923" s="2" t="e">
        <f>VLOOKUP(A1923,'06A906018CG M383 List'!$A$6:$D$1395,2,FALSE)</f>
        <v>#N/A</v>
      </c>
      <c r="U1923" s="2" t="e">
        <f>VLOOKUP(A1923,'06A906018CG M383 List'!$A$6:$D$1395,4,FALSE)</f>
        <v>#N/A</v>
      </c>
      <c r="V1923" s="2" t="e">
        <f>VLOOKUP(A1923,'06A906018CG M383 List'!$A$6:$D$1395,3,FALSE)</f>
        <v>#N/A</v>
      </c>
    </row>
    <row r="1924" spans="1:22">
      <c r="A1924" s="2" t="s">
        <v>6166</v>
      </c>
      <c r="B1924" s="2" t="str">
        <f>VLOOKUP(A1924,'4B0907557B M382 List'!$A$5:$E$1799,5,FALSE)</f>
        <v>te- threshold for BA- Ad</v>
      </c>
      <c r="D1924" s="2" t="str">
        <f>VLOOKUP(A1924,'4B0907557B M382 List'!$A$5:$B$1799,2,FALSE)</f>
        <v>1x1</v>
      </c>
      <c r="E1924" s="2" t="str">
        <f>VLOOKUP(A1924,'4B0907557B M382 List'!$A$5:$D$1799,4,FALSE)</f>
        <v>te-Schwelle für BA-Anzeige</v>
      </c>
      <c r="F1924" s="2" t="str">
        <f>VLOOKUP(A1924,'4B0907557B M382 List'!$A$5:$D$1799,3,FALSE)</f>
        <v>$077D8</v>
      </c>
      <c r="H1924" s="2" t="str">
        <f>VLOOKUP(A1924,'4B0907557P M592 List'!$A$5:$D$1316,2,FALSE)</f>
        <v>1x1</v>
      </c>
      <c r="I1924" s="2" t="str">
        <f>VLOOKUP(A1924,'4B0907557P M592 List'!$A$5:$D$1316,4,FALSE)</f>
        <v>te-Schwelle für BA-Anzeige</v>
      </c>
      <c r="J1924" s="2" t="str">
        <f>VLOOKUP(A1924,'4B0907557P M592 List'!$A$5:$D$1316,3,FALSE)</f>
        <v>$0736E</v>
      </c>
      <c r="L1924" s="2" t="str">
        <f>VLOOKUP(A1924,'4B0907557P M592 List'!$A$5:$D$1316,2,FALSE)</f>
        <v>1x1</v>
      </c>
      <c r="M1924" s="2" t="str">
        <f>VLOOKUP(A1924,'4B0907557P M592 List'!$A$5:$D$1316,4,FALSE)</f>
        <v>te-Schwelle für BA-Anzeige</v>
      </c>
      <c r="N1924" s="2" t="str">
        <f>VLOOKUP(A1924,'4B0907557P M592 List'!$A$5:$D$1316,3,FALSE)</f>
        <v>$0736E</v>
      </c>
      <c r="P1924" s="2" t="e">
        <f>VLOOKUP(A1924,'06A906018R M383 List'!$A$6:$D$1294,2,FALSE)</f>
        <v>#N/A</v>
      </c>
      <c r="Q1924" s="2" t="e">
        <f>VLOOKUP(A1924,'06A906018R M383 List'!$A$6:$D$1294,4,FALSE)</f>
        <v>#N/A</v>
      </c>
      <c r="R1924" s="2" t="e">
        <f>VLOOKUP(A1924,'06A906018R M383 List'!$A$6:$D$1294,3,FALSE)</f>
        <v>#N/A</v>
      </c>
      <c r="T1924" s="2" t="str">
        <f>VLOOKUP(A1924,'06A906018CG M383 List'!$A$6:$D$1395,2,FALSE)</f>
        <v>1x1</v>
      </c>
      <c r="U1924" s="2" t="str">
        <f>VLOOKUP(A1924,'06A906018CG M383 List'!$A$6:$D$1395,4,FALSE)</f>
        <v>te-Schwelle für BA-Anzeige</v>
      </c>
      <c r="V1924" s="2" t="str">
        <f>VLOOKUP(A1924,'06A906018CG M383 List'!$A$6:$D$1395,3,FALSE)</f>
        <v>$06D16</v>
      </c>
    </row>
    <row r="1925" spans="1:22">
      <c r="A1925" s="2" t="s">
        <v>6178</v>
      </c>
      <c r="B1925" s="2" t="str">
        <f>VLOOKUP(A1925,'4B0907557B M382 List'!$A$5:$E$1799,5,FALSE)</f>
        <v>te- threshold for VA display</v>
      </c>
      <c r="D1925" s="2" t="str">
        <f>VLOOKUP(A1925,'4B0907557B M382 List'!$A$5:$B$1799,2,FALSE)</f>
        <v>1x1</v>
      </c>
      <c r="E1925" s="2" t="str">
        <f>VLOOKUP(A1925,'4B0907557B M382 List'!$A$5:$D$1799,4,FALSE)</f>
        <v>te-Schwelle für VA-Anzeige</v>
      </c>
      <c r="F1925" s="2" t="str">
        <f>VLOOKUP(A1925,'4B0907557B M382 List'!$A$5:$D$1799,3,FALSE)</f>
        <v>$077D6</v>
      </c>
      <c r="H1925" s="2" t="str">
        <f>VLOOKUP(A1925,'4B0907557P M592 List'!$A$5:$D$1316,2,FALSE)</f>
        <v>1x1</v>
      </c>
      <c r="I1925" s="2" t="str">
        <f>VLOOKUP(A1925,'4B0907557P M592 List'!$A$5:$D$1316,4,FALSE)</f>
        <v>te-Schwelle für VA-Anzeige</v>
      </c>
      <c r="J1925" s="2" t="str">
        <f>VLOOKUP(A1925,'4B0907557P M592 List'!$A$5:$D$1316,3,FALSE)</f>
        <v>$0736C</v>
      </c>
      <c r="L1925" s="2" t="str">
        <f>VLOOKUP(A1925,'4B0907557P M592 List'!$A$5:$D$1316,2,FALSE)</f>
        <v>1x1</v>
      </c>
      <c r="M1925" s="2" t="str">
        <f>VLOOKUP(A1925,'4B0907557P M592 List'!$A$5:$D$1316,4,FALSE)</f>
        <v>te-Schwelle für VA-Anzeige</v>
      </c>
      <c r="N1925" s="2" t="str">
        <f>VLOOKUP(A1925,'4B0907557P M592 List'!$A$5:$D$1316,3,FALSE)</f>
        <v>$0736C</v>
      </c>
      <c r="P1925" s="2" t="e">
        <f>VLOOKUP(A1925,'06A906018R M383 List'!$A$6:$D$1294,2,FALSE)</f>
        <v>#N/A</v>
      </c>
      <c r="Q1925" s="2" t="e">
        <f>VLOOKUP(A1925,'06A906018R M383 List'!$A$6:$D$1294,4,FALSE)</f>
        <v>#N/A</v>
      </c>
      <c r="R1925" s="2" t="e">
        <f>VLOOKUP(A1925,'06A906018R M383 List'!$A$6:$D$1294,3,FALSE)</f>
        <v>#N/A</v>
      </c>
      <c r="T1925" s="2" t="str">
        <f>VLOOKUP(A1925,'06A906018CG M383 List'!$A$6:$D$1395,2,FALSE)</f>
        <v>1x1</v>
      </c>
      <c r="U1925" s="2" t="str">
        <f>VLOOKUP(A1925,'06A906018CG M383 List'!$A$6:$D$1395,4,FALSE)</f>
        <v>te-Schwelle für VA-Anzeige</v>
      </c>
      <c r="V1925" s="2" t="str">
        <f>VLOOKUP(A1925,'06A906018CG M383 List'!$A$6:$D$1395,3,FALSE)</f>
        <v>$06D14</v>
      </c>
    </row>
    <row r="1926" spans="1:22">
      <c r="A1926" s="2" t="s">
        <v>6397</v>
      </c>
      <c r="B1926" s="2" t="str">
        <f>VLOOKUP(A1926,'4B0907557B M382 List'!$A$5:$E$1799,5,FALSE)</f>
        <v>tlw threshold for supplementary injection</v>
      </c>
      <c r="D1926" s="2" t="str">
        <f>VLOOKUP(A1926,'4B0907557B M382 List'!$A$5:$B$1799,2,FALSE)</f>
        <v>1x1</v>
      </c>
      <c r="E1926" s="2" t="str">
        <f>VLOOKUP(A1926,'4B0907557B M382 List'!$A$5:$D$1799,4,FALSE)</f>
        <v>tlw-Schwelle für Nachspritzer</v>
      </c>
      <c r="F1926" s="2" t="str">
        <f>VLOOKUP(A1926,'4B0907557B M382 List'!$A$5:$D$1799,3,FALSE)</f>
        <v>$077CE</v>
      </c>
      <c r="H1926" s="2" t="str">
        <f>VLOOKUP(A1926,'4B0907557P M592 List'!$A$5:$D$1316,2,FALSE)</f>
        <v>1x1</v>
      </c>
      <c r="I1926" s="2" t="str">
        <f>VLOOKUP(A1926,'4B0907557P M592 List'!$A$5:$D$1316,4,FALSE)</f>
        <v>tlw-Schwelle für Nachspritzer</v>
      </c>
      <c r="J1926" s="2" t="str">
        <f>VLOOKUP(A1926,'4B0907557P M592 List'!$A$5:$D$1316,3,FALSE)</f>
        <v>$07364</v>
      </c>
      <c r="L1926" s="2" t="str">
        <f>VLOOKUP(A1926,'4B0907557P M592 List'!$A$5:$D$1316,2,FALSE)</f>
        <v>1x1</v>
      </c>
      <c r="M1926" s="2" t="str">
        <f>VLOOKUP(A1926,'4B0907557P M592 List'!$A$5:$D$1316,4,FALSE)</f>
        <v>tlw-Schwelle für Nachspritzer</v>
      </c>
      <c r="N1926" s="2" t="str">
        <f>VLOOKUP(A1926,'4B0907557P M592 List'!$A$5:$D$1316,3,FALSE)</f>
        <v>$07364</v>
      </c>
      <c r="P1926" s="2" t="e">
        <f>VLOOKUP(A1926,'06A906018R M383 List'!$A$6:$D$1294,2,FALSE)</f>
        <v>#N/A</v>
      </c>
      <c r="Q1926" s="2" t="e">
        <f>VLOOKUP(A1926,'06A906018R M383 List'!$A$6:$D$1294,4,FALSE)</f>
        <v>#N/A</v>
      </c>
      <c r="R1926" s="2" t="e">
        <f>VLOOKUP(A1926,'06A906018R M383 List'!$A$6:$D$1294,3,FALSE)</f>
        <v>#N/A</v>
      </c>
      <c r="T1926" s="2" t="str">
        <f>VLOOKUP(A1926,'06A906018CG M383 List'!$A$6:$D$1395,2,FALSE)</f>
        <v>1x1</v>
      </c>
      <c r="U1926" s="2" t="str">
        <f>VLOOKUP(A1926,'06A906018CG M383 List'!$A$6:$D$1395,4,FALSE)</f>
        <v>tlw-Schwelle für Nachspritzer</v>
      </c>
      <c r="V1926" s="2" t="str">
        <f>VLOOKUP(A1926,'06A906018CG M383 List'!$A$6:$D$1395,3,FALSE)</f>
        <v>$06D0C</v>
      </c>
    </row>
    <row r="1927" spans="1:22">
      <c r="A1927" s="2" t="s">
        <v>6572</v>
      </c>
      <c r="B1927" s="2" t="str">
        <f>VLOOKUP(A1927,'4B0907557B M382 List'!$A$5:$E$1799,5,FALSE)</f>
        <v>Time UK- suppression in afterstart</v>
      </c>
      <c r="D1927" s="2" t="str">
        <f>VLOOKUP(A1927,'4B0907557B M382 List'!$A$5:$B$1799,2,FALSE)</f>
        <v>1x1</v>
      </c>
      <c r="E1927" s="2" t="str">
        <f>VLOOKUP(A1927,'4B0907557B M382 List'!$A$5:$D$1799,4,FALSE)</f>
        <v>Zeit UK-Unterdrückung im Nachstart</v>
      </c>
      <c r="F1927" s="2" t="str">
        <f>VLOOKUP(A1927,'4B0907557B M382 List'!$A$5:$D$1799,3,FALSE)</f>
        <v>$077C8</v>
      </c>
      <c r="H1927" s="2" t="str">
        <f>VLOOKUP(A1927,'4B0907557P M592 List'!$A$5:$D$1316,2,FALSE)</f>
        <v>1x1</v>
      </c>
      <c r="I1927" s="2" t="str">
        <f>VLOOKUP(A1927,'4B0907557P M592 List'!$A$5:$D$1316,4,FALSE)</f>
        <v>Zeit UK-Unterdrückung im Nachstart</v>
      </c>
      <c r="J1927" s="2" t="str">
        <f>VLOOKUP(A1927,'4B0907557P M592 List'!$A$5:$D$1316,3,FALSE)</f>
        <v>$0735E</v>
      </c>
      <c r="L1927" s="2" t="str">
        <f>VLOOKUP(A1927,'4B0907557P M592 List'!$A$5:$D$1316,2,FALSE)</f>
        <v>1x1</v>
      </c>
      <c r="M1927" s="2" t="str">
        <f>VLOOKUP(A1927,'4B0907557P M592 List'!$A$5:$D$1316,4,FALSE)</f>
        <v>Zeit UK-Unterdrückung im Nachstart</v>
      </c>
      <c r="N1927" s="2" t="str">
        <f>VLOOKUP(A1927,'4B0907557P M592 List'!$A$5:$D$1316,3,FALSE)</f>
        <v>$0735E</v>
      </c>
      <c r="P1927" s="2" t="str">
        <f>VLOOKUP(A1927,'06A906018R M383 List'!$A$6:$D$1294,2,FALSE)</f>
        <v>1x1</v>
      </c>
      <c r="Q1927" s="2" t="str">
        <f>VLOOKUP(A1927,'06A906018R M383 List'!$A$6:$D$1294,4,FALSE)</f>
        <v>Zeit UK-Unterdrückung im Nachstart</v>
      </c>
      <c r="R1927" s="2" t="str">
        <f>VLOOKUP(A1927,'06A906018R M383 List'!$A$6:$D$1294,3,FALSE)</f>
        <v>$06CE0</v>
      </c>
      <c r="T1927" s="2" t="str">
        <f>VLOOKUP(A1927,'06A906018CG M383 List'!$A$6:$D$1395,2,FALSE)</f>
        <v>1x1</v>
      </c>
      <c r="U1927" s="2" t="str">
        <f>VLOOKUP(A1927,'06A906018CG M383 List'!$A$6:$D$1395,4,FALSE)</f>
        <v>Zeit UK-Unterdrückung im Nachstart</v>
      </c>
      <c r="V1927" s="2" t="str">
        <f>VLOOKUP(A1927,'06A906018CG M383 List'!$A$6:$D$1395,3,FALSE)</f>
        <v>$06D06</v>
      </c>
    </row>
    <row r="1928" spans="1:22">
      <c r="A1928" s="2" t="s">
        <v>4137</v>
      </c>
      <c r="B1928" s="2" t="str">
        <f>VLOOKUP(A1928,'4B0907557B M382 List'!$A$5:$E$1799,5,FALSE)</f>
        <v>Abregelfaktor K memory ( tmot ) BA</v>
      </c>
      <c r="D1928" s="2" t="str">
        <f>VLOOKUP(A1928,'4B0907557B M382 List'!$A$5:$B$1799,2,FALSE)</f>
        <v>4x1</v>
      </c>
      <c r="E1928" s="2" t="str">
        <f>VLOOKUP(A1928,'4B0907557B M382 List'!$A$5:$D$1799,4,FALSE)</f>
        <v>Abregelfaktor K-Speicher (tmot) BA</v>
      </c>
      <c r="F1928" s="2" t="str">
        <f>VLOOKUP(A1928,'4B0907557B M382 List'!$A$5:$D$1799,3,FALSE)</f>
        <v>$0B1E2</v>
      </c>
      <c r="H1928" s="2" t="e">
        <f>VLOOKUP(A1928,'4B0907557P M592 List'!$A$5:$D$1316,2,FALSE)</f>
        <v>#N/A</v>
      </c>
      <c r="I1928" s="2" t="e">
        <f>VLOOKUP(A1928,'4B0907557P M592 List'!$A$5:$D$1316,4,FALSE)</f>
        <v>#N/A</v>
      </c>
      <c r="J1928" s="2" t="e">
        <f>VLOOKUP(A1928,'4B0907557P M592 List'!$A$5:$D$1316,3,FALSE)</f>
        <v>#N/A</v>
      </c>
      <c r="L1928" s="2" t="e">
        <f>VLOOKUP(A1928,'4B0907557P M592 List'!$A$5:$D$1316,2,FALSE)</f>
        <v>#N/A</v>
      </c>
      <c r="M1928" s="2" t="e">
        <f>VLOOKUP(A1928,'4B0907557P M592 List'!$A$5:$D$1316,4,FALSE)</f>
        <v>#N/A</v>
      </c>
      <c r="N1928" s="2" t="e">
        <f>VLOOKUP(A1928,'4B0907557P M592 List'!$A$5:$D$1316,3,FALSE)</f>
        <v>#N/A</v>
      </c>
      <c r="P1928" s="2" t="str">
        <f>VLOOKUP(A1928,'06A906018R M383 List'!$A$6:$D$1294,2,FALSE)</f>
        <v>4x1</v>
      </c>
      <c r="Q1928" s="2" t="str">
        <f>VLOOKUP(A1928,'06A906018R M383 List'!$A$6:$D$1294,4,FALSE)</f>
        <v>Abregelfaktor K-Speicher (tmot) BA</v>
      </c>
      <c r="R1928" s="2" t="str">
        <f>VLOOKUP(A1928,'06A906018R M383 List'!$A$6:$D$1294,3,FALSE)</f>
        <v>$0A6E7</v>
      </c>
      <c r="T1928" s="2" t="e">
        <f>VLOOKUP(A1928,'06A906018CG M383 List'!$A$6:$D$1395,2,FALSE)</f>
        <v>#N/A</v>
      </c>
      <c r="U1928" s="2" t="e">
        <f>VLOOKUP(A1928,'06A906018CG M383 List'!$A$6:$D$1395,4,FALSE)</f>
        <v>#N/A</v>
      </c>
      <c r="V1928" s="2" t="e">
        <f>VLOOKUP(A1928,'06A906018CG M383 List'!$A$6:$D$1395,3,FALSE)</f>
        <v>#N/A</v>
      </c>
    </row>
    <row r="1929" spans="1:22">
      <c r="A1929" s="2" t="s">
        <v>4140</v>
      </c>
      <c r="B1929" s="2" t="str">
        <f>VLOOKUP(A1929,'4B0907557B M382 List'!$A$5:$E$1799,5,FALSE)</f>
        <v>Abregelfaktor L memory ( tmot ) BA</v>
      </c>
      <c r="D1929" s="2" t="str">
        <f>VLOOKUP(A1929,'4B0907557B M382 List'!$A$5:$B$1799,2,FALSE)</f>
        <v>4x1</v>
      </c>
      <c r="E1929" s="2" t="str">
        <f>VLOOKUP(A1929,'4B0907557B M382 List'!$A$5:$D$1799,4,FALSE)</f>
        <v>Abregelfaktor L-Speicher (tmot) BA</v>
      </c>
      <c r="F1929" s="2" t="str">
        <f>VLOOKUP(A1929,'4B0907557B M382 List'!$A$5:$D$1799,3,FALSE)</f>
        <v>$0B314</v>
      </c>
      <c r="H1929" s="2" t="e">
        <f>VLOOKUP(A1929,'4B0907557P M592 List'!$A$5:$D$1316,2,FALSE)</f>
        <v>#N/A</v>
      </c>
      <c r="I1929" s="2" t="e">
        <f>VLOOKUP(A1929,'4B0907557P M592 List'!$A$5:$D$1316,4,FALSE)</f>
        <v>#N/A</v>
      </c>
      <c r="J1929" s="2" t="e">
        <f>VLOOKUP(A1929,'4B0907557P M592 List'!$A$5:$D$1316,3,FALSE)</f>
        <v>#N/A</v>
      </c>
      <c r="L1929" s="2" t="e">
        <f>VLOOKUP(A1929,'4B0907557P M592 List'!$A$5:$D$1316,2,FALSE)</f>
        <v>#N/A</v>
      </c>
      <c r="M1929" s="2" t="e">
        <f>VLOOKUP(A1929,'4B0907557P M592 List'!$A$5:$D$1316,4,FALSE)</f>
        <v>#N/A</v>
      </c>
      <c r="N1929" s="2" t="e">
        <f>VLOOKUP(A1929,'4B0907557P M592 List'!$A$5:$D$1316,3,FALSE)</f>
        <v>#N/A</v>
      </c>
      <c r="P1929" s="2" t="e">
        <f>VLOOKUP(A1929,'06A906018R M383 List'!$A$6:$D$1294,2,FALSE)</f>
        <v>#N/A</v>
      </c>
      <c r="Q1929" s="2" t="e">
        <f>VLOOKUP(A1929,'06A906018R M383 List'!$A$6:$D$1294,4,FALSE)</f>
        <v>#N/A</v>
      </c>
      <c r="R1929" s="2" t="e">
        <f>VLOOKUP(A1929,'06A906018R M383 List'!$A$6:$D$1294,3,FALSE)</f>
        <v>#N/A</v>
      </c>
      <c r="T1929" s="2" t="str">
        <f>VLOOKUP(A1929,'06A906018CG M383 List'!$A$6:$D$1395,2,FALSE)</f>
        <v>4x1</v>
      </c>
      <c r="U1929" s="2" t="str">
        <f>VLOOKUP(A1929,'06A906018CG M383 List'!$A$6:$D$1395,4,FALSE)</f>
        <v>Abregelfaktor L-Speicher (tmot) BA</v>
      </c>
      <c r="V1929" s="2" t="str">
        <f>VLOOKUP(A1929,'06A906018CG M383 List'!$A$6:$D$1395,3,FALSE)</f>
        <v>$0A883</v>
      </c>
    </row>
    <row r="1930" spans="1:22">
      <c r="A1930" s="2" t="s">
        <v>4298</v>
      </c>
      <c r="B1930" s="2" t="str">
        <f>VLOOKUP(A1930,'4B0907557B M382 List'!$A$5:$E$1799,5,FALSE)</f>
        <v>Abregelzeitkonstante ÜK factor in afterstart</v>
      </c>
      <c r="D1930" s="2" t="str">
        <f>VLOOKUP(A1930,'4B0907557B M382 List'!$A$5:$B$1799,2,FALSE)</f>
        <v>1x1</v>
      </c>
      <c r="E1930" s="2" t="str">
        <f>VLOOKUP(A1930,'4B0907557B M382 List'!$A$5:$D$1799,4,FALSE)</f>
        <v>Abregelzeitkonstante ÜK-Faktor im Nachstart</v>
      </c>
      <c r="F1930" s="2" t="str">
        <f>VLOOKUP(A1930,'4B0907557B M382 List'!$A$5:$D$1799,3,FALSE)</f>
        <v>$077CD</v>
      </c>
      <c r="H1930" s="2" t="str">
        <f>VLOOKUP(A1930,'4B0907557P M592 List'!$A$5:$D$1316,2,FALSE)</f>
        <v>1x1</v>
      </c>
      <c r="I1930" s="2" t="str">
        <f>VLOOKUP(A1930,'4B0907557P M592 List'!$A$5:$D$1316,4,FALSE)</f>
        <v>Abregelzeitkonstante ÜK-Faktor im Nachstart</v>
      </c>
      <c r="J1930" s="2" t="str">
        <f>VLOOKUP(A1930,'4B0907557P M592 List'!$A$5:$D$1316,3,FALSE)</f>
        <v>$07363</v>
      </c>
      <c r="L1930" s="2" t="str">
        <f>VLOOKUP(A1930,'4B0907557P M592 List'!$A$5:$D$1316,2,FALSE)</f>
        <v>1x1</v>
      </c>
      <c r="M1930" s="2" t="str">
        <f>VLOOKUP(A1930,'4B0907557P M592 List'!$A$5:$D$1316,4,FALSE)</f>
        <v>Abregelzeitkonstante ÜK-Faktor im Nachstart</v>
      </c>
      <c r="N1930" s="2" t="str">
        <f>VLOOKUP(A1930,'4B0907557P M592 List'!$A$5:$D$1316,3,FALSE)</f>
        <v>$07363</v>
      </c>
      <c r="P1930" s="2" t="e">
        <f>VLOOKUP(A1930,'06A906018R M383 List'!$A$6:$D$1294,2,FALSE)</f>
        <v>#N/A</v>
      </c>
      <c r="Q1930" s="2" t="e">
        <f>VLOOKUP(A1930,'06A906018R M383 List'!$A$6:$D$1294,4,FALSE)</f>
        <v>#N/A</v>
      </c>
      <c r="R1930" s="2" t="e">
        <f>VLOOKUP(A1930,'06A906018R M383 List'!$A$6:$D$1294,3,FALSE)</f>
        <v>#N/A</v>
      </c>
      <c r="T1930" s="2" t="str">
        <f>VLOOKUP(A1930,'06A906018CG M383 List'!$A$6:$D$1395,2,FALSE)</f>
        <v>1x1</v>
      </c>
      <c r="U1930" s="2" t="str">
        <f>VLOOKUP(A1930,'06A906018CG M383 List'!$A$6:$D$1395,4,FALSE)</f>
        <v>Abregelzeitkonstante ÜK-Faktor im Nachstart</v>
      </c>
      <c r="V1930" s="2" t="str">
        <f>VLOOKUP(A1930,'06A906018CG M383 List'!$A$6:$D$1395,3,FALSE)</f>
        <v>$06D0B</v>
      </c>
    </row>
    <row r="1931" spans="1:22">
      <c r="A1931" s="2" t="s">
        <v>4301</v>
      </c>
      <c r="B1931" s="2" t="str">
        <f>VLOOKUP(A1931,'4B0907557B M382 List'!$A$5:$E$1799,5,FALSE)</f>
        <v>Abregelfaktor K memory ( tmot ) VA</v>
      </c>
      <c r="D1931" s="2" t="str">
        <f>VLOOKUP(A1931,'4B0907557B M382 List'!$A$5:$B$1799,2,FALSE)</f>
        <v>4x1</v>
      </c>
      <c r="E1931" s="2" t="str">
        <f>VLOOKUP(A1931,'4B0907557B M382 List'!$A$5:$D$1799,4,FALSE)</f>
        <v>Abregelfaktor K-Speicher (tmot) VA</v>
      </c>
      <c r="F1931" s="2" t="str">
        <f>VLOOKUP(A1931,'4B0907557B M382 List'!$A$5:$D$1799,3,FALSE)</f>
        <v>$0B1EC</v>
      </c>
      <c r="H1931" s="2" t="e">
        <f>VLOOKUP(A1931,'4B0907557P M592 List'!$A$5:$D$1316,2,FALSE)</f>
        <v>#N/A</v>
      </c>
      <c r="I1931" s="2" t="e">
        <f>VLOOKUP(A1931,'4B0907557P M592 List'!$A$5:$D$1316,4,FALSE)</f>
        <v>#N/A</v>
      </c>
      <c r="J1931" s="2" t="e">
        <f>VLOOKUP(A1931,'4B0907557P M592 List'!$A$5:$D$1316,3,FALSE)</f>
        <v>#N/A</v>
      </c>
      <c r="L1931" s="2" t="e">
        <f>VLOOKUP(A1931,'4B0907557P M592 List'!$A$5:$D$1316,2,FALSE)</f>
        <v>#N/A</v>
      </c>
      <c r="M1931" s="2" t="e">
        <f>VLOOKUP(A1931,'4B0907557P M592 List'!$A$5:$D$1316,4,FALSE)</f>
        <v>#N/A</v>
      </c>
      <c r="N1931" s="2" t="e">
        <f>VLOOKUP(A1931,'4B0907557P M592 List'!$A$5:$D$1316,3,FALSE)</f>
        <v>#N/A</v>
      </c>
      <c r="P1931" s="2" t="str">
        <f>VLOOKUP(A1931,'06A906018R M383 List'!$A$6:$D$1294,2,FALSE)</f>
        <v>4x1</v>
      </c>
      <c r="Q1931" s="2" t="str">
        <f>VLOOKUP(A1931,'06A906018R M383 List'!$A$6:$D$1294,4,FALSE)</f>
        <v>Abregelfaktor K-Speicher (tmot) VA</v>
      </c>
      <c r="R1931" s="2" t="str">
        <f>VLOOKUP(A1931,'06A906018R M383 List'!$A$6:$D$1294,3,FALSE)</f>
        <v>$0A6F1</v>
      </c>
      <c r="T1931" s="2" t="e">
        <f>VLOOKUP(A1931,'06A906018CG M383 List'!$A$6:$D$1395,2,FALSE)</f>
        <v>#N/A</v>
      </c>
      <c r="U1931" s="2" t="e">
        <f>VLOOKUP(A1931,'06A906018CG M383 List'!$A$6:$D$1395,4,FALSE)</f>
        <v>#N/A</v>
      </c>
      <c r="V1931" s="2" t="e">
        <f>VLOOKUP(A1931,'06A906018CG M383 List'!$A$6:$D$1395,3,FALSE)</f>
        <v>#N/A</v>
      </c>
    </row>
    <row r="1932" spans="1:22">
      <c r="A1932" s="2" t="s">
        <v>4304</v>
      </c>
      <c r="B1932" s="2" t="str">
        <f>VLOOKUP(A1932,'4B0907557B M382 List'!$A$5:$E$1799,5,FALSE)</f>
        <v>Abregelfaktor L memory ( tmot ) VA</v>
      </c>
      <c r="D1932" s="2" t="str">
        <f>VLOOKUP(A1932,'4B0907557B M382 List'!$A$5:$B$1799,2,FALSE)</f>
        <v>4x1</v>
      </c>
      <c r="E1932" s="2" t="str">
        <f>VLOOKUP(A1932,'4B0907557B M382 List'!$A$5:$D$1799,4,FALSE)</f>
        <v>Abregelfaktor L-Speicher (tmot) VA</v>
      </c>
      <c r="F1932" s="2" t="str">
        <f>VLOOKUP(A1932,'4B0907557B M382 List'!$A$5:$D$1799,3,FALSE)</f>
        <v>$0B31E</v>
      </c>
      <c r="H1932" s="2" t="e">
        <f>VLOOKUP(A1932,'4B0907557P M592 List'!$A$5:$D$1316,2,FALSE)</f>
        <v>#N/A</v>
      </c>
      <c r="I1932" s="2" t="e">
        <f>VLOOKUP(A1932,'4B0907557P M592 List'!$A$5:$D$1316,4,FALSE)</f>
        <v>#N/A</v>
      </c>
      <c r="J1932" s="2" t="e">
        <f>VLOOKUP(A1932,'4B0907557P M592 List'!$A$5:$D$1316,3,FALSE)</f>
        <v>#N/A</v>
      </c>
      <c r="L1932" s="2" t="e">
        <f>VLOOKUP(A1932,'4B0907557P M592 List'!$A$5:$D$1316,2,FALSE)</f>
        <v>#N/A</v>
      </c>
      <c r="M1932" s="2" t="e">
        <f>VLOOKUP(A1932,'4B0907557P M592 List'!$A$5:$D$1316,4,FALSE)</f>
        <v>#N/A</v>
      </c>
      <c r="N1932" s="2" t="e">
        <f>VLOOKUP(A1932,'4B0907557P M592 List'!$A$5:$D$1316,3,FALSE)</f>
        <v>#N/A</v>
      </c>
      <c r="P1932" s="2" t="str">
        <f>VLOOKUP(A1932,'06A906018R M383 List'!$A$6:$D$1294,2,FALSE)</f>
        <v>4x1</v>
      </c>
      <c r="Q1932" s="2" t="str">
        <f>VLOOKUP(A1932,'06A906018R M383 List'!$A$6:$D$1294,4,FALSE)</f>
        <v>Abregelfaktor L-Speicher (tmot) VA</v>
      </c>
      <c r="R1932" s="2" t="str">
        <f>VLOOKUP(A1932,'06A906018R M383 List'!$A$6:$D$1294,3,FALSE)</f>
        <v>$0A823</v>
      </c>
      <c r="T1932" s="2" t="str">
        <f>VLOOKUP(A1932,'06A906018CG M383 List'!$A$6:$D$1395,2,FALSE)</f>
        <v>4x1</v>
      </c>
      <c r="U1932" s="2" t="str">
        <f>VLOOKUP(A1932,'06A906018CG M383 List'!$A$6:$D$1395,4,FALSE)</f>
        <v>Abregelfaktor L-Speicher (tmot) VA</v>
      </c>
      <c r="V1932" s="2" t="str">
        <f>VLOOKUP(A1932,'06A906018CG M383 List'!$A$6:$D$1395,3,FALSE)</f>
        <v>$0A88D</v>
      </c>
    </row>
    <row r="1933" spans="1:22">
      <c r="P1933" s="2"/>
      <c r="Q1933" s="2"/>
      <c r="R1933" s="2"/>
    </row>
    <row r="1934" spans="1:22">
      <c r="A1934" s="2" t="s">
        <v>4418</v>
      </c>
      <c r="B1934" s="15" t="s">
        <v>10017</v>
      </c>
      <c r="P1934" s="2"/>
      <c r="Q1934" s="2"/>
      <c r="R1934" s="2"/>
    </row>
    <row r="1935" spans="1:22">
      <c r="A1935" s="2" t="s">
        <v>8888</v>
      </c>
      <c r="B1935" s="2" t="str">
        <f>VLOOKUP(A1935,'4B0907557B M382 List'!$A$5:$E$1799,5,FALSE)</f>
        <v>Code word for phase sensor</v>
      </c>
      <c r="D1935" s="2" t="str">
        <f>VLOOKUP(A1935,'4B0907557B M382 List'!$A$5:$B$1799,2,FALSE)</f>
        <v>1x1</v>
      </c>
      <c r="E1935" s="2" t="str">
        <f>VLOOKUP(A1935,'4B0907557B M382 List'!$A$5:$D$1799,4,FALSE)</f>
        <v>Codewort für Phasengeber</v>
      </c>
      <c r="F1935" s="2" t="str">
        <f>VLOOKUP(A1935,'4B0907557B M382 List'!$A$5:$D$1799,3,FALSE)</f>
        <v>$07531</v>
      </c>
      <c r="H1935" s="2" t="str">
        <f>VLOOKUP(A1935,'4B0907557P M592 List'!$A$5:$D$1316,2,FALSE)</f>
        <v>1x1</v>
      </c>
      <c r="I1935" s="2" t="str">
        <f>VLOOKUP(A1935,'4B0907557P M592 List'!$A$5:$D$1316,4,FALSE)</f>
        <v>Codewort für Phasengeber</v>
      </c>
      <c r="J1935" s="2" t="str">
        <f>VLOOKUP(A1935,'4B0907557P M592 List'!$A$5:$D$1316,3,FALSE)</f>
        <v>$070C7</v>
      </c>
      <c r="L1935" s="2" t="str">
        <f>VLOOKUP(A1935,'4B0907557P M592 List'!$A$5:$D$1316,2,FALSE)</f>
        <v>1x1</v>
      </c>
      <c r="M1935" s="2" t="str">
        <f>VLOOKUP(A1935,'4B0907557P M592 List'!$A$5:$D$1316,4,FALSE)</f>
        <v>Codewort für Phasengeber</v>
      </c>
      <c r="N1935" s="2" t="str">
        <f>VLOOKUP(A1935,'4B0907557P M592 List'!$A$5:$D$1316,3,FALSE)</f>
        <v>$070C7</v>
      </c>
      <c r="P1935" s="2" t="e">
        <f>VLOOKUP(A1935,'06A906018R M383 List'!$A$6:$D$1294,2,FALSE)</f>
        <v>#N/A</v>
      </c>
      <c r="Q1935" s="2" t="e">
        <f>VLOOKUP(A1935,'06A906018R M383 List'!$A$6:$D$1294,4,FALSE)</f>
        <v>#N/A</v>
      </c>
      <c r="R1935" s="2" t="e">
        <f>VLOOKUP(A1935,'06A906018R M383 List'!$A$6:$D$1294,3,FALSE)</f>
        <v>#N/A</v>
      </c>
      <c r="T1935" s="2" t="e">
        <f>VLOOKUP(A1935,'06A906018CG M383 List'!$A$6:$D$1395,2,FALSE)</f>
        <v>#N/A</v>
      </c>
      <c r="U1935" s="2" t="e">
        <f>VLOOKUP(A1935,'06A906018CG M383 List'!$A$6:$D$1395,4,FALSE)</f>
        <v>#N/A</v>
      </c>
      <c r="V1935" s="2" t="e">
        <f>VLOOKUP(A1935,'06A906018CG M383 List'!$A$6:$D$1395,3,FALSE)</f>
        <v>#N/A</v>
      </c>
    </row>
    <row r="1936" spans="1:22">
      <c r="A1936" s="2" t="s">
        <v>5685</v>
      </c>
      <c r="B1936" s="2" t="str">
        <f>VLOOKUP(A1936,'4B0907557B M382 List'!$A$5:$E$1799,5,FALSE)</f>
        <v>Maximum speed for release angle adaptation northwest flanks</v>
      </c>
      <c r="D1936" s="2" t="str">
        <f>VLOOKUP(A1936,'4B0907557B M382 List'!$A$5:$B$1799,2,FALSE)</f>
        <v>1x1</v>
      </c>
      <c r="E1936" s="2" t="str">
        <f>VLOOKUP(A1936,'4B0907557B M382 List'!$A$5:$D$1799,4,FALSE)</f>
        <v>Maximaldrehzahl für Freigabe Winkeladaption NW-Flanken</v>
      </c>
      <c r="F1936" s="2" t="str">
        <f>VLOOKUP(A1936,'4B0907557B M382 List'!$A$5:$D$1799,3,FALSE)</f>
        <v>$077DC</v>
      </c>
      <c r="H1936" s="2" t="str">
        <f>VLOOKUP(A1936,'4B0907557P M592 List'!$A$5:$D$1316,2,FALSE)</f>
        <v>1x1</v>
      </c>
      <c r="I1936" s="2" t="str">
        <f>VLOOKUP(A1936,'4B0907557P M592 List'!$A$5:$D$1316,4,FALSE)</f>
        <v>Maximaldrehzahl für Freigabe Winkeladaption NW-Flanken</v>
      </c>
      <c r="J1936" s="2" t="str">
        <f>VLOOKUP(A1936,'4B0907557P M592 List'!$A$5:$D$1316,3,FALSE)</f>
        <v>$07372</v>
      </c>
      <c r="L1936" s="2" t="str">
        <f>VLOOKUP(A1936,'4B0907557P M592 List'!$A$5:$D$1316,2,FALSE)</f>
        <v>1x1</v>
      </c>
      <c r="M1936" s="2" t="str">
        <f>VLOOKUP(A1936,'4B0907557P M592 List'!$A$5:$D$1316,4,FALSE)</f>
        <v>Maximaldrehzahl für Freigabe Winkeladaption NW-Flanken</v>
      </c>
      <c r="N1936" s="2" t="str">
        <f>VLOOKUP(A1936,'4B0907557P M592 List'!$A$5:$D$1316,3,FALSE)</f>
        <v>$07372</v>
      </c>
      <c r="P1936" s="2" t="e">
        <f>VLOOKUP(A1936,'06A906018R M383 List'!$A$6:$D$1294,2,FALSE)</f>
        <v>#N/A</v>
      </c>
      <c r="Q1936" s="2" t="e">
        <f>VLOOKUP(A1936,'06A906018R M383 List'!$A$6:$D$1294,4,FALSE)</f>
        <v>#N/A</v>
      </c>
      <c r="R1936" s="2" t="e">
        <f>VLOOKUP(A1936,'06A906018R M383 List'!$A$6:$D$1294,3,FALSE)</f>
        <v>#N/A</v>
      </c>
      <c r="T1936" s="2" t="str">
        <f>VLOOKUP(A1936,'06A906018CG M383 List'!$A$6:$D$1395,2,FALSE)</f>
        <v>1x1</v>
      </c>
      <c r="U1936" s="2" t="str">
        <f>VLOOKUP(A1936,'06A906018CG M383 List'!$A$6:$D$1395,4,FALSE)</f>
        <v>Maximaldrehzahl für Freigabe Winkeladaption NW-Flanken</v>
      </c>
      <c r="V1936" s="2" t="str">
        <f>VLOOKUP(A1936,'06A906018CG M383 List'!$A$6:$D$1395,3,FALSE)</f>
        <v>$06D1A</v>
      </c>
    </row>
    <row r="1937" spans="1:22">
      <c r="A1937" s="2" t="s">
        <v>6540</v>
      </c>
      <c r="B1937" s="2" t="str">
        <f>VLOOKUP(A1937,'4B0907557B M382 List'!$A$5:$E$1799,5,FALSE)</f>
        <v>Minimum motor temperature for adaptation camshaft angle</v>
      </c>
      <c r="D1937" s="2" t="str">
        <f>VLOOKUP(A1937,'4B0907557B M382 List'!$A$5:$B$1799,2,FALSE)</f>
        <v>1x1</v>
      </c>
      <c r="E1937" s="2" t="str">
        <f>VLOOKUP(A1937,'4B0907557B M382 List'!$A$5:$D$1799,4,FALSE)</f>
        <v>Minimale Motortemperatur für Winkeladaption Nockenwelle</v>
      </c>
      <c r="F1937" s="2" t="str">
        <f>VLOOKUP(A1937,'4B0907557B M382 List'!$A$5:$D$1799,3,FALSE)</f>
        <v>$077E1</v>
      </c>
      <c r="H1937" s="2" t="str">
        <f>VLOOKUP(A1937,'4B0907557P M592 List'!$A$5:$D$1316,2,FALSE)</f>
        <v>1x1</v>
      </c>
      <c r="I1937" s="2" t="str">
        <f>VLOOKUP(A1937,'4B0907557P M592 List'!$A$5:$D$1316,4,FALSE)</f>
        <v>Minimale Motortemperatur für Winkeladaption Nockenwelle</v>
      </c>
      <c r="J1937" s="2" t="str">
        <f>VLOOKUP(A1937,'4B0907557P M592 List'!$A$5:$D$1316,3,FALSE)</f>
        <v>$07377</v>
      </c>
      <c r="L1937" s="2" t="str">
        <f>VLOOKUP(A1937,'4B0907557P M592 List'!$A$5:$D$1316,2,FALSE)</f>
        <v>1x1</v>
      </c>
      <c r="M1937" s="2" t="str">
        <f>VLOOKUP(A1937,'4B0907557P M592 List'!$A$5:$D$1316,4,FALSE)</f>
        <v>Minimale Motortemperatur für Winkeladaption Nockenwelle</v>
      </c>
      <c r="N1937" s="2" t="str">
        <f>VLOOKUP(A1937,'4B0907557P M592 List'!$A$5:$D$1316,3,FALSE)</f>
        <v>$07377</v>
      </c>
      <c r="P1937" s="2" t="str">
        <f>VLOOKUP(A1937,'06A906018R M383 List'!$A$6:$D$1294,2,FALSE)</f>
        <v>1x1</v>
      </c>
      <c r="Q1937" s="2" t="str">
        <f>VLOOKUP(A1937,'06A906018R M383 List'!$A$6:$D$1294,4,FALSE)</f>
        <v>Minimale Motortemperatur für Winkeladaption Nockenwelle</v>
      </c>
      <c r="R1937" s="2" t="str">
        <f>VLOOKUP(A1937,'06A906018R M383 List'!$A$6:$D$1294,3,FALSE)</f>
        <v>$06CF9</v>
      </c>
      <c r="T1937" s="2" t="str">
        <f>VLOOKUP(A1937,'06A906018CG M383 List'!$A$6:$D$1395,2,FALSE)</f>
        <v>1x1</v>
      </c>
      <c r="U1937" s="2" t="str">
        <f>VLOOKUP(A1937,'06A906018CG M383 List'!$A$6:$D$1395,4,FALSE)</f>
        <v>Minimale Motortemperatur für Winkeladaption Nockenwelle</v>
      </c>
      <c r="V1937" s="2" t="str">
        <f>VLOOKUP(A1937,'06A906018CG M383 List'!$A$6:$D$1395,3,FALSE)</f>
        <v>$06D1F</v>
      </c>
    </row>
    <row r="1938" spans="1:22">
      <c r="A1938" s="2" t="s">
        <v>4102</v>
      </c>
      <c r="B1938" s="2" t="str">
        <f>VLOOKUP(A1938,'4B0907557B M382 List'!$A$5:$E$1799,5,FALSE)</f>
        <v>Limiting adaptation late stop for ' early '</v>
      </c>
      <c r="D1938" s="2" t="str">
        <f>VLOOKUP(A1938,'4B0907557B M382 List'!$A$5:$B$1799,2,FALSE)</f>
        <v>1x1</v>
      </c>
      <c r="E1938" s="2" t="str">
        <f>VLOOKUP(A1938,'4B0907557B M382 List'!$A$5:$D$1799,4,FALSE)</f>
        <v>Begrenzung Adaption Spätanschlag nach 'früh'</v>
      </c>
      <c r="F1938" s="2" t="str">
        <f>VLOOKUP(A1938,'4B0907557B M382 List'!$A$5:$D$1799,3,FALSE)</f>
        <v>$077DE</v>
      </c>
      <c r="H1938" s="2" t="str">
        <f>VLOOKUP(A1938,'4B0907557P M592 List'!$A$5:$D$1316,2,FALSE)</f>
        <v>1x1</v>
      </c>
      <c r="I1938" s="2" t="str">
        <f>VLOOKUP(A1938,'4B0907557P M592 List'!$A$5:$D$1316,4,FALSE)</f>
        <v>Begrenzung Adaption Spätanschlag nach 'früh'</v>
      </c>
      <c r="J1938" s="2" t="str">
        <f>VLOOKUP(A1938,'4B0907557P M592 List'!$A$5:$D$1316,3,FALSE)</f>
        <v>$07374</v>
      </c>
      <c r="L1938" s="2" t="str">
        <f>VLOOKUP(A1938,'4B0907557P M592 List'!$A$5:$D$1316,2,FALSE)</f>
        <v>1x1</v>
      </c>
      <c r="M1938" s="2" t="str">
        <f>VLOOKUP(A1938,'4B0907557P M592 List'!$A$5:$D$1316,4,FALSE)</f>
        <v>Begrenzung Adaption Spätanschlag nach 'früh'</v>
      </c>
      <c r="N1938" s="2" t="str">
        <f>VLOOKUP(A1938,'4B0907557P M592 List'!$A$5:$D$1316,3,FALSE)</f>
        <v>$07374</v>
      </c>
      <c r="P1938" s="2" t="e">
        <f>VLOOKUP(A1938,'06A906018R M383 List'!$A$6:$D$1294,2,FALSE)</f>
        <v>#N/A</v>
      </c>
      <c r="Q1938" s="2" t="e">
        <f>VLOOKUP(A1938,'06A906018R M383 List'!$A$6:$D$1294,4,FALSE)</f>
        <v>#N/A</v>
      </c>
      <c r="R1938" s="2" t="e">
        <f>VLOOKUP(A1938,'06A906018R M383 List'!$A$6:$D$1294,3,FALSE)</f>
        <v>#N/A</v>
      </c>
      <c r="T1938" s="2" t="e">
        <f>VLOOKUP(A1938,'06A906018CG M383 List'!$A$6:$D$1395,2,FALSE)</f>
        <v>#N/A</v>
      </c>
      <c r="U1938" s="2" t="e">
        <f>VLOOKUP(A1938,'06A906018CG M383 List'!$A$6:$D$1395,4,FALSE)</f>
        <v>#N/A</v>
      </c>
      <c r="V1938" s="2" t="e">
        <f>VLOOKUP(A1938,'06A906018CG M383 List'!$A$6:$D$1395,3,FALSE)</f>
        <v>#N/A</v>
      </c>
    </row>
    <row r="1939" spans="1:22">
      <c r="A1939" s="2" t="s">
        <v>4105</v>
      </c>
      <c r="B1939" s="2" t="str">
        <f>VLOOKUP(A1939,'4B0907557B M382 List'!$A$5:$E$1799,5,FALSE)</f>
        <v>Upper limit adaptation NW- late stop (towards late)</v>
      </c>
      <c r="D1939" s="2" t="str">
        <f>VLOOKUP(A1939,'4B0907557B M382 List'!$A$5:$B$1799,2,FALSE)</f>
        <v>1x1</v>
      </c>
      <c r="E1939" s="2" t="str">
        <f>VLOOKUP(A1939,'4B0907557B M382 List'!$A$5:$D$1799,4,FALSE)</f>
        <v>Obere Begrenzung Adaption NW-Spätanschlag (Richtung spät)</v>
      </c>
      <c r="F1939" s="2" t="str">
        <f>VLOOKUP(A1939,'4B0907557B M382 List'!$A$5:$D$1799,3,FALSE)</f>
        <v>$077DF</v>
      </c>
      <c r="H1939" s="2" t="str">
        <f>VLOOKUP(A1939,'4B0907557P M592 List'!$A$5:$D$1316,2,FALSE)</f>
        <v>1x1</v>
      </c>
      <c r="I1939" s="2" t="str">
        <f>VLOOKUP(A1939,'4B0907557P M592 List'!$A$5:$D$1316,4,FALSE)</f>
        <v>Obere Begrenzung Adaption NW-Spätanschlag (Richtung spät)</v>
      </c>
      <c r="J1939" s="2" t="str">
        <f>VLOOKUP(A1939,'4B0907557P M592 List'!$A$5:$D$1316,3,FALSE)</f>
        <v>$07375</v>
      </c>
      <c r="L1939" s="2" t="str">
        <f>VLOOKUP(A1939,'4B0907557P M592 List'!$A$5:$D$1316,2,FALSE)</f>
        <v>1x1</v>
      </c>
      <c r="M1939" s="2" t="str">
        <f>VLOOKUP(A1939,'4B0907557P M592 List'!$A$5:$D$1316,4,FALSE)</f>
        <v>Obere Begrenzung Adaption NW-Spätanschlag (Richtung spät)</v>
      </c>
      <c r="N1939" s="2" t="str">
        <f>VLOOKUP(A1939,'4B0907557P M592 List'!$A$5:$D$1316,3,FALSE)</f>
        <v>$07375</v>
      </c>
      <c r="P1939" s="2" t="e">
        <f>VLOOKUP(A1939,'06A906018R M383 List'!$A$6:$D$1294,2,FALSE)</f>
        <v>#N/A</v>
      </c>
      <c r="Q1939" s="2" t="e">
        <f>VLOOKUP(A1939,'06A906018R M383 List'!$A$6:$D$1294,4,FALSE)</f>
        <v>#N/A</v>
      </c>
      <c r="R1939" s="2" t="e">
        <f>VLOOKUP(A1939,'06A906018R M383 List'!$A$6:$D$1294,3,FALSE)</f>
        <v>#N/A</v>
      </c>
      <c r="T1939" s="2" t="e">
        <f>VLOOKUP(A1939,'06A906018CG M383 List'!$A$6:$D$1395,2,FALSE)</f>
        <v>#N/A</v>
      </c>
      <c r="U1939" s="2" t="e">
        <f>VLOOKUP(A1939,'06A906018CG M383 List'!$A$6:$D$1395,4,FALSE)</f>
        <v>#N/A</v>
      </c>
      <c r="V1939" s="2" t="e">
        <f>VLOOKUP(A1939,'06A906018CG M383 List'!$A$6:$D$1395,3,FALSE)</f>
        <v>#N/A</v>
      </c>
    </row>
    <row r="1940" spans="1:22">
      <c r="A1940" s="2" t="s">
        <v>4111</v>
      </c>
      <c r="B1940" s="2" t="str">
        <f>VLOOKUP(A1940,'4B0907557B M382 List'!$A$5:$E$1799,5,FALSE)</f>
        <v>Nominal angle of the camshaft in position late stop</v>
      </c>
      <c r="D1940" s="2" t="str">
        <f>VLOOKUP(A1940,'4B0907557B M382 List'!$A$5:$B$1799,2,FALSE)</f>
        <v>1x1</v>
      </c>
      <c r="E1940" s="2" t="str">
        <f>VLOOKUP(A1940,'4B0907557B M382 List'!$A$5:$D$1799,4,FALSE)</f>
        <v>Sollwinkel der Nockenwelle in Position Spätanschlag</v>
      </c>
      <c r="F1940" s="2" t="str">
        <f>VLOOKUP(A1940,'4B0907557B M382 List'!$A$5:$D$1799,3,FALSE)</f>
        <v>$077DD</v>
      </c>
      <c r="H1940" s="2" t="str">
        <f>VLOOKUP(A1940,'4B0907557P M592 List'!$A$5:$D$1316,2,FALSE)</f>
        <v>1x1</v>
      </c>
      <c r="I1940" s="2" t="str">
        <f>VLOOKUP(A1940,'4B0907557P M592 List'!$A$5:$D$1316,4,FALSE)</f>
        <v>Sollwinkel der Nockenwelle in Position Spätanschlag</v>
      </c>
      <c r="J1940" s="2" t="str">
        <f>VLOOKUP(A1940,'4B0907557P M592 List'!$A$5:$D$1316,3,FALSE)</f>
        <v>$07373</v>
      </c>
      <c r="L1940" s="2" t="str">
        <f>VLOOKUP(A1940,'4B0907557P M592 List'!$A$5:$D$1316,2,FALSE)</f>
        <v>1x1</v>
      </c>
      <c r="M1940" s="2" t="str">
        <f>VLOOKUP(A1940,'4B0907557P M592 List'!$A$5:$D$1316,4,FALSE)</f>
        <v>Sollwinkel der Nockenwelle in Position Spätanschlag</v>
      </c>
      <c r="N1940" s="2" t="str">
        <f>VLOOKUP(A1940,'4B0907557P M592 List'!$A$5:$D$1316,3,FALSE)</f>
        <v>$07373</v>
      </c>
      <c r="P1940" s="2" t="e">
        <f>VLOOKUP(A1940,'06A906018R M383 List'!$A$6:$D$1294,2,FALSE)</f>
        <v>#N/A</v>
      </c>
      <c r="Q1940" s="2" t="e">
        <f>VLOOKUP(A1940,'06A906018R M383 List'!$A$6:$D$1294,4,FALSE)</f>
        <v>#N/A</v>
      </c>
      <c r="R1940" s="2" t="e">
        <f>VLOOKUP(A1940,'06A906018R M383 List'!$A$6:$D$1294,3,FALSE)</f>
        <v>#N/A</v>
      </c>
      <c r="T1940" s="2" t="e">
        <f>VLOOKUP(A1940,'06A906018CG M383 List'!$A$6:$D$1395,2,FALSE)</f>
        <v>#N/A</v>
      </c>
      <c r="U1940" s="2" t="e">
        <f>VLOOKUP(A1940,'06A906018CG M383 List'!$A$6:$D$1395,4,FALSE)</f>
        <v>#N/A</v>
      </c>
      <c r="V1940" s="2" t="e">
        <f>VLOOKUP(A1940,'06A906018CG M383 List'!$A$6:$D$1395,3,FALSE)</f>
        <v>#N/A</v>
      </c>
    </row>
    <row r="1941" spans="1:22">
      <c r="A1941" s="2" t="s">
        <v>4244</v>
      </c>
      <c r="B1941" s="2" t="str">
        <f>VLOOKUP(A1941,'4B0907557B M382 List'!$A$5:$E$1799,5,FALSE)</f>
        <v>Time constant for adaptation - late stop position</v>
      </c>
      <c r="D1941" s="2" t="str">
        <f>VLOOKUP(A1941,'4B0907557B M382 List'!$A$5:$B$1799,2,FALSE)</f>
        <v>1x1</v>
      </c>
      <c r="E1941" s="2" t="str">
        <f>VLOOKUP(A1941,'4B0907557B M382 List'!$A$5:$D$1799,4,FALSE)</f>
        <v>Zeitkonstante für Adaption-Spätanschlagposition</v>
      </c>
      <c r="F1941" s="2" t="str">
        <f>VLOOKUP(A1941,'4B0907557B M382 List'!$A$5:$D$1799,3,FALSE)</f>
        <v>$077E0</v>
      </c>
      <c r="H1941" s="2" t="str">
        <f>VLOOKUP(A1941,'4B0907557P M592 List'!$A$5:$D$1316,2,FALSE)</f>
        <v>1x1</v>
      </c>
      <c r="I1941" s="2" t="str">
        <f>VLOOKUP(A1941,'4B0907557P M592 List'!$A$5:$D$1316,4,FALSE)</f>
        <v>Zeitkonstante für Adaption-Spätanschlagposition</v>
      </c>
      <c r="J1941" s="2" t="str">
        <f>VLOOKUP(A1941,'4B0907557P M592 List'!$A$5:$D$1316,3,FALSE)</f>
        <v>$07376</v>
      </c>
      <c r="L1941" s="2" t="str">
        <f>VLOOKUP(A1941,'4B0907557P M592 List'!$A$5:$D$1316,2,FALSE)</f>
        <v>1x1</v>
      </c>
      <c r="M1941" s="2" t="str">
        <f>VLOOKUP(A1941,'4B0907557P M592 List'!$A$5:$D$1316,4,FALSE)</f>
        <v>Zeitkonstante für Adaption-Spätanschlagposition</v>
      </c>
      <c r="N1941" s="2" t="str">
        <f>VLOOKUP(A1941,'4B0907557P M592 List'!$A$5:$D$1316,3,FALSE)</f>
        <v>$07376</v>
      </c>
      <c r="P1941" s="2" t="str">
        <f>VLOOKUP(A1941,'06A906018R M383 List'!$A$6:$D$1294,2,FALSE)</f>
        <v>1x1</v>
      </c>
      <c r="Q1941" s="2" t="str">
        <f>VLOOKUP(A1941,'06A906018R M383 List'!$A$6:$D$1294,4,FALSE)</f>
        <v>Zeitkonstante für Adaption-Spätanschlagposition</v>
      </c>
      <c r="R1941" s="2" t="str">
        <f>VLOOKUP(A1941,'06A906018R M383 List'!$A$6:$D$1294,3,FALSE)</f>
        <v>$06CF8</v>
      </c>
      <c r="T1941" s="2" t="str">
        <f>VLOOKUP(A1941,'06A906018CG M383 List'!$A$6:$D$1395,2,FALSE)</f>
        <v>1x1</v>
      </c>
      <c r="U1941" s="2" t="str">
        <f>VLOOKUP(A1941,'06A906018CG M383 List'!$A$6:$D$1395,4,FALSE)</f>
        <v>Zeitkonstante für Adaption-Spätanschlagposition</v>
      </c>
      <c r="V1941" s="2" t="str">
        <f>VLOOKUP(A1941,'06A906018CG M383 List'!$A$6:$D$1395,3,FALSE)</f>
        <v>$06D1E</v>
      </c>
    </row>
    <row r="1942" spans="1:22">
      <c r="P1942" s="2"/>
      <c r="Q1942" s="2"/>
      <c r="R1942" s="2"/>
    </row>
    <row r="1943" spans="1:22">
      <c r="A1943" s="2" t="s">
        <v>4419</v>
      </c>
      <c r="B1943" s="15" t="s">
        <v>10018</v>
      </c>
      <c r="P1943" s="2"/>
      <c r="Q1943" s="2"/>
      <c r="R1943" s="2"/>
    </row>
    <row r="1944" spans="1:22">
      <c r="A1944" s="2" t="s">
        <v>8801</v>
      </c>
      <c r="B1944" s="2" t="str">
        <f>VLOOKUP(A1944,'4B0907557B M382 List'!$A$5:$E$1799,5,FALSE)</f>
        <v>Codeword tester : immobilizer</v>
      </c>
      <c r="D1944" s="2" t="str">
        <f>VLOOKUP(A1944,'4B0907557B M382 List'!$A$5:$B$1799,2,FALSE)</f>
        <v>1x1</v>
      </c>
      <c r="E1944" s="2" t="str">
        <f>VLOOKUP(A1944,'4B0907557B M382 List'!$A$5:$D$1799,4,FALSE)</f>
        <v>Codewort Tester: Wegfahrsperre</v>
      </c>
      <c r="F1944" s="2" t="str">
        <f>VLOOKUP(A1944,'4B0907557B M382 List'!$A$5:$D$1799,3,FALSE)</f>
        <v>$0788E</v>
      </c>
      <c r="H1944" s="2" t="str">
        <f>VLOOKUP(A1944,'4B0907557P M592 List'!$A$5:$D$1316,2,FALSE)</f>
        <v>1x1</v>
      </c>
      <c r="I1944" s="2" t="str">
        <f>VLOOKUP(A1944,'4B0907557P M592 List'!$A$5:$D$1316,4,FALSE)</f>
        <v>Codewort Tester: Wegfahrsperre</v>
      </c>
      <c r="J1944" s="2" t="str">
        <f>VLOOKUP(A1944,'4B0907557P M592 List'!$A$5:$D$1316,3,FALSE)</f>
        <v>$07424</v>
      </c>
      <c r="L1944" s="2" t="str">
        <f>VLOOKUP(A1944,'4B0907557P M592 List'!$A$5:$D$1316,2,FALSE)</f>
        <v>1x1</v>
      </c>
      <c r="M1944" s="2" t="str">
        <f>VLOOKUP(A1944,'4B0907557P M592 List'!$A$5:$D$1316,4,FALSE)</f>
        <v>Codewort Tester: Wegfahrsperre</v>
      </c>
      <c r="N1944" s="2" t="str">
        <f>VLOOKUP(A1944,'4B0907557P M592 List'!$A$5:$D$1316,3,FALSE)</f>
        <v>$07424</v>
      </c>
      <c r="P1944" s="2" t="e">
        <f>VLOOKUP(A1944,'06A906018R M383 List'!$A$6:$D$1294,2,FALSE)</f>
        <v>#N/A</v>
      </c>
      <c r="Q1944" s="2" t="e">
        <f>VLOOKUP(A1944,'06A906018R M383 List'!$A$6:$D$1294,4,FALSE)</f>
        <v>#N/A</v>
      </c>
      <c r="R1944" s="2" t="e">
        <f>VLOOKUP(A1944,'06A906018R M383 List'!$A$6:$D$1294,3,FALSE)</f>
        <v>#N/A</v>
      </c>
      <c r="T1944" s="2" t="e">
        <f>VLOOKUP(A1944,'06A906018CG M383 List'!$A$6:$D$1395,2,FALSE)</f>
        <v>#N/A</v>
      </c>
      <c r="U1944" s="2" t="e">
        <f>VLOOKUP(A1944,'06A906018CG M383 List'!$A$6:$D$1395,4,FALSE)</f>
        <v>#N/A</v>
      </c>
      <c r="V1944" s="2" t="e">
        <f>VLOOKUP(A1944,'06A906018CG M383 List'!$A$6:$D$1395,3,FALSE)</f>
        <v>#N/A</v>
      </c>
    </row>
    <row r="1945" spans="1:22">
      <c r="A1945" s="2" t="s">
        <v>9860</v>
      </c>
      <c r="B1945" s="2" t="str">
        <f>VLOOKUP(A1945,'4B0907557B M382 List'!$A$5:$E$1799,5,FALSE)</f>
        <v>Debounce Error: immobilizer</v>
      </c>
      <c r="D1945" s="2" t="str">
        <f>VLOOKUP(A1945,'4B0907557B M382 List'!$A$5:$B$1799,2,FALSE)</f>
        <v>1x1</v>
      </c>
      <c r="E1945" s="2" t="str">
        <f>VLOOKUP(A1945,'4B0907557B M382 List'!$A$5:$D$1799,4,FALSE)</f>
        <v>Entprellung Fehler: Wegfahrsperre</v>
      </c>
      <c r="F1945" s="2" t="str">
        <f>VLOOKUP(A1945,'4B0907557B M382 List'!$A$5:$D$1799,3,FALSE)</f>
        <v>$07A39</v>
      </c>
      <c r="H1945" s="2" t="str">
        <f>VLOOKUP(A1945,'4B0907557P M592 List'!$A$5:$D$1316,2,FALSE)</f>
        <v>1x1</v>
      </c>
      <c r="I1945" s="2" t="str">
        <f>VLOOKUP(A1945,'4B0907557P M592 List'!$A$5:$D$1316,4,FALSE)</f>
        <v>Entprellung Fehler: Wegfahrsperre</v>
      </c>
      <c r="J1945" s="2" t="str">
        <f>VLOOKUP(A1945,'4B0907557P M592 List'!$A$5:$D$1316,3,FALSE)</f>
        <v>$075CF</v>
      </c>
      <c r="L1945" s="2" t="str">
        <f>VLOOKUP(A1945,'4B0907557P M592 List'!$A$5:$D$1316,2,FALSE)</f>
        <v>1x1</v>
      </c>
      <c r="M1945" s="2" t="str">
        <f>VLOOKUP(A1945,'4B0907557P M592 List'!$A$5:$D$1316,4,FALSE)</f>
        <v>Entprellung Fehler: Wegfahrsperre</v>
      </c>
      <c r="N1945" s="2" t="str">
        <f>VLOOKUP(A1945,'4B0907557P M592 List'!$A$5:$D$1316,3,FALSE)</f>
        <v>$075CF</v>
      </c>
      <c r="P1945" s="2" t="str">
        <f>VLOOKUP(A1945,'06A906018R M383 List'!$A$6:$D$1294,2,FALSE)</f>
        <v>1x1</v>
      </c>
      <c r="Q1945" s="2" t="str">
        <f>VLOOKUP(A1945,'06A906018R M383 List'!$A$6:$D$1294,4,FALSE)</f>
        <v>Entprellung Fehler: Wegfahrsperre</v>
      </c>
      <c r="R1945" s="2" t="str">
        <f>VLOOKUP(A1945,'06A906018R M383 List'!$A$6:$D$1294,3,FALSE)</f>
        <v>$06F5F</v>
      </c>
      <c r="T1945" s="2" t="str">
        <f>VLOOKUP(A1945,'06A906018CG M383 List'!$A$6:$D$1395,2,FALSE)</f>
        <v>1x1</v>
      </c>
      <c r="U1945" s="2" t="str">
        <f>VLOOKUP(A1945,'06A906018CG M383 List'!$A$6:$D$1395,4,FALSE)</f>
        <v>Entprellung Fehler: Wegfahrsperre</v>
      </c>
      <c r="V1945" s="2" t="str">
        <f>VLOOKUP(A1945,'06A906018CG M383 List'!$A$6:$D$1395,3,FALSE)</f>
        <v>$06FB9</v>
      </c>
    </row>
    <row r="1946" spans="1:22">
      <c r="A1946" s="2" t="s">
        <v>7403</v>
      </c>
      <c r="B1946" s="2" t="str">
        <f>VLOOKUP(A1946,'4B0907557B M382 List'!$A$5:$E$1799,5,FALSE)</f>
        <v>Debouncing Healing: immobilizer</v>
      </c>
      <c r="D1946" s="2" t="str">
        <f>VLOOKUP(A1946,'4B0907557B M382 List'!$A$5:$B$1799,2,FALSE)</f>
        <v>1x1</v>
      </c>
      <c r="E1946" s="2" t="str">
        <f>VLOOKUP(A1946,'4B0907557B M382 List'!$A$5:$D$1799,4,FALSE)</f>
        <v>Entprellung Heilung: Wegfahrsperre</v>
      </c>
      <c r="F1946" s="2" t="str">
        <f>VLOOKUP(A1946,'4B0907557B M382 List'!$A$5:$D$1799,3,FALSE)</f>
        <v>$07A80</v>
      </c>
      <c r="H1946" s="2" t="str">
        <f>VLOOKUP(A1946,'4B0907557P M592 List'!$A$5:$D$1316,2,FALSE)</f>
        <v>1x1</v>
      </c>
      <c r="I1946" s="2" t="str">
        <f>VLOOKUP(A1946,'4B0907557P M592 List'!$A$5:$D$1316,4,FALSE)</f>
        <v>Entprellung Heilung: Wegfahrsperre</v>
      </c>
      <c r="J1946" s="2" t="str">
        <f>VLOOKUP(A1946,'4B0907557P M592 List'!$A$5:$D$1316,3,FALSE)</f>
        <v>$07616</v>
      </c>
      <c r="L1946" s="2" t="str">
        <f>VLOOKUP(A1946,'4B0907557P M592 List'!$A$5:$D$1316,2,FALSE)</f>
        <v>1x1</v>
      </c>
      <c r="M1946" s="2" t="str">
        <f>VLOOKUP(A1946,'4B0907557P M592 List'!$A$5:$D$1316,4,FALSE)</f>
        <v>Entprellung Heilung: Wegfahrsperre</v>
      </c>
      <c r="N1946" s="2" t="str">
        <f>VLOOKUP(A1946,'4B0907557P M592 List'!$A$5:$D$1316,3,FALSE)</f>
        <v>$07616</v>
      </c>
      <c r="P1946" s="2" t="str">
        <f>VLOOKUP(A1946,'06A906018R M383 List'!$A$6:$D$1294,2,FALSE)</f>
        <v>1x1</v>
      </c>
      <c r="Q1946" s="2" t="str">
        <f>VLOOKUP(A1946,'06A906018R M383 List'!$A$6:$D$1294,4,FALSE)</f>
        <v>Entprellung Heilung: Wegfahrsperre</v>
      </c>
      <c r="R1946" s="2" t="str">
        <f>VLOOKUP(A1946,'06A906018R M383 List'!$A$6:$D$1294,3,FALSE)</f>
        <v>$06FA6</v>
      </c>
      <c r="T1946" s="2" t="str">
        <f>VLOOKUP(A1946,'06A906018CG M383 List'!$A$6:$D$1395,2,FALSE)</f>
        <v>1x1</v>
      </c>
      <c r="U1946" s="2" t="str">
        <f>VLOOKUP(A1946,'06A906018CG M383 List'!$A$6:$D$1395,4,FALSE)</f>
        <v>Entprellung Heilung: Wegfahrsperre</v>
      </c>
      <c r="V1946" s="2" t="str">
        <f>VLOOKUP(A1946,'06A906018CG M383 List'!$A$6:$D$1395,3,FALSE)</f>
        <v>$07000</v>
      </c>
    </row>
    <row r="1947" spans="1:22">
      <c r="A1947" s="2" t="s">
        <v>8193</v>
      </c>
      <c r="B1947" s="2" t="str">
        <f>VLOOKUP(A1947,'4B0907557B M382 List'!$A$5:$E$1799,5,FALSE)</f>
        <v>Error - &gt; Lamp : immobilizer</v>
      </c>
      <c r="D1947" s="2" t="str">
        <f>VLOOKUP(A1947,'4B0907557B M382 List'!$A$5:$B$1799,2,FALSE)</f>
        <v>1x1</v>
      </c>
      <c r="E1947" s="2" t="str">
        <f>VLOOKUP(A1947,'4B0907557B M382 List'!$A$5:$D$1799,4,FALSE)</f>
        <v>Fehler -&gt; Lampe: Wegfahrsperre</v>
      </c>
      <c r="F1947" s="2" t="str">
        <f>VLOOKUP(A1947,'4B0907557B M382 List'!$A$5:$D$1799,3,FALSE)</f>
        <v>$07AC7</v>
      </c>
      <c r="H1947" s="2" t="str">
        <f>VLOOKUP(A1947,'4B0907557P M592 List'!$A$5:$D$1316,2,FALSE)</f>
        <v>1x1</v>
      </c>
      <c r="I1947" s="2" t="str">
        <f>VLOOKUP(A1947,'4B0907557P M592 List'!$A$5:$D$1316,4,FALSE)</f>
        <v>Fehler -&gt; Lampe: Wegfahrsperre</v>
      </c>
      <c r="J1947" s="2" t="str">
        <f>VLOOKUP(A1947,'4B0907557P M592 List'!$A$5:$D$1316,3,FALSE)</f>
        <v>$0765D</v>
      </c>
      <c r="L1947" s="2" t="str">
        <f>VLOOKUP(A1947,'4B0907557P M592 List'!$A$5:$D$1316,2,FALSE)</f>
        <v>1x1</v>
      </c>
      <c r="M1947" s="2" t="str">
        <f>VLOOKUP(A1947,'4B0907557P M592 List'!$A$5:$D$1316,4,FALSE)</f>
        <v>Fehler -&gt; Lampe: Wegfahrsperre</v>
      </c>
      <c r="N1947" s="2" t="str">
        <f>VLOOKUP(A1947,'4B0907557P M592 List'!$A$5:$D$1316,3,FALSE)</f>
        <v>$0765D</v>
      </c>
      <c r="P1947" s="2" t="str">
        <f>VLOOKUP(A1947,'06A906018R M383 List'!$A$6:$D$1294,2,FALSE)</f>
        <v>1x1</v>
      </c>
      <c r="Q1947" s="2" t="str">
        <f>VLOOKUP(A1947,'06A906018R M383 List'!$A$6:$D$1294,4,FALSE)</f>
        <v>Fehler -&gt; Lampe: Wegfahrsperre</v>
      </c>
      <c r="R1947" s="2" t="str">
        <f>VLOOKUP(A1947,'06A906018R M383 List'!$A$6:$D$1294,3,FALSE)</f>
        <v>$06FED</v>
      </c>
      <c r="T1947" s="2" t="str">
        <f>VLOOKUP(A1947,'06A906018CG M383 List'!$A$6:$D$1395,2,FALSE)</f>
        <v>1x1</v>
      </c>
      <c r="U1947" s="2" t="str">
        <f>VLOOKUP(A1947,'06A906018CG M383 List'!$A$6:$D$1395,4,FALSE)</f>
        <v>Fehler -&gt; Lampe: Wegfahrsperre</v>
      </c>
      <c r="V1947" s="2" t="str">
        <f>VLOOKUP(A1947,'06A906018CG M383 List'!$A$6:$D$1395,3,FALSE)</f>
        <v>$07047</v>
      </c>
    </row>
    <row r="1948" spans="1:22">
      <c r="A1948" s="2" t="s">
        <v>6832</v>
      </c>
      <c r="B1948" s="2" t="str">
        <f>VLOOKUP(A1948,'4B0907557B M382 List'!$A$5:$E$1799,5,FALSE)</f>
        <v>Error sum time: immobilizer</v>
      </c>
      <c r="D1948" s="2" t="str">
        <f>VLOOKUP(A1948,'4B0907557B M382 List'!$A$5:$B$1799,2,FALSE)</f>
        <v>1x1</v>
      </c>
      <c r="E1948" s="2" t="str">
        <f>VLOOKUP(A1948,'4B0907557B M382 List'!$A$5:$D$1799,4,FALSE)</f>
        <v>Fehlersummenzeit: Wegfahrsperre</v>
      </c>
      <c r="F1948" s="2" t="str">
        <f>VLOOKUP(A1948,'4B0907557B M382 List'!$A$5:$D$1799,3,FALSE)</f>
        <v>$07B0E</v>
      </c>
      <c r="H1948" s="2" t="str">
        <f>VLOOKUP(A1948,'4B0907557P M592 List'!$A$5:$D$1316,2,FALSE)</f>
        <v>1x1</v>
      </c>
      <c r="I1948" s="2" t="str">
        <f>VLOOKUP(A1948,'4B0907557P M592 List'!$A$5:$D$1316,4,FALSE)</f>
        <v>Fehlersummenzeit: Wegfahrsperre</v>
      </c>
      <c r="J1948" s="2" t="str">
        <f>VLOOKUP(A1948,'4B0907557P M592 List'!$A$5:$D$1316,3,FALSE)</f>
        <v>$076A4</v>
      </c>
      <c r="L1948" s="2" t="str">
        <f>VLOOKUP(A1948,'4B0907557P M592 List'!$A$5:$D$1316,2,FALSE)</f>
        <v>1x1</v>
      </c>
      <c r="M1948" s="2" t="str">
        <f>VLOOKUP(A1948,'4B0907557P M592 List'!$A$5:$D$1316,4,FALSE)</f>
        <v>Fehlersummenzeit: Wegfahrsperre</v>
      </c>
      <c r="N1948" s="2" t="str">
        <f>VLOOKUP(A1948,'4B0907557P M592 List'!$A$5:$D$1316,3,FALSE)</f>
        <v>$076A4</v>
      </c>
      <c r="P1948" s="2" t="str">
        <f>VLOOKUP(A1948,'06A906018R M383 List'!$A$6:$D$1294,2,FALSE)</f>
        <v>1x1</v>
      </c>
      <c r="Q1948" s="2" t="str">
        <f>VLOOKUP(A1948,'06A906018R M383 List'!$A$6:$D$1294,4,FALSE)</f>
        <v>Fehlersummenzeit: Wegfahrsperre</v>
      </c>
      <c r="R1948" s="2" t="str">
        <f>VLOOKUP(A1948,'06A906018R M383 List'!$A$6:$D$1294,3,FALSE)</f>
        <v>$07034</v>
      </c>
      <c r="T1948" s="2" t="str">
        <f>VLOOKUP(A1948,'06A906018CG M383 List'!$A$6:$D$1395,2,FALSE)</f>
        <v>1x1</v>
      </c>
      <c r="U1948" s="2" t="str">
        <f>VLOOKUP(A1948,'06A906018CG M383 List'!$A$6:$D$1395,4,FALSE)</f>
        <v>Fehlersummenzeit: Wegfahrsperre</v>
      </c>
      <c r="V1948" s="2" t="str">
        <f>VLOOKUP(A1948,'06A906018CG M383 List'!$A$6:$D$1395,3,FALSE)</f>
        <v>$0708E</v>
      </c>
    </row>
    <row r="1949" spans="1:22">
      <c r="A1949" s="2" t="s">
        <v>3753</v>
      </c>
      <c r="B1949" s="2" t="str">
        <f>VLOOKUP(A1949,'4B0907557B M382 List'!$A$5:$E$1799,5,FALSE)</f>
        <v>Waiting time for the start of communication immobilizer</v>
      </c>
      <c r="D1949" s="2" t="str">
        <f>VLOOKUP(A1949,'4B0907557B M382 List'!$A$5:$B$1799,2,FALSE)</f>
        <v>1x1</v>
      </c>
      <c r="E1949" s="2" t="str">
        <f>VLOOKUP(A1949,'4B0907557B M382 List'!$A$5:$D$1799,4,FALSE)</f>
        <v>Wartezeit für Beginn Kommunikation Wegfahrsperre</v>
      </c>
      <c r="F1949" s="2" t="str">
        <f>VLOOKUP(A1949,'4B0907557B M382 List'!$A$5:$D$1799,3,FALSE)</f>
        <v>$077E2</v>
      </c>
      <c r="H1949" s="2" t="str">
        <f>VLOOKUP(A1949,'4B0907557P M592 List'!$A$5:$D$1316,2,FALSE)</f>
        <v>1x1</v>
      </c>
      <c r="I1949" s="2" t="str">
        <f>VLOOKUP(A1949,'4B0907557P M592 List'!$A$5:$D$1316,4,FALSE)</f>
        <v>Wartezeit für Beginn Kommunikation Wegfahrsperre</v>
      </c>
      <c r="J1949" s="2" t="str">
        <f>VLOOKUP(A1949,'4B0907557P M592 List'!$A$5:$D$1316,3,FALSE)</f>
        <v>$07378</v>
      </c>
      <c r="L1949" s="2" t="str">
        <f>VLOOKUP(A1949,'4B0907557P M592 List'!$A$5:$D$1316,2,FALSE)</f>
        <v>1x1</v>
      </c>
      <c r="M1949" s="2" t="str">
        <f>VLOOKUP(A1949,'4B0907557P M592 List'!$A$5:$D$1316,4,FALSE)</f>
        <v>Wartezeit für Beginn Kommunikation Wegfahrsperre</v>
      </c>
      <c r="N1949" s="2" t="str">
        <f>VLOOKUP(A1949,'4B0907557P M592 List'!$A$5:$D$1316,3,FALSE)</f>
        <v>$07378</v>
      </c>
      <c r="P1949" s="2" t="str">
        <f>VLOOKUP(A1949,'06A906018R M383 List'!$A$6:$D$1294,2,FALSE)</f>
        <v>1x1</v>
      </c>
      <c r="Q1949" s="2" t="str">
        <f>VLOOKUP(A1949,'06A906018R M383 List'!$A$6:$D$1294,4,FALSE)</f>
        <v>Wartezeit für Beginn Kommunikation Wegfahrsperre</v>
      </c>
      <c r="R1949" s="2" t="str">
        <f>VLOOKUP(A1949,'06A906018R M383 List'!$A$6:$D$1294,3,FALSE)</f>
        <v>$06CFA</v>
      </c>
      <c r="T1949" s="2" t="str">
        <f>VLOOKUP(A1949,'06A906018CG M383 List'!$A$6:$D$1395,2,FALSE)</f>
        <v>1x1</v>
      </c>
      <c r="U1949" s="2" t="str">
        <f>VLOOKUP(A1949,'06A906018CG M383 List'!$A$6:$D$1395,4,FALSE)</f>
        <v>Wartezeit für Beginn Kommunikation Wegfahrsperre</v>
      </c>
      <c r="V1949" s="2" t="str">
        <f>VLOOKUP(A1949,'06A906018CG M383 List'!$A$6:$D$1395,3,FALSE)</f>
        <v>$06D20</v>
      </c>
    </row>
    <row r="1950" spans="1:22">
      <c r="P1950" s="2"/>
      <c r="Q1950" s="2"/>
      <c r="R1950" s="2"/>
    </row>
    <row r="1951" spans="1:22">
      <c r="A1951" s="2" t="s">
        <v>4420</v>
      </c>
      <c r="B1951" s="15" t="s">
        <v>10019</v>
      </c>
      <c r="P1951" s="2"/>
      <c r="Q1951" s="2"/>
      <c r="R1951" s="2"/>
    </row>
    <row r="1952" spans="1:22">
      <c r="A1952" s="2" t="s">
        <v>7150</v>
      </c>
      <c r="B1952" s="2" t="str">
        <f>VLOOKUP(A1952,'4B0907557B M382 List'!$A$5:$E$1799,5,FALSE)</f>
        <v>Warm-up factor in cylinder suppression</v>
      </c>
      <c r="D1952" s="2" t="str">
        <f>VLOOKUP(A1952,'4B0907557B M382 List'!$A$5:$B$1799,2,FALSE)</f>
        <v>8x1</v>
      </c>
      <c r="E1952" s="2" t="str">
        <f>VLOOKUP(A1952,'4B0907557B M382 List'!$A$5:$D$1799,4,FALSE)</f>
        <v>Warmlauffaktor bei Zylinderausblendung</v>
      </c>
      <c r="F1952" s="2" t="str">
        <f>VLOOKUP(A1952,'4B0907557B M382 List'!$A$5:$D$1799,3,FALSE)</f>
        <v>$0B3B0</v>
      </c>
      <c r="H1952" s="2" t="e">
        <f>VLOOKUP(A1952,'4B0907557P M592 List'!$A$5:$D$1316,2,FALSE)</f>
        <v>#N/A</v>
      </c>
      <c r="I1952" s="2" t="e">
        <f>VLOOKUP(A1952,'4B0907557P M592 List'!$A$5:$D$1316,4,FALSE)</f>
        <v>#N/A</v>
      </c>
      <c r="J1952" s="2" t="e">
        <f>VLOOKUP(A1952,'4B0907557P M592 List'!$A$5:$D$1316,3,FALSE)</f>
        <v>#N/A</v>
      </c>
      <c r="L1952" s="2" t="e">
        <f>VLOOKUP(A1952,'4B0907557P M592 List'!$A$5:$D$1316,2,FALSE)</f>
        <v>#N/A</v>
      </c>
      <c r="M1952" s="2" t="e">
        <f>VLOOKUP(A1952,'4B0907557P M592 List'!$A$5:$D$1316,4,FALSE)</f>
        <v>#N/A</v>
      </c>
      <c r="N1952" s="2" t="e">
        <f>VLOOKUP(A1952,'4B0907557P M592 List'!$A$5:$D$1316,3,FALSE)</f>
        <v>#N/A</v>
      </c>
      <c r="P1952" s="2" t="e">
        <f>VLOOKUP(A1952,'06A906018R M383 List'!$A$6:$D$1294,2,FALSE)</f>
        <v>#N/A</v>
      </c>
      <c r="Q1952" s="2" t="e">
        <f>VLOOKUP(A1952,'06A906018R M383 List'!$A$6:$D$1294,4,FALSE)</f>
        <v>#N/A</v>
      </c>
      <c r="R1952" s="2" t="e">
        <f>VLOOKUP(A1952,'06A906018R M383 List'!$A$6:$D$1294,3,FALSE)</f>
        <v>#N/A</v>
      </c>
      <c r="T1952" s="2" t="e">
        <f>VLOOKUP(A1952,'06A906018CG M383 List'!$A$6:$D$1395,2,FALSE)</f>
        <v>#N/A</v>
      </c>
      <c r="U1952" s="2" t="e">
        <f>VLOOKUP(A1952,'06A906018CG M383 List'!$A$6:$D$1395,4,FALSE)</f>
        <v>#N/A</v>
      </c>
      <c r="V1952" s="2" t="e">
        <f>VLOOKUP(A1952,'06A906018CG M383 List'!$A$6:$D$1395,3,FALSE)</f>
        <v>#N/A</v>
      </c>
    </row>
    <row r="1953" spans="1:22">
      <c r="A1953" s="2" t="s">
        <v>7770</v>
      </c>
      <c r="B1953" s="2" t="str">
        <f>VLOOKUP(A1953,'4B0907557B M382 List'!$A$5:$E$1799,5,FALSE)</f>
        <v>WL warm-up - map</v>
      </c>
      <c r="D1953" s="2" t="str">
        <f>VLOOKUP(A1953,'4B0907557B M382 List'!$A$5:$B$1799,2,FALSE)</f>
        <v>8x6</v>
      </c>
      <c r="E1953" s="2" t="str">
        <f>VLOOKUP(A1953,'4B0907557B M382 List'!$A$5:$D$1799,4,FALSE)</f>
        <v>WL Warmlauf - Kennfeld</v>
      </c>
      <c r="F1953" s="2" t="str">
        <f>VLOOKUP(A1953,'4B0907557B M382 List'!$A$5:$D$1799,3,FALSE)</f>
        <v>$0B376</v>
      </c>
      <c r="H1953" s="2" t="e">
        <f>VLOOKUP(A1953,'4B0907557P M592 List'!$A$5:$D$1316,2,FALSE)</f>
        <v>#N/A</v>
      </c>
      <c r="I1953" s="2" t="e">
        <f>VLOOKUP(A1953,'4B0907557P M592 List'!$A$5:$D$1316,4,FALSE)</f>
        <v>#N/A</v>
      </c>
      <c r="J1953" s="2" t="e">
        <f>VLOOKUP(A1953,'4B0907557P M592 List'!$A$5:$D$1316,3,FALSE)</f>
        <v>#N/A</v>
      </c>
      <c r="L1953" s="2" t="e">
        <f>VLOOKUP(A1953,'4B0907557P M592 List'!$A$5:$D$1316,2,FALSE)</f>
        <v>#N/A</v>
      </c>
      <c r="M1953" s="2" t="e">
        <f>VLOOKUP(A1953,'4B0907557P M592 List'!$A$5:$D$1316,4,FALSE)</f>
        <v>#N/A</v>
      </c>
      <c r="N1953" s="2" t="e">
        <f>VLOOKUP(A1953,'4B0907557P M592 List'!$A$5:$D$1316,3,FALSE)</f>
        <v>#N/A</v>
      </c>
      <c r="P1953" s="2" t="e">
        <f>VLOOKUP(A1953,'06A906018R M383 List'!$A$6:$D$1294,2,FALSE)</f>
        <v>#N/A</v>
      </c>
      <c r="Q1953" s="2" t="e">
        <f>VLOOKUP(A1953,'06A906018R M383 List'!$A$6:$D$1294,4,FALSE)</f>
        <v>#N/A</v>
      </c>
      <c r="R1953" s="2" t="e">
        <f>VLOOKUP(A1953,'06A906018R M383 List'!$A$6:$D$1294,3,FALSE)</f>
        <v>#N/A</v>
      </c>
      <c r="T1953" s="2" t="str">
        <f>VLOOKUP(A1953,'06A906018CG M383 List'!$A$6:$D$1395,2,FALSE)</f>
        <v>8x6</v>
      </c>
      <c r="U1953" s="2" t="str">
        <f>VLOOKUP(A1953,'06A906018CG M383 List'!$A$6:$D$1395,4,FALSE)</f>
        <v>WL Warmlauf - Kennfeld</v>
      </c>
      <c r="V1953" s="2" t="str">
        <f>VLOOKUP(A1953,'06A906018CG M383 List'!$A$6:$D$1395,3,FALSE)</f>
        <v>$0A8E5</v>
      </c>
    </row>
    <row r="1954" spans="1:22">
      <c r="A1954" s="2" t="s">
        <v>7789</v>
      </c>
      <c r="B1954" s="2" t="str">
        <f>VLOOKUP(A1954,'4B0907557B M382 List'!$A$5:$E$1799,5,FALSE)</f>
        <v>Map for warm-up factor</v>
      </c>
      <c r="D1954" s="2" t="str">
        <f>VLOOKUP(A1954,'4B0907557B M382 List'!$A$5:$B$1799,2,FALSE)</f>
        <v>6x8</v>
      </c>
      <c r="E1954" s="2" t="str">
        <f>VLOOKUP(A1954,'4B0907557B M382 List'!$A$5:$D$1799,4,FALSE)</f>
        <v>Kennfeld für Warmlauffaktor</v>
      </c>
      <c r="F1954" s="2" t="str">
        <f>VLOOKUP(A1954,'4B0907557B M382 List'!$A$5:$D$1799,3,FALSE)</f>
        <v>$0B334</v>
      </c>
      <c r="H1954" s="2" t="e">
        <f>VLOOKUP(A1954,'4B0907557P M592 List'!$A$5:$D$1316,2,FALSE)</f>
        <v>#N/A</v>
      </c>
      <c r="I1954" s="2" t="e">
        <f>VLOOKUP(A1954,'4B0907557P M592 List'!$A$5:$D$1316,4,FALSE)</f>
        <v>#N/A</v>
      </c>
      <c r="J1954" s="2" t="e">
        <f>VLOOKUP(A1954,'4B0907557P M592 List'!$A$5:$D$1316,3,FALSE)</f>
        <v>#N/A</v>
      </c>
      <c r="L1954" s="2" t="e">
        <f>VLOOKUP(A1954,'4B0907557P M592 List'!$A$5:$D$1316,2,FALSE)</f>
        <v>#N/A</v>
      </c>
      <c r="M1954" s="2" t="e">
        <f>VLOOKUP(A1954,'4B0907557P M592 List'!$A$5:$D$1316,4,FALSE)</f>
        <v>#N/A</v>
      </c>
      <c r="N1954" s="2" t="e">
        <f>VLOOKUP(A1954,'4B0907557P M592 List'!$A$5:$D$1316,3,FALSE)</f>
        <v>#N/A</v>
      </c>
      <c r="P1954" s="2" t="str">
        <f>VLOOKUP(A1954,'06A906018R M383 List'!$A$6:$D$1294,2,FALSE)</f>
        <v>6x8</v>
      </c>
      <c r="Q1954" s="2" t="str">
        <f>VLOOKUP(A1954,'06A906018R M383 List'!$A$6:$D$1294,4,FALSE)</f>
        <v>Kennfeld für Warmlauffaktor</v>
      </c>
      <c r="R1954" s="2" t="str">
        <f>VLOOKUP(A1954,'06A906018R M383 List'!$A$6:$D$1294,3,FALSE)</f>
        <v>$0A839</v>
      </c>
      <c r="T1954" s="2" t="str">
        <f>VLOOKUP(A1954,'06A906018CG M383 List'!$A$6:$D$1395,2,FALSE)</f>
        <v>6x8</v>
      </c>
      <c r="U1954" s="2" t="str">
        <f>VLOOKUP(A1954,'06A906018CG M383 List'!$A$6:$D$1395,4,FALSE)</f>
        <v>Kennfeld für Warmlauffaktor</v>
      </c>
      <c r="V1954" s="2" t="str">
        <f>VLOOKUP(A1954,'06A906018CG M383 List'!$A$6:$D$1395,3,FALSE)</f>
        <v>$0A8A3</v>
      </c>
    </row>
    <row r="1955" spans="1:22">
      <c r="P1955" s="2"/>
      <c r="Q1955" s="2"/>
      <c r="R1955" s="2"/>
    </row>
    <row r="1956" spans="1:22">
      <c r="A1956" s="2" t="s">
        <v>4421</v>
      </c>
      <c r="B1956" s="15" t="s">
        <v>10020</v>
      </c>
      <c r="P1956" s="2"/>
      <c r="Q1956" s="2"/>
      <c r="R1956" s="2"/>
    </row>
    <row r="1957" spans="1:22">
      <c r="A1957" s="2" t="s">
        <v>8959</v>
      </c>
      <c r="B1957" s="2" t="str">
        <f>VLOOKUP(A1957,'4B0907557B M382 List'!$A$5:$E$1799,5,FALSE)</f>
        <v>delta factor angle warm- cold start phase</v>
      </c>
      <c r="D1957" s="2" t="str">
        <f>VLOOKUP(A1957,'4B0907557B M382 List'!$A$5:$B$1799,2,FALSE)</f>
        <v>1x1</v>
      </c>
      <c r="E1957" s="2" t="str">
        <f>VLOOKUP(A1957,'4B0907557B M382 List'!$A$5:$D$1799,4,FALSE)</f>
        <v>delta Faktor Winkel Warmlauf Kaltstartphase</v>
      </c>
      <c r="F1957" s="2" t="str">
        <f>VLOOKUP(A1957,'4B0907557B M382 List'!$A$5:$D$1799,3,FALSE)</f>
        <v>$077E3</v>
      </c>
      <c r="H1957" s="2" t="str">
        <f>VLOOKUP(A1957,'4B0907557P M592 List'!$A$5:$D$1316,2,FALSE)</f>
        <v>1x1</v>
      </c>
      <c r="I1957" s="2" t="str">
        <f>VLOOKUP(A1957,'4B0907557P M592 List'!$A$5:$D$1316,4,FALSE)</f>
        <v>delta Faktor Winkel Warmlauf Kaltstartphase</v>
      </c>
      <c r="J1957" s="2" t="str">
        <f>VLOOKUP(A1957,'4B0907557P M592 List'!$A$5:$D$1316,3,FALSE)</f>
        <v>$07379</v>
      </c>
      <c r="L1957" s="2" t="str">
        <f>VLOOKUP(A1957,'4B0907557P M592 List'!$A$5:$D$1316,2,FALSE)</f>
        <v>1x1</v>
      </c>
      <c r="M1957" s="2" t="str">
        <f>VLOOKUP(A1957,'4B0907557P M592 List'!$A$5:$D$1316,4,FALSE)</f>
        <v>delta Faktor Winkel Warmlauf Kaltstartphase</v>
      </c>
      <c r="N1957" s="2" t="str">
        <f>VLOOKUP(A1957,'4B0907557P M592 List'!$A$5:$D$1316,3,FALSE)</f>
        <v>$07379</v>
      </c>
      <c r="P1957" s="2" t="str">
        <f>VLOOKUP(A1957,'06A906018R M383 List'!$A$6:$D$1294,2,FALSE)</f>
        <v>1x1</v>
      </c>
      <c r="Q1957" s="2" t="str">
        <f>VLOOKUP(A1957,'06A906018R M383 List'!$A$6:$D$1294,4,FALSE)</f>
        <v>delta Faktor Winkel Warmlauf Kaltstartphase</v>
      </c>
      <c r="R1957" s="2" t="str">
        <f>VLOOKUP(A1957,'06A906018R M383 List'!$A$6:$D$1294,3,FALSE)</f>
        <v>$06CFB</v>
      </c>
      <c r="T1957" s="2" t="str">
        <f>VLOOKUP(A1957,'06A906018CG M383 List'!$A$6:$D$1395,2,FALSE)</f>
        <v>1x1</v>
      </c>
      <c r="U1957" s="2" t="str">
        <f>VLOOKUP(A1957,'06A906018CG M383 List'!$A$6:$D$1395,4,FALSE)</f>
        <v>delta Faktor Winkel Warmlauf Kaltstartphase</v>
      </c>
      <c r="V1957" s="2" t="str">
        <f>VLOOKUP(A1957,'06A906018CG M383 List'!$A$6:$D$1395,3,FALSE)</f>
        <v>$06D21</v>
      </c>
    </row>
    <row r="1958" spans="1:22">
      <c r="A1958" s="2" t="s">
        <v>9295</v>
      </c>
      <c r="B1958" s="2" t="str">
        <f>VLOOKUP(A1958,'4B0907557B M382 List'!$A$5:$E$1799,5,FALSE)</f>
        <v>Zündwinkelabregelung in the cold phase of the warm-up</v>
      </c>
      <c r="D1958" s="2" t="str">
        <f>VLOOKUP(A1958,'4B0907557B M382 List'!$A$5:$B$1799,2,FALSE)</f>
        <v>1x1</v>
      </c>
      <c r="E1958" s="2" t="str">
        <f>VLOOKUP(A1958,'4B0907557B M382 List'!$A$5:$D$1799,4,FALSE)</f>
        <v>Zündwinkelabregelung in der Kaltphase des Warmlaufs</v>
      </c>
      <c r="F1958" s="2" t="str">
        <f>VLOOKUP(A1958,'4B0907557B M382 List'!$A$5:$D$1799,3,FALSE)</f>
        <v>$077E4</v>
      </c>
      <c r="H1958" s="2" t="str">
        <f>VLOOKUP(A1958,'4B0907557P M592 List'!$A$5:$D$1316,2,FALSE)</f>
        <v>1x1</v>
      </c>
      <c r="I1958" s="2" t="str">
        <f>VLOOKUP(A1958,'4B0907557P M592 List'!$A$5:$D$1316,4,FALSE)</f>
        <v>Zündwinkelabregelung in der Kaltphase des Warmlaufs</v>
      </c>
      <c r="J1958" s="2" t="str">
        <f>VLOOKUP(A1958,'4B0907557P M592 List'!$A$5:$D$1316,3,FALSE)</f>
        <v>$0737A</v>
      </c>
      <c r="L1958" s="2" t="str">
        <f>VLOOKUP(A1958,'4B0907557P M592 List'!$A$5:$D$1316,2,FALSE)</f>
        <v>1x1</v>
      </c>
      <c r="M1958" s="2" t="str">
        <f>VLOOKUP(A1958,'4B0907557P M592 List'!$A$5:$D$1316,4,FALSE)</f>
        <v>Zündwinkelabregelung in der Kaltphase des Warmlaufs</v>
      </c>
      <c r="N1958" s="2" t="str">
        <f>VLOOKUP(A1958,'4B0907557P M592 List'!$A$5:$D$1316,3,FALSE)</f>
        <v>$0737A</v>
      </c>
      <c r="P1958" s="2" t="str">
        <f>VLOOKUP(A1958,'06A906018R M383 List'!$A$6:$D$1294,2,FALSE)</f>
        <v>1x1</v>
      </c>
      <c r="Q1958" s="2" t="str">
        <f>VLOOKUP(A1958,'06A906018R M383 List'!$A$6:$D$1294,4,FALSE)</f>
        <v>Zündwinkelabregelung in der Kaltphase des Warmlaufs</v>
      </c>
      <c r="R1958" s="2" t="str">
        <f>VLOOKUP(A1958,'06A906018R M383 List'!$A$6:$D$1294,3,FALSE)</f>
        <v>$06CFC</v>
      </c>
      <c r="T1958" s="2" t="str">
        <f>VLOOKUP(A1958,'06A906018CG M383 List'!$A$6:$D$1395,2,FALSE)</f>
        <v>1x1</v>
      </c>
      <c r="U1958" s="2" t="str">
        <f>VLOOKUP(A1958,'06A906018CG M383 List'!$A$6:$D$1395,4,FALSE)</f>
        <v>Zündwinkelabregelung in der Kaltphase des Warmlaufs</v>
      </c>
      <c r="V1958" s="2" t="str">
        <f>VLOOKUP(A1958,'06A906018CG M383 List'!$A$6:$D$1395,3,FALSE)</f>
        <v>$06D22</v>
      </c>
    </row>
    <row r="1959" spans="1:22">
      <c r="A1959" s="2" t="s">
        <v>7778</v>
      </c>
      <c r="B1959" s="2" t="str">
        <f>VLOOKUP(A1959,'4B0907557B M382 List'!$A$5:$E$1799,5,FALSE)</f>
        <v>Idling ignition at FS = active</v>
      </c>
      <c r="D1959" s="2" t="str">
        <f>VLOOKUP(A1959,'4B0907557B M382 List'!$A$5:$B$1799,2,FALSE)</f>
        <v>4x6</v>
      </c>
      <c r="E1959" s="2" t="str">
        <f>VLOOKUP(A1959,'4B0907557B M382 List'!$A$5:$D$1799,4,FALSE)</f>
        <v>Leerlaufzündwinkel bei FS=aktiv</v>
      </c>
      <c r="F1959" s="2" t="str">
        <f>VLOOKUP(A1959,'4B0907557B M382 List'!$A$5:$D$1799,3,FALSE)</f>
        <v>$0B426</v>
      </c>
      <c r="H1959" s="2" t="e">
        <f>VLOOKUP(A1959,'4B0907557P M592 List'!$A$5:$D$1316,2,FALSE)</f>
        <v>#N/A</v>
      </c>
      <c r="I1959" s="2" t="e">
        <f>VLOOKUP(A1959,'4B0907557P M592 List'!$A$5:$D$1316,4,FALSE)</f>
        <v>#N/A</v>
      </c>
      <c r="J1959" s="2" t="e">
        <f>VLOOKUP(A1959,'4B0907557P M592 List'!$A$5:$D$1316,3,FALSE)</f>
        <v>#N/A</v>
      </c>
      <c r="L1959" s="2" t="e">
        <f>VLOOKUP(A1959,'4B0907557P M592 List'!$A$5:$D$1316,2,FALSE)</f>
        <v>#N/A</v>
      </c>
      <c r="M1959" s="2" t="e">
        <f>VLOOKUP(A1959,'4B0907557P M592 List'!$A$5:$D$1316,4,FALSE)</f>
        <v>#N/A</v>
      </c>
      <c r="N1959" s="2" t="e">
        <f>VLOOKUP(A1959,'4B0907557P M592 List'!$A$5:$D$1316,3,FALSE)</f>
        <v>#N/A</v>
      </c>
      <c r="P1959" s="2" t="e">
        <f>VLOOKUP(A1959,'06A906018R M383 List'!$A$6:$D$1294,2,FALSE)</f>
        <v>#N/A</v>
      </c>
      <c r="Q1959" s="2" t="e">
        <f>VLOOKUP(A1959,'06A906018R M383 List'!$A$6:$D$1294,4,FALSE)</f>
        <v>#N/A</v>
      </c>
      <c r="R1959" s="2" t="e">
        <f>VLOOKUP(A1959,'06A906018R M383 List'!$A$6:$D$1294,3,FALSE)</f>
        <v>#N/A</v>
      </c>
      <c r="T1959" s="2" t="e">
        <f>VLOOKUP(A1959,'06A906018CG M383 List'!$A$6:$D$1395,2,FALSE)</f>
        <v>#N/A</v>
      </c>
      <c r="U1959" s="2" t="e">
        <f>VLOOKUP(A1959,'06A906018CG M383 List'!$A$6:$D$1395,4,FALSE)</f>
        <v>#N/A</v>
      </c>
      <c r="V1959" s="2" t="e">
        <f>VLOOKUP(A1959,'06A906018CG M383 List'!$A$6:$D$1395,3,FALSE)</f>
        <v>#N/A</v>
      </c>
    </row>
    <row r="1960" spans="1:22">
      <c r="A1960" s="2" t="s">
        <v>7784</v>
      </c>
      <c r="B1960" s="2" t="str">
        <f>VLOOKUP(A1960,'4B0907557B M382 List'!$A$5:$E$1799,5,FALSE)</f>
        <v>Idling ignition - map</v>
      </c>
      <c r="D1960" s="2" t="str">
        <f>VLOOKUP(A1960,'4B0907557B M382 List'!$A$5:$B$1799,2,FALSE)</f>
        <v>4x6</v>
      </c>
      <c r="E1960" s="2" t="str">
        <f>VLOOKUP(A1960,'4B0907557B M382 List'!$A$5:$D$1799,4,FALSE)</f>
        <v>Leerlaufzündwinkel-Kennfeld</v>
      </c>
      <c r="F1960" s="2" t="str">
        <f>VLOOKUP(A1960,'4B0907557B M382 List'!$A$5:$D$1799,3,FALSE)</f>
        <v>$0B3C6</v>
      </c>
      <c r="H1960" s="2" t="e">
        <f>VLOOKUP(A1960,'4B0907557P M592 List'!$A$5:$D$1316,2,FALSE)</f>
        <v>#N/A</v>
      </c>
      <c r="I1960" s="2" t="e">
        <f>VLOOKUP(A1960,'4B0907557P M592 List'!$A$5:$D$1316,4,FALSE)</f>
        <v>#N/A</v>
      </c>
      <c r="J1960" s="2" t="e">
        <f>VLOOKUP(A1960,'4B0907557P M592 List'!$A$5:$D$1316,3,FALSE)</f>
        <v>#N/A</v>
      </c>
      <c r="L1960" s="2" t="e">
        <f>VLOOKUP(A1960,'4B0907557P M592 List'!$A$5:$D$1316,2,FALSE)</f>
        <v>#N/A</v>
      </c>
      <c r="M1960" s="2" t="e">
        <f>VLOOKUP(A1960,'4B0907557P M592 List'!$A$5:$D$1316,4,FALSE)</f>
        <v>#N/A</v>
      </c>
      <c r="N1960" s="2" t="e">
        <f>VLOOKUP(A1960,'4B0907557P M592 List'!$A$5:$D$1316,3,FALSE)</f>
        <v>#N/A</v>
      </c>
      <c r="P1960" s="2" t="str">
        <f>VLOOKUP(A1960,'06A906018R M383 List'!$A$6:$D$1294,2,FALSE)</f>
        <v>4x6</v>
      </c>
      <c r="Q1960" s="2" t="str">
        <f>VLOOKUP(A1960,'06A906018R M383 List'!$A$6:$D$1294,4,FALSE)</f>
        <v>Leerlaufzündwinkel-Kennfeld</v>
      </c>
      <c r="R1960" s="2" t="str">
        <f>VLOOKUP(A1960,'06A906018R M383 List'!$A$6:$D$1294,3,FALSE)</f>
        <v>$0A8CB</v>
      </c>
      <c r="T1960" s="2" t="e">
        <f>VLOOKUP(A1960,'06A906018CG M383 List'!$A$6:$D$1395,2,FALSE)</f>
        <v>#N/A</v>
      </c>
      <c r="U1960" s="2" t="e">
        <f>VLOOKUP(A1960,'06A906018CG M383 List'!$A$6:$D$1395,4,FALSE)</f>
        <v>#N/A</v>
      </c>
      <c r="V1960" s="2" t="e">
        <f>VLOOKUP(A1960,'06A906018CG M383 List'!$A$6:$D$1395,3,FALSE)</f>
        <v>#N/A</v>
      </c>
    </row>
    <row r="1961" spans="1:22">
      <c r="A1961" s="2" t="s">
        <v>7786</v>
      </c>
      <c r="B1961" s="2" t="str">
        <f>VLOOKUP(A1961,'4B0907557B M382 List'!$A$5:$E$1799,5,FALSE)</f>
        <v>Idling ignition - map</v>
      </c>
      <c r="D1961" s="2" t="str">
        <f>VLOOKUP(A1961,'4B0907557B M382 List'!$A$5:$B$1799,2,FALSE)</f>
        <v>4x6</v>
      </c>
      <c r="E1961" s="2" t="str">
        <f>VLOOKUP(A1961,'4B0907557B M382 List'!$A$5:$D$1799,4,FALSE)</f>
        <v>Leerlaufzündwinkel-Kennfeld</v>
      </c>
      <c r="F1961" s="2" t="str">
        <f>VLOOKUP(A1961,'4B0907557B M382 List'!$A$5:$D$1799,3,FALSE)</f>
        <v>$0B3EC</v>
      </c>
      <c r="H1961" s="2" t="e">
        <f>VLOOKUP(A1961,'4B0907557P M592 List'!$A$5:$D$1316,2,FALSE)</f>
        <v>#N/A</v>
      </c>
      <c r="I1961" s="2" t="e">
        <f>VLOOKUP(A1961,'4B0907557P M592 List'!$A$5:$D$1316,4,FALSE)</f>
        <v>#N/A</v>
      </c>
      <c r="J1961" s="2" t="e">
        <f>VLOOKUP(A1961,'4B0907557P M592 List'!$A$5:$D$1316,3,FALSE)</f>
        <v>#N/A</v>
      </c>
      <c r="L1961" s="2" t="e">
        <f>VLOOKUP(A1961,'4B0907557P M592 List'!$A$5:$D$1316,2,FALSE)</f>
        <v>#N/A</v>
      </c>
      <c r="M1961" s="2" t="e">
        <f>VLOOKUP(A1961,'4B0907557P M592 List'!$A$5:$D$1316,4,FALSE)</f>
        <v>#N/A</v>
      </c>
      <c r="N1961" s="2" t="e">
        <f>VLOOKUP(A1961,'4B0907557P M592 List'!$A$5:$D$1316,3,FALSE)</f>
        <v>#N/A</v>
      </c>
      <c r="P1961" s="2" t="str">
        <f>VLOOKUP(A1961,'06A906018R M383 List'!$A$6:$D$1294,2,FALSE)</f>
        <v>4x6</v>
      </c>
      <c r="Q1961" s="2" t="str">
        <f>VLOOKUP(A1961,'06A906018R M383 List'!$A$6:$D$1294,4,FALSE)</f>
        <v>Leerlaufzündwinkel-Kennfeld</v>
      </c>
      <c r="R1961" s="2" t="str">
        <f>VLOOKUP(A1961,'06A906018R M383 List'!$A$6:$D$1294,3,FALSE)</f>
        <v>$0A8F1</v>
      </c>
      <c r="T1961" s="2" t="e">
        <f>VLOOKUP(A1961,'06A906018CG M383 List'!$A$6:$D$1395,2,FALSE)</f>
        <v>#N/A</v>
      </c>
      <c r="U1961" s="2" t="e">
        <f>VLOOKUP(A1961,'06A906018CG M383 List'!$A$6:$D$1395,4,FALSE)</f>
        <v>#N/A</v>
      </c>
      <c r="V1961" s="2" t="e">
        <f>VLOOKUP(A1961,'06A906018CG M383 List'!$A$6:$D$1395,3,FALSE)</f>
        <v>#N/A</v>
      </c>
    </row>
    <row r="1962" spans="1:22">
      <c r="A1962" s="2" t="s">
        <v>7799</v>
      </c>
      <c r="B1962" s="2" t="str">
        <f>VLOOKUP(A1962,'4B0907557B M382 List'!$A$5:$E$1799,5,FALSE)</f>
        <v>Warmlaufzündwinkel in the partial load</v>
      </c>
      <c r="D1962" s="2" t="str">
        <f>VLOOKUP(A1962,'4B0907557B M382 List'!$A$5:$B$1799,2,FALSE)</f>
        <v>6x6</v>
      </c>
      <c r="E1962" s="2" t="str">
        <f>VLOOKUP(A1962,'4B0907557B M382 List'!$A$5:$D$1799,4,FALSE)</f>
        <v>Warmlaufzündwinkel in der Teillast</v>
      </c>
      <c r="F1962" s="2" t="str">
        <f>VLOOKUP(A1962,'4B0907557B M382 List'!$A$5:$D$1799,3,FALSE)</f>
        <v>$0B458</v>
      </c>
      <c r="H1962" s="2" t="e">
        <f>VLOOKUP(A1962,'4B0907557P M592 List'!$A$5:$D$1316,2,FALSE)</f>
        <v>#N/A</v>
      </c>
      <c r="I1962" s="2" t="e">
        <f>VLOOKUP(A1962,'4B0907557P M592 List'!$A$5:$D$1316,4,FALSE)</f>
        <v>#N/A</v>
      </c>
      <c r="J1962" s="2" t="e">
        <f>VLOOKUP(A1962,'4B0907557P M592 List'!$A$5:$D$1316,3,FALSE)</f>
        <v>#N/A</v>
      </c>
      <c r="L1962" s="2" t="e">
        <f>VLOOKUP(A1962,'4B0907557P M592 List'!$A$5:$D$1316,2,FALSE)</f>
        <v>#N/A</v>
      </c>
      <c r="M1962" s="2" t="e">
        <f>VLOOKUP(A1962,'4B0907557P M592 List'!$A$5:$D$1316,4,FALSE)</f>
        <v>#N/A</v>
      </c>
      <c r="N1962" s="2" t="e">
        <f>VLOOKUP(A1962,'4B0907557P M592 List'!$A$5:$D$1316,3,FALSE)</f>
        <v>#N/A</v>
      </c>
      <c r="P1962" s="2" t="e">
        <f>VLOOKUP(A1962,'06A906018R M383 List'!$A$6:$D$1294,2,FALSE)</f>
        <v>#N/A</v>
      </c>
      <c r="Q1962" s="2" t="e">
        <f>VLOOKUP(A1962,'06A906018R M383 List'!$A$6:$D$1294,4,FALSE)</f>
        <v>#N/A</v>
      </c>
      <c r="R1962" s="2" t="e">
        <f>VLOOKUP(A1962,'06A906018R M383 List'!$A$6:$D$1294,3,FALSE)</f>
        <v>#N/A</v>
      </c>
      <c r="T1962" s="2" t="str">
        <f>VLOOKUP(A1962,'06A906018CG M383 List'!$A$6:$D$1395,2,FALSE)</f>
        <v>6x6</v>
      </c>
      <c r="U1962" s="2" t="str">
        <f>VLOOKUP(A1962,'06A906018CG M383 List'!$A$6:$D$1395,4,FALSE)</f>
        <v>Warmlaufzündwinkel in der Teillast</v>
      </c>
      <c r="V1962" s="2" t="str">
        <f>VLOOKUP(A1962,'06A906018CG M383 List'!$A$6:$D$1395,3,FALSE)</f>
        <v>$0A9C7</v>
      </c>
    </row>
    <row r="1963" spans="1:22">
      <c r="A1963" s="2" t="s">
        <v>7801</v>
      </c>
      <c r="B1963" s="2" t="str">
        <f>VLOOKUP(A1963,'4B0907557B M382 List'!$A$5:$E$1799,5,FALSE)</f>
        <v>Warmlaufzündwinkel in the partial load</v>
      </c>
      <c r="D1963" s="2" t="str">
        <f>VLOOKUP(A1963,'4B0907557B M382 List'!$A$5:$B$1799,2,FALSE)</f>
        <v>6x6</v>
      </c>
      <c r="E1963" s="2" t="str">
        <f>VLOOKUP(A1963,'4B0907557B M382 List'!$A$5:$D$1799,4,FALSE)</f>
        <v>Warmlaufzündwinkel in der Teillast</v>
      </c>
      <c r="F1963" s="2" t="str">
        <f>VLOOKUP(A1963,'4B0907557B M382 List'!$A$5:$D$1799,3,FALSE)</f>
        <v>$0B48C</v>
      </c>
      <c r="H1963" s="2" t="e">
        <f>VLOOKUP(A1963,'4B0907557P M592 List'!$A$5:$D$1316,2,FALSE)</f>
        <v>#N/A</v>
      </c>
      <c r="I1963" s="2" t="e">
        <f>VLOOKUP(A1963,'4B0907557P M592 List'!$A$5:$D$1316,4,FALSE)</f>
        <v>#N/A</v>
      </c>
      <c r="J1963" s="2" t="e">
        <f>VLOOKUP(A1963,'4B0907557P M592 List'!$A$5:$D$1316,3,FALSE)</f>
        <v>#N/A</v>
      </c>
      <c r="L1963" s="2" t="e">
        <f>VLOOKUP(A1963,'4B0907557P M592 List'!$A$5:$D$1316,2,FALSE)</f>
        <v>#N/A</v>
      </c>
      <c r="M1963" s="2" t="e">
        <f>VLOOKUP(A1963,'4B0907557P M592 List'!$A$5:$D$1316,4,FALSE)</f>
        <v>#N/A</v>
      </c>
      <c r="N1963" s="2" t="e">
        <f>VLOOKUP(A1963,'4B0907557P M592 List'!$A$5:$D$1316,3,FALSE)</f>
        <v>#N/A</v>
      </c>
      <c r="P1963" s="2" t="e">
        <f>VLOOKUP(A1963,'06A906018R M383 List'!$A$6:$D$1294,2,FALSE)</f>
        <v>#N/A</v>
      </c>
      <c r="Q1963" s="2" t="e">
        <f>VLOOKUP(A1963,'06A906018R M383 List'!$A$6:$D$1294,4,FALSE)</f>
        <v>#N/A</v>
      </c>
      <c r="R1963" s="2" t="e">
        <f>VLOOKUP(A1963,'06A906018R M383 List'!$A$6:$D$1294,3,FALSE)</f>
        <v>#N/A</v>
      </c>
      <c r="T1963" s="2" t="str">
        <f>VLOOKUP(A1963,'06A906018CG M383 List'!$A$6:$D$1395,2,FALSE)</f>
        <v>6x6</v>
      </c>
      <c r="U1963" s="2" t="str">
        <f>VLOOKUP(A1963,'06A906018CG M383 List'!$A$6:$D$1395,4,FALSE)</f>
        <v>Warmlaufzündwinkel in der Teillast</v>
      </c>
      <c r="V1963" s="2" t="str">
        <f>VLOOKUP(A1963,'06A906018CG M383 List'!$A$6:$D$1395,3,FALSE)</f>
        <v>$0A9FB</v>
      </c>
    </row>
    <row r="1964" spans="1:22">
      <c r="A1964" s="2" t="s">
        <v>3756</v>
      </c>
      <c r="B1964" s="2" t="str">
        <f>VLOOKUP(A1964,'4B0907557B M382 List'!$A$5:$E$1799,5,FALSE)</f>
        <v>Time for Warmlaufzündwinkelspätziehung</v>
      </c>
      <c r="D1964" s="2" t="str">
        <f>VLOOKUP(A1964,'4B0907557B M382 List'!$A$5:$B$1799,2,FALSE)</f>
        <v>4x1</v>
      </c>
      <c r="E1964" s="2" t="str">
        <f>VLOOKUP(A1964,'4B0907557B M382 List'!$A$5:$D$1799,4,FALSE)</f>
        <v>Zeit für Warmlaufzündwinkelspätziehung</v>
      </c>
      <c r="F1964" s="2" t="str">
        <f>VLOOKUP(A1964,'4B0907557B M382 List'!$A$5:$D$1799,3,FALSE)</f>
        <v>$0B40A</v>
      </c>
      <c r="H1964" s="2" t="e">
        <f>VLOOKUP(A1964,'4B0907557P M592 List'!$A$5:$D$1316,2,FALSE)</f>
        <v>#N/A</v>
      </c>
      <c r="I1964" s="2" t="e">
        <f>VLOOKUP(A1964,'4B0907557P M592 List'!$A$5:$D$1316,4,FALSE)</f>
        <v>#N/A</v>
      </c>
      <c r="J1964" s="2" t="e">
        <f>VLOOKUP(A1964,'4B0907557P M592 List'!$A$5:$D$1316,3,FALSE)</f>
        <v>#N/A</v>
      </c>
      <c r="L1964" s="2" t="e">
        <f>VLOOKUP(A1964,'4B0907557P M592 List'!$A$5:$D$1316,2,FALSE)</f>
        <v>#N/A</v>
      </c>
      <c r="M1964" s="2" t="e">
        <f>VLOOKUP(A1964,'4B0907557P M592 List'!$A$5:$D$1316,4,FALSE)</f>
        <v>#N/A</v>
      </c>
      <c r="N1964" s="2" t="e">
        <f>VLOOKUP(A1964,'4B0907557P M592 List'!$A$5:$D$1316,3,FALSE)</f>
        <v>#N/A</v>
      </c>
      <c r="P1964" s="2" t="e">
        <f>VLOOKUP(A1964,'06A906018R M383 List'!$A$6:$D$1294,2,FALSE)</f>
        <v>#N/A</v>
      </c>
      <c r="Q1964" s="2" t="e">
        <f>VLOOKUP(A1964,'06A906018R M383 List'!$A$6:$D$1294,4,FALSE)</f>
        <v>#N/A</v>
      </c>
      <c r="R1964" s="2" t="e">
        <f>VLOOKUP(A1964,'06A906018R M383 List'!$A$6:$D$1294,3,FALSE)</f>
        <v>#N/A</v>
      </c>
      <c r="T1964" s="2" t="e">
        <f>VLOOKUP(A1964,'06A906018CG M383 List'!$A$6:$D$1395,2,FALSE)</f>
        <v>#N/A</v>
      </c>
      <c r="U1964" s="2" t="e">
        <f>VLOOKUP(A1964,'06A906018CG M383 List'!$A$6:$D$1395,4,FALSE)</f>
        <v>#N/A</v>
      </c>
      <c r="V1964" s="2" t="e">
        <f>VLOOKUP(A1964,'06A906018CG M383 List'!$A$6:$D$1395,3,FALSE)</f>
        <v>#N/A</v>
      </c>
    </row>
    <row r="1965" spans="1:22">
      <c r="A1965" s="2" t="s">
        <v>4088</v>
      </c>
      <c r="B1965" s="2" t="str">
        <f>VLOOKUP(A1965,'4B0907557B M382 List'!$A$5:$E$1799,5,FALSE)</f>
        <v>Idle - ignition angle warm-up for a limited time</v>
      </c>
      <c r="D1965" s="2" t="str">
        <f>VLOOKUP(A1965,'4B0907557B M382 List'!$A$5:$B$1799,2,FALSE)</f>
        <v>4x1</v>
      </c>
      <c r="E1965" s="2" t="str">
        <f>VLOOKUP(A1965,'4B0907557B M382 List'!$A$5:$D$1799,4,FALSE)</f>
        <v>Leerlauf - Zündwinkelkorrektur Warmlauf für begrenzte Zeit</v>
      </c>
      <c r="F1965" s="2" t="str">
        <f>VLOOKUP(A1965,'4B0907557B M382 List'!$A$5:$D$1799,3,FALSE)</f>
        <v>$0B414</v>
      </c>
      <c r="H1965" s="2" t="e">
        <f>VLOOKUP(A1965,'4B0907557P M592 List'!$A$5:$D$1316,2,FALSE)</f>
        <v>#N/A</v>
      </c>
      <c r="I1965" s="2" t="e">
        <f>VLOOKUP(A1965,'4B0907557P M592 List'!$A$5:$D$1316,4,FALSE)</f>
        <v>#N/A</v>
      </c>
      <c r="J1965" s="2" t="e">
        <f>VLOOKUP(A1965,'4B0907557P M592 List'!$A$5:$D$1316,3,FALSE)</f>
        <v>#N/A</v>
      </c>
      <c r="L1965" s="2" t="e">
        <f>VLOOKUP(A1965,'4B0907557P M592 List'!$A$5:$D$1316,2,FALSE)</f>
        <v>#N/A</v>
      </c>
      <c r="M1965" s="2" t="e">
        <f>VLOOKUP(A1965,'4B0907557P M592 List'!$A$5:$D$1316,4,FALSE)</f>
        <v>#N/A</v>
      </c>
      <c r="N1965" s="2" t="e">
        <f>VLOOKUP(A1965,'4B0907557P M592 List'!$A$5:$D$1316,3,FALSE)</f>
        <v>#N/A</v>
      </c>
      <c r="P1965" s="2" t="str">
        <f>VLOOKUP(A1965,'06A906018R M383 List'!$A$6:$D$1294,2,FALSE)</f>
        <v>4x1</v>
      </c>
      <c r="Q1965" s="2" t="str">
        <f>VLOOKUP(A1965,'06A906018R M383 List'!$A$6:$D$1294,4,FALSE)</f>
        <v>Leerlauf - Zündwinkelkorrektur Warmlauf für begrenzte Zeit</v>
      </c>
      <c r="R1965" s="2" t="str">
        <f>VLOOKUP(A1965,'06A906018R M383 List'!$A$6:$D$1294,3,FALSE)</f>
        <v>$0A919</v>
      </c>
      <c r="T1965" s="2" t="e">
        <f>VLOOKUP(A1965,'06A906018CG M383 List'!$A$6:$D$1395,2,FALSE)</f>
        <v>#N/A</v>
      </c>
      <c r="U1965" s="2" t="e">
        <f>VLOOKUP(A1965,'06A906018CG M383 List'!$A$6:$D$1395,4,FALSE)</f>
        <v>#N/A</v>
      </c>
      <c r="V1965" s="2" t="e">
        <f>VLOOKUP(A1965,'06A906018CG M383 List'!$A$6:$D$1395,3,FALSE)</f>
        <v>#N/A</v>
      </c>
    </row>
    <row r="1966" spans="1:22">
      <c r="A1966" s="2" t="s">
        <v>4122</v>
      </c>
      <c r="B1966" s="2" t="str">
        <f>VLOOKUP(A1966,'4B0907557B M382 List'!$A$5:$E$1799,5,FALSE)</f>
        <v>Partial load - ignition angle warm-up for a limited time</v>
      </c>
      <c r="D1966" s="2" t="str">
        <f>VLOOKUP(A1966,'4B0907557B M382 List'!$A$5:$B$1799,2,FALSE)</f>
        <v>4x1</v>
      </c>
      <c r="E1966" s="2" t="str">
        <f>VLOOKUP(A1966,'4B0907557B M382 List'!$A$5:$D$1799,4,FALSE)</f>
        <v>Teillast - Zündwinkelkorrektur Warmlauf für begrenzte Zeit</v>
      </c>
      <c r="F1966" s="2" t="str">
        <f>VLOOKUP(A1966,'4B0907557B M382 List'!$A$5:$D$1799,3,FALSE)</f>
        <v>$0B444</v>
      </c>
      <c r="H1966" s="2" t="e">
        <f>VLOOKUP(A1966,'4B0907557P M592 List'!$A$5:$D$1316,2,FALSE)</f>
        <v>#N/A</v>
      </c>
      <c r="I1966" s="2" t="e">
        <f>VLOOKUP(A1966,'4B0907557P M592 List'!$A$5:$D$1316,4,FALSE)</f>
        <v>#N/A</v>
      </c>
      <c r="J1966" s="2" t="e">
        <f>VLOOKUP(A1966,'4B0907557P M592 List'!$A$5:$D$1316,3,FALSE)</f>
        <v>#N/A</v>
      </c>
      <c r="L1966" s="2" t="e">
        <f>VLOOKUP(A1966,'4B0907557P M592 List'!$A$5:$D$1316,2,FALSE)</f>
        <v>#N/A</v>
      </c>
      <c r="M1966" s="2" t="e">
        <f>VLOOKUP(A1966,'4B0907557P M592 List'!$A$5:$D$1316,4,FALSE)</f>
        <v>#N/A</v>
      </c>
      <c r="N1966" s="2" t="e">
        <f>VLOOKUP(A1966,'4B0907557P M592 List'!$A$5:$D$1316,3,FALSE)</f>
        <v>#N/A</v>
      </c>
      <c r="P1966" s="2" t="str">
        <f>VLOOKUP(A1966,'06A906018R M383 List'!$A$6:$D$1294,2,FALSE)</f>
        <v>4x1</v>
      </c>
      <c r="Q1966" s="2" t="str">
        <f>VLOOKUP(A1966,'06A906018R M383 List'!$A$6:$D$1294,4,FALSE)</f>
        <v>Teillast - Zündwinkelkorrektur Warmlauf für begrenzte Zeit</v>
      </c>
      <c r="R1966" s="2" t="str">
        <f>VLOOKUP(A1966,'06A906018R M383 List'!$A$6:$D$1294,3,FALSE)</f>
        <v>$0A949</v>
      </c>
      <c r="T1966" s="2" t="e">
        <f>VLOOKUP(A1966,'06A906018CG M383 List'!$A$6:$D$1395,2,FALSE)</f>
        <v>#N/A</v>
      </c>
      <c r="U1966" s="2" t="e">
        <f>VLOOKUP(A1966,'06A906018CG M383 List'!$A$6:$D$1395,4,FALSE)</f>
        <v>#N/A</v>
      </c>
      <c r="V1966" s="2" t="e">
        <f>VLOOKUP(A1966,'06A906018CG M383 List'!$A$6:$D$1395,3,FALSE)</f>
        <v>#N/A</v>
      </c>
    </row>
    <row r="1967" spans="1:22">
      <c r="P1967" s="2"/>
      <c r="Q1967" s="2"/>
      <c r="R1967" s="2"/>
    </row>
    <row r="1968" spans="1:22">
      <c r="A1968" s="17" t="s">
        <v>4422</v>
      </c>
      <c r="B1968" s="15" t="s">
        <v>10023</v>
      </c>
      <c r="P1968" s="2"/>
      <c r="Q1968" s="2"/>
      <c r="R1968" s="2"/>
    </row>
    <row r="1969" spans="1:22">
      <c r="A1969" s="2" t="s">
        <v>9428</v>
      </c>
      <c r="B1969" s="2" t="str">
        <f>VLOOKUP(A1969,'4B0907557B M382 List'!$A$5:$E$1799,5,FALSE)</f>
        <v>Delta ignition angle for Zündwinkelbegrenzung at GE</v>
      </c>
      <c r="D1969" s="2" t="str">
        <f>VLOOKUP(A1969,'4B0907557B M382 List'!$A$5:$B$1799,2,FALSE)</f>
        <v>1x1</v>
      </c>
      <c r="E1969" s="2" t="str">
        <f>VLOOKUP(A1969,'4B0907557B M382 List'!$A$5:$D$1799,4,FALSE)</f>
        <v>Delta Zündwinkel für Zündwinkelbegrenzung bei GE</v>
      </c>
      <c r="F1969" s="2" t="str">
        <f>VLOOKUP(A1969,'4B0907557B M382 List'!$A$5:$D$1799,3,FALSE)</f>
        <v>$077E6</v>
      </c>
      <c r="H1969" s="2" t="str">
        <f>VLOOKUP(A1969,'4B0907557P M592 List'!$A$5:$D$1316,2,FALSE)</f>
        <v>1x1</v>
      </c>
      <c r="I1969" s="2" t="str">
        <f>VLOOKUP(A1969,'4B0907557P M592 List'!$A$5:$D$1316,4,FALSE)</f>
        <v>Delta Zündwinkel für Zündwinkelbegrenzung bei GE</v>
      </c>
      <c r="J1969" s="2" t="str">
        <f>VLOOKUP(A1969,'4B0907557P M592 List'!$A$5:$D$1316,3,FALSE)</f>
        <v>$0737C</v>
      </c>
      <c r="L1969" s="2" t="str">
        <f>VLOOKUP(A1969,'4B0907557P M592 List'!$A$5:$D$1316,2,FALSE)</f>
        <v>1x1</v>
      </c>
      <c r="M1969" s="2" t="str">
        <f>VLOOKUP(A1969,'4B0907557P M592 List'!$A$5:$D$1316,4,FALSE)</f>
        <v>Delta Zündwinkel für Zündwinkelbegrenzung bei GE</v>
      </c>
      <c r="N1969" s="2" t="str">
        <f>VLOOKUP(A1969,'4B0907557P M592 List'!$A$5:$D$1316,3,FALSE)</f>
        <v>$0737C</v>
      </c>
      <c r="P1969" s="2" t="str">
        <f>VLOOKUP(A1969,'06A906018R M383 List'!$A$6:$D$1294,2,FALSE)</f>
        <v>1x1</v>
      </c>
      <c r="Q1969" s="2" t="str">
        <f>VLOOKUP(A1969,'06A906018R M383 List'!$A$6:$D$1294,4,FALSE)</f>
        <v>Delta Zündwinkel für Zündwinkelbegrenzung bei GE</v>
      </c>
      <c r="R1969" s="2" t="str">
        <f>VLOOKUP(A1969,'06A906018R M383 List'!$A$6:$D$1294,3,FALSE)</f>
        <v>$06CFE</v>
      </c>
      <c r="T1969" s="2" t="str">
        <f>VLOOKUP(A1969,'06A906018CG M383 List'!$A$6:$D$1395,2,FALSE)</f>
        <v>1x1</v>
      </c>
      <c r="U1969" s="2" t="str">
        <f>VLOOKUP(A1969,'06A906018CG M383 List'!$A$6:$D$1395,4,FALSE)</f>
        <v>Delta Zündwinkel für Zündwinkelbegrenzung bei GE</v>
      </c>
      <c r="V1969" s="2" t="str">
        <f>VLOOKUP(A1969,'06A906018CG M383 List'!$A$6:$D$1395,3,FALSE)</f>
        <v>$06D24</v>
      </c>
    </row>
    <row r="1970" spans="1:22">
      <c r="A1970" s="2" t="s">
        <v>9431</v>
      </c>
      <c r="B1970" s="2" t="str">
        <f>VLOOKUP(A1970,'4B0907557B M382 List'!$A$5:$E$1799,5,FALSE)</f>
        <v>Zündwinkelbegrenzung retarded</v>
      </c>
      <c r="D1970" s="2" t="str">
        <f>VLOOKUP(A1970,'4B0907557B M382 List'!$A$5:$B$1799,2,FALSE)</f>
        <v>4x1</v>
      </c>
      <c r="E1970" s="2" t="str">
        <f>VLOOKUP(A1970,'4B0907557B M382 List'!$A$5:$D$1799,4,FALSE)</f>
        <v>Zündwinkelbegrenzung nach spät</v>
      </c>
      <c r="F1970" s="2" t="str">
        <f>VLOOKUP(A1970,'4B0907557B M382 List'!$A$5:$D$1799,3,FALSE)</f>
        <v>$0B4B6</v>
      </c>
      <c r="H1970" s="2" t="e">
        <f>VLOOKUP(A1970,'4B0907557P M592 List'!$A$5:$D$1316,2,FALSE)</f>
        <v>#N/A</v>
      </c>
      <c r="I1970" s="2" t="e">
        <f>VLOOKUP(A1970,'4B0907557P M592 List'!$A$5:$D$1316,4,FALSE)</f>
        <v>#N/A</v>
      </c>
      <c r="J1970" s="2" t="e">
        <f>VLOOKUP(A1970,'4B0907557P M592 List'!$A$5:$D$1316,3,FALSE)</f>
        <v>#N/A</v>
      </c>
      <c r="L1970" s="2" t="e">
        <f>VLOOKUP(A1970,'4B0907557P M592 List'!$A$5:$D$1316,2,FALSE)</f>
        <v>#N/A</v>
      </c>
      <c r="M1970" s="2" t="e">
        <f>VLOOKUP(A1970,'4B0907557P M592 List'!$A$5:$D$1316,4,FALSE)</f>
        <v>#N/A</v>
      </c>
      <c r="N1970" s="2" t="e">
        <f>VLOOKUP(A1970,'4B0907557P M592 List'!$A$5:$D$1316,3,FALSE)</f>
        <v>#N/A</v>
      </c>
      <c r="P1970" s="2" t="e">
        <f>VLOOKUP(A1970,'06A906018R M383 List'!$A$6:$D$1294,2,FALSE)</f>
        <v>#N/A</v>
      </c>
      <c r="Q1970" s="2" t="e">
        <f>VLOOKUP(A1970,'06A906018R M383 List'!$A$6:$D$1294,4,FALSE)</f>
        <v>#N/A</v>
      </c>
      <c r="R1970" s="2" t="e">
        <f>VLOOKUP(A1970,'06A906018R M383 List'!$A$6:$D$1294,3,FALSE)</f>
        <v>#N/A</v>
      </c>
      <c r="T1970" s="2" t="str">
        <f>VLOOKUP(A1970,'06A906018CG M383 List'!$A$6:$D$1395,2,FALSE)</f>
        <v>4x1</v>
      </c>
      <c r="U1970" s="2" t="str">
        <f>VLOOKUP(A1970,'06A906018CG M383 List'!$A$6:$D$1395,4,FALSE)</f>
        <v>Zündwinkelbegrenzung nach spät</v>
      </c>
      <c r="V1970" s="2" t="str">
        <f>VLOOKUP(A1970,'06A906018CG M383 List'!$A$6:$D$1395,3,FALSE)</f>
        <v>$0AA25</v>
      </c>
    </row>
    <row r="1971" spans="1:22">
      <c r="A1971" s="2" t="s">
        <v>9506</v>
      </c>
      <c r="B1971" s="2" t="str">
        <f>VLOOKUP(A1971,'4B0907557B M382 List'!$A$5:$E$1799,5,FALSE)</f>
        <v>Minimum limitation for add. ZW- adaptation (Tester Interface)</v>
      </c>
      <c r="D1971" s="2" t="str">
        <f>VLOOKUP(A1971,'4B0907557B M382 List'!$A$5:$B$1799,2,FALSE)</f>
        <v>1x1</v>
      </c>
      <c r="E1971" s="2" t="str">
        <f>VLOOKUP(A1971,'4B0907557B M382 List'!$A$5:$D$1799,4,FALSE)</f>
        <v>Minimalbegrenzung für add. ZW-Anpassung (Testerschnittstelle)</v>
      </c>
      <c r="F1971" s="2" t="str">
        <f>VLOOKUP(A1971,'4B0907557B M382 List'!$A$5:$D$1799,3,FALSE)</f>
        <v>$077E8</v>
      </c>
      <c r="H1971" s="2" t="str">
        <f>VLOOKUP(A1971,'4B0907557P M592 List'!$A$5:$D$1316,2,FALSE)</f>
        <v>1x1</v>
      </c>
      <c r="I1971" s="2" t="str">
        <f>VLOOKUP(A1971,'4B0907557P M592 List'!$A$5:$D$1316,4,FALSE)</f>
        <v>Minimalbegrenzung für add. ZW-Anpassung (Testerschnittstelle)</v>
      </c>
      <c r="J1971" s="2" t="str">
        <f>VLOOKUP(A1971,'4B0907557P M592 List'!$A$5:$D$1316,3,FALSE)</f>
        <v>$0737E</v>
      </c>
      <c r="L1971" s="2" t="str">
        <f>VLOOKUP(A1971,'4B0907557P M592 List'!$A$5:$D$1316,2,FALSE)</f>
        <v>1x1</v>
      </c>
      <c r="M1971" s="2" t="str">
        <f>VLOOKUP(A1971,'4B0907557P M592 List'!$A$5:$D$1316,4,FALSE)</f>
        <v>Minimalbegrenzung für add. ZW-Anpassung (Testerschnittstelle)</v>
      </c>
      <c r="N1971" s="2" t="str">
        <f>VLOOKUP(A1971,'4B0907557P M592 List'!$A$5:$D$1316,3,FALSE)</f>
        <v>$0737E</v>
      </c>
      <c r="P1971" s="2" t="str">
        <f>VLOOKUP(A1971,'06A906018R M383 List'!$A$6:$D$1294,2,FALSE)</f>
        <v>1x1</v>
      </c>
      <c r="Q1971" s="2" t="str">
        <f>VLOOKUP(A1971,'06A906018R M383 List'!$A$6:$D$1294,4,FALSE)</f>
        <v>Minimalbegrenzung für add. ZW-Anpassung (Testerschnittstelle)</v>
      </c>
      <c r="R1971" s="2" t="str">
        <f>VLOOKUP(A1971,'06A906018R M383 List'!$A$6:$D$1294,3,FALSE)</f>
        <v>$06D00</v>
      </c>
      <c r="T1971" s="2" t="str">
        <f>VLOOKUP(A1971,'06A906018CG M383 List'!$A$6:$D$1395,2,FALSE)</f>
        <v>1x1</v>
      </c>
      <c r="U1971" s="2" t="str">
        <f>VLOOKUP(A1971,'06A906018CG M383 List'!$A$6:$D$1395,4,FALSE)</f>
        <v>Minimalbegrenzung für add. ZW-Anpassung (Testerschnittstelle)</v>
      </c>
      <c r="V1971" s="2" t="str">
        <f>VLOOKUP(A1971,'06A906018CG M383 List'!$A$6:$D$1395,3,FALSE)</f>
        <v>$06D26</v>
      </c>
    </row>
    <row r="1972" spans="1:22">
      <c r="A1972" s="2" t="s">
        <v>9509</v>
      </c>
      <c r="B1972" s="2" t="str">
        <f>VLOOKUP(A1972,'4B0907557B M382 List'!$A$5:$E$1799,5,FALSE)</f>
        <v>Maximum limitation for add. ZW- adaptation (Tester Interface)</v>
      </c>
      <c r="D1972" s="2" t="str">
        <f>VLOOKUP(A1972,'4B0907557B M382 List'!$A$5:$B$1799,2,FALSE)</f>
        <v>1x1</v>
      </c>
      <c r="E1972" s="2" t="str">
        <f>VLOOKUP(A1972,'4B0907557B M382 List'!$A$5:$D$1799,4,FALSE)</f>
        <v>Maximalbegrenzung für add. ZW-Anpassung (Testerschnittstelle)</v>
      </c>
      <c r="F1972" s="2" t="str">
        <f>VLOOKUP(A1972,'4B0907557B M382 List'!$A$5:$D$1799,3,FALSE)</f>
        <v>$077E9</v>
      </c>
      <c r="H1972" s="2" t="str">
        <f>VLOOKUP(A1972,'4B0907557P M592 List'!$A$5:$D$1316,2,FALSE)</f>
        <v>1x1</v>
      </c>
      <c r="I1972" s="2" t="str">
        <f>VLOOKUP(A1972,'4B0907557P M592 List'!$A$5:$D$1316,4,FALSE)</f>
        <v>Maximalbegrenzung für add. ZW-Anpassung (Testerschnittstelle)</v>
      </c>
      <c r="J1972" s="2" t="str">
        <f>VLOOKUP(A1972,'4B0907557P M592 List'!$A$5:$D$1316,3,FALSE)</f>
        <v>$0737F</v>
      </c>
      <c r="L1972" s="2" t="str">
        <f>VLOOKUP(A1972,'4B0907557P M592 List'!$A$5:$D$1316,2,FALSE)</f>
        <v>1x1</v>
      </c>
      <c r="M1972" s="2" t="str">
        <f>VLOOKUP(A1972,'4B0907557P M592 List'!$A$5:$D$1316,4,FALSE)</f>
        <v>Maximalbegrenzung für add. ZW-Anpassung (Testerschnittstelle)</v>
      </c>
      <c r="N1972" s="2" t="str">
        <f>VLOOKUP(A1972,'4B0907557P M592 List'!$A$5:$D$1316,3,FALSE)</f>
        <v>$0737F</v>
      </c>
      <c r="P1972" s="2" t="str">
        <f>VLOOKUP(A1972,'06A906018R M383 List'!$A$6:$D$1294,2,FALSE)</f>
        <v>1x1</v>
      </c>
      <c r="Q1972" s="2" t="str">
        <f>VLOOKUP(A1972,'06A906018R M383 List'!$A$6:$D$1294,4,FALSE)</f>
        <v>Maximalbegrenzung für add. ZW-Anpassung (Testerschnittstelle)</v>
      </c>
      <c r="R1972" s="2" t="str">
        <f>VLOOKUP(A1972,'06A906018R M383 List'!$A$6:$D$1294,3,FALSE)</f>
        <v>$06D01</v>
      </c>
      <c r="T1972" s="2" t="str">
        <f>VLOOKUP(A1972,'06A906018CG M383 List'!$A$6:$D$1395,2,FALSE)</f>
        <v>1x1</v>
      </c>
      <c r="U1972" s="2" t="str">
        <f>VLOOKUP(A1972,'06A906018CG M383 List'!$A$6:$D$1395,4,FALSE)</f>
        <v>Maximalbegrenzung für add. ZW-Anpassung (Testerschnittstelle)</v>
      </c>
      <c r="V1972" s="2" t="str">
        <f>VLOOKUP(A1972,'06A906018CG M383 List'!$A$6:$D$1395,3,FALSE)</f>
        <v>$06D27</v>
      </c>
    </row>
    <row r="1973" spans="1:22">
      <c r="A1973" s="2" t="s">
        <v>7504</v>
      </c>
      <c r="B1973" s="2" t="str">
        <f>VLOOKUP(A1973,'4B0907557B M382 List'!$A$5:$E$1799,5,FALSE)</f>
        <v>Variant encoded ignition retard</v>
      </c>
      <c r="D1973" s="2" t="str">
        <f>VLOOKUP(A1973,'4B0907557B M382 List'!$A$5:$B$1799,2,FALSE)</f>
        <v>6x6</v>
      </c>
      <c r="E1973" s="2" t="str">
        <f>VLOOKUP(A1973,'4B0907557B M382 List'!$A$5:$D$1799,4,FALSE)</f>
        <v>Zündwinkelspätverstellung variantenkodiert</v>
      </c>
      <c r="F1973" s="2" t="str">
        <f>VLOOKUP(A1973,'4B0907557B M382 List'!$A$5:$D$1799,3,FALSE)</f>
        <v>$0AA15</v>
      </c>
      <c r="H1973" s="2" t="e">
        <f>VLOOKUP(A1973,'4B0907557P M592 List'!$A$5:$D$1316,2,FALSE)</f>
        <v>#N/A</v>
      </c>
      <c r="I1973" s="2" t="e">
        <f>VLOOKUP(A1973,'4B0907557P M592 List'!$A$5:$D$1316,4,FALSE)</f>
        <v>#N/A</v>
      </c>
      <c r="J1973" s="2" t="e">
        <f>VLOOKUP(A1973,'4B0907557P M592 List'!$A$5:$D$1316,3,FALSE)</f>
        <v>#N/A</v>
      </c>
      <c r="L1973" s="2" t="e">
        <f>VLOOKUP(A1973,'4B0907557P M592 List'!$A$5:$D$1316,2,FALSE)</f>
        <v>#N/A</v>
      </c>
      <c r="M1973" s="2" t="e">
        <f>VLOOKUP(A1973,'4B0907557P M592 List'!$A$5:$D$1316,4,FALSE)</f>
        <v>#N/A</v>
      </c>
      <c r="N1973" s="2" t="e">
        <f>VLOOKUP(A1973,'4B0907557P M592 List'!$A$5:$D$1316,3,FALSE)</f>
        <v>#N/A</v>
      </c>
      <c r="P1973" s="2" t="e">
        <f>VLOOKUP(A1973,'06A906018R M383 List'!$A$6:$D$1294,2,FALSE)</f>
        <v>#N/A</v>
      </c>
      <c r="Q1973" s="2" t="e">
        <f>VLOOKUP(A1973,'06A906018R M383 List'!$A$6:$D$1294,4,FALSE)</f>
        <v>#N/A</v>
      </c>
      <c r="R1973" s="2" t="e">
        <f>VLOOKUP(A1973,'06A906018R M383 List'!$A$6:$D$1294,3,FALSE)</f>
        <v>#N/A</v>
      </c>
      <c r="T1973" s="2" t="str">
        <f>VLOOKUP(A1973,'06A906018CG M383 List'!$A$6:$D$1395,2,FALSE)</f>
        <v>6x6</v>
      </c>
      <c r="U1973" s="2" t="str">
        <f>VLOOKUP(A1973,'06A906018CG M383 List'!$A$6:$D$1395,4,FALSE)</f>
        <v>Zündwinkelspätverstellung variantenkodiert</v>
      </c>
      <c r="V1973" s="2" t="str">
        <f>VLOOKUP(A1973,'06A906018CG M383 List'!$A$6:$D$1395,3,FALSE)</f>
        <v>$09F8C</v>
      </c>
    </row>
    <row r="1974" spans="1:22">
      <c r="A1974" s="17" t="s">
        <v>7752</v>
      </c>
      <c r="B1974" s="18" t="str">
        <f>VLOOKUP(A1974,'4B0907557B M382 List'!$A$5:$E$1799,5,FALSE)</f>
        <v>Firing angle dynamic lead in BA</v>
      </c>
      <c r="C1974" s="17"/>
      <c r="D1974" s="17" t="str">
        <f>VLOOKUP(A1974,'4B0907557B M382 List'!$A$5:$B$1799,2,FALSE)</f>
        <v>8x8</v>
      </c>
      <c r="E1974" s="2" t="str">
        <f>VLOOKUP(A1974,'4B0907557B M382 List'!$A$5:$D$1799,4,FALSE)</f>
        <v>Zündwinkel Dynamikvorhalt bei BA</v>
      </c>
      <c r="F1974" s="2" t="str">
        <f>VLOOKUP(A1974,'4B0907557B M382 List'!$A$5:$D$1799,3,FALSE)</f>
        <v>$0BA90</v>
      </c>
      <c r="H1974" s="2" t="e">
        <f>VLOOKUP(A1974,'4B0907557P M592 List'!$A$5:$D$1316,2,FALSE)</f>
        <v>#N/A</v>
      </c>
      <c r="I1974" s="2" t="e">
        <f>VLOOKUP(A1974,'4B0907557P M592 List'!$A$5:$D$1316,4,FALSE)</f>
        <v>#N/A</v>
      </c>
      <c r="J1974" s="2" t="e">
        <f>VLOOKUP(A1974,'4B0907557P M592 List'!$A$5:$D$1316,3,FALSE)</f>
        <v>#N/A</v>
      </c>
      <c r="L1974" s="2" t="e">
        <f>VLOOKUP(A1974,'4B0907557P M592 List'!$A$5:$D$1316,2,FALSE)</f>
        <v>#N/A</v>
      </c>
      <c r="M1974" s="2" t="e">
        <f>VLOOKUP(A1974,'4B0907557P M592 List'!$A$5:$D$1316,4,FALSE)</f>
        <v>#N/A</v>
      </c>
      <c r="N1974" s="2" t="e">
        <f>VLOOKUP(A1974,'4B0907557P M592 List'!$A$5:$D$1316,3,FALSE)</f>
        <v>#N/A</v>
      </c>
      <c r="P1974" s="2" t="str">
        <f>VLOOKUP(A1974,'06A906018R M383 List'!$A$6:$D$1294,2,FALSE)</f>
        <v>8x8</v>
      </c>
      <c r="Q1974" s="2" t="str">
        <f>VLOOKUP(A1974,'06A906018R M383 List'!$A$6:$D$1294,4,FALSE)</f>
        <v>Zündwinkel Dynamikvorhalt bei BA</v>
      </c>
      <c r="R1974" s="2" t="str">
        <f>VLOOKUP(A1974,'06A906018R M383 List'!$A$6:$D$1294,3,FALSE)</f>
        <v>$0B1BD</v>
      </c>
      <c r="T1974" s="2" t="str">
        <f>VLOOKUP(A1974,'06A906018CG M383 List'!$A$6:$D$1395,2,FALSE)</f>
        <v>8x8</v>
      </c>
      <c r="U1974" s="2" t="str">
        <f>VLOOKUP(A1974,'06A906018CG M383 List'!$A$6:$D$1395,4,FALSE)</f>
        <v>Zündwinkel Dynamikvorhalt bei BA</v>
      </c>
      <c r="V1974" s="2" t="str">
        <f>VLOOKUP(A1974,'06A906018CG M383 List'!$A$6:$D$1395,3,FALSE)</f>
        <v>$0B227</v>
      </c>
    </row>
    <row r="1975" spans="1:22">
      <c r="A1975" s="17" t="s">
        <v>7754</v>
      </c>
      <c r="B1975" s="18" t="str">
        <f>VLOOKUP(A1975,'4B0907557B M382 List'!$A$5:$E$1799,5,FALSE)</f>
        <v>Firing angle dynamic lead in BA</v>
      </c>
      <c r="C1975" s="17"/>
      <c r="D1975" s="17" t="str">
        <f>VLOOKUP(A1975,'4B0907557B M382 List'!$A$5:$B$1799,2,FALSE)</f>
        <v>8x8</v>
      </c>
      <c r="E1975" s="2" t="str">
        <f>VLOOKUP(A1975,'4B0907557B M382 List'!$A$5:$D$1799,4,FALSE)</f>
        <v>Zündwinkel Dynamikvorhalt bei BA</v>
      </c>
      <c r="F1975" s="2" t="str">
        <f>VLOOKUP(A1975,'4B0907557B M382 List'!$A$5:$D$1799,3,FALSE)</f>
        <v>$0BAE4</v>
      </c>
      <c r="H1975" s="2" t="e">
        <f>VLOOKUP(A1975,'4B0907557P M592 List'!$A$5:$D$1316,2,FALSE)</f>
        <v>#N/A</v>
      </c>
      <c r="I1975" s="2" t="e">
        <f>VLOOKUP(A1975,'4B0907557P M592 List'!$A$5:$D$1316,4,FALSE)</f>
        <v>#N/A</v>
      </c>
      <c r="J1975" s="2" t="e">
        <f>VLOOKUP(A1975,'4B0907557P M592 List'!$A$5:$D$1316,3,FALSE)</f>
        <v>#N/A</v>
      </c>
      <c r="L1975" s="2" t="e">
        <f>VLOOKUP(A1975,'4B0907557P M592 List'!$A$5:$D$1316,2,FALSE)</f>
        <v>#N/A</v>
      </c>
      <c r="M1975" s="2" t="e">
        <f>VLOOKUP(A1975,'4B0907557P M592 List'!$A$5:$D$1316,4,FALSE)</f>
        <v>#N/A</v>
      </c>
      <c r="N1975" s="2" t="e">
        <f>VLOOKUP(A1975,'4B0907557P M592 List'!$A$5:$D$1316,3,FALSE)</f>
        <v>#N/A</v>
      </c>
      <c r="P1975" s="2" t="str">
        <f>VLOOKUP(A1975,'06A906018R M383 List'!$A$6:$D$1294,2,FALSE)</f>
        <v>8x8</v>
      </c>
      <c r="Q1975" s="2" t="str">
        <f>VLOOKUP(A1975,'06A906018R M383 List'!$A$6:$D$1294,4,FALSE)</f>
        <v>Zündwinkel Dynamikvorhalt bei BA</v>
      </c>
      <c r="R1975" s="2" t="str">
        <f>VLOOKUP(A1975,'06A906018R M383 List'!$A$6:$D$1294,3,FALSE)</f>
        <v>$0B211</v>
      </c>
      <c r="T1975" s="2" t="str">
        <f>VLOOKUP(A1975,'06A906018CG M383 List'!$A$6:$D$1395,2,FALSE)</f>
        <v>8x8</v>
      </c>
      <c r="U1975" s="2" t="str">
        <f>VLOOKUP(A1975,'06A906018CG M383 List'!$A$6:$D$1395,4,FALSE)</f>
        <v>Zündwinkel Dynamikvorhalt bei BA</v>
      </c>
      <c r="V1975" s="2" t="str">
        <f>VLOOKUP(A1975,'06A906018CG M383 List'!$A$6:$D$1395,3,FALSE)</f>
        <v>$0B27B</v>
      </c>
    </row>
    <row r="1976" spans="1:22">
      <c r="A1976" s="17" t="s">
        <v>7756</v>
      </c>
      <c r="B1976" s="18" t="str">
        <f>VLOOKUP(A1976,'4B0907557B M382 List'!$A$5:$E$1799,5,FALSE)</f>
        <v>Firing angle dynamic lead in BA</v>
      </c>
      <c r="C1976" s="17"/>
      <c r="D1976" s="17" t="str">
        <f>VLOOKUP(A1976,'4B0907557B M382 List'!$A$5:$B$1799,2,FALSE)</f>
        <v>8x8</v>
      </c>
      <c r="E1976" s="2" t="str">
        <f>VLOOKUP(A1976,'4B0907557B M382 List'!$A$5:$D$1799,4,FALSE)</f>
        <v>Zündwinkel Dynamikvorhalt bei BA</v>
      </c>
      <c r="F1976" s="2" t="str">
        <f>VLOOKUP(A1976,'4B0907557B M382 List'!$A$5:$D$1799,3,FALSE)</f>
        <v>$0BB38</v>
      </c>
      <c r="H1976" s="2" t="e">
        <f>VLOOKUP(A1976,'4B0907557P M592 List'!$A$5:$D$1316,2,FALSE)</f>
        <v>#N/A</v>
      </c>
      <c r="I1976" s="2" t="e">
        <f>VLOOKUP(A1976,'4B0907557P M592 List'!$A$5:$D$1316,4,FALSE)</f>
        <v>#N/A</v>
      </c>
      <c r="J1976" s="2" t="e">
        <f>VLOOKUP(A1976,'4B0907557P M592 List'!$A$5:$D$1316,3,FALSE)</f>
        <v>#N/A</v>
      </c>
      <c r="L1976" s="2" t="e">
        <f>VLOOKUP(A1976,'4B0907557P M592 List'!$A$5:$D$1316,2,FALSE)</f>
        <v>#N/A</v>
      </c>
      <c r="M1976" s="2" t="e">
        <f>VLOOKUP(A1976,'4B0907557P M592 List'!$A$5:$D$1316,4,FALSE)</f>
        <v>#N/A</v>
      </c>
      <c r="N1976" s="2" t="e">
        <f>VLOOKUP(A1976,'4B0907557P M592 List'!$A$5:$D$1316,3,FALSE)</f>
        <v>#N/A</v>
      </c>
      <c r="P1976" s="2" t="str">
        <f>VLOOKUP(A1976,'06A906018R M383 List'!$A$6:$D$1294,2,FALSE)</f>
        <v>8x8</v>
      </c>
      <c r="Q1976" s="2" t="str">
        <f>VLOOKUP(A1976,'06A906018R M383 List'!$A$6:$D$1294,4,FALSE)</f>
        <v>Zündwinkel Dynamikvorhalt bei BA</v>
      </c>
      <c r="R1976" s="2" t="str">
        <f>VLOOKUP(A1976,'06A906018R M383 List'!$A$6:$D$1294,3,FALSE)</f>
        <v>$0B265</v>
      </c>
      <c r="T1976" s="2" t="str">
        <f>VLOOKUP(A1976,'06A906018CG M383 List'!$A$6:$D$1395,2,FALSE)</f>
        <v>8x8</v>
      </c>
      <c r="U1976" s="2" t="str">
        <f>VLOOKUP(A1976,'06A906018CG M383 List'!$A$6:$D$1395,4,FALSE)</f>
        <v>Zündwinkel Dynamikvorhalt bei BA</v>
      </c>
      <c r="V1976" s="2" t="str">
        <f>VLOOKUP(A1976,'06A906018CG M383 List'!$A$6:$D$1395,3,FALSE)</f>
        <v>$0B2CF</v>
      </c>
    </row>
    <row r="1977" spans="1:22">
      <c r="A1977" s="2" t="s">
        <v>7869</v>
      </c>
      <c r="B1977" s="2" t="str">
        <f>VLOOKUP(A1977,'4B0907557B M382 List'!$A$5:$E$1799,5,FALSE)</f>
        <v>Minimum firing angle</v>
      </c>
      <c r="D1977" s="2" t="str">
        <f>VLOOKUP(A1977,'4B0907557B M382 List'!$A$5:$B$1799,2,FALSE)</f>
        <v>11x16</v>
      </c>
      <c r="E1977" s="2" t="str">
        <f>VLOOKUP(A1977,'4B0907557B M382 List'!$A$5:$D$1799,4,FALSE)</f>
        <v>Min-Zündwinkel</v>
      </c>
      <c r="F1977" s="2" t="str">
        <f>VLOOKUP(A1977,'4B0907557B M382 List'!$A$5:$D$1799,3,FALSE)</f>
        <v>$08370</v>
      </c>
      <c r="H1977" s="2" t="str">
        <f>VLOOKUP(A1977,'4B0907557P M592 List'!$A$5:$D$1316,2,FALSE)</f>
        <v>11x16</v>
      </c>
      <c r="I1977" s="2" t="str">
        <f>VLOOKUP(A1977,'4B0907557P M592 List'!$A$5:$D$1316,4,FALSE)</f>
        <v>Min-Zündwinkel</v>
      </c>
      <c r="J1977" s="2" t="str">
        <f>VLOOKUP(A1977,'4B0907557P M592 List'!$A$5:$D$1316,3,FALSE)</f>
        <v>$07F06</v>
      </c>
      <c r="L1977" s="2" t="str">
        <f>VLOOKUP(A1977,'4B0907557P M592 List'!$A$5:$D$1316,2,FALSE)</f>
        <v>11x16</v>
      </c>
      <c r="M1977" s="2" t="str">
        <f>VLOOKUP(A1977,'4B0907557P M592 List'!$A$5:$D$1316,4,FALSE)</f>
        <v>Min-Zündwinkel</v>
      </c>
      <c r="N1977" s="2" t="str">
        <f>VLOOKUP(A1977,'4B0907557P M592 List'!$A$5:$D$1316,3,FALSE)</f>
        <v>$07F06</v>
      </c>
      <c r="P1977" s="2" t="str">
        <f>VLOOKUP(A1977,'06A906018R M383 List'!$A$6:$D$1294,2,FALSE)</f>
        <v>11x16</v>
      </c>
      <c r="Q1977" s="2" t="str">
        <f>VLOOKUP(A1977,'06A906018R M383 List'!$A$6:$D$1294,4,FALSE)</f>
        <v>Min-Zündwinkel</v>
      </c>
      <c r="R1977" s="2" t="str">
        <f>VLOOKUP(A1977,'06A906018R M383 List'!$A$6:$D$1294,3,FALSE)</f>
        <v>$078AA</v>
      </c>
      <c r="T1977" s="2" t="str">
        <f>VLOOKUP(A1977,'06A906018CG M383 List'!$A$6:$D$1395,2,FALSE)</f>
        <v>11x16</v>
      </c>
      <c r="U1977" s="2" t="str">
        <f>VLOOKUP(A1977,'06A906018CG M383 List'!$A$6:$D$1395,4,FALSE)</f>
        <v>Min-Zündwinkel</v>
      </c>
      <c r="V1977" s="2" t="str">
        <f>VLOOKUP(A1977,'06A906018CG M383 List'!$A$6:$D$1395,3,FALSE)</f>
        <v>$07914</v>
      </c>
    </row>
    <row r="1978" spans="1:22">
      <c r="A1978" s="2" t="s">
        <v>4091</v>
      </c>
      <c r="B1978" s="2" t="str">
        <f>VLOOKUP(A1978,'4B0907557B M382 List'!$A$5:$E$1799,5,FALSE)</f>
        <v>earliest angle</v>
      </c>
      <c r="D1978" s="2" t="str">
        <f>VLOOKUP(A1978,'4B0907557B M382 List'!$A$5:$B$1799,2,FALSE)</f>
        <v>1x1</v>
      </c>
      <c r="E1978" s="2" t="str">
        <f>VLOOKUP(A1978,'4B0907557B M382 List'!$A$5:$D$1799,4,FALSE)</f>
        <v>frühester Winkel</v>
      </c>
      <c r="F1978" s="2" t="str">
        <f>VLOOKUP(A1978,'4B0907557B M382 List'!$A$5:$D$1799,3,FALSE)</f>
        <v>$077E7</v>
      </c>
      <c r="H1978" s="2" t="str">
        <f>VLOOKUP(A1978,'4B0907557P M592 List'!$A$5:$D$1316,2,FALSE)</f>
        <v>1x1</v>
      </c>
      <c r="I1978" s="2" t="str">
        <f>VLOOKUP(A1978,'4B0907557P M592 List'!$A$5:$D$1316,4,FALSE)</f>
        <v>frühester Winkel</v>
      </c>
      <c r="J1978" s="2" t="str">
        <f>VLOOKUP(A1978,'4B0907557P M592 List'!$A$5:$D$1316,3,FALSE)</f>
        <v>$0737D</v>
      </c>
      <c r="L1978" s="2" t="str">
        <f>VLOOKUP(A1978,'4B0907557P M592 List'!$A$5:$D$1316,2,FALSE)</f>
        <v>1x1</v>
      </c>
      <c r="M1978" s="2" t="str">
        <f>VLOOKUP(A1978,'4B0907557P M592 List'!$A$5:$D$1316,4,FALSE)</f>
        <v>frühester Winkel</v>
      </c>
      <c r="N1978" s="2" t="str">
        <f>VLOOKUP(A1978,'4B0907557P M592 List'!$A$5:$D$1316,3,FALSE)</f>
        <v>$0737D</v>
      </c>
      <c r="P1978" s="2" t="str">
        <f>VLOOKUP(A1978,'06A906018R M383 List'!$A$6:$D$1294,2,FALSE)</f>
        <v>1x1</v>
      </c>
      <c r="Q1978" s="2" t="str">
        <f>VLOOKUP(A1978,'06A906018R M383 List'!$A$6:$D$1294,4,FALSE)</f>
        <v>frühester Winkel</v>
      </c>
      <c r="R1978" s="2" t="str">
        <f>VLOOKUP(A1978,'06A906018R M383 List'!$A$6:$D$1294,3,FALSE)</f>
        <v>$06CFF</v>
      </c>
      <c r="T1978" s="2" t="str">
        <f>VLOOKUP(A1978,'06A906018CG M383 List'!$A$6:$D$1395,2,FALSE)</f>
        <v>1x1</v>
      </c>
      <c r="U1978" s="2" t="str">
        <f>VLOOKUP(A1978,'06A906018CG M383 List'!$A$6:$D$1395,4,FALSE)</f>
        <v>frühester Winkel</v>
      </c>
      <c r="V1978" s="2" t="str">
        <f>VLOOKUP(A1978,'06A906018CG M383 List'!$A$6:$D$1395,3,FALSE)</f>
        <v>$06D25</v>
      </c>
    </row>
    <row r="1979" spans="1:22">
      <c r="A1979" s="2" t="s">
        <v>4119</v>
      </c>
      <c r="B1979" s="2" t="str">
        <f>VLOOKUP(A1979,'4B0907557B M382 List'!$A$5:$E$1799,5,FALSE)</f>
        <v>phase transition</v>
      </c>
      <c r="D1979" s="2" t="str">
        <f>VLOOKUP(A1979,'4B0907557B M382 List'!$A$5:$B$1799,2,FALSE)</f>
        <v>4x1</v>
      </c>
      <c r="E1979" s="2" t="str">
        <f>VLOOKUP(A1979,'4B0907557B M382 List'!$A$5:$D$1799,4,FALSE)</f>
        <v>Phasengang</v>
      </c>
      <c r="F1979" s="2" t="str">
        <f>VLOOKUP(A1979,'4B0907557B M382 List'!$A$5:$D$1799,3,FALSE)</f>
        <v>$0B4C0</v>
      </c>
      <c r="H1979" s="2" t="e">
        <f>VLOOKUP(A1979,'4B0907557P M592 List'!$A$5:$D$1316,2,FALSE)</f>
        <v>#N/A</v>
      </c>
      <c r="I1979" s="2" t="e">
        <f>VLOOKUP(A1979,'4B0907557P M592 List'!$A$5:$D$1316,4,FALSE)</f>
        <v>#N/A</v>
      </c>
      <c r="J1979" s="2" t="e">
        <f>VLOOKUP(A1979,'4B0907557P M592 List'!$A$5:$D$1316,3,FALSE)</f>
        <v>#N/A</v>
      </c>
      <c r="L1979" s="2" t="e">
        <f>VLOOKUP(A1979,'4B0907557P M592 List'!$A$5:$D$1316,2,FALSE)</f>
        <v>#N/A</v>
      </c>
      <c r="M1979" s="2" t="e">
        <f>VLOOKUP(A1979,'4B0907557P M592 List'!$A$5:$D$1316,4,FALSE)</f>
        <v>#N/A</v>
      </c>
      <c r="N1979" s="2" t="e">
        <f>VLOOKUP(A1979,'4B0907557P M592 List'!$A$5:$D$1316,3,FALSE)</f>
        <v>#N/A</v>
      </c>
      <c r="P1979" s="2" t="str">
        <f>VLOOKUP(A1979,'06A906018R M383 List'!$A$6:$D$1294,2,FALSE)</f>
        <v>4x1</v>
      </c>
      <c r="Q1979" s="2" t="str">
        <f>VLOOKUP(A1979,'06A906018R M383 List'!$A$6:$D$1294,4,FALSE)</f>
        <v>Phasengang</v>
      </c>
      <c r="R1979" s="2" t="str">
        <f>VLOOKUP(A1979,'06A906018R M383 List'!$A$6:$D$1294,3,FALSE)</f>
        <v>$0A9C5</v>
      </c>
      <c r="T1979" s="2" t="str">
        <f>VLOOKUP(A1979,'06A906018CG M383 List'!$A$6:$D$1395,2,FALSE)</f>
        <v>4x1</v>
      </c>
      <c r="U1979" s="2" t="str">
        <f>VLOOKUP(A1979,'06A906018CG M383 List'!$A$6:$D$1395,4,FALSE)</f>
        <v>Phasengang</v>
      </c>
      <c r="V1979" s="2" t="str">
        <f>VLOOKUP(A1979,'06A906018CG M383 List'!$A$6:$D$1395,3,FALSE)</f>
        <v>$0AA2F</v>
      </c>
    </row>
    <row r="1980" spans="1:22">
      <c r="P1980" s="2"/>
      <c r="Q1980" s="2"/>
      <c r="R1980" s="2"/>
    </row>
    <row r="1981" spans="1:22">
      <c r="A1981" s="2" t="s">
        <v>4423</v>
      </c>
      <c r="B1981" s="15" t="s">
        <v>10021</v>
      </c>
      <c r="P1981" s="2"/>
      <c r="Q1981" s="2"/>
      <c r="R1981" s="2"/>
    </row>
    <row r="1982" spans="1:22">
      <c r="A1982" s="2" t="s">
        <v>8962</v>
      </c>
      <c r="B1982" s="2" t="str">
        <f>VLOOKUP(A1982,'4B0907557B M382 List'!$A$5:$E$1799,5,FALSE)</f>
        <v>Hard number increments after WE: Zündwinkeländerungsbereich 4</v>
      </c>
      <c r="D1982" s="2" t="str">
        <f>VLOOKUP(A1982,'4B0907557B M382 List'!$A$5:$B$1799,2,FALSE)</f>
        <v>10x1</v>
      </c>
      <c r="E1982" s="2" t="str">
        <f>VLOOKUP(A1982,'4B0907557B M382 List'!$A$5:$D$1799,4,FALSE)</f>
        <v>Zündwinkeländerungsbereich 4: Anzahl Inkremente nach WE hart</v>
      </c>
      <c r="F1982" s="2" t="str">
        <f>VLOOKUP(A1982,'4B0907557B M382 List'!$A$5:$D$1799,3,FALSE)</f>
        <v>$0B4EE</v>
      </c>
      <c r="H1982" s="2" t="e">
        <f>VLOOKUP(A1982,'4B0907557P M592 List'!$A$5:$D$1316,2,FALSE)</f>
        <v>#N/A</v>
      </c>
      <c r="I1982" s="2" t="e">
        <f>VLOOKUP(A1982,'4B0907557P M592 List'!$A$5:$D$1316,4,FALSE)</f>
        <v>#N/A</v>
      </c>
      <c r="J1982" s="2" t="e">
        <f>VLOOKUP(A1982,'4B0907557P M592 List'!$A$5:$D$1316,3,FALSE)</f>
        <v>#N/A</v>
      </c>
      <c r="L1982" s="2" t="e">
        <f>VLOOKUP(A1982,'4B0907557P M592 List'!$A$5:$D$1316,2,FALSE)</f>
        <v>#N/A</v>
      </c>
      <c r="M1982" s="2" t="e">
        <f>VLOOKUP(A1982,'4B0907557P M592 List'!$A$5:$D$1316,4,FALSE)</f>
        <v>#N/A</v>
      </c>
      <c r="N1982" s="2" t="e">
        <f>VLOOKUP(A1982,'4B0907557P M592 List'!$A$5:$D$1316,3,FALSE)</f>
        <v>#N/A</v>
      </c>
      <c r="P1982" s="2" t="str">
        <f>VLOOKUP(A1982,'06A906018R M383 List'!$A$6:$D$1294,2,FALSE)</f>
        <v>10x1</v>
      </c>
      <c r="Q1982" s="2" t="str">
        <f>VLOOKUP(A1982,'06A906018R M383 List'!$A$6:$D$1294,4,FALSE)</f>
        <v>Zündwinkeländerungsbereich 4: Anzahl Inkremente nach WE hart</v>
      </c>
      <c r="R1982" s="2" t="str">
        <f>VLOOKUP(A1982,'06A906018R M383 List'!$A$6:$D$1294,3,FALSE)</f>
        <v>$0A9F3</v>
      </c>
      <c r="T1982" s="2" t="str">
        <f>VLOOKUP(A1982,'06A906018CG M383 List'!$A$6:$D$1395,2,FALSE)</f>
        <v>10x1</v>
      </c>
      <c r="U1982" s="2" t="str">
        <f>VLOOKUP(A1982,'06A906018CG M383 List'!$A$6:$D$1395,4,FALSE)</f>
        <v>Zündwinkeländerungsbereich 4: Anzahl Inkremente nach WE hart</v>
      </c>
      <c r="V1982" s="2" t="str">
        <f>VLOOKUP(A1982,'06A906018CG M383 List'!$A$6:$D$1395,3,FALSE)</f>
        <v>$0AA5D</v>
      </c>
    </row>
    <row r="1983" spans="1:22">
      <c r="A1983" s="2" t="s">
        <v>8966</v>
      </c>
      <c r="B1983" s="2" t="str">
        <f>VLOOKUP(A1983,'4B0907557B M382 List'!$A$5:$E$1799,5,FALSE)</f>
        <v>Zündwinkeländerungsbereich 1: Number of increments</v>
      </c>
      <c r="D1983" s="2" t="str">
        <f>VLOOKUP(A1983,'4B0907557B M382 List'!$A$5:$B$1799,2,FALSE)</f>
        <v>1x1</v>
      </c>
      <c r="E1983" s="2" t="str">
        <f>VLOOKUP(A1983,'4B0907557B M382 List'!$A$5:$D$1799,4,FALSE)</f>
        <v>Zündwinkeländerungsbereich 1: Anzahl Inkremente</v>
      </c>
      <c r="F1983" s="2" t="str">
        <f>VLOOKUP(A1983,'4B0907557B M382 List'!$A$5:$D$1799,3,FALSE)</f>
        <v>$077ED</v>
      </c>
      <c r="H1983" s="2" t="str">
        <f>VLOOKUP(A1983,'4B0907557P M592 List'!$A$5:$D$1316,2,FALSE)</f>
        <v>1x1</v>
      </c>
      <c r="I1983" s="2" t="str">
        <f>VLOOKUP(A1983,'4B0907557P M592 List'!$A$5:$D$1316,4,FALSE)</f>
        <v>Zündwinkeländerungsbereich 1: Anzahl Inkremente</v>
      </c>
      <c r="J1983" s="2" t="str">
        <f>VLOOKUP(A1983,'4B0907557P M592 List'!$A$5:$D$1316,3,FALSE)</f>
        <v>$07383</v>
      </c>
      <c r="L1983" s="2" t="str">
        <f>VLOOKUP(A1983,'4B0907557P M592 List'!$A$5:$D$1316,2,FALSE)</f>
        <v>1x1</v>
      </c>
      <c r="M1983" s="2" t="str">
        <f>VLOOKUP(A1983,'4B0907557P M592 List'!$A$5:$D$1316,4,FALSE)</f>
        <v>Zündwinkeländerungsbereich 1: Anzahl Inkremente</v>
      </c>
      <c r="N1983" s="2" t="str">
        <f>VLOOKUP(A1983,'4B0907557P M592 List'!$A$5:$D$1316,3,FALSE)</f>
        <v>$07383</v>
      </c>
      <c r="P1983" s="2" t="str">
        <f>VLOOKUP(A1983,'06A906018R M383 List'!$A$6:$D$1294,2,FALSE)</f>
        <v>1x1</v>
      </c>
      <c r="Q1983" s="2" t="str">
        <f>VLOOKUP(A1983,'06A906018R M383 List'!$A$6:$D$1294,4,FALSE)</f>
        <v>Zündwinkeländerungsbereich 1: Anzahl Inkremente</v>
      </c>
      <c r="R1983" s="2" t="str">
        <f>VLOOKUP(A1983,'06A906018R M383 List'!$A$6:$D$1294,3,FALSE)</f>
        <v>$06D05</v>
      </c>
      <c r="T1983" s="2" t="str">
        <f>VLOOKUP(A1983,'06A906018CG M383 List'!$A$6:$D$1395,2,FALSE)</f>
        <v>1x1</v>
      </c>
      <c r="U1983" s="2" t="str">
        <f>VLOOKUP(A1983,'06A906018CG M383 List'!$A$6:$D$1395,4,FALSE)</f>
        <v>Zündwinkeländerungsbereich 1: Anzahl Inkremente</v>
      </c>
      <c r="V1983" s="2" t="str">
        <f>VLOOKUP(A1983,'06A906018CG M383 List'!$A$6:$D$1395,3,FALSE)</f>
        <v>$06D2B</v>
      </c>
    </row>
    <row r="1984" spans="1:22">
      <c r="A1984" s="2" t="s">
        <v>8969</v>
      </c>
      <c r="B1984" s="2" t="str">
        <f>VLOOKUP(A1984,'4B0907557B M382 List'!$A$5:$E$1799,5,FALSE)</f>
        <v>Zündwinkeländerungsbereich 2: Number of increments after early</v>
      </c>
      <c r="D1984" s="2" t="str">
        <f>VLOOKUP(A1984,'4B0907557B M382 List'!$A$5:$B$1799,2,FALSE)</f>
        <v>1x1</v>
      </c>
      <c r="E1984" s="2" t="str">
        <f>VLOOKUP(A1984,'4B0907557B M382 List'!$A$5:$D$1799,4,FALSE)</f>
        <v>Zündwinkeländerungsbereich 2: Anzahl Inkremente nach früh</v>
      </c>
      <c r="F1984" s="2" t="str">
        <f>VLOOKUP(A1984,'4B0907557B M382 List'!$A$5:$D$1799,3,FALSE)</f>
        <v>$077EF</v>
      </c>
      <c r="H1984" s="2" t="str">
        <f>VLOOKUP(A1984,'4B0907557P M592 List'!$A$5:$D$1316,2,FALSE)</f>
        <v>1x1</v>
      </c>
      <c r="I1984" s="2" t="str">
        <f>VLOOKUP(A1984,'4B0907557P M592 List'!$A$5:$D$1316,4,FALSE)</f>
        <v>Zündwinkeländerungsbereich 2: Anzahl Inkremente nach früh</v>
      </c>
      <c r="J1984" s="2" t="str">
        <f>VLOOKUP(A1984,'4B0907557P M592 List'!$A$5:$D$1316,3,FALSE)</f>
        <v>$07385</v>
      </c>
      <c r="L1984" s="2" t="str">
        <f>VLOOKUP(A1984,'4B0907557P M592 List'!$A$5:$D$1316,2,FALSE)</f>
        <v>1x1</v>
      </c>
      <c r="M1984" s="2" t="str">
        <f>VLOOKUP(A1984,'4B0907557P M592 List'!$A$5:$D$1316,4,FALSE)</f>
        <v>Zündwinkeländerungsbereich 2: Anzahl Inkremente nach früh</v>
      </c>
      <c r="N1984" s="2" t="str">
        <f>VLOOKUP(A1984,'4B0907557P M592 List'!$A$5:$D$1316,3,FALSE)</f>
        <v>$07385</v>
      </c>
      <c r="P1984" s="2" t="str">
        <f>VLOOKUP(A1984,'06A906018R M383 List'!$A$6:$D$1294,2,FALSE)</f>
        <v>1x1</v>
      </c>
      <c r="Q1984" s="2" t="str">
        <f>VLOOKUP(A1984,'06A906018R M383 List'!$A$6:$D$1294,4,FALSE)</f>
        <v>Zündwinkeländerungsbereich 2: Anzahl Inkremente nach früh</v>
      </c>
      <c r="R1984" s="2" t="str">
        <f>VLOOKUP(A1984,'06A906018R M383 List'!$A$6:$D$1294,3,FALSE)</f>
        <v>$06D07</v>
      </c>
      <c r="T1984" s="2" t="str">
        <f>VLOOKUP(A1984,'06A906018CG M383 List'!$A$6:$D$1395,2,FALSE)</f>
        <v>1x1</v>
      </c>
      <c r="U1984" s="2" t="str">
        <f>VLOOKUP(A1984,'06A906018CG M383 List'!$A$6:$D$1395,4,FALSE)</f>
        <v>Zündwinkeländerungsbereich 2: Anzahl Inkremente nach früh</v>
      </c>
      <c r="V1984" s="2" t="str">
        <f>VLOOKUP(A1984,'06A906018CG M383 List'!$A$6:$D$1395,3,FALSE)</f>
        <v>$06D2D</v>
      </c>
    </row>
    <row r="1985" spans="1:22">
      <c r="A1985" s="2" t="s">
        <v>8972</v>
      </c>
      <c r="B1985" s="2" t="str">
        <f>VLOOKUP(A1985,'4B0907557B M382 List'!$A$5:$E$1799,5,FALSE)</f>
        <v>Zündwinkeländerungsbereich 2: Number of increments after late</v>
      </c>
      <c r="D1985" s="2" t="str">
        <f>VLOOKUP(A1985,'4B0907557B M382 List'!$A$5:$B$1799,2,FALSE)</f>
        <v>1x1</v>
      </c>
      <c r="E1985" s="2" t="str">
        <f>VLOOKUP(A1985,'4B0907557B M382 List'!$A$5:$D$1799,4,FALSE)</f>
        <v>Zündwinkeländerungsbereich 2: Anzahl Inkremente nach spät</v>
      </c>
      <c r="F1985" s="2" t="str">
        <f>VLOOKUP(A1985,'4B0907557B M382 List'!$A$5:$D$1799,3,FALSE)</f>
        <v>$077F1</v>
      </c>
      <c r="H1985" s="2" t="str">
        <f>VLOOKUP(A1985,'4B0907557P M592 List'!$A$5:$D$1316,2,FALSE)</f>
        <v>1x1</v>
      </c>
      <c r="I1985" s="2" t="str">
        <f>VLOOKUP(A1985,'4B0907557P M592 List'!$A$5:$D$1316,4,FALSE)</f>
        <v>Zündwinkeländerungsbereich 2: Anzahl Inkremente nach spät</v>
      </c>
      <c r="J1985" s="2" t="str">
        <f>VLOOKUP(A1985,'4B0907557P M592 List'!$A$5:$D$1316,3,FALSE)</f>
        <v>$07387</v>
      </c>
      <c r="L1985" s="2" t="str">
        <f>VLOOKUP(A1985,'4B0907557P M592 List'!$A$5:$D$1316,2,FALSE)</f>
        <v>1x1</v>
      </c>
      <c r="M1985" s="2" t="str">
        <f>VLOOKUP(A1985,'4B0907557P M592 List'!$A$5:$D$1316,4,FALSE)</f>
        <v>Zündwinkeländerungsbereich 2: Anzahl Inkremente nach spät</v>
      </c>
      <c r="N1985" s="2" t="str">
        <f>VLOOKUP(A1985,'4B0907557P M592 List'!$A$5:$D$1316,3,FALSE)</f>
        <v>$07387</v>
      </c>
      <c r="P1985" s="2" t="str">
        <f>VLOOKUP(A1985,'06A906018R M383 List'!$A$6:$D$1294,2,FALSE)</f>
        <v>1x1</v>
      </c>
      <c r="Q1985" s="2" t="str">
        <f>VLOOKUP(A1985,'06A906018R M383 List'!$A$6:$D$1294,4,FALSE)</f>
        <v>Zündwinkeländerungsbereich 2: Anzahl Inkremente nach spät</v>
      </c>
      <c r="R1985" s="2" t="str">
        <f>VLOOKUP(A1985,'06A906018R M383 List'!$A$6:$D$1294,3,FALSE)</f>
        <v>$06D09</v>
      </c>
      <c r="T1985" s="2" t="str">
        <f>VLOOKUP(A1985,'06A906018CG M383 List'!$A$6:$D$1395,2,FALSE)</f>
        <v>1x1</v>
      </c>
      <c r="U1985" s="2" t="str">
        <f>VLOOKUP(A1985,'06A906018CG M383 List'!$A$6:$D$1395,4,FALSE)</f>
        <v>Zündwinkeländerungsbereich 2: Anzahl Inkremente nach spät</v>
      </c>
      <c r="V1985" s="2" t="str">
        <f>VLOOKUP(A1985,'06A906018CG M383 List'!$A$6:$D$1395,3,FALSE)</f>
        <v>$06D2F</v>
      </c>
    </row>
    <row r="1986" spans="1:22">
      <c r="A1986" s="2" t="s">
        <v>8978</v>
      </c>
      <c r="B1986" s="2" t="str">
        <f>VLOOKUP(A1986,'4B0907557B M382 List'!$A$5:$E$1799,5,FALSE)</f>
        <v>Zündwinkeländerungsbereich 3: Number of increments</v>
      </c>
      <c r="D1986" s="2" t="str">
        <f>VLOOKUP(A1986,'4B0907557B M382 List'!$A$5:$B$1799,2,FALSE)</f>
        <v>10x1</v>
      </c>
      <c r="E1986" s="2" t="str">
        <f>VLOOKUP(A1986,'4B0907557B M382 List'!$A$5:$D$1799,4,FALSE)</f>
        <v>Zündwinkeländerungsbereich 3: Anzahl Inkremente</v>
      </c>
      <c r="F1986" s="2" t="str">
        <f>VLOOKUP(A1986,'4B0907557B M382 List'!$A$5:$D$1799,3,FALSE)</f>
        <v>$0B4D0</v>
      </c>
      <c r="H1986" s="2" t="e">
        <f>VLOOKUP(A1986,'4B0907557P M592 List'!$A$5:$D$1316,2,FALSE)</f>
        <v>#N/A</v>
      </c>
      <c r="I1986" s="2" t="e">
        <f>VLOOKUP(A1986,'4B0907557P M592 List'!$A$5:$D$1316,4,FALSE)</f>
        <v>#N/A</v>
      </c>
      <c r="J1986" s="2" t="e">
        <f>VLOOKUP(A1986,'4B0907557P M592 List'!$A$5:$D$1316,3,FALSE)</f>
        <v>#N/A</v>
      </c>
      <c r="L1986" s="2" t="e">
        <f>VLOOKUP(A1986,'4B0907557P M592 List'!$A$5:$D$1316,2,FALSE)</f>
        <v>#N/A</v>
      </c>
      <c r="M1986" s="2" t="e">
        <f>VLOOKUP(A1986,'4B0907557P M592 List'!$A$5:$D$1316,4,FALSE)</f>
        <v>#N/A</v>
      </c>
      <c r="N1986" s="2" t="e">
        <f>VLOOKUP(A1986,'4B0907557P M592 List'!$A$5:$D$1316,3,FALSE)</f>
        <v>#N/A</v>
      </c>
      <c r="P1986" s="2" t="e">
        <f>VLOOKUP(A1986,'06A906018R M383 List'!$A$6:$D$1294,2,FALSE)</f>
        <v>#N/A</v>
      </c>
      <c r="Q1986" s="2" t="e">
        <f>VLOOKUP(A1986,'06A906018R M383 List'!$A$6:$D$1294,4,FALSE)</f>
        <v>#N/A</v>
      </c>
      <c r="R1986" s="2" t="e">
        <f>VLOOKUP(A1986,'06A906018R M383 List'!$A$6:$D$1294,3,FALSE)</f>
        <v>#N/A</v>
      </c>
      <c r="T1986" s="2" t="e">
        <f>VLOOKUP(A1986,'06A906018CG M383 List'!$A$6:$D$1395,2,FALSE)</f>
        <v>#N/A</v>
      </c>
      <c r="U1986" s="2" t="e">
        <f>VLOOKUP(A1986,'06A906018CG M383 List'!$A$6:$D$1395,4,FALSE)</f>
        <v>#N/A</v>
      </c>
      <c r="V1986" s="2" t="e">
        <f>VLOOKUP(A1986,'06A906018CG M383 List'!$A$6:$D$1395,3,FALSE)</f>
        <v>#N/A</v>
      </c>
    </row>
    <row r="1987" spans="1:22">
      <c r="A1987" s="2" t="s">
        <v>8981</v>
      </c>
      <c r="B1987" s="2" t="str">
        <f>VLOOKUP(A1987,'4B0907557B M382 List'!$A$5:$E$1799,5,FALSE)</f>
        <v>Zündwinkeländerungsbereich 5: Number of increments</v>
      </c>
      <c r="D1987" s="2" t="str">
        <f>VLOOKUP(A1987,'4B0907557B M382 List'!$A$5:$B$1799,2,FALSE)</f>
        <v>10x1</v>
      </c>
      <c r="E1987" s="2" t="str">
        <f>VLOOKUP(A1987,'4B0907557B M382 List'!$A$5:$D$1799,4,FALSE)</f>
        <v>Zündwinkeländerungsbereich 5: Anzahl Inkremente</v>
      </c>
      <c r="F1987" s="2" t="str">
        <f>VLOOKUP(A1987,'4B0907557B M382 List'!$A$5:$D$1799,3,FALSE)</f>
        <v>$0B516</v>
      </c>
      <c r="H1987" s="2" t="e">
        <f>VLOOKUP(A1987,'4B0907557P M592 List'!$A$5:$D$1316,2,FALSE)</f>
        <v>#N/A</v>
      </c>
      <c r="I1987" s="2" t="e">
        <f>VLOOKUP(A1987,'4B0907557P M592 List'!$A$5:$D$1316,4,FALSE)</f>
        <v>#N/A</v>
      </c>
      <c r="J1987" s="2" t="e">
        <f>VLOOKUP(A1987,'4B0907557P M592 List'!$A$5:$D$1316,3,FALSE)</f>
        <v>#N/A</v>
      </c>
      <c r="L1987" s="2" t="e">
        <f>VLOOKUP(A1987,'4B0907557P M592 List'!$A$5:$D$1316,2,FALSE)</f>
        <v>#N/A</v>
      </c>
      <c r="M1987" s="2" t="e">
        <f>VLOOKUP(A1987,'4B0907557P M592 List'!$A$5:$D$1316,4,FALSE)</f>
        <v>#N/A</v>
      </c>
      <c r="N1987" s="2" t="e">
        <f>VLOOKUP(A1987,'4B0907557P M592 List'!$A$5:$D$1316,3,FALSE)</f>
        <v>#N/A</v>
      </c>
      <c r="P1987" s="2" t="str">
        <f>VLOOKUP(A1987,'06A906018R M383 List'!$A$6:$D$1294,2,FALSE)</f>
        <v>10x1</v>
      </c>
      <c r="Q1987" s="2" t="str">
        <f>VLOOKUP(A1987,'06A906018R M383 List'!$A$6:$D$1294,4,FALSE)</f>
        <v>Zündwinkeländerungsbereich 5: Anzahl Inkremente</v>
      </c>
      <c r="R1987" s="2" t="str">
        <f>VLOOKUP(A1987,'06A906018R M383 List'!$A$6:$D$1294,3,FALSE)</f>
        <v>$0AA1B</v>
      </c>
      <c r="T1987" s="2" t="str">
        <f>VLOOKUP(A1987,'06A906018CG M383 List'!$A$6:$D$1395,2,FALSE)</f>
        <v>10x1</v>
      </c>
      <c r="U1987" s="2" t="str">
        <f>VLOOKUP(A1987,'06A906018CG M383 List'!$A$6:$D$1395,4,FALSE)</f>
        <v>Zündwinkeländerungsbereich 5: Anzahl Inkremente</v>
      </c>
      <c r="V1987" s="2" t="str">
        <f>VLOOKUP(A1987,'06A906018CG M383 List'!$A$6:$D$1395,3,FALSE)</f>
        <v>$0AA85</v>
      </c>
    </row>
    <row r="1988" spans="1:22">
      <c r="A1988" s="2" t="s">
        <v>8984</v>
      </c>
      <c r="B1988" s="2" t="str">
        <f>VLOOKUP(A1988,'4B0907557B M382 List'!$A$5:$E$1799,5,FALSE)</f>
        <v>ZWB4 : number of increments soft after WE</v>
      </c>
      <c r="D1988" s="2" t="str">
        <f>VLOOKUP(A1988,'4B0907557B M382 List'!$A$5:$B$1799,2,FALSE)</f>
        <v>10x1</v>
      </c>
      <c r="E1988" s="2" t="str">
        <f>VLOOKUP(A1988,'4B0907557B M382 List'!$A$5:$D$1799,4,FALSE)</f>
        <v>ZWB4: Anzahl Inkremente nach WE weich</v>
      </c>
      <c r="F1988" s="2" t="str">
        <f>VLOOKUP(A1988,'4B0907557B M382 List'!$A$5:$D$1799,3,FALSE)</f>
        <v>$0B4E4</v>
      </c>
      <c r="H1988" s="2" t="e">
        <f>VLOOKUP(A1988,'4B0907557P M592 List'!$A$5:$D$1316,2,FALSE)</f>
        <v>#N/A</v>
      </c>
      <c r="I1988" s="2" t="e">
        <f>VLOOKUP(A1988,'4B0907557P M592 List'!$A$5:$D$1316,4,FALSE)</f>
        <v>#N/A</v>
      </c>
      <c r="J1988" s="2" t="e">
        <f>VLOOKUP(A1988,'4B0907557P M592 List'!$A$5:$D$1316,3,FALSE)</f>
        <v>#N/A</v>
      </c>
      <c r="L1988" s="2" t="e">
        <f>VLOOKUP(A1988,'4B0907557P M592 List'!$A$5:$D$1316,2,FALSE)</f>
        <v>#N/A</v>
      </c>
      <c r="M1988" s="2" t="e">
        <f>VLOOKUP(A1988,'4B0907557P M592 List'!$A$5:$D$1316,4,FALSE)</f>
        <v>#N/A</v>
      </c>
      <c r="N1988" s="2" t="e">
        <f>VLOOKUP(A1988,'4B0907557P M592 List'!$A$5:$D$1316,3,FALSE)</f>
        <v>#N/A</v>
      </c>
      <c r="P1988" s="2" t="str">
        <f>VLOOKUP(A1988,'06A906018R M383 List'!$A$6:$D$1294,2,FALSE)</f>
        <v>10x1</v>
      </c>
      <c r="Q1988" s="2" t="str">
        <f>VLOOKUP(A1988,'06A906018R M383 List'!$A$6:$D$1294,4,FALSE)</f>
        <v>ZWB4: Anzahl Inkremente nach WE weich</v>
      </c>
      <c r="R1988" s="2" t="str">
        <f>VLOOKUP(A1988,'06A906018R M383 List'!$A$6:$D$1294,3,FALSE)</f>
        <v>$0A9E9</v>
      </c>
      <c r="T1988" s="2" t="str">
        <f>VLOOKUP(A1988,'06A906018CG M383 List'!$A$6:$D$1395,2,FALSE)</f>
        <v>10x1</v>
      </c>
      <c r="U1988" s="2" t="str">
        <f>VLOOKUP(A1988,'06A906018CG M383 List'!$A$6:$D$1395,4,FALSE)</f>
        <v>ZWB4: Anzahl Inkremente nach WE weich</v>
      </c>
      <c r="V1988" s="2" t="str">
        <f>VLOOKUP(A1988,'06A906018CG M383 List'!$A$6:$D$1395,3,FALSE)</f>
        <v>$0AA53</v>
      </c>
    </row>
    <row r="1989" spans="1:22">
      <c r="A1989" s="2" t="s">
        <v>9129</v>
      </c>
      <c r="B1989" s="2" t="str">
        <f>VLOOKUP(A1989,'4B0907557B M382 List'!$A$5:$E$1799,5,FALSE)</f>
        <v>Delta - NSOLL for AEO - Switching</v>
      </c>
      <c r="D1989" s="2" t="str">
        <f>VLOOKUP(A1989,'4B0907557B M382 List'!$A$5:$B$1799,2,FALSE)</f>
        <v>1x1</v>
      </c>
      <c r="E1989" s="2" t="str">
        <f>VLOOKUP(A1989,'4B0907557B M382 List'!$A$5:$D$1799,4,FALSE)</f>
        <v>Delta - NSOLL für ZWB - Umschaltung</v>
      </c>
      <c r="F1989" s="2" t="str">
        <f>VLOOKUP(A1989,'4B0907557B M382 List'!$A$5:$D$1799,3,FALSE)</f>
        <v>$077F3</v>
      </c>
      <c r="H1989" s="2" t="str">
        <f>VLOOKUP(A1989,'4B0907557P M592 List'!$A$5:$D$1316,2,FALSE)</f>
        <v>1x1</v>
      </c>
      <c r="I1989" s="2" t="str">
        <f>VLOOKUP(A1989,'4B0907557P M592 List'!$A$5:$D$1316,4,FALSE)</f>
        <v>Delta - NSOLL für ZWB - Umschaltung</v>
      </c>
      <c r="J1989" s="2" t="str">
        <f>VLOOKUP(A1989,'4B0907557P M592 List'!$A$5:$D$1316,3,FALSE)</f>
        <v>$07389</v>
      </c>
      <c r="L1989" s="2" t="str">
        <f>VLOOKUP(A1989,'4B0907557P M592 List'!$A$5:$D$1316,2,FALSE)</f>
        <v>1x1</v>
      </c>
      <c r="M1989" s="2" t="str">
        <f>VLOOKUP(A1989,'4B0907557P M592 List'!$A$5:$D$1316,4,FALSE)</f>
        <v>Delta - NSOLL für ZWB - Umschaltung</v>
      </c>
      <c r="N1989" s="2" t="str">
        <f>VLOOKUP(A1989,'4B0907557P M592 List'!$A$5:$D$1316,3,FALSE)</f>
        <v>$07389</v>
      </c>
      <c r="P1989" s="2" t="str">
        <f>VLOOKUP(A1989,'06A906018R M383 List'!$A$6:$D$1294,2,FALSE)</f>
        <v>1x1</v>
      </c>
      <c r="Q1989" s="2" t="str">
        <f>VLOOKUP(A1989,'06A906018R M383 List'!$A$6:$D$1294,4,FALSE)</f>
        <v>Delta - NSOLL für ZWB - Umschaltung</v>
      </c>
      <c r="R1989" s="2" t="str">
        <f>VLOOKUP(A1989,'06A906018R M383 List'!$A$6:$D$1294,3,FALSE)</f>
        <v>$06D0B</v>
      </c>
      <c r="T1989" s="2" t="str">
        <f>VLOOKUP(A1989,'06A906018CG M383 List'!$A$6:$D$1395,2,FALSE)</f>
        <v>1x1</v>
      </c>
      <c r="U1989" s="2" t="str">
        <f>VLOOKUP(A1989,'06A906018CG M383 List'!$A$6:$D$1395,4,FALSE)</f>
        <v>Delta - NSOLL für ZWB - Umschaltung</v>
      </c>
      <c r="V1989" s="2" t="str">
        <f>VLOOKUP(A1989,'06A906018CG M383 List'!$A$6:$D$1395,3,FALSE)</f>
        <v>$06D31</v>
      </c>
    </row>
    <row r="1990" spans="1:22">
      <c r="A1990" s="2" t="s">
        <v>9482</v>
      </c>
      <c r="B1990" s="2" t="str">
        <f>VLOOKUP(A1990,'4B0907557B M382 List'!$A$5:$E$1799,5,FALSE)</f>
        <v>Zündwinkeländerungsbereich 1: Number of ignitions</v>
      </c>
      <c r="D1990" s="2" t="str">
        <f>VLOOKUP(A1990,'4B0907557B M382 List'!$A$5:$B$1799,2,FALSE)</f>
        <v>1x1</v>
      </c>
      <c r="E1990" s="2" t="str">
        <f>VLOOKUP(A1990,'4B0907557B M382 List'!$A$5:$D$1799,4,FALSE)</f>
        <v>Zündwinkeländerungsbereich 1: Anzahl Zündungen</v>
      </c>
      <c r="F1990" s="2" t="str">
        <f>VLOOKUP(A1990,'4B0907557B M382 List'!$A$5:$D$1799,3,FALSE)</f>
        <v>$077EC</v>
      </c>
      <c r="H1990" s="2" t="str">
        <f>VLOOKUP(A1990,'4B0907557P M592 List'!$A$5:$D$1316,2,FALSE)</f>
        <v>1x1</v>
      </c>
      <c r="I1990" s="2" t="str">
        <f>VLOOKUP(A1990,'4B0907557P M592 List'!$A$5:$D$1316,4,FALSE)</f>
        <v>Zündwinkeländerungsbereich 1: Anzahl Zündungen</v>
      </c>
      <c r="J1990" s="2" t="str">
        <f>VLOOKUP(A1990,'4B0907557P M592 List'!$A$5:$D$1316,3,FALSE)</f>
        <v>$07382</v>
      </c>
      <c r="L1990" s="2" t="str">
        <f>VLOOKUP(A1990,'4B0907557P M592 List'!$A$5:$D$1316,2,FALSE)</f>
        <v>1x1</v>
      </c>
      <c r="M1990" s="2" t="str">
        <f>VLOOKUP(A1990,'4B0907557P M592 List'!$A$5:$D$1316,4,FALSE)</f>
        <v>Zündwinkeländerungsbereich 1: Anzahl Zündungen</v>
      </c>
      <c r="N1990" s="2" t="str">
        <f>VLOOKUP(A1990,'4B0907557P M592 List'!$A$5:$D$1316,3,FALSE)</f>
        <v>$07382</v>
      </c>
      <c r="P1990" s="2" t="str">
        <f>VLOOKUP(A1990,'06A906018R M383 List'!$A$6:$D$1294,2,FALSE)</f>
        <v>1x1</v>
      </c>
      <c r="Q1990" s="2" t="str">
        <f>VLOOKUP(A1990,'06A906018R M383 List'!$A$6:$D$1294,4,FALSE)</f>
        <v>Zündwinkeländerungsbereich 1: Anzahl Zündungen</v>
      </c>
      <c r="R1990" s="2" t="str">
        <f>VLOOKUP(A1990,'06A906018R M383 List'!$A$6:$D$1294,3,FALSE)</f>
        <v>$06D04</v>
      </c>
      <c r="T1990" s="2" t="str">
        <f>VLOOKUP(A1990,'06A906018CG M383 List'!$A$6:$D$1395,2,FALSE)</f>
        <v>1x1</v>
      </c>
      <c r="U1990" s="2" t="str">
        <f>VLOOKUP(A1990,'06A906018CG M383 List'!$A$6:$D$1395,4,FALSE)</f>
        <v>Zündwinkeländerungsbereich 1: Anzahl Zündungen</v>
      </c>
      <c r="V1990" s="2" t="str">
        <f>VLOOKUP(A1990,'06A906018CG M383 List'!$A$6:$D$1395,3,FALSE)</f>
        <v>$06D2A</v>
      </c>
    </row>
    <row r="1991" spans="1:22">
      <c r="A1991" s="2" t="s">
        <v>9485</v>
      </c>
      <c r="B1991" s="2" t="str">
        <f>VLOOKUP(A1991,'4B0907557B M382 List'!$A$5:$E$1799,5,FALSE)</f>
        <v>Zündwinkeländerungsbereich 2: Number of ignitions at Frühverst .</v>
      </c>
      <c r="D1991" s="2" t="str">
        <f>VLOOKUP(A1991,'4B0907557B M382 List'!$A$5:$B$1799,2,FALSE)</f>
        <v>1x1</v>
      </c>
      <c r="E1991" s="2" t="str">
        <f>VLOOKUP(A1991,'4B0907557B M382 List'!$A$5:$D$1799,4,FALSE)</f>
        <v>Zündwinkeländerungsbereich 2: Anzahl Zündungen bei Frühverst.</v>
      </c>
      <c r="F1991" s="2" t="str">
        <f>VLOOKUP(A1991,'4B0907557B M382 List'!$A$5:$D$1799,3,FALSE)</f>
        <v>$077EE</v>
      </c>
      <c r="H1991" s="2" t="str">
        <f>VLOOKUP(A1991,'4B0907557P M592 List'!$A$5:$D$1316,2,FALSE)</f>
        <v>1x1</v>
      </c>
      <c r="I1991" s="2" t="str">
        <f>VLOOKUP(A1991,'4B0907557P M592 List'!$A$5:$D$1316,4,FALSE)</f>
        <v>Zündwinkeländerungsbereich 2: Anzahl Zündungen bei Frühverst.</v>
      </c>
      <c r="J1991" s="2" t="str">
        <f>VLOOKUP(A1991,'4B0907557P M592 List'!$A$5:$D$1316,3,FALSE)</f>
        <v>$07384</v>
      </c>
      <c r="L1991" s="2" t="str">
        <f>VLOOKUP(A1991,'4B0907557P M592 List'!$A$5:$D$1316,2,FALSE)</f>
        <v>1x1</v>
      </c>
      <c r="M1991" s="2" t="str">
        <f>VLOOKUP(A1991,'4B0907557P M592 List'!$A$5:$D$1316,4,FALSE)</f>
        <v>Zündwinkeländerungsbereich 2: Anzahl Zündungen bei Frühverst.</v>
      </c>
      <c r="N1991" s="2" t="str">
        <f>VLOOKUP(A1991,'4B0907557P M592 List'!$A$5:$D$1316,3,FALSE)</f>
        <v>$07384</v>
      </c>
      <c r="P1991" s="2" t="str">
        <f>VLOOKUP(A1991,'06A906018R M383 List'!$A$6:$D$1294,2,FALSE)</f>
        <v>1x1</v>
      </c>
      <c r="Q1991" s="2" t="str">
        <f>VLOOKUP(A1991,'06A906018R M383 List'!$A$6:$D$1294,4,FALSE)</f>
        <v>Zündwinkeländerungsbereich 2: Anzahl Zündungen bei Frühverst.</v>
      </c>
      <c r="R1991" s="2" t="str">
        <f>VLOOKUP(A1991,'06A906018R M383 List'!$A$6:$D$1294,3,FALSE)</f>
        <v>$06D06</v>
      </c>
      <c r="T1991" s="2" t="str">
        <f>VLOOKUP(A1991,'06A906018CG M383 List'!$A$6:$D$1395,2,FALSE)</f>
        <v>1x1</v>
      </c>
      <c r="U1991" s="2" t="str">
        <f>VLOOKUP(A1991,'06A906018CG M383 List'!$A$6:$D$1395,4,FALSE)</f>
        <v>Zündwinkeländerungsbereich 2: Anzahl Zündungen bei Frühverst.</v>
      </c>
      <c r="V1991" s="2" t="str">
        <f>VLOOKUP(A1991,'06A906018CG M383 List'!$A$6:$D$1395,3,FALSE)</f>
        <v>$06D2C</v>
      </c>
    </row>
    <row r="1992" spans="1:22">
      <c r="A1992" s="2" t="s">
        <v>9488</v>
      </c>
      <c r="B1992" s="2" t="str">
        <f>VLOOKUP(A1992,'4B0907557B M382 List'!$A$5:$E$1799,5,FALSE)</f>
        <v>Zündwinkeländerungsbereich 2: Number of ignitions retard</v>
      </c>
      <c r="D1992" s="2" t="str">
        <f>VLOOKUP(A1992,'4B0907557B M382 List'!$A$5:$B$1799,2,FALSE)</f>
        <v>1x1</v>
      </c>
      <c r="E1992" s="2" t="str">
        <f>VLOOKUP(A1992,'4B0907557B M382 List'!$A$5:$D$1799,4,FALSE)</f>
        <v>Zündwinkeländerungsbereich 2: Anzahl Zündungen nach spät</v>
      </c>
      <c r="F1992" s="2" t="str">
        <f>VLOOKUP(A1992,'4B0907557B M382 List'!$A$5:$D$1799,3,FALSE)</f>
        <v>$077F0</v>
      </c>
      <c r="H1992" s="2" t="str">
        <f>VLOOKUP(A1992,'4B0907557P M592 List'!$A$5:$D$1316,2,FALSE)</f>
        <v>1x1</v>
      </c>
      <c r="I1992" s="2" t="str">
        <f>VLOOKUP(A1992,'4B0907557P M592 List'!$A$5:$D$1316,4,FALSE)</f>
        <v>Zündwinkeländerungsbereich 2: Anzahl Zündungen nach spät</v>
      </c>
      <c r="J1992" s="2" t="str">
        <f>VLOOKUP(A1992,'4B0907557P M592 List'!$A$5:$D$1316,3,FALSE)</f>
        <v>$07386</v>
      </c>
      <c r="L1992" s="2" t="str">
        <f>VLOOKUP(A1992,'4B0907557P M592 List'!$A$5:$D$1316,2,FALSE)</f>
        <v>1x1</v>
      </c>
      <c r="M1992" s="2" t="str">
        <f>VLOOKUP(A1992,'4B0907557P M592 List'!$A$5:$D$1316,4,FALSE)</f>
        <v>Zündwinkeländerungsbereich 2: Anzahl Zündungen nach spät</v>
      </c>
      <c r="N1992" s="2" t="str">
        <f>VLOOKUP(A1992,'4B0907557P M592 List'!$A$5:$D$1316,3,FALSE)</f>
        <v>$07386</v>
      </c>
      <c r="P1992" s="2" t="str">
        <f>VLOOKUP(A1992,'06A906018R M383 List'!$A$6:$D$1294,2,FALSE)</f>
        <v>1x1</v>
      </c>
      <c r="Q1992" s="2" t="str">
        <f>VLOOKUP(A1992,'06A906018R M383 List'!$A$6:$D$1294,4,FALSE)</f>
        <v>Zündwinkeländerungsbereich 2: Anzahl Zündungen nach spät</v>
      </c>
      <c r="R1992" s="2" t="str">
        <f>VLOOKUP(A1992,'06A906018R M383 List'!$A$6:$D$1294,3,FALSE)</f>
        <v>$06D08</v>
      </c>
      <c r="T1992" s="2" t="str">
        <f>VLOOKUP(A1992,'06A906018CG M383 List'!$A$6:$D$1395,2,FALSE)</f>
        <v>1x1</v>
      </c>
      <c r="U1992" s="2" t="str">
        <f>VLOOKUP(A1992,'06A906018CG M383 List'!$A$6:$D$1395,4,FALSE)</f>
        <v>Zündwinkeländerungsbereich 2: Anzahl Zündungen nach spät</v>
      </c>
      <c r="V1992" s="2" t="str">
        <f>VLOOKUP(A1992,'06A906018CG M383 List'!$A$6:$D$1395,3,FALSE)</f>
        <v>$06D2E</v>
      </c>
    </row>
    <row r="1993" spans="1:22">
      <c r="A1993" s="2" t="s">
        <v>9494</v>
      </c>
      <c r="B1993" s="2" t="str">
        <f>VLOOKUP(A1993,'4B0907557B M382 List'!$A$5:$E$1799,5,FALSE)</f>
        <v>Zündwinkeländerungsbereich 3: Number of ignitions</v>
      </c>
      <c r="D1993" s="2" t="str">
        <f>VLOOKUP(A1993,'4B0907557B M382 List'!$A$5:$B$1799,2,FALSE)</f>
        <v>10x1</v>
      </c>
      <c r="E1993" s="2" t="str">
        <f>VLOOKUP(A1993,'4B0907557B M382 List'!$A$5:$D$1799,4,FALSE)</f>
        <v>Zündwinkeländerungsbereich 3: Anzahl Zündungen</v>
      </c>
      <c r="F1993" s="2" t="str">
        <f>VLOOKUP(A1993,'4B0907557B M382 List'!$A$5:$D$1799,3,FALSE)</f>
        <v>$0B4DA</v>
      </c>
      <c r="H1993" s="2" t="e">
        <f>VLOOKUP(A1993,'4B0907557P M592 List'!$A$5:$D$1316,2,FALSE)</f>
        <v>#N/A</v>
      </c>
      <c r="I1993" s="2" t="e">
        <f>VLOOKUP(A1993,'4B0907557P M592 List'!$A$5:$D$1316,4,FALSE)</f>
        <v>#N/A</v>
      </c>
      <c r="J1993" s="2" t="e">
        <f>VLOOKUP(A1993,'4B0907557P M592 List'!$A$5:$D$1316,3,FALSE)</f>
        <v>#N/A</v>
      </c>
      <c r="L1993" s="2" t="e">
        <f>VLOOKUP(A1993,'4B0907557P M592 List'!$A$5:$D$1316,2,FALSE)</f>
        <v>#N/A</v>
      </c>
      <c r="M1993" s="2" t="e">
        <f>VLOOKUP(A1993,'4B0907557P M592 List'!$A$5:$D$1316,4,FALSE)</f>
        <v>#N/A</v>
      </c>
      <c r="N1993" s="2" t="e">
        <f>VLOOKUP(A1993,'4B0907557P M592 List'!$A$5:$D$1316,3,FALSE)</f>
        <v>#N/A</v>
      </c>
      <c r="P1993" s="2" t="e">
        <f>VLOOKUP(A1993,'06A906018R M383 List'!$A$6:$D$1294,2,FALSE)</f>
        <v>#N/A</v>
      </c>
      <c r="Q1993" s="2" t="e">
        <f>VLOOKUP(A1993,'06A906018R M383 List'!$A$6:$D$1294,4,FALSE)</f>
        <v>#N/A</v>
      </c>
      <c r="R1993" s="2" t="e">
        <f>VLOOKUP(A1993,'06A906018R M383 List'!$A$6:$D$1294,3,FALSE)</f>
        <v>#N/A</v>
      </c>
      <c r="T1993" s="2" t="e">
        <f>VLOOKUP(A1993,'06A906018CG M383 List'!$A$6:$D$1395,2,FALSE)</f>
        <v>#N/A</v>
      </c>
      <c r="U1993" s="2" t="e">
        <f>VLOOKUP(A1993,'06A906018CG M383 List'!$A$6:$D$1395,4,FALSE)</f>
        <v>#N/A</v>
      </c>
      <c r="V1993" s="2" t="e">
        <f>VLOOKUP(A1993,'06A906018CG M383 List'!$A$6:$D$1395,3,FALSE)</f>
        <v>#N/A</v>
      </c>
    </row>
    <row r="1994" spans="1:22">
      <c r="A1994" s="2" t="s">
        <v>9497</v>
      </c>
      <c r="B1994" s="2" t="str">
        <f>VLOOKUP(A1994,'4B0907557B M382 List'!$A$5:$E$1799,5,FALSE)</f>
        <v>ZWB5 : Number of ignitions</v>
      </c>
      <c r="D1994" s="2" t="str">
        <f>VLOOKUP(A1994,'4B0907557B M382 List'!$A$5:$B$1799,2,FALSE)</f>
        <v>10x1</v>
      </c>
      <c r="E1994" s="2" t="str">
        <f>VLOOKUP(A1994,'4B0907557B M382 List'!$A$5:$D$1799,4,FALSE)</f>
        <v>ZWB5: Anzahl Zündungen</v>
      </c>
      <c r="F1994" s="2" t="str">
        <f>VLOOKUP(A1994,'4B0907557B M382 List'!$A$5:$D$1799,3,FALSE)</f>
        <v>$0B50C</v>
      </c>
      <c r="H1994" s="2" t="e">
        <f>VLOOKUP(A1994,'4B0907557P M592 List'!$A$5:$D$1316,2,FALSE)</f>
        <v>#N/A</v>
      </c>
      <c r="I1994" s="2" t="e">
        <f>VLOOKUP(A1994,'4B0907557P M592 List'!$A$5:$D$1316,4,FALSE)</f>
        <v>#N/A</v>
      </c>
      <c r="J1994" s="2" t="e">
        <f>VLOOKUP(A1994,'4B0907557P M592 List'!$A$5:$D$1316,3,FALSE)</f>
        <v>#N/A</v>
      </c>
      <c r="L1994" s="2" t="e">
        <f>VLOOKUP(A1994,'4B0907557P M592 List'!$A$5:$D$1316,2,FALSE)</f>
        <v>#N/A</v>
      </c>
      <c r="M1994" s="2" t="e">
        <f>VLOOKUP(A1994,'4B0907557P M592 List'!$A$5:$D$1316,4,FALSE)</f>
        <v>#N/A</v>
      </c>
      <c r="N1994" s="2" t="e">
        <f>VLOOKUP(A1994,'4B0907557P M592 List'!$A$5:$D$1316,3,FALSE)</f>
        <v>#N/A</v>
      </c>
      <c r="P1994" s="2" t="str">
        <f>VLOOKUP(A1994,'06A906018R M383 List'!$A$6:$D$1294,2,FALSE)</f>
        <v>10x1</v>
      </c>
      <c r="Q1994" s="2" t="str">
        <f>VLOOKUP(A1994,'06A906018R M383 List'!$A$6:$D$1294,4,FALSE)</f>
        <v>ZWB5: Anzahl Zündungen</v>
      </c>
      <c r="R1994" s="2" t="str">
        <f>VLOOKUP(A1994,'06A906018R M383 List'!$A$6:$D$1294,3,FALSE)</f>
        <v>$0AA11</v>
      </c>
      <c r="T1994" s="2" t="str">
        <f>VLOOKUP(A1994,'06A906018CG M383 List'!$A$6:$D$1395,2,FALSE)</f>
        <v>10x1</v>
      </c>
      <c r="U1994" s="2" t="str">
        <f>VLOOKUP(A1994,'06A906018CG M383 List'!$A$6:$D$1395,4,FALSE)</f>
        <v>ZWB5: Anzahl Zündungen</v>
      </c>
      <c r="V1994" s="2" t="str">
        <f>VLOOKUP(A1994,'06A906018CG M383 List'!$A$6:$D$1395,3,FALSE)</f>
        <v>$0AA7B</v>
      </c>
    </row>
    <row r="1995" spans="1:22">
      <c r="A1995" s="2" t="s">
        <v>9500</v>
      </c>
      <c r="B1995" s="2" t="str">
        <f>VLOOKUP(A1995,'4B0907557B M382 List'!$A$5:$E$1799,5,FALSE)</f>
        <v>ZWB4 : Number of ignitions by WE hard</v>
      </c>
      <c r="D1995" s="2" t="str">
        <f>VLOOKUP(A1995,'4B0907557B M382 List'!$A$5:$B$1799,2,FALSE)</f>
        <v>10x1</v>
      </c>
      <c r="E1995" s="2" t="str">
        <f>VLOOKUP(A1995,'4B0907557B M382 List'!$A$5:$D$1799,4,FALSE)</f>
        <v>ZWB4: Anzahl Zündungen nach WE hart</v>
      </c>
      <c r="F1995" s="2" t="str">
        <f>VLOOKUP(A1995,'4B0907557B M382 List'!$A$5:$D$1799,3,FALSE)</f>
        <v>$0B502</v>
      </c>
      <c r="H1995" s="2" t="e">
        <f>VLOOKUP(A1995,'4B0907557P M592 List'!$A$5:$D$1316,2,FALSE)</f>
        <v>#N/A</v>
      </c>
      <c r="I1995" s="2" t="e">
        <f>VLOOKUP(A1995,'4B0907557P M592 List'!$A$5:$D$1316,4,FALSE)</f>
        <v>#N/A</v>
      </c>
      <c r="J1995" s="2" t="e">
        <f>VLOOKUP(A1995,'4B0907557P M592 List'!$A$5:$D$1316,3,FALSE)</f>
        <v>#N/A</v>
      </c>
      <c r="L1995" s="2" t="e">
        <f>VLOOKUP(A1995,'4B0907557P M592 List'!$A$5:$D$1316,2,FALSE)</f>
        <v>#N/A</v>
      </c>
      <c r="M1995" s="2" t="e">
        <f>VLOOKUP(A1995,'4B0907557P M592 List'!$A$5:$D$1316,4,FALSE)</f>
        <v>#N/A</v>
      </c>
      <c r="N1995" s="2" t="e">
        <f>VLOOKUP(A1995,'4B0907557P M592 List'!$A$5:$D$1316,3,FALSE)</f>
        <v>#N/A</v>
      </c>
      <c r="P1995" s="2" t="str">
        <f>VLOOKUP(A1995,'06A906018R M383 List'!$A$6:$D$1294,2,FALSE)</f>
        <v>10x1</v>
      </c>
      <c r="Q1995" s="2" t="str">
        <f>VLOOKUP(A1995,'06A906018R M383 List'!$A$6:$D$1294,4,FALSE)</f>
        <v>ZWB4: Anzahl Zündungen nach WE hart</v>
      </c>
      <c r="R1995" s="2" t="str">
        <f>VLOOKUP(A1995,'06A906018R M383 List'!$A$6:$D$1294,3,FALSE)</f>
        <v>$0AA07</v>
      </c>
      <c r="T1995" s="2" t="str">
        <f>VLOOKUP(A1995,'06A906018CG M383 List'!$A$6:$D$1395,2,FALSE)</f>
        <v>10x1</v>
      </c>
      <c r="U1995" s="2" t="str">
        <f>VLOOKUP(A1995,'06A906018CG M383 List'!$A$6:$D$1395,4,FALSE)</f>
        <v>ZWB4: Anzahl Zündungen nach WE hart</v>
      </c>
      <c r="V1995" s="2" t="str">
        <f>VLOOKUP(A1995,'06A906018CG M383 List'!$A$6:$D$1395,3,FALSE)</f>
        <v>$0AA71</v>
      </c>
    </row>
    <row r="1996" spans="1:22">
      <c r="A1996" s="2" t="s">
        <v>9503</v>
      </c>
      <c r="B1996" s="2" t="str">
        <f>VLOOKUP(A1996,'4B0907557B M382 List'!$A$5:$E$1799,5,FALSE)</f>
        <v>ZWB4 : Number of ignitions by WE soft</v>
      </c>
      <c r="D1996" s="2" t="str">
        <f>VLOOKUP(A1996,'4B0907557B M382 List'!$A$5:$B$1799,2,FALSE)</f>
        <v>10x1</v>
      </c>
      <c r="E1996" s="2" t="str">
        <f>VLOOKUP(A1996,'4B0907557B M382 List'!$A$5:$D$1799,4,FALSE)</f>
        <v>ZWB4: Anzahl Zündungen nach WE weich</v>
      </c>
      <c r="F1996" s="2" t="str">
        <f>VLOOKUP(A1996,'4B0907557B M382 List'!$A$5:$D$1799,3,FALSE)</f>
        <v>$0B4F8</v>
      </c>
      <c r="H1996" s="2" t="e">
        <f>VLOOKUP(A1996,'4B0907557P M592 List'!$A$5:$D$1316,2,FALSE)</f>
        <v>#N/A</v>
      </c>
      <c r="I1996" s="2" t="e">
        <f>VLOOKUP(A1996,'4B0907557P M592 List'!$A$5:$D$1316,4,FALSE)</f>
        <v>#N/A</v>
      </c>
      <c r="J1996" s="2" t="e">
        <f>VLOOKUP(A1996,'4B0907557P M592 List'!$A$5:$D$1316,3,FALSE)</f>
        <v>#N/A</v>
      </c>
      <c r="L1996" s="2" t="e">
        <f>VLOOKUP(A1996,'4B0907557P M592 List'!$A$5:$D$1316,2,FALSE)</f>
        <v>#N/A</v>
      </c>
      <c r="M1996" s="2" t="e">
        <f>VLOOKUP(A1996,'4B0907557P M592 List'!$A$5:$D$1316,4,FALSE)</f>
        <v>#N/A</v>
      </c>
      <c r="N1996" s="2" t="e">
        <f>VLOOKUP(A1996,'4B0907557P M592 List'!$A$5:$D$1316,3,FALSE)</f>
        <v>#N/A</v>
      </c>
      <c r="P1996" s="2" t="e">
        <f>VLOOKUP(A1996,'06A906018R M383 List'!$A$6:$D$1294,2,FALSE)</f>
        <v>#N/A</v>
      </c>
      <c r="Q1996" s="2" t="e">
        <f>VLOOKUP(A1996,'06A906018R M383 List'!$A$6:$D$1294,4,FALSE)</f>
        <v>#N/A</v>
      </c>
      <c r="R1996" s="2" t="e">
        <f>VLOOKUP(A1996,'06A906018R M383 List'!$A$6:$D$1294,3,FALSE)</f>
        <v>#N/A</v>
      </c>
      <c r="T1996" s="2" t="str">
        <f>VLOOKUP(A1996,'06A906018CG M383 List'!$A$6:$D$1395,2,FALSE)</f>
        <v>10x1</v>
      </c>
      <c r="U1996" s="2" t="str">
        <f>VLOOKUP(A1996,'06A906018CG M383 List'!$A$6:$D$1395,4,FALSE)</f>
        <v>ZWB4: Anzahl Zündungen nach WE weich</v>
      </c>
      <c r="V1996" s="2" t="str">
        <f>VLOOKUP(A1996,'06A906018CG M383 List'!$A$6:$D$1395,3,FALSE)</f>
        <v>$0AA67</v>
      </c>
    </row>
    <row r="1997" spans="1:22">
      <c r="A1997" s="2" t="s">
        <v>6400</v>
      </c>
      <c r="B1997" s="2" t="str">
        <f>VLOOKUP(A1997,'4B0907557B M382 List'!$A$5:$E$1799,5,FALSE)</f>
        <v>tL - Emerging ZWB1 -&gt; ZWB2</v>
      </c>
      <c r="D1997" s="2" t="str">
        <f>VLOOKUP(A1997,'4B0907557B M382 List'!$A$5:$B$1799,2,FALSE)</f>
        <v>1x1</v>
      </c>
      <c r="E1997" s="2" t="str">
        <f>VLOOKUP(A1997,'4B0907557B M382 List'!$A$5:$D$1799,4,FALSE)</f>
        <v>tL - Schwelle ZWB1 -&gt; ZWB2</v>
      </c>
      <c r="F1997" s="2" t="str">
        <f>VLOOKUP(A1997,'4B0907557B M382 List'!$A$5:$D$1799,3,FALSE)</f>
        <v>$077F2</v>
      </c>
      <c r="H1997" s="2" t="str">
        <f>VLOOKUP(A1997,'4B0907557P M592 List'!$A$5:$D$1316,2,FALSE)</f>
        <v>1x1</v>
      </c>
      <c r="I1997" s="2" t="str">
        <f>VLOOKUP(A1997,'4B0907557P M592 List'!$A$5:$D$1316,4,FALSE)</f>
        <v>tL - Schwelle ZWB1 -&gt; ZWB2</v>
      </c>
      <c r="J1997" s="2" t="str">
        <f>VLOOKUP(A1997,'4B0907557P M592 List'!$A$5:$D$1316,3,FALSE)</f>
        <v>$07388</v>
      </c>
      <c r="L1997" s="2" t="str">
        <f>VLOOKUP(A1997,'4B0907557P M592 List'!$A$5:$D$1316,2,FALSE)</f>
        <v>1x1</v>
      </c>
      <c r="M1997" s="2" t="str">
        <f>VLOOKUP(A1997,'4B0907557P M592 List'!$A$5:$D$1316,4,FALSE)</f>
        <v>tL - Schwelle ZWB1 -&gt; ZWB2</v>
      </c>
      <c r="N1997" s="2" t="str">
        <f>VLOOKUP(A1997,'4B0907557P M592 List'!$A$5:$D$1316,3,FALSE)</f>
        <v>$07388</v>
      </c>
      <c r="P1997" s="2" t="str">
        <f>VLOOKUP(A1997,'06A906018R M383 List'!$A$6:$D$1294,2,FALSE)</f>
        <v>1x1</v>
      </c>
      <c r="Q1997" s="2" t="str">
        <f>VLOOKUP(A1997,'06A906018R M383 List'!$A$6:$D$1294,4,FALSE)</f>
        <v>tL - Schwelle ZWB1 -&gt; ZWB2</v>
      </c>
      <c r="R1997" s="2" t="str">
        <f>VLOOKUP(A1997,'06A906018R M383 List'!$A$6:$D$1294,3,FALSE)</f>
        <v>$06D0A</v>
      </c>
      <c r="T1997" s="2" t="e">
        <f>VLOOKUP(A1997,'06A906018CG M383 List'!$A$6:$D$1395,2,FALSE)</f>
        <v>#N/A</v>
      </c>
      <c r="U1997" s="2" t="e">
        <f>VLOOKUP(A1997,'06A906018CG M383 List'!$A$6:$D$1395,4,FALSE)</f>
        <v>#N/A</v>
      </c>
      <c r="V1997" s="2" t="e">
        <f>VLOOKUP(A1997,'06A906018CG M383 List'!$A$6:$D$1395,3,FALSE)</f>
        <v>#N/A</v>
      </c>
    </row>
    <row r="1998" spans="1:22">
      <c r="P1998" s="2"/>
      <c r="Q1998" s="2"/>
      <c r="R1998" s="2"/>
    </row>
    <row r="1999" spans="1:22">
      <c r="A1999" s="2" t="s">
        <v>4424</v>
      </c>
      <c r="B1999" s="15" t="s">
        <v>10022</v>
      </c>
      <c r="P1999" s="2"/>
      <c r="Q1999" s="2"/>
      <c r="R1999" s="2"/>
    </row>
    <row r="2000" spans="1:22">
      <c r="A2000" s="2" t="s">
        <v>7500</v>
      </c>
      <c r="B2000" s="2" t="str">
        <f>VLOOKUP(A2000,'4B0907557B M382 List'!$A$5:$E$1799,5,FALSE)</f>
        <v>Late -drawing map when driving in reverse</v>
      </c>
      <c r="D2000" s="2" t="str">
        <f>VLOOKUP(A2000,'4B0907557B M382 List'!$A$5:$B$1799,2,FALSE)</f>
        <v>2x2</v>
      </c>
      <c r="E2000" s="2" t="str">
        <f>VLOOKUP(A2000,'4B0907557B M382 List'!$A$5:$D$1799,4,FALSE)</f>
        <v>Spätziehkennfeld beim Rückwärtsfahren</v>
      </c>
      <c r="F2000" s="2" t="str">
        <f>VLOOKUP(A2000,'4B0907557B M382 List'!$A$5:$D$1799,3,FALSE)</f>
        <v>$0B528</v>
      </c>
      <c r="H2000" s="2" t="e">
        <f>VLOOKUP(A2000,'4B0907557P M592 List'!$A$5:$D$1316,2,FALSE)</f>
        <v>#N/A</v>
      </c>
      <c r="I2000" s="2" t="e">
        <f>VLOOKUP(A2000,'4B0907557P M592 List'!$A$5:$D$1316,4,FALSE)</f>
        <v>#N/A</v>
      </c>
      <c r="J2000" s="2" t="e">
        <f>VLOOKUP(A2000,'4B0907557P M592 List'!$A$5:$D$1316,3,FALSE)</f>
        <v>#N/A</v>
      </c>
      <c r="L2000" s="2" t="e">
        <f>VLOOKUP(A2000,'4B0907557P M592 List'!$A$5:$D$1316,2,FALSE)</f>
        <v>#N/A</v>
      </c>
      <c r="M2000" s="2" t="e">
        <f>VLOOKUP(A2000,'4B0907557P M592 List'!$A$5:$D$1316,4,FALSE)</f>
        <v>#N/A</v>
      </c>
      <c r="N2000" s="2" t="e">
        <f>VLOOKUP(A2000,'4B0907557P M592 List'!$A$5:$D$1316,3,FALSE)</f>
        <v>#N/A</v>
      </c>
      <c r="P2000" s="2" t="str">
        <f>VLOOKUP(A2000,'06A906018R M383 List'!$A$6:$D$1294,2,FALSE)</f>
        <v>2x2</v>
      </c>
      <c r="Q2000" s="2" t="str">
        <f>VLOOKUP(A2000,'06A906018R M383 List'!$A$6:$D$1294,4,FALSE)</f>
        <v>Spätziehkennfeld beim Rückwärtsfahren</v>
      </c>
      <c r="R2000" s="2" t="str">
        <f>VLOOKUP(A2000,'06A906018R M383 List'!$A$6:$D$1294,3,FALSE)</f>
        <v>$0AA2D</v>
      </c>
      <c r="T2000" s="2" t="str">
        <f>VLOOKUP(A2000,'06A906018CG M383 List'!$A$6:$D$1395,2,FALSE)</f>
        <v>2x2</v>
      </c>
      <c r="U2000" s="2" t="str">
        <f>VLOOKUP(A2000,'06A906018CG M383 List'!$A$6:$D$1395,4,FALSE)</f>
        <v>Spätziehkennfeld beim Rückwärtsfahren</v>
      </c>
      <c r="V2000" s="2" t="str">
        <f>VLOOKUP(A2000,'06A906018CG M383 List'!$A$6:$D$1395,3,FALSE)</f>
        <v>$0AA97</v>
      </c>
    </row>
    <row r="2001" spans="1:22">
      <c r="A2001" s="2" t="s">
        <v>6460</v>
      </c>
      <c r="B2001" s="2" t="str">
        <f>VLOOKUP(A2001,'4B0907557B M382 List'!$A$5:$E$1799,5,FALSE)</f>
        <v>Motor temperature threshold for Zündwinkelspätziehung when reversing</v>
      </c>
      <c r="D2001" s="2" t="str">
        <f>VLOOKUP(A2001,'4B0907557B M382 List'!$A$5:$B$1799,2,FALSE)</f>
        <v>1x1</v>
      </c>
      <c r="E2001" s="2" t="str">
        <f>VLOOKUP(A2001,'4B0907557B M382 List'!$A$5:$D$1799,4,FALSE)</f>
        <v>Motortemperaturschwelle für Zündwinkelspätziehung beim Rückwärtsfahren</v>
      </c>
      <c r="F2001" s="2" t="str">
        <f>VLOOKUP(A2001,'4B0907557B M382 List'!$A$5:$D$1799,3,FALSE)</f>
        <v>$077F4</v>
      </c>
      <c r="H2001" s="2" t="str">
        <f>VLOOKUP(A2001,'4B0907557P M592 List'!$A$5:$D$1316,2,FALSE)</f>
        <v>1x1</v>
      </c>
      <c r="I2001" s="2" t="str">
        <f>VLOOKUP(A2001,'4B0907557P M592 List'!$A$5:$D$1316,4,FALSE)</f>
        <v>Motortemperaturschwelle für Zündwinkelspätziehung beim Rückwärtsfahren</v>
      </c>
      <c r="J2001" s="2" t="str">
        <f>VLOOKUP(A2001,'4B0907557P M592 List'!$A$5:$D$1316,3,FALSE)</f>
        <v>$0738A</v>
      </c>
      <c r="L2001" s="2" t="str">
        <f>VLOOKUP(A2001,'4B0907557P M592 List'!$A$5:$D$1316,2,FALSE)</f>
        <v>1x1</v>
      </c>
      <c r="M2001" s="2" t="str">
        <f>VLOOKUP(A2001,'4B0907557P M592 List'!$A$5:$D$1316,4,FALSE)</f>
        <v>Motortemperaturschwelle für Zündwinkelspätziehung beim Rückwärtsfahren</v>
      </c>
      <c r="N2001" s="2" t="str">
        <f>VLOOKUP(A2001,'4B0907557P M592 List'!$A$5:$D$1316,3,FALSE)</f>
        <v>$0738A</v>
      </c>
      <c r="P2001" s="2" t="str">
        <f>VLOOKUP(A2001,'06A906018R M383 List'!$A$6:$D$1294,2,FALSE)</f>
        <v>1x1</v>
      </c>
      <c r="Q2001" s="2" t="str">
        <f>VLOOKUP(A2001,'06A906018R M383 List'!$A$6:$D$1294,4,FALSE)</f>
        <v>Motortemperaturschwelle für Zündwinkelspätziehung beim Rückwärtsfahren</v>
      </c>
      <c r="R2001" s="2" t="str">
        <f>VLOOKUP(A2001,'06A906018R M383 List'!$A$6:$D$1294,3,FALSE)</f>
        <v>$06D0C</v>
      </c>
      <c r="T2001" s="2" t="str">
        <f>VLOOKUP(A2001,'06A906018CG M383 List'!$A$6:$D$1395,2,FALSE)</f>
        <v>1x1</v>
      </c>
      <c r="U2001" s="2" t="str">
        <f>VLOOKUP(A2001,'06A906018CG M383 List'!$A$6:$D$1395,4,FALSE)</f>
        <v>Motortemperaturschwelle für Zündwinkelspätziehung beim Rückwärtsfahren</v>
      </c>
      <c r="V2001" s="2" t="str">
        <f>VLOOKUP(A2001,'06A906018CG M383 List'!$A$6:$D$1395,3,FALSE)</f>
        <v>$06D32</v>
      </c>
    </row>
    <row r="2002" spans="1:22">
      <c r="P2002" s="2"/>
      <c r="Q2002" s="2"/>
      <c r="R2002" s="2"/>
    </row>
    <row r="2003" spans="1:22">
      <c r="A2003" s="12" t="s">
        <v>4425</v>
      </c>
      <c r="B2003" s="15" t="s">
        <v>10023</v>
      </c>
      <c r="P2003" s="2"/>
      <c r="Q2003" s="2"/>
      <c r="R2003" s="2"/>
    </row>
    <row r="2004" spans="1:22">
      <c r="A2004" s="2" t="s">
        <v>8810</v>
      </c>
      <c r="B2004" s="2" t="str">
        <f>VLOOKUP(A2004,'4B0907557B M382 List'!$A$5:$E$1799,5,FALSE)</f>
        <v>Codeword low octane fuel</v>
      </c>
      <c r="D2004" s="2" t="str">
        <f>VLOOKUP(A2004,'4B0907557B M382 List'!$A$5:$B$1799,2,FALSE)</f>
        <v>1x1</v>
      </c>
      <c r="E2004" s="2" t="str">
        <f>VLOOKUP(A2004,'4B0907557B M382 List'!$A$5:$D$1799,4,FALSE)</f>
        <v>Codewort Niederoktan-Kraftstoff</v>
      </c>
      <c r="F2004" s="2" t="str">
        <f>VLOOKUP(A2004,'4B0907557B M382 List'!$A$5:$D$1799,3,FALSE)</f>
        <v>$077F6</v>
      </c>
      <c r="H2004" s="2" t="str">
        <f>VLOOKUP(A2004,'4B0907557P M592 List'!$A$5:$D$1316,2,FALSE)</f>
        <v>1x1</v>
      </c>
      <c r="I2004" s="2" t="str">
        <f>VLOOKUP(A2004,'4B0907557P M592 List'!$A$5:$D$1316,4,FALSE)</f>
        <v>Codewort Niederoktan-Kraftstoff</v>
      </c>
      <c r="J2004" s="2" t="str">
        <f>VLOOKUP(A2004,'4B0907557P M592 List'!$A$5:$D$1316,3,FALSE)</f>
        <v>$0738C</v>
      </c>
      <c r="L2004" s="2" t="str">
        <f>VLOOKUP(A2004,'4B0907557P M592 List'!$A$5:$D$1316,2,FALSE)</f>
        <v>1x1</v>
      </c>
      <c r="M2004" s="2" t="str">
        <f>VLOOKUP(A2004,'4B0907557P M592 List'!$A$5:$D$1316,4,FALSE)</f>
        <v>Codewort Niederoktan-Kraftstoff</v>
      </c>
      <c r="N2004" s="2" t="str">
        <f>VLOOKUP(A2004,'4B0907557P M592 List'!$A$5:$D$1316,3,FALSE)</f>
        <v>$0738C</v>
      </c>
      <c r="P2004" s="2" t="str">
        <f>VLOOKUP(A2004,'06A906018R M383 List'!$A$6:$D$1294,2,FALSE)</f>
        <v>1x1</v>
      </c>
      <c r="Q2004" s="2" t="str">
        <f>VLOOKUP(A2004,'06A906018R M383 List'!$A$6:$D$1294,4,FALSE)</f>
        <v>Codewort Niederoktan-Kraftstoff</v>
      </c>
      <c r="R2004" s="2" t="str">
        <f>VLOOKUP(A2004,'06A906018R M383 List'!$A$6:$D$1294,3,FALSE)</f>
        <v>$06D0E</v>
      </c>
      <c r="T2004" s="2" t="str">
        <f>VLOOKUP(A2004,'06A906018CG M383 List'!$A$6:$D$1395,2,FALSE)</f>
        <v>1x1</v>
      </c>
      <c r="U2004" s="2" t="str">
        <f>VLOOKUP(A2004,'06A906018CG M383 List'!$A$6:$D$1395,4,FALSE)</f>
        <v>Codewort Niederoktan-Kraftstoff</v>
      </c>
      <c r="V2004" s="2" t="str">
        <f>VLOOKUP(A2004,'06A906018CG M383 List'!$A$6:$D$1395,3,FALSE)</f>
        <v>$06D34</v>
      </c>
    </row>
    <row r="2005" spans="1:22">
      <c r="A2005" s="2" t="s">
        <v>9238</v>
      </c>
      <c r="B2005" s="2" t="str">
        <f>VLOOKUP(A2005,'4B0907557B M382 List'!$A$5:$E$1799,5,FALSE)</f>
        <v>Hysteresis for load threshold knock protection</v>
      </c>
      <c r="D2005" s="2" t="str">
        <f>VLOOKUP(A2005,'4B0907557B M382 List'!$A$5:$B$1799,2,FALSE)</f>
        <v>1x1</v>
      </c>
      <c r="E2005" s="2" t="str">
        <f>VLOOKUP(A2005,'4B0907557B M382 List'!$A$5:$D$1799,4,FALSE)</f>
        <v>Hysterese für Lastschwelle Klopfschutz</v>
      </c>
      <c r="F2005" s="2" t="str">
        <f>VLOOKUP(A2005,'4B0907557B M382 List'!$A$5:$D$1799,3,FALSE)</f>
        <v>$077F5</v>
      </c>
      <c r="H2005" s="2" t="str">
        <f>VLOOKUP(A2005,'4B0907557P M592 List'!$A$5:$D$1316,2,FALSE)</f>
        <v>1x1</v>
      </c>
      <c r="I2005" s="2" t="str">
        <f>VLOOKUP(A2005,'4B0907557P M592 List'!$A$5:$D$1316,4,FALSE)</f>
        <v>Hysterese für Lastschwelle Klopfschutz</v>
      </c>
      <c r="J2005" s="2" t="str">
        <f>VLOOKUP(A2005,'4B0907557P M592 List'!$A$5:$D$1316,3,FALSE)</f>
        <v>$0738B</v>
      </c>
      <c r="L2005" s="2" t="str">
        <f>VLOOKUP(A2005,'4B0907557P M592 List'!$A$5:$D$1316,2,FALSE)</f>
        <v>1x1</v>
      </c>
      <c r="M2005" s="2" t="str">
        <f>VLOOKUP(A2005,'4B0907557P M592 List'!$A$5:$D$1316,4,FALSE)</f>
        <v>Hysterese für Lastschwelle Klopfschutz</v>
      </c>
      <c r="N2005" s="2" t="str">
        <f>VLOOKUP(A2005,'4B0907557P M592 List'!$A$5:$D$1316,3,FALSE)</f>
        <v>$0738B</v>
      </c>
      <c r="P2005" s="2" t="str">
        <f>VLOOKUP(A2005,'06A906018R M383 List'!$A$6:$D$1294,2,FALSE)</f>
        <v>1x1</v>
      </c>
      <c r="Q2005" s="2" t="str">
        <f>VLOOKUP(A2005,'06A906018R M383 List'!$A$6:$D$1294,4,FALSE)</f>
        <v>Hysterese für Lastschwelle Klopfschutz</v>
      </c>
      <c r="R2005" s="2" t="str">
        <f>VLOOKUP(A2005,'06A906018R M383 List'!$A$6:$D$1294,3,FALSE)</f>
        <v>$06D0D</v>
      </c>
      <c r="T2005" s="2" t="str">
        <f>VLOOKUP(A2005,'06A906018CG M383 List'!$A$6:$D$1395,2,FALSE)</f>
        <v>1x1</v>
      </c>
      <c r="U2005" s="2" t="str">
        <f>VLOOKUP(A2005,'06A906018CG M383 List'!$A$6:$D$1395,4,FALSE)</f>
        <v>Hysterese für Lastschwelle Klopfschutz</v>
      </c>
      <c r="V2005" s="2" t="str">
        <f>VLOOKUP(A2005,'06A906018CG M383 List'!$A$6:$D$1395,3,FALSE)</f>
        <v>$06D33</v>
      </c>
    </row>
    <row r="2006" spans="1:22">
      <c r="A2006" s="2" t="s">
        <v>9437</v>
      </c>
      <c r="B2006" s="2" t="str">
        <f>VLOOKUP(A2006,'4B0907557B M382 List'!$A$5:$E$1799,5,FALSE)</f>
        <v>Delta Vollastzündwinkel</v>
      </c>
      <c r="D2006" s="2" t="str">
        <f>VLOOKUP(A2006,'4B0907557B M382 List'!$A$5:$B$1799,2,FALSE)</f>
        <v>16x1</v>
      </c>
      <c r="E2006" s="2" t="str">
        <f>VLOOKUP(A2006,'4B0907557B M382 List'!$A$5:$D$1799,4,FALSE)</f>
        <v>Delta Vollastzündwinkel</v>
      </c>
      <c r="F2006" s="2" t="str">
        <f>VLOOKUP(A2006,'4B0907557B M382 List'!$A$5:$D$1799,3,FALSE)</f>
        <v>$0B980</v>
      </c>
      <c r="H2006" s="2" t="e">
        <f>VLOOKUP(A2006,'4B0907557P M592 List'!$A$5:$D$1316,2,FALSE)</f>
        <v>#N/A</v>
      </c>
      <c r="I2006" s="2" t="e">
        <f>VLOOKUP(A2006,'4B0907557P M592 List'!$A$5:$D$1316,4,FALSE)</f>
        <v>#N/A</v>
      </c>
      <c r="J2006" s="2" t="e">
        <f>VLOOKUP(A2006,'4B0907557P M592 List'!$A$5:$D$1316,3,FALSE)</f>
        <v>#N/A</v>
      </c>
      <c r="L2006" s="2" t="e">
        <f>VLOOKUP(A2006,'4B0907557P M592 List'!$A$5:$D$1316,2,FALSE)</f>
        <v>#N/A</v>
      </c>
      <c r="M2006" s="2" t="e">
        <f>VLOOKUP(A2006,'4B0907557P M592 List'!$A$5:$D$1316,4,FALSE)</f>
        <v>#N/A</v>
      </c>
      <c r="N2006" s="2" t="e">
        <f>VLOOKUP(A2006,'4B0907557P M592 List'!$A$5:$D$1316,3,FALSE)</f>
        <v>#N/A</v>
      </c>
      <c r="P2006" s="2" t="str">
        <f>VLOOKUP(A2006,'06A906018R M383 List'!$A$6:$D$1294,2,FALSE)</f>
        <v>16x1</v>
      </c>
      <c r="Q2006" s="2" t="str">
        <f>VLOOKUP(A2006,'06A906018R M383 List'!$A$6:$D$1294,4,FALSE)</f>
        <v>Delta Vollastzündwinkel</v>
      </c>
      <c r="R2006" s="2" t="str">
        <f>VLOOKUP(A2006,'06A906018R M383 List'!$A$6:$D$1294,3,FALSE)</f>
        <v>$0AF95</v>
      </c>
      <c r="T2006" s="2" t="str">
        <f>VLOOKUP(A2006,'06A906018CG M383 List'!$A$6:$D$1395,2,FALSE)</f>
        <v>16x1</v>
      </c>
      <c r="U2006" s="2" t="str">
        <f>VLOOKUP(A2006,'06A906018CG M383 List'!$A$6:$D$1395,4,FALSE)</f>
        <v>Delta Vollastzündwinkel</v>
      </c>
      <c r="V2006" s="2" t="str">
        <f>VLOOKUP(A2006,'06A906018CG M383 List'!$A$6:$D$1395,3,FALSE)</f>
        <v>$0AFFF</v>
      </c>
    </row>
    <row r="2007" spans="1:22">
      <c r="A2007" s="2" t="s">
        <v>7687</v>
      </c>
      <c r="B2007" s="2" t="str">
        <f>VLOOKUP(A2007,'4B0907557B M382 List'!$A$5:$E$1799,5,FALSE)</f>
        <v>Threshold of the ZW- late adjustments for ZW- map switch</v>
      </c>
      <c r="D2007" s="2" t="str">
        <f>VLOOKUP(A2007,'4B0907557B M382 List'!$A$5:$B$1799,2,FALSE)</f>
        <v>2x2</v>
      </c>
      <c r="E2007" s="2" t="str">
        <f>VLOOKUP(A2007,'4B0907557B M382 List'!$A$5:$D$1799,4,FALSE)</f>
        <v>Schwelle der ZW-Spätverstellungen für ZW-Kennfeldumschaltung</v>
      </c>
      <c r="F2007" s="2" t="str">
        <f>VLOOKUP(A2007,'4B0907557B M382 List'!$A$5:$D$1799,3,FALSE)</f>
        <v>$0B9B6</v>
      </c>
      <c r="H2007" s="2" t="e">
        <f>VLOOKUP(A2007,'4B0907557P M592 List'!$A$5:$D$1316,2,FALSE)</f>
        <v>#N/A</v>
      </c>
      <c r="I2007" s="2" t="e">
        <f>VLOOKUP(A2007,'4B0907557P M592 List'!$A$5:$D$1316,4,FALSE)</f>
        <v>#N/A</v>
      </c>
      <c r="J2007" s="2" t="e">
        <f>VLOOKUP(A2007,'4B0907557P M592 List'!$A$5:$D$1316,3,FALSE)</f>
        <v>#N/A</v>
      </c>
      <c r="L2007" s="2" t="e">
        <f>VLOOKUP(A2007,'4B0907557P M592 List'!$A$5:$D$1316,2,FALSE)</f>
        <v>#N/A</v>
      </c>
      <c r="M2007" s="2" t="e">
        <f>VLOOKUP(A2007,'4B0907557P M592 List'!$A$5:$D$1316,4,FALSE)</f>
        <v>#N/A</v>
      </c>
      <c r="N2007" s="2" t="e">
        <f>VLOOKUP(A2007,'4B0907557P M592 List'!$A$5:$D$1316,3,FALSE)</f>
        <v>#N/A</v>
      </c>
      <c r="P2007" s="2" t="str">
        <f>VLOOKUP(A2007,'06A906018R M383 List'!$A$6:$D$1294,2,FALSE)</f>
        <v>2x2</v>
      </c>
      <c r="Q2007" s="2" t="str">
        <f>VLOOKUP(A2007,'06A906018R M383 List'!$A$6:$D$1294,4,FALSE)</f>
        <v>Schwelle der ZW-Spätverstellungen für ZW-Kennfeldumschaltung</v>
      </c>
      <c r="R2007" s="2" t="str">
        <f>VLOOKUP(A2007,'06A906018R M383 List'!$A$6:$D$1294,3,FALSE)</f>
        <v>$0B0E3</v>
      </c>
      <c r="T2007" s="2" t="str">
        <f>VLOOKUP(A2007,'06A906018CG M383 List'!$A$6:$D$1395,2,FALSE)</f>
        <v>2x2</v>
      </c>
      <c r="U2007" s="2" t="str">
        <f>VLOOKUP(A2007,'06A906018CG M383 List'!$A$6:$D$1395,4,FALSE)</f>
        <v>Schwelle der ZW-Spätverstellungen für ZW-Kennfeldumschaltung</v>
      </c>
      <c r="V2007" s="2" t="str">
        <f>VLOOKUP(A2007,'06A906018CG M383 List'!$A$6:$D$1395,3,FALSE)</f>
        <v>$0B14D</v>
      </c>
    </row>
    <row r="2008" spans="1:22">
      <c r="A2008" s="2" t="s">
        <v>7749</v>
      </c>
      <c r="B2008" s="2" t="str">
        <f>VLOOKUP(A2008,'4B0907557B M382 List'!$A$5:$E$1799,5,FALSE)</f>
        <v>Ignition timing map with AGR</v>
      </c>
      <c r="D2008" s="2" t="str">
        <f>VLOOKUP(A2008,'4B0907557B M382 List'!$A$5:$B$1799,2,FALSE)</f>
        <v>2x2</v>
      </c>
      <c r="E2008" s="2" t="str">
        <f>VLOOKUP(A2008,'4B0907557B M382 List'!$A$5:$D$1799,4,FALSE)</f>
        <v>Zündwinkelkennfeld bei AGR</v>
      </c>
      <c r="F2008" s="2" t="str">
        <f>VLOOKUP(A2008,'4B0907557B M382 List'!$A$5:$D$1799,3,FALSE)</f>
        <v>$0B90A</v>
      </c>
      <c r="H2008" s="2" t="e">
        <f>VLOOKUP(A2008,'4B0907557P M592 List'!$A$5:$D$1316,2,FALSE)</f>
        <v>#N/A</v>
      </c>
      <c r="I2008" s="2" t="e">
        <f>VLOOKUP(A2008,'4B0907557P M592 List'!$A$5:$D$1316,4,FALSE)</f>
        <v>#N/A</v>
      </c>
      <c r="J2008" s="2" t="e">
        <f>VLOOKUP(A2008,'4B0907557P M592 List'!$A$5:$D$1316,3,FALSE)</f>
        <v>#N/A</v>
      </c>
      <c r="L2008" s="2" t="e">
        <f>VLOOKUP(A2008,'4B0907557P M592 List'!$A$5:$D$1316,2,FALSE)</f>
        <v>#N/A</v>
      </c>
      <c r="M2008" s="2" t="e">
        <f>VLOOKUP(A2008,'4B0907557P M592 List'!$A$5:$D$1316,4,FALSE)</f>
        <v>#N/A</v>
      </c>
      <c r="N2008" s="2" t="e">
        <f>VLOOKUP(A2008,'4B0907557P M592 List'!$A$5:$D$1316,3,FALSE)</f>
        <v>#N/A</v>
      </c>
      <c r="P2008" s="2" t="e">
        <f>VLOOKUP(A2008,'06A906018R M383 List'!$A$6:$D$1294,2,FALSE)</f>
        <v>#N/A</v>
      </c>
      <c r="Q2008" s="2" t="e">
        <f>VLOOKUP(A2008,'06A906018R M383 List'!$A$6:$D$1294,4,FALSE)</f>
        <v>#N/A</v>
      </c>
      <c r="R2008" s="2" t="e">
        <f>VLOOKUP(A2008,'06A906018R M383 List'!$A$6:$D$1294,3,FALSE)</f>
        <v>#N/A</v>
      </c>
      <c r="T2008" s="2" t="str">
        <f>VLOOKUP(A2008,'06A906018CG M383 List'!$A$6:$D$1395,2,FALSE)</f>
        <v>2x2</v>
      </c>
      <c r="U2008" s="2" t="str">
        <f>VLOOKUP(A2008,'06A906018CG M383 List'!$A$6:$D$1395,4,FALSE)</f>
        <v>Zündwinkelkennfeld bei AGR</v>
      </c>
      <c r="V2008" s="2" t="str">
        <f>VLOOKUP(A2008,'06A906018CG M383 List'!$A$6:$D$1395,3,FALSE)</f>
        <v>$0AF89</v>
      </c>
    </row>
    <row r="2009" spans="1:22">
      <c r="A2009" s="2" t="s">
        <v>7774</v>
      </c>
      <c r="B2009" s="2" t="str">
        <f>VLOOKUP(A2009,'4B0907557B M382 List'!$A$5:$E$1799,5,FALSE)</f>
        <v>Ignition timing map in the LL</v>
      </c>
      <c r="D2009" s="2" t="str">
        <f>VLOOKUP(A2009,'4B0907557B M382 List'!$A$5:$B$1799,2,FALSE)</f>
        <v>4x7</v>
      </c>
      <c r="E2009" s="2" t="str">
        <f>VLOOKUP(A2009,'4B0907557B M382 List'!$A$5:$D$1799,4,FALSE)</f>
        <v>Zündwinkelkennfeld im LL</v>
      </c>
      <c r="F2009" s="2" t="str">
        <f>VLOOKUP(A2009,'4B0907557B M382 List'!$A$5:$D$1799,3,FALSE)</f>
        <v>$0B7DB</v>
      </c>
      <c r="H2009" s="2" t="e">
        <f>VLOOKUP(A2009,'4B0907557P M592 List'!$A$5:$D$1316,2,FALSE)</f>
        <v>#N/A</v>
      </c>
      <c r="I2009" s="2" t="e">
        <f>VLOOKUP(A2009,'4B0907557P M592 List'!$A$5:$D$1316,4,FALSE)</f>
        <v>#N/A</v>
      </c>
      <c r="J2009" s="2" t="e">
        <f>VLOOKUP(A2009,'4B0907557P M592 List'!$A$5:$D$1316,3,FALSE)</f>
        <v>#N/A</v>
      </c>
      <c r="L2009" s="2" t="e">
        <f>VLOOKUP(A2009,'4B0907557P M592 List'!$A$5:$D$1316,2,FALSE)</f>
        <v>#N/A</v>
      </c>
      <c r="M2009" s="2" t="e">
        <f>VLOOKUP(A2009,'4B0907557P M592 List'!$A$5:$D$1316,4,FALSE)</f>
        <v>#N/A</v>
      </c>
      <c r="N2009" s="2" t="e">
        <f>VLOOKUP(A2009,'4B0907557P M592 List'!$A$5:$D$1316,3,FALSE)</f>
        <v>#N/A</v>
      </c>
      <c r="P2009" s="2" t="str">
        <f>VLOOKUP(A2009,'06A906018R M383 List'!$A$6:$D$1294,2,FALSE)</f>
        <v>4x7</v>
      </c>
      <c r="Q2009" s="2" t="str">
        <f>VLOOKUP(A2009,'06A906018R M383 List'!$A$6:$D$1294,4,FALSE)</f>
        <v>Zündwinkelkennfeld im LL</v>
      </c>
      <c r="R2009" s="2" t="str">
        <f>VLOOKUP(A2009,'06A906018R M383 List'!$A$6:$D$1294,3,FALSE)</f>
        <v>$0ADAC</v>
      </c>
      <c r="T2009" s="2" t="str">
        <f>VLOOKUP(A2009,'06A906018CG M383 List'!$A$6:$D$1395,2,FALSE)</f>
        <v>4x7</v>
      </c>
      <c r="U2009" s="2" t="str">
        <f>VLOOKUP(A2009,'06A906018CG M383 List'!$A$6:$D$1395,4,FALSE)</f>
        <v>Zündwinkelkennfeld im LL</v>
      </c>
      <c r="V2009" s="2" t="str">
        <f>VLOOKUP(A2009,'06A906018CG M383 List'!$A$6:$D$1395,3,FALSE)</f>
        <v>$0AE16</v>
      </c>
    </row>
    <row r="2010" spans="1:22">
      <c r="A2010" s="2" t="s">
        <v>7781</v>
      </c>
      <c r="B2010" s="2" t="str">
        <f>VLOOKUP(A2010,'4B0907557B M382 List'!$A$5:$E$1799,5,FALSE)</f>
        <v>Firing angle to start overshoot - compensation</v>
      </c>
      <c r="D2010" s="2" t="str">
        <f>VLOOKUP(A2010,'4B0907557B M382 List'!$A$5:$B$1799,2,FALSE)</f>
        <v>4x7</v>
      </c>
      <c r="E2010" s="2" t="str">
        <f>VLOOKUP(A2010,'4B0907557B M382 List'!$A$5:$D$1799,4,FALSE)</f>
        <v>Zündwinkel zur Startüberschwinger - Kompensation</v>
      </c>
      <c r="F2010" s="2" t="str">
        <f>VLOOKUP(A2010,'4B0907557B M382 List'!$A$5:$D$1799,3,FALSE)</f>
        <v>$0B806</v>
      </c>
      <c r="H2010" s="2" t="e">
        <f>VLOOKUP(A2010,'4B0907557P M592 List'!$A$5:$D$1316,2,FALSE)</f>
        <v>#N/A</v>
      </c>
      <c r="I2010" s="2" t="e">
        <f>VLOOKUP(A2010,'4B0907557P M592 List'!$A$5:$D$1316,4,FALSE)</f>
        <v>#N/A</v>
      </c>
      <c r="J2010" s="2" t="e">
        <f>VLOOKUP(A2010,'4B0907557P M592 List'!$A$5:$D$1316,3,FALSE)</f>
        <v>#N/A</v>
      </c>
      <c r="L2010" s="2" t="e">
        <f>VLOOKUP(A2010,'4B0907557P M592 List'!$A$5:$D$1316,2,FALSE)</f>
        <v>#N/A</v>
      </c>
      <c r="M2010" s="2" t="e">
        <f>VLOOKUP(A2010,'4B0907557P M592 List'!$A$5:$D$1316,4,FALSE)</f>
        <v>#N/A</v>
      </c>
      <c r="N2010" s="2" t="e">
        <f>VLOOKUP(A2010,'4B0907557P M592 List'!$A$5:$D$1316,3,FALSE)</f>
        <v>#N/A</v>
      </c>
      <c r="P2010" s="2" t="str">
        <f>VLOOKUP(A2010,'06A906018R M383 List'!$A$6:$D$1294,2,FALSE)</f>
        <v>4x7</v>
      </c>
      <c r="Q2010" s="2" t="str">
        <f>VLOOKUP(A2010,'06A906018R M383 List'!$A$6:$D$1294,4,FALSE)</f>
        <v>Zündwinkel zur Startüberschwinger - Kompensation</v>
      </c>
      <c r="R2010" s="2" t="str">
        <f>VLOOKUP(A2010,'06A906018R M383 List'!$A$6:$D$1294,3,FALSE)</f>
        <v>$0ADD7</v>
      </c>
      <c r="T2010" s="2" t="e">
        <f>VLOOKUP(A2010,'06A906018CG M383 List'!$A$6:$D$1395,2,FALSE)</f>
        <v>#N/A</v>
      </c>
      <c r="U2010" s="2" t="e">
        <f>VLOOKUP(A2010,'06A906018CG M383 List'!$A$6:$D$1395,4,FALSE)</f>
        <v>#N/A</v>
      </c>
      <c r="V2010" s="2" t="e">
        <f>VLOOKUP(A2010,'06A906018CG M383 List'!$A$6:$D$1395,3,FALSE)</f>
        <v>#N/A</v>
      </c>
    </row>
    <row r="2011" spans="1:22">
      <c r="A2011" s="2" t="s">
        <v>7804</v>
      </c>
      <c r="B2011" s="2" t="str">
        <f>VLOOKUP(A2011,'4B0907557B M382 List'!$A$5:$E$1799,5,FALSE)</f>
        <v>Ignition performance during continuous tapping</v>
      </c>
      <c r="D2011" s="2" t="str">
        <f>VLOOKUP(A2011,'4B0907557B M382 List'!$A$5:$B$1799,2,FALSE)</f>
        <v>2x2</v>
      </c>
      <c r="E2011" s="2" t="str">
        <f>VLOOKUP(A2011,'4B0907557B M382 List'!$A$5:$D$1799,4,FALSE)</f>
        <v>Zündkennfeld bei Dauerklopfen</v>
      </c>
      <c r="F2011" s="2" t="str">
        <f>VLOOKUP(A2011,'4B0907557B M382 List'!$A$5:$D$1799,3,FALSE)</f>
        <v>$0B9AA</v>
      </c>
      <c r="H2011" s="2" t="e">
        <f>VLOOKUP(A2011,'4B0907557P M592 List'!$A$5:$D$1316,2,FALSE)</f>
        <v>#N/A</v>
      </c>
      <c r="I2011" s="2" t="e">
        <f>VLOOKUP(A2011,'4B0907557P M592 List'!$A$5:$D$1316,4,FALSE)</f>
        <v>#N/A</v>
      </c>
      <c r="J2011" s="2" t="e">
        <f>VLOOKUP(A2011,'4B0907557P M592 List'!$A$5:$D$1316,3,FALSE)</f>
        <v>#N/A</v>
      </c>
      <c r="L2011" s="2" t="e">
        <f>VLOOKUP(A2011,'4B0907557P M592 List'!$A$5:$D$1316,2,FALSE)</f>
        <v>#N/A</v>
      </c>
      <c r="M2011" s="2" t="e">
        <f>VLOOKUP(A2011,'4B0907557P M592 List'!$A$5:$D$1316,4,FALSE)</f>
        <v>#N/A</v>
      </c>
      <c r="N2011" s="2" t="e">
        <f>VLOOKUP(A2011,'4B0907557P M592 List'!$A$5:$D$1316,3,FALSE)</f>
        <v>#N/A</v>
      </c>
      <c r="P2011" s="2" t="e">
        <f>VLOOKUP(A2011,'06A906018R M383 List'!$A$6:$D$1294,2,FALSE)</f>
        <v>#N/A</v>
      </c>
      <c r="Q2011" s="2" t="e">
        <f>VLOOKUP(A2011,'06A906018R M383 List'!$A$6:$D$1294,4,FALSE)</f>
        <v>#N/A</v>
      </c>
      <c r="R2011" s="2" t="e">
        <f>VLOOKUP(A2011,'06A906018R M383 List'!$A$6:$D$1294,3,FALSE)</f>
        <v>#N/A</v>
      </c>
      <c r="T2011" s="2" t="e">
        <f>VLOOKUP(A2011,'06A906018CG M383 List'!$A$6:$D$1395,2,FALSE)</f>
        <v>#N/A</v>
      </c>
      <c r="U2011" s="2" t="e">
        <f>VLOOKUP(A2011,'06A906018CG M383 List'!$A$6:$D$1395,4,FALSE)</f>
        <v>#N/A</v>
      </c>
      <c r="V2011" s="2" t="e">
        <f>VLOOKUP(A2011,'06A906018CG M383 List'!$A$6:$D$1395,3,FALSE)</f>
        <v>#N/A</v>
      </c>
    </row>
    <row r="2012" spans="1:22">
      <c r="A2012" s="12" t="s">
        <v>7859</v>
      </c>
      <c r="B2012" s="16" t="str">
        <f>VLOOKUP(A2012,'4B0907557B M382 List'!$A$5:$E$1799,5,FALSE)</f>
        <v>ignition timing map</v>
      </c>
      <c r="C2012" s="12"/>
      <c r="D2012" s="12" t="str">
        <f>VLOOKUP(A2012,'4B0907557B M382 List'!$A$5:$B$1799,2,FALSE)</f>
        <v>12x16</v>
      </c>
      <c r="E2012" s="2" t="str">
        <f>VLOOKUP(A2012,'4B0907557B M382 List'!$A$5:$D$1799,4,FALSE)</f>
        <v>Zündwinkelkennfeld</v>
      </c>
      <c r="F2012" s="2" t="str">
        <f>VLOOKUP(A2012,'4B0907557B M382 List'!$A$5:$D$1799,3,FALSE)</f>
        <v>$0B54C</v>
      </c>
      <c r="H2012" s="2" t="e">
        <f>VLOOKUP(A2012,'4B0907557P M592 List'!$A$5:$D$1316,2,FALSE)</f>
        <v>#N/A</v>
      </c>
      <c r="I2012" s="2" t="e">
        <f>VLOOKUP(A2012,'4B0907557P M592 List'!$A$5:$D$1316,4,FALSE)</f>
        <v>#N/A</v>
      </c>
      <c r="J2012" s="2" t="e">
        <f>VLOOKUP(A2012,'4B0907557P M592 List'!$A$5:$D$1316,3,FALSE)</f>
        <v>#N/A</v>
      </c>
      <c r="L2012" s="2" t="e">
        <f>VLOOKUP(A2012,'4B0907557P M592 List'!$A$5:$D$1316,2,FALSE)</f>
        <v>#N/A</v>
      </c>
      <c r="M2012" s="2" t="e">
        <f>VLOOKUP(A2012,'4B0907557P M592 List'!$A$5:$D$1316,4,FALSE)</f>
        <v>#N/A</v>
      </c>
      <c r="N2012" s="2" t="e">
        <f>VLOOKUP(A2012,'4B0907557P M592 List'!$A$5:$D$1316,3,FALSE)</f>
        <v>#N/A</v>
      </c>
      <c r="P2012" s="2" t="str">
        <f>VLOOKUP(A2012,'06A906018R M383 List'!$A$6:$D$1294,2,FALSE)</f>
        <v>16x16</v>
      </c>
      <c r="Q2012" s="2" t="str">
        <f>VLOOKUP(A2012,'06A906018R M383 List'!$A$6:$D$1294,4,FALSE)</f>
        <v>Zündwinkelkennfeld</v>
      </c>
      <c r="R2012" s="2" t="str">
        <f>VLOOKUP(A2012,'06A906018R M383 List'!$A$6:$D$1294,3,FALSE)</f>
        <v>$0AA55</v>
      </c>
      <c r="T2012" s="2" t="str">
        <f>VLOOKUP(A2012,'06A906018CG M383 List'!$A$6:$D$1395,2,FALSE)</f>
        <v>16x16</v>
      </c>
      <c r="U2012" s="2" t="str">
        <f>VLOOKUP(A2012,'06A906018CG M383 List'!$A$6:$D$1395,4,FALSE)</f>
        <v>Ignition Basic Map</v>
      </c>
      <c r="V2012" s="2" t="str">
        <f>VLOOKUP(A2012,'06A906018CG M383 List'!$A$6:$D$1395,3,FALSE)</f>
        <v>$0AABF</v>
      </c>
    </row>
    <row r="2013" spans="1:22">
      <c r="A2013" s="12" t="s">
        <v>7861</v>
      </c>
      <c r="B2013" s="16" t="str">
        <f>VLOOKUP(A2013,'4B0907557B M382 List'!$A$5:$E$1799,5,FALSE)</f>
        <v>ignition timing map</v>
      </c>
      <c r="C2013" s="12"/>
      <c r="D2013" s="12" t="str">
        <f>VLOOKUP(A2013,'4B0907557B M382 List'!$A$5:$B$1799,2,FALSE)</f>
        <v>12x16</v>
      </c>
      <c r="E2013" s="2" t="str">
        <f>VLOOKUP(A2013,'4B0907557B M382 List'!$A$5:$D$1799,4,FALSE)</f>
        <v>Zündwinkelkennfeld</v>
      </c>
      <c r="F2013" s="2" t="str">
        <f>VLOOKUP(A2013,'4B0907557B M382 List'!$A$5:$D$1799,3,FALSE)</f>
        <v>$0B62C</v>
      </c>
      <c r="H2013" s="2" t="e">
        <f>VLOOKUP(A2013,'4B0907557P M592 List'!$A$5:$D$1316,2,FALSE)</f>
        <v>#N/A</v>
      </c>
      <c r="I2013" s="2" t="e">
        <f>VLOOKUP(A2013,'4B0907557P M592 List'!$A$5:$D$1316,4,FALSE)</f>
        <v>#N/A</v>
      </c>
      <c r="J2013" s="2" t="e">
        <f>VLOOKUP(A2013,'4B0907557P M592 List'!$A$5:$D$1316,3,FALSE)</f>
        <v>#N/A</v>
      </c>
      <c r="L2013" s="2" t="e">
        <f>VLOOKUP(A2013,'4B0907557P M592 List'!$A$5:$D$1316,2,FALSE)</f>
        <v>#N/A</v>
      </c>
      <c r="M2013" s="2" t="e">
        <f>VLOOKUP(A2013,'4B0907557P M592 List'!$A$5:$D$1316,4,FALSE)</f>
        <v>#N/A</v>
      </c>
      <c r="N2013" s="2" t="e">
        <f>VLOOKUP(A2013,'4B0907557P M592 List'!$A$5:$D$1316,3,FALSE)</f>
        <v>#N/A</v>
      </c>
      <c r="P2013" s="2" t="str">
        <f>VLOOKUP(A2013,'06A906018R M383 List'!$A$6:$D$1294,2,FALSE)</f>
        <v>16x16</v>
      </c>
      <c r="Q2013" s="2" t="str">
        <f>VLOOKUP(A2013,'06A906018R M383 List'!$A$6:$D$1294,4,FALSE)</f>
        <v>Zündwinkelkennfeld</v>
      </c>
      <c r="R2013" s="2" t="str">
        <f>VLOOKUP(A2013,'06A906018R M383 List'!$A$6:$D$1294,3,FALSE)</f>
        <v>$0AB79</v>
      </c>
      <c r="T2013" s="2" t="str">
        <f>VLOOKUP(A2013,'06A906018CG M383 List'!$A$6:$D$1395,2,FALSE)</f>
        <v>16x16</v>
      </c>
      <c r="U2013" s="2" t="str">
        <f>VLOOKUP(A2013,'06A906018CG M383 List'!$A$6:$D$1395,4,FALSE)</f>
        <v>Ignition Basic Map</v>
      </c>
      <c r="V2013" s="2" t="str">
        <f>VLOOKUP(A2013,'06A906018CG M383 List'!$A$6:$D$1395,3,FALSE)</f>
        <v>$0ABE3</v>
      </c>
    </row>
    <row r="2014" spans="1:22">
      <c r="A2014" s="12" t="s">
        <v>7863</v>
      </c>
      <c r="B2014" s="16" t="str">
        <f>VLOOKUP(A2014,'4B0907557B M382 List'!$A$5:$E$1799,5,FALSE)</f>
        <v>ignition timing map</v>
      </c>
      <c r="C2014" s="12"/>
      <c r="D2014" s="12" t="str">
        <f>VLOOKUP(A2014,'4B0907557B M382 List'!$A$5:$B$1799,2,FALSE)</f>
        <v>12x16</v>
      </c>
      <c r="E2014" s="2" t="str">
        <f>VLOOKUP(A2014,'4B0907557B M382 List'!$A$5:$D$1799,4,FALSE)</f>
        <v>Zündwinkelkennfeld</v>
      </c>
      <c r="F2014" s="2" t="str">
        <f>VLOOKUP(A2014,'4B0907557B M382 List'!$A$5:$D$1799,3,FALSE)</f>
        <v>$0B70C</v>
      </c>
      <c r="H2014" s="2" t="e">
        <f>VLOOKUP(A2014,'4B0907557P M592 List'!$A$5:$D$1316,2,FALSE)</f>
        <v>#N/A</v>
      </c>
      <c r="I2014" s="2" t="e">
        <f>VLOOKUP(A2014,'4B0907557P M592 List'!$A$5:$D$1316,4,FALSE)</f>
        <v>#N/A</v>
      </c>
      <c r="J2014" s="2" t="e">
        <f>VLOOKUP(A2014,'4B0907557P M592 List'!$A$5:$D$1316,3,FALSE)</f>
        <v>#N/A</v>
      </c>
      <c r="L2014" s="2" t="e">
        <f>VLOOKUP(A2014,'4B0907557P M592 List'!$A$5:$D$1316,2,FALSE)</f>
        <v>#N/A</v>
      </c>
      <c r="M2014" s="2" t="e">
        <f>VLOOKUP(A2014,'4B0907557P M592 List'!$A$5:$D$1316,4,FALSE)</f>
        <v>#N/A</v>
      </c>
      <c r="N2014" s="2" t="e">
        <f>VLOOKUP(A2014,'4B0907557P M592 List'!$A$5:$D$1316,3,FALSE)</f>
        <v>#N/A</v>
      </c>
      <c r="P2014" s="2" t="str">
        <f>VLOOKUP(A2014,'06A906018R M383 List'!$A$6:$D$1294,2,FALSE)</f>
        <v>16x16</v>
      </c>
      <c r="Q2014" s="2" t="str">
        <f>VLOOKUP(A2014,'06A906018R M383 List'!$A$6:$D$1294,4,FALSE)</f>
        <v>Zündwinkelkennfeld</v>
      </c>
      <c r="R2014" s="2" t="str">
        <f>VLOOKUP(A2014,'06A906018R M383 List'!$A$6:$D$1294,3,FALSE)</f>
        <v>$0AC9D</v>
      </c>
      <c r="T2014" s="2" t="str">
        <f>VLOOKUP(A2014,'06A906018CG M383 List'!$A$6:$D$1395,2,FALSE)</f>
        <v>16x16</v>
      </c>
      <c r="U2014" s="2" t="str">
        <f>VLOOKUP(A2014,'06A906018CG M383 List'!$A$6:$D$1395,4,FALSE)</f>
        <v>Ignition Basic Map</v>
      </c>
      <c r="V2014" s="2" t="str">
        <f>VLOOKUP(A2014,'06A906018CG M383 List'!$A$6:$D$1395,3,FALSE)</f>
        <v>$0AD07</v>
      </c>
    </row>
    <row r="2015" spans="1:22">
      <c r="A2015" s="17" t="s">
        <v>7873</v>
      </c>
      <c r="B2015" s="18" t="str">
        <f>VLOOKUP(A2015,'4B0907557B M382 List'!$A$5:$E$1799,5,FALSE) &amp; "     -  ENGINE IGNITION FIRING ANGLE CORRECTION MAP"</f>
        <v>Zündwinkelkorrekturkennfeld     -  ENGINE IGNITION FIRING ANGLE CORRECTION MAP</v>
      </c>
      <c r="C2015" s="17"/>
      <c r="D2015" s="17" t="str">
        <f>VLOOKUP(A2015,'4B0907557B M382 List'!$A$5:$B$1799,2,FALSE)</f>
        <v>8x8</v>
      </c>
      <c r="E2015" s="2" t="str">
        <f>VLOOKUP(A2015,'4B0907557B M382 List'!$A$5:$D$1799,4,FALSE)</f>
        <v>Zündwinkelkorrekturkennfeld</v>
      </c>
      <c r="F2015" s="2" t="str">
        <f>VLOOKUP(A2015,'4B0907557B M382 List'!$A$5:$D$1799,3,FALSE)</f>
        <v>$0B922</v>
      </c>
      <c r="H2015" s="2" t="e">
        <f>VLOOKUP(A2015,'4B0907557P M592 List'!$A$5:$D$1316,2,FALSE)</f>
        <v>#N/A</v>
      </c>
      <c r="I2015" s="2" t="e">
        <f>VLOOKUP(A2015,'4B0907557P M592 List'!$A$5:$D$1316,4,FALSE)</f>
        <v>#N/A</v>
      </c>
      <c r="J2015" s="2" t="e">
        <f>VLOOKUP(A2015,'4B0907557P M592 List'!$A$5:$D$1316,3,FALSE)</f>
        <v>#N/A</v>
      </c>
      <c r="L2015" s="2" t="e">
        <f>VLOOKUP(A2015,'4B0907557P M592 List'!$A$5:$D$1316,2,FALSE)</f>
        <v>#N/A</v>
      </c>
      <c r="M2015" s="2" t="e">
        <f>VLOOKUP(A2015,'4B0907557P M592 List'!$A$5:$D$1316,4,FALSE)</f>
        <v>#N/A</v>
      </c>
      <c r="N2015" s="2" t="e">
        <f>VLOOKUP(A2015,'4B0907557P M592 List'!$A$5:$D$1316,3,FALSE)</f>
        <v>#N/A</v>
      </c>
      <c r="P2015" s="2" t="str">
        <f>VLOOKUP(A2015,'06A906018R M383 List'!$A$6:$D$1294,2,FALSE)</f>
        <v>8x8</v>
      </c>
      <c r="Q2015" s="2" t="str">
        <f>VLOOKUP(A2015,'06A906018R M383 List'!$A$6:$D$1294,4,FALSE)</f>
        <v>Zündwinkelkorrekturkennfeld</v>
      </c>
      <c r="R2015" s="2" t="str">
        <f>VLOOKUP(A2015,'06A906018R M383 List'!$A$6:$D$1294,3,FALSE)</f>
        <v>$0AF27</v>
      </c>
      <c r="T2015" s="2" t="str">
        <f>VLOOKUP(A2015,'06A906018CG M383 List'!$A$6:$D$1395,2,FALSE)</f>
        <v>8x8</v>
      </c>
      <c r="U2015" s="2" t="str">
        <f>VLOOKUP(A2015,'06A906018CG M383 List'!$A$6:$D$1395,4,FALSE)</f>
        <v>Ignition Correction Map by Intake Air Temp</v>
      </c>
      <c r="V2015" s="2" t="str">
        <f>VLOOKUP(A2015,'06A906018CG M383 List'!$A$6:$D$1395,3,FALSE)</f>
        <v>$0AFA1</v>
      </c>
    </row>
    <row r="2016" spans="1:22">
      <c r="A2016" s="2" t="s">
        <v>7876</v>
      </c>
      <c r="B2016" s="2" t="str">
        <f>VLOOKUP(A2016,'4B0907557B M382 List'!$A$5:$E$1799,5,FALSE)</f>
        <v>Zündwinkelkorrekturkennfeld with AGR</v>
      </c>
      <c r="D2016" s="2" t="str">
        <f>VLOOKUP(A2016,'4B0907557B M382 List'!$A$5:$B$1799,2,FALSE)</f>
        <v>2x2</v>
      </c>
      <c r="E2016" s="2" t="str">
        <f>VLOOKUP(A2016,'4B0907557B M382 List'!$A$5:$D$1799,4,FALSE)</f>
        <v>Zündwinkelkorrekturkennfeld bei AGR</v>
      </c>
      <c r="F2016" s="2" t="str">
        <f>VLOOKUP(A2016,'4B0907557B M382 List'!$A$5:$D$1799,3,FALSE)</f>
        <v>$0B96A</v>
      </c>
      <c r="H2016" s="2" t="e">
        <f>VLOOKUP(A2016,'4B0907557P M592 List'!$A$5:$D$1316,2,FALSE)</f>
        <v>#N/A</v>
      </c>
      <c r="I2016" s="2" t="e">
        <f>VLOOKUP(A2016,'4B0907557P M592 List'!$A$5:$D$1316,4,FALSE)</f>
        <v>#N/A</v>
      </c>
      <c r="J2016" s="2" t="e">
        <f>VLOOKUP(A2016,'4B0907557P M592 List'!$A$5:$D$1316,3,FALSE)</f>
        <v>#N/A</v>
      </c>
      <c r="L2016" s="2" t="e">
        <f>VLOOKUP(A2016,'4B0907557P M592 List'!$A$5:$D$1316,2,FALSE)</f>
        <v>#N/A</v>
      </c>
      <c r="M2016" s="2" t="e">
        <f>VLOOKUP(A2016,'4B0907557P M592 List'!$A$5:$D$1316,4,FALSE)</f>
        <v>#N/A</v>
      </c>
      <c r="N2016" s="2" t="e">
        <f>VLOOKUP(A2016,'4B0907557P M592 List'!$A$5:$D$1316,3,FALSE)</f>
        <v>#N/A</v>
      </c>
      <c r="P2016" s="2" t="str">
        <f>VLOOKUP(A2016,'06A906018R M383 List'!$A$6:$D$1294,2,FALSE)</f>
        <v>2x2</v>
      </c>
      <c r="Q2016" s="2" t="str">
        <f>VLOOKUP(A2016,'06A906018R M383 List'!$A$6:$D$1294,4,FALSE)</f>
        <v>Zündwinkelkorrekturkennfeld bei AGR</v>
      </c>
      <c r="R2016" s="2" t="str">
        <f>VLOOKUP(A2016,'06A906018R M383 List'!$A$6:$D$1294,3,FALSE)</f>
        <v>$0AF1F</v>
      </c>
      <c r="T2016" s="2" t="str">
        <f>VLOOKUP(A2016,'06A906018CG M383 List'!$A$6:$D$1395,2,FALSE)</f>
        <v>2x2</v>
      </c>
      <c r="U2016" s="2" t="str">
        <f>VLOOKUP(A2016,'06A906018CG M383 List'!$A$6:$D$1395,4,FALSE)</f>
        <v>Zündwinkelkorrekturkennfeld bei AGR</v>
      </c>
      <c r="V2016" s="2" t="str">
        <f>VLOOKUP(A2016,'06A906018CG M383 List'!$A$6:$D$1395,3,FALSE)</f>
        <v>$0AFE9</v>
      </c>
    </row>
    <row r="2017" spans="1:22">
      <c r="A2017" s="12" t="s">
        <v>7882</v>
      </c>
      <c r="B2017" s="16" t="str">
        <f>VLOOKUP(A2017,'4B0907557B M382 List'!$A$5:$E$1799,5,FALSE) &amp; "      - SAFETY IGNITION TIMING MAP WITH A DEFECTIVE IDLE SWITCH"</f>
        <v>Sicherheitszündwinkelkennfeld with a defective idle switch      - SAFETY IGNITION TIMING MAP WITH A DEFECTIVE IDLE SWITCH</v>
      </c>
      <c r="C2017" s="12"/>
      <c r="D2017" s="12" t="str">
        <f>VLOOKUP(A2017,'4B0907557B M382 List'!$A$5:$B$1799,2,FALSE)</f>
        <v>12x16</v>
      </c>
      <c r="E2017" s="2" t="str">
        <f>VLOOKUP(A2017,'4B0907557B M382 List'!$A$5:$D$1799,4,FALSE)</f>
        <v>Sicherheitszündwinkelkennfeld bei defektem Leerlaufschalter</v>
      </c>
      <c r="F2017" s="2" t="str">
        <f>VLOOKUP(A2017,'4B0907557B M382 List'!$A$5:$D$1799,3,FALSE)</f>
        <v>$0B842</v>
      </c>
      <c r="H2017" s="2" t="e">
        <f>VLOOKUP(A2017,'4B0907557P M592 List'!$A$5:$D$1316,2,FALSE)</f>
        <v>#N/A</v>
      </c>
      <c r="I2017" s="2" t="e">
        <f>VLOOKUP(A2017,'4B0907557P M592 List'!$A$5:$D$1316,4,FALSE)</f>
        <v>#N/A</v>
      </c>
      <c r="J2017" s="2" t="e">
        <f>VLOOKUP(A2017,'4B0907557P M592 List'!$A$5:$D$1316,3,FALSE)</f>
        <v>#N/A</v>
      </c>
      <c r="L2017" s="2" t="e">
        <f>VLOOKUP(A2017,'4B0907557P M592 List'!$A$5:$D$1316,2,FALSE)</f>
        <v>#N/A</v>
      </c>
      <c r="M2017" s="2" t="e">
        <f>VLOOKUP(A2017,'4B0907557P M592 List'!$A$5:$D$1316,4,FALSE)</f>
        <v>#N/A</v>
      </c>
      <c r="N2017" s="2" t="e">
        <f>VLOOKUP(A2017,'4B0907557P M592 List'!$A$5:$D$1316,3,FALSE)</f>
        <v>#N/A</v>
      </c>
      <c r="P2017" s="2" t="str">
        <f>VLOOKUP(A2017,'06A906018R M383 List'!$A$6:$D$1294,2,FALSE)</f>
        <v>16x16</v>
      </c>
      <c r="Q2017" s="2" t="str">
        <f>VLOOKUP(A2017,'06A906018R M383 List'!$A$6:$D$1294,4,FALSE)</f>
        <v>Sicherheitszündwinkelkennfeld bei defektem Leerlaufschalter</v>
      </c>
      <c r="R2017" s="2" t="str">
        <f>VLOOKUP(A2017,'06A906018R M383 List'!$A$6:$D$1294,3,FALSE)</f>
        <v>$0AE17</v>
      </c>
      <c r="T2017" s="2" t="str">
        <f>VLOOKUP(A2017,'06A906018CG M383 List'!$A$6:$D$1395,2,FALSE)</f>
        <v>16x16</v>
      </c>
      <c r="U2017" s="2" t="str">
        <f>VLOOKUP(A2017,'06A906018CG M383 List'!$A$6:$D$1395,4,FALSE)</f>
        <v>Ignition Safety Map with Defective Idle Switch</v>
      </c>
      <c r="V2017" s="2" t="str">
        <f>VLOOKUP(A2017,'06A906018CG M383 List'!$A$6:$D$1395,3,FALSE)</f>
        <v>$0AE81</v>
      </c>
    </row>
    <row r="2018" spans="1:22">
      <c r="A2018" s="2" t="s">
        <v>6331</v>
      </c>
      <c r="B2018" s="2" t="str">
        <f>VLOOKUP(A2018,'4B0907557B M382 List'!$A$5:$E$1799,5,FALSE)</f>
        <v>tL - knock protection threshold</v>
      </c>
      <c r="D2018" s="2" t="str">
        <f>VLOOKUP(A2018,'4B0907557B M382 List'!$A$5:$B$1799,2,FALSE)</f>
        <v>4x1</v>
      </c>
      <c r="E2018" s="2" t="str">
        <f>VLOOKUP(A2018,'4B0907557B M382 List'!$A$5:$D$1799,4,FALSE)</f>
        <v>tL - Klopfschutzschwelle</v>
      </c>
      <c r="F2018" s="2" t="str">
        <f>VLOOKUP(A2018,'4B0907557B M382 List'!$A$5:$D$1799,3,FALSE)</f>
        <v>$0B996</v>
      </c>
      <c r="H2018" s="2" t="e">
        <f>VLOOKUP(A2018,'4B0907557P M592 List'!$A$5:$D$1316,2,FALSE)</f>
        <v>#N/A</v>
      </c>
      <c r="I2018" s="2" t="e">
        <f>VLOOKUP(A2018,'4B0907557P M592 List'!$A$5:$D$1316,4,FALSE)</f>
        <v>#N/A</v>
      </c>
      <c r="J2018" s="2" t="e">
        <f>VLOOKUP(A2018,'4B0907557P M592 List'!$A$5:$D$1316,3,FALSE)</f>
        <v>#N/A</v>
      </c>
      <c r="L2018" s="2" t="e">
        <f>VLOOKUP(A2018,'4B0907557P M592 List'!$A$5:$D$1316,2,FALSE)</f>
        <v>#N/A</v>
      </c>
      <c r="M2018" s="2" t="e">
        <f>VLOOKUP(A2018,'4B0907557P M592 List'!$A$5:$D$1316,4,FALSE)</f>
        <v>#N/A</v>
      </c>
      <c r="N2018" s="2" t="e">
        <f>VLOOKUP(A2018,'4B0907557P M592 List'!$A$5:$D$1316,3,FALSE)</f>
        <v>#N/A</v>
      </c>
      <c r="P2018" s="2" t="str">
        <f>VLOOKUP(A2018,'06A906018R M383 List'!$A$6:$D$1294,2,FALSE)</f>
        <v>4x1</v>
      </c>
      <c r="Q2018" s="2" t="str">
        <f>VLOOKUP(A2018,'06A906018R M383 List'!$A$6:$D$1294,4,FALSE)</f>
        <v>tL - Klopfschutzschwelle</v>
      </c>
      <c r="R2018" s="2" t="str">
        <f>VLOOKUP(A2018,'06A906018R M383 List'!$A$6:$D$1294,3,FALSE)</f>
        <v>$0AFAB</v>
      </c>
      <c r="T2018" s="2" t="str">
        <f>VLOOKUP(A2018,'06A906018CG M383 List'!$A$6:$D$1395,2,FALSE)</f>
        <v>4x1</v>
      </c>
      <c r="U2018" s="2" t="str">
        <f>VLOOKUP(A2018,'06A906018CG M383 List'!$A$6:$D$1395,4,FALSE)</f>
        <v>tL - Klopfschutzschwelle</v>
      </c>
      <c r="V2018" s="2" t="str">
        <f>VLOOKUP(A2018,'06A906018CG M383 List'!$A$6:$D$1395,3,FALSE)</f>
        <v>$0B015</v>
      </c>
    </row>
    <row r="2019" spans="1:22">
      <c r="A2019" s="2" t="s">
        <v>6844</v>
      </c>
      <c r="B2019" s="2" t="str">
        <f>VLOOKUP(A2019,'4B0907557B M382 List'!$A$5:$E$1799,5,FALSE)</f>
        <v>Dead time for buzz -ZW - Spätverstellabfrage</v>
      </c>
      <c r="D2019" s="2" t="str">
        <f>VLOOKUP(A2019,'4B0907557B M382 List'!$A$5:$B$1799,2,FALSE)</f>
        <v>1x1</v>
      </c>
      <c r="E2019" s="2" t="str">
        <f>VLOOKUP(A2019,'4B0907557B M382 List'!$A$5:$D$1799,4,FALSE)</f>
        <v>Totzeit für Summen-ZW-Spätverstellabfrage</v>
      </c>
      <c r="F2019" s="2" t="str">
        <f>VLOOKUP(A2019,'4B0907557B M382 List'!$A$5:$D$1799,3,FALSE)</f>
        <v>$077F8</v>
      </c>
      <c r="H2019" s="2" t="str">
        <f>VLOOKUP(A2019,'4B0907557P M592 List'!$A$5:$D$1316,2,FALSE)</f>
        <v>1x1</v>
      </c>
      <c r="I2019" s="2" t="str">
        <f>VLOOKUP(A2019,'4B0907557P M592 List'!$A$5:$D$1316,4,FALSE)</f>
        <v>Totzeit für Summen-ZW-Spätverstellabfrage</v>
      </c>
      <c r="J2019" s="2" t="str">
        <f>VLOOKUP(A2019,'4B0907557P M592 List'!$A$5:$D$1316,3,FALSE)</f>
        <v>$0738E</v>
      </c>
      <c r="L2019" s="2" t="str">
        <f>VLOOKUP(A2019,'4B0907557P M592 List'!$A$5:$D$1316,2,FALSE)</f>
        <v>1x1</v>
      </c>
      <c r="M2019" s="2" t="str">
        <f>VLOOKUP(A2019,'4B0907557P M592 List'!$A$5:$D$1316,4,FALSE)</f>
        <v>Totzeit für Summen-ZW-Spätverstellabfrage</v>
      </c>
      <c r="N2019" s="2" t="str">
        <f>VLOOKUP(A2019,'4B0907557P M592 List'!$A$5:$D$1316,3,FALSE)</f>
        <v>$0738E</v>
      </c>
      <c r="P2019" s="2" t="e">
        <f>VLOOKUP(A2019,'06A906018R M383 List'!$A$6:$D$1294,2,FALSE)</f>
        <v>#N/A</v>
      </c>
      <c r="Q2019" s="2" t="e">
        <f>VLOOKUP(A2019,'06A906018R M383 List'!$A$6:$D$1294,4,FALSE)</f>
        <v>#N/A</v>
      </c>
      <c r="R2019" s="2" t="e">
        <f>VLOOKUP(A2019,'06A906018R M383 List'!$A$6:$D$1294,3,FALSE)</f>
        <v>#N/A</v>
      </c>
      <c r="T2019" s="2" t="e">
        <f>VLOOKUP(A2019,'06A906018CG M383 List'!$A$6:$D$1395,2,FALSE)</f>
        <v>#N/A</v>
      </c>
      <c r="U2019" s="2" t="e">
        <f>VLOOKUP(A2019,'06A906018CG M383 List'!$A$6:$D$1395,4,FALSE)</f>
        <v>#N/A</v>
      </c>
      <c r="V2019" s="2" t="e">
        <f>VLOOKUP(A2019,'06A906018CG M383 List'!$A$6:$D$1395,3,FALSE)</f>
        <v>#N/A</v>
      </c>
    </row>
    <row r="2020" spans="1:22">
      <c r="A2020" s="2" t="s">
        <v>6954</v>
      </c>
      <c r="B2020" s="2" t="str">
        <f>VLOOKUP(A2020,'4B0907557B M382 List'!$A$5:$E$1799,5,FALSE)</f>
        <v>Activation delay Leerlaufzündwinkelkennfeld</v>
      </c>
      <c r="D2020" s="2" t="str">
        <f>VLOOKUP(A2020,'4B0907557B M382 List'!$A$5:$B$1799,2,FALSE)</f>
        <v>4x1</v>
      </c>
      <c r="E2020" s="2" t="str">
        <f>VLOOKUP(A2020,'4B0907557B M382 List'!$A$5:$D$1799,4,FALSE)</f>
        <v>Verzögerungszeit für Aktivierung Leerlaufzündwinkelkennfeld</v>
      </c>
      <c r="F2020" s="2" t="str">
        <f>VLOOKUP(A2020,'4B0907557B M382 List'!$A$5:$D$1799,3,FALSE)</f>
        <v>$0B9C0</v>
      </c>
      <c r="H2020" s="2" t="e">
        <f>VLOOKUP(A2020,'4B0907557P M592 List'!$A$5:$D$1316,2,FALSE)</f>
        <v>#N/A</v>
      </c>
      <c r="I2020" s="2" t="e">
        <f>VLOOKUP(A2020,'4B0907557P M592 List'!$A$5:$D$1316,4,FALSE)</f>
        <v>#N/A</v>
      </c>
      <c r="J2020" s="2" t="e">
        <f>VLOOKUP(A2020,'4B0907557P M592 List'!$A$5:$D$1316,3,FALSE)</f>
        <v>#N/A</v>
      </c>
      <c r="L2020" s="2" t="e">
        <f>VLOOKUP(A2020,'4B0907557P M592 List'!$A$5:$D$1316,2,FALSE)</f>
        <v>#N/A</v>
      </c>
      <c r="M2020" s="2" t="e">
        <f>VLOOKUP(A2020,'4B0907557P M592 List'!$A$5:$D$1316,4,FALSE)</f>
        <v>#N/A</v>
      </c>
      <c r="N2020" s="2" t="e">
        <f>VLOOKUP(A2020,'4B0907557P M592 List'!$A$5:$D$1316,3,FALSE)</f>
        <v>#N/A</v>
      </c>
      <c r="P2020" s="2" t="e">
        <f>VLOOKUP(A2020,'06A906018R M383 List'!$A$6:$D$1294,2,FALSE)</f>
        <v>#N/A</v>
      </c>
      <c r="Q2020" s="2" t="e">
        <f>VLOOKUP(A2020,'06A906018R M383 List'!$A$6:$D$1294,4,FALSE)</f>
        <v>#N/A</v>
      </c>
      <c r="R2020" s="2" t="e">
        <f>VLOOKUP(A2020,'06A906018R M383 List'!$A$6:$D$1294,3,FALSE)</f>
        <v>#N/A</v>
      </c>
      <c r="T2020" s="2" t="e">
        <f>VLOOKUP(A2020,'06A906018CG M383 List'!$A$6:$D$1395,2,FALSE)</f>
        <v>#N/A</v>
      </c>
      <c r="U2020" s="2" t="e">
        <f>VLOOKUP(A2020,'06A906018CG M383 List'!$A$6:$D$1395,4,FALSE)</f>
        <v>#N/A</v>
      </c>
      <c r="V2020" s="2" t="e">
        <f>VLOOKUP(A2020,'06A906018CG M383 List'!$A$6:$D$1395,3,FALSE)</f>
        <v>#N/A</v>
      </c>
    </row>
    <row r="2021" spans="1:22">
      <c r="A2021" s="22" t="s">
        <v>4013</v>
      </c>
      <c r="B2021" s="23" t="str">
        <f>VLOOKUP(A2021,'4B0907557B M382 List'!$A$5:$E$1799,5,FALSE)</f>
        <v>Intake air temperature -dependent ignition angle</v>
      </c>
      <c r="C2021" s="22"/>
      <c r="D2021" s="22" t="str">
        <f>VLOOKUP(A2021,'4B0907557B M382 List'!$A$5:$B$1799,2,FALSE)</f>
        <v>3x1</v>
      </c>
      <c r="E2021" s="2" t="str">
        <f>VLOOKUP(A2021,'4B0907557B M382 List'!$A$5:$D$1799,4,FALSE)</f>
        <v>Ansauglufttemperatur abhängige Zündwinkelkorrektur</v>
      </c>
      <c r="F2021" s="2" t="str">
        <f>VLOOKUP(A2021,'4B0907557B M382 List'!$A$5:$D$1799,3,FALSE)</f>
        <v>$0B99F</v>
      </c>
      <c r="H2021" s="2" t="e">
        <f>VLOOKUP(A2021,'4B0907557P M592 List'!$A$5:$D$1316,2,FALSE)</f>
        <v>#N/A</v>
      </c>
      <c r="I2021" s="2" t="e">
        <f>VLOOKUP(A2021,'4B0907557P M592 List'!$A$5:$D$1316,4,FALSE)</f>
        <v>#N/A</v>
      </c>
      <c r="J2021" s="2" t="e">
        <f>VLOOKUP(A2021,'4B0907557P M592 List'!$A$5:$D$1316,3,FALSE)</f>
        <v>#N/A</v>
      </c>
      <c r="L2021" s="2" t="e">
        <f>VLOOKUP(A2021,'4B0907557P M592 List'!$A$5:$D$1316,2,FALSE)</f>
        <v>#N/A</v>
      </c>
      <c r="M2021" s="2" t="e">
        <f>VLOOKUP(A2021,'4B0907557P M592 List'!$A$5:$D$1316,4,FALSE)</f>
        <v>#N/A</v>
      </c>
      <c r="N2021" s="2" t="e">
        <f>VLOOKUP(A2021,'4B0907557P M592 List'!$A$5:$D$1316,3,FALSE)</f>
        <v>#N/A</v>
      </c>
      <c r="P2021" s="2" t="str">
        <f>VLOOKUP(A2021,'06A906018R M383 List'!$A$6:$D$1294,2,FALSE)</f>
        <v>3x1</v>
      </c>
      <c r="Q2021" s="2" t="str">
        <f>VLOOKUP(A2021,'06A906018R M383 List'!$A$6:$D$1294,4,FALSE)</f>
        <v>Ansauglufttemperatur abhängige Zündwinkelkorrektur</v>
      </c>
      <c r="R2021" s="2" t="str">
        <f>VLOOKUP(A2021,'06A906018R M383 List'!$A$6:$D$1294,3,FALSE)</f>
        <v>$0AFB4</v>
      </c>
      <c r="T2021" s="2" t="str">
        <f>VLOOKUP(A2021,'06A906018CG M383 List'!$A$6:$D$1395,2,FALSE)</f>
        <v>3x1</v>
      </c>
      <c r="U2021" s="2" t="str">
        <f>VLOOKUP(A2021,'06A906018CG M383 List'!$A$6:$D$1395,4,FALSE)</f>
        <v>Ansauglufttemperatur abhängige Zündwinkelkorrektur</v>
      </c>
      <c r="V2021" s="2" t="str">
        <f>VLOOKUP(A2021,'06A906018CG M383 List'!$A$6:$D$1395,3,FALSE)</f>
        <v>$0B01E</v>
      </c>
    </row>
    <row r="2022" spans="1:22">
      <c r="P2022" s="2"/>
      <c r="Q2022" s="2"/>
      <c r="R2022" s="2"/>
    </row>
    <row r="2023" spans="1:22">
      <c r="A2023" s="2" t="s">
        <v>4426</v>
      </c>
      <c r="B2023" s="15" t="s">
        <v>10024</v>
      </c>
      <c r="P2023" s="2"/>
      <c r="Q2023" s="2"/>
      <c r="R2023" s="2"/>
    </row>
    <row r="2024" spans="1:22">
      <c r="A2024" s="2" t="s">
        <v>9414</v>
      </c>
      <c r="B2024" s="2" t="str">
        <f>VLOOKUP(A2024,'4B0907557B M382 List'!$A$5:$E$1799,5,FALSE)</f>
        <v>Firing angle offset for retarded ignition for catalytic converter heating</v>
      </c>
      <c r="D2024" s="2" t="str">
        <f>VLOOKUP(A2024,'4B0907557B M382 List'!$A$5:$B$1799,2,FALSE)</f>
        <v>5x1</v>
      </c>
      <c r="E2024" s="2" t="str">
        <f>VLOOKUP(A2024,'4B0907557B M382 List'!$A$5:$D$1799,4,FALSE)</f>
        <v>Zündwinkel-Offset für Spätzündung zum Katheizen</v>
      </c>
      <c r="F2024" s="2" t="str">
        <f>VLOOKUP(A2024,'4B0907557B M382 List'!$A$5:$D$1799,3,FALSE)</f>
        <v>$0B9CB</v>
      </c>
      <c r="H2024" s="2" t="e">
        <f>VLOOKUP(A2024,'4B0907557P M592 List'!$A$5:$D$1316,2,FALSE)</f>
        <v>#N/A</v>
      </c>
      <c r="I2024" s="2" t="e">
        <f>VLOOKUP(A2024,'4B0907557P M592 List'!$A$5:$D$1316,4,FALSE)</f>
        <v>#N/A</v>
      </c>
      <c r="J2024" s="2" t="e">
        <f>VLOOKUP(A2024,'4B0907557P M592 List'!$A$5:$D$1316,3,FALSE)</f>
        <v>#N/A</v>
      </c>
      <c r="L2024" s="2" t="e">
        <f>VLOOKUP(A2024,'4B0907557P M592 List'!$A$5:$D$1316,2,FALSE)</f>
        <v>#N/A</v>
      </c>
      <c r="M2024" s="2" t="e">
        <f>VLOOKUP(A2024,'4B0907557P M592 List'!$A$5:$D$1316,4,FALSE)</f>
        <v>#N/A</v>
      </c>
      <c r="N2024" s="2" t="e">
        <f>VLOOKUP(A2024,'4B0907557P M592 List'!$A$5:$D$1316,3,FALSE)</f>
        <v>#N/A</v>
      </c>
      <c r="P2024" s="2" t="e">
        <f>VLOOKUP(A2024,'06A906018R M383 List'!$A$6:$D$1294,2,FALSE)</f>
        <v>#N/A</v>
      </c>
      <c r="Q2024" s="2" t="e">
        <f>VLOOKUP(A2024,'06A906018R M383 List'!$A$6:$D$1294,4,FALSE)</f>
        <v>#N/A</v>
      </c>
      <c r="R2024" s="2" t="e">
        <f>VLOOKUP(A2024,'06A906018R M383 List'!$A$6:$D$1294,3,FALSE)</f>
        <v>#N/A</v>
      </c>
      <c r="T2024" s="2" t="str">
        <f>VLOOKUP(A2024,'06A906018CG M383 List'!$A$6:$D$1395,2,FALSE)</f>
        <v>5x1</v>
      </c>
      <c r="U2024" s="2" t="str">
        <f>VLOOKUP(A2024,'06A906018CG M383 List'!$A$6:$D$1395,4,FALSE)</f>
        <v>Zündwinkel-Offset für Spätzündung zum Katheizen</v>
      </c>
      <c r="V2024" s="2" t="str">
        <f>VLOOKUP(A2024,'06A906018CG M383 List'!$A$6:$D$1395,3,FALSE)</f>
        <v>$0B162</v>
      </c>
    </row>
    <row r="2025" spans="1:22">
      <c r="A2025" s="2" t="s">
        <v>9416</v>
      </c>
      <c r="B2025" s="2" t="str">
        <f>VLOOKUP(A2025,'4B0907557B M382 List'!$A$5:$E$1799,5,FALSE)</f>
        <v>Firing angle offset for retarded ignition for catalytic converter heating</v>
      </c>
      <c r="D2025" s="2" t="str">
        <f>VLOOKUP(A2025,'4B0907557B M382 List'!$A$5:$B$1799,2,FALSE)</f>
        <v>5x1</v>
      </c>
      <c r="E2025" s="2" t="str">
        <f>VLOOKUP(A2025,'4B0907557B M382 List'!$A$5:$D$1799,4,FALSE)</f>
        <v>Zündwinkel-Offset für Spätzündung zum Katheizen</v>
      </c>
      <c r="F2025" s="2" t="str">
        <f>VLOOKUP(A2025,'4B0907557B M382 List'!$A$5:$D$1799,3,FALSE)</f>
        <v>$0B9D7</v>
      </c>
      <c r="H2025" s="2" t="e">
        <f>VLOOKUP(A2025,'4B0907557P M592 List'!$A$5:$D$1316,2,FALSE)</f>
        <v>#N/A</v>
      </c>
      <c r="I2025" s="2" t="e">
        <f>VLOOKUP(A2025,'4B0907557P M592 List'!$A$5:$D$1316,4,FALSE)</f>
        <v>#N/A</v>
      </c>
      <c r="J2025" s="2" t="e">
        <f>VLOOKUP(A2025,'4B0907557P M592 List'!$A$5:$D$1316,3,FALSE)</f>
        <v>#N/A</v>
      </c>
      <c r="L2025" s="2" t="e">
        <f>VLOOKUP(A2025,'4B0907557P M592 List'!$A$5:$D$1316,2,FALSE)</f>
        <v>#N/A</v>
      </c>
      <c r="M2025" s="2" t="e">
        <f>VLOOKUP(A2025,'4B0907557P M592 List'!$A$5:$D$1316,4,FALSE)</f>
        <v>#N/A</v>
      </c>
      <c r="N2025" s="2" t="e">
        <f>VLOOKUP(A2025,'4B0907557P M592 List'!$A$5:$D$1316,3,FALSE)</f>
        <v>#N/A</v>
      </c>
      <c r="P2025" s="2" t="e">
        <f>VLOOKUP(A2025,'06A906018R M383 List'!$A$6:$D$1294,2,FALSE)</f>
        <v>#N/A</v>
      </c>
      <c r="Q2025" s="2" t="e">
        <f>VLOOKUP(A2025,'06A906018R M383 List'!$A$6:$D$1294,4,FALSE)</f>
        <v>#N/A</v>
      </c>
      <c r="R2025" s="2" t="e">
        <f>VLOOKUP(A2025,'06A906018R M383 List'!$A$6:$D$1294,3,FALSE)</f>
        <v>#N/A</v>
      </c>
      <c r="T2025" s="2" t="str">
        <f>VLOOKUP(A2025,'06A906018CG M383 List'!$A$6:$D$1395,2,FALSE)</f>
        <v>5x1</v>
      </c>
      <c r="U2025" s="2" t="str">
        <f>VLOOKUP(A2025,'06A906018CG M383 List'!$A$6:$D$1395,4,FALSE)</f>
        <v>Zündwinkel-Offset für Spätzündung zum Katheizen</v>
      </c>
      <c r="V2025" s="2" t="str">
        <f>VLOOKUP(A2025,'06A906018CG M383 List'!$A$6:$D$1395,3,FALSE)</f>
        <v>$0B16E</v>
      </c>
    </row>
    <row r="2026" spans="1:22">
      <c r="A2026" s="2" t="s">
        <v>9599</v>
      </c>
      <c r="B2026" s="2" t="str">
        <f>VLOOKUP(A2026,'4B0907557B M382 List'!$A$5:$E$1799,5,FALSE)</f>
        <v>min. Height factor ZWKHZ</v>
      </c>
      <c r="D2026" s="2" t="str">
        <f>VLOOKUP(A2026,'4B0907557B M382 List'!$A$5:$B$1799,2,FALSE)</f>
        <v>1x1</v>
      </c>
      <c r="E2026" s="2" t="str">
        <f>VLOOKUP(A2026,'4B0907557B M382 List'!$A$5:$D$1799,4,FALSE)</f>
        <v>min. Höhenfaktor für ZWKHZ</v>
      </c>
      <c r="F2026" s="2" t="str">
        <f>VLOOKUP(A2026,'4B0907557B M382 List'!$A$5:$D$1799,3,FALSE)</f>
        <v>$077FA</v>
      </c>
      <c r="H2026" s="2" t="str">
        <f>VLOOKUP(A2026,'4B0907557P M592 List'!$A$5:$D$1316,2,FALSE)</f>
        <v>1x1</v>
      </c>
      <c r="I2026" s="2" t="str">
        <f>VLOOKUP(A2026,'4B0907557P M592 List'!$A$5:$D$1316,4,FALSE)</f>
        <v>min. Höhenfaktor für ZWKHZ</v>
      </c>
      <c r="J2026" s="2" t="str">
        <f>VLOOKUP(A2026,'4B0907557P M592 List'!$A$5:$D$1316,3,FALSE)</f>
        <v>$07390</v>
      </c>
      <c r="L2026" s="2" t="str">
        <f>VLOOKUP(A2026,'4B0907557P M592 List'!$A$5:$D$1316,2,FALSE)</f>
        <v>1x1</v>
      </c>
      <c r="M2026" s="2" t="str">
        <f>VLOOKUP(A2026,'4B0907557P M592 List'!$A$5:$D$1316,4,FALSE)</f>
        <v>min. Höhenfaktor für ZWKHZ</v>
      </c>
      <c r="N2026" s="2" t="str">
        <f>VLOOKUP(A2026,'4B0907557P M592 List'!$A$5:$D$1316,3,FALSE)</f>
        <v>$07390</v>
      </c>
      <c r="P2026" s="2" t="e">
        <f>VLOOKUP(A2026,'06A906018R M383 List'!$A$6:$D$1294,2,FALSE)</f>
        <v>#N/A</v>
      </c>
      <c r="Q2026" s="2" t="e">
        <f>VLOOKUP(A2026,'06A906018R M383 List'!$A$6:$D$1294,4,FALSE)</f>
        <v>#N/A</v>
      </c>
      <c r="R2026" s="2" t="e">
        <f>VLOOKUP(A2026,'06A906018R M383 List'!$A$6:$D$1294,3,FALSE)</f>
        <v>#N/A</v>
      </c>
      <c r="T2026" s="2" t="e">
        <f>VLOOKUP(A2026,'06A906018CG M383 List'!$A$6:$D$1395,2,FALSE)</f>
        <v>#N/A</v>
      </c>
      <c r="U2026" s="2" t="e">
        <f>VLOOKUP(A2026,'06A906018CG M383 List'!$A$6:$D$1395,4,FALSE)</f>
        <v>#N/A</v>
      </c>
      <c r="V2026" s="2" t="e">
        <f>VLOOKUP(A2026,'06A906018CG M383 List'!$A$6:$D$1395,3,FALSE)</f>
        <v>#N/A</v>
      </c>
    </row>
    <row r="2027" spans="1:22">
      <c r="A2027" s="2" t="s">
        <v>7140</v>
      </c>
      <c r="B2027" s="2" t="str">
        <f>VLOOKUP(A2027,'4B0907557B M382 List'!$A$5:$E$1799,5,FALSE)</f>
        <v>Weighting factor for retard angle at speed level at idle</v>
      </c>
      <c r="D2027" s="2" t="str">
        <f>VLOOKUP(A2027,'4B0907557B M382 List'!$A$5:$B$1799,2,FALSE)</f>
        <v>6x1</v>
      </c>
      <c r="E2027" s="2" t="str">
        <f>VLOOKUP(A2027,'4B0907557B M382 List'!$A$5:$D$1799,4,FALSE)</f>
        <v>Wichtungsfaktor für Spätzündwinkel bei Fahrstufe im Leerlauf</v>
      </c>
      <c r="F2027" s="2" t="str">
        <f>VLOOKUP(A2027,'4B0907557B M382 List'!$A$5:$D$1799,3,FALSE)</f>
        <v>$0BA00</v>
      </c>
      <c r="H2027" s="2" t="e">
        <f>VLOOKUP(A2027,'4B0907557P M592 List'!$A$5:$D$1316,2,FALSE)</f>
        <v>#N/A</v>
      </c>
      <c r="I2027" s="2" t="e">
        <f>VLOOKUP(A2027,'4B0907557P M592 List'!$A$5:$D$1316,4,FALSE)</f>
        <v>#N/A</v>
      </c>
      <c r="J2027" s="2" t="e">
        <f>VLOOKUP(A2027,'4B0907557P M592 List'!$A$5:$D$1316,3,FALSE)</f>
        <v>#N/A</v>
      </c>
      <c r="L2027" s="2" t="e">
        <f>VLOOKUP(A2027,'4B0907557P M592 List'!$A$5:$D$1316,2,FALSE)</f>
        <v>#N/A</v>
      </c>
      <c r="M2027" s="2" t="e">
        <f>VLOOKUP(A2027,'4B0907557P M592 List'!$A$5:$D$1316,4,FALSE)</f>
        <v>#N/A</v>
      </c>
      <c r="N2027" s="2" t="e">
        <f>VLOOKUP(A2027,'4B0907557P M592 List'!$A$5:$D$1316,3,FALSE)</f>
        <v>#N/A</v>
      </c>
      <c r="P2027" s="2" t="e">
        <f>VLOOKUP(A2027,'06A906018R M383 List'!$A$6:$D$1294,2,FALSE)</f>
        <v>#N/A</v>
      </c>
      <c r="Q2027" s="2" t="e">
        <f>VLOOKUP(A2027,'06A906018R M383 List'!$A$6:$D$1294,4,FALSE)</f>
        <v>#N/A</v>
      </c>
      <c r="R2027" s="2" t="e">
        <f>VLOOKUP(A2027,'06A906018R M383 List'!$A$6:$D$1294,3,FALSE)</f>
        <v>#N/A</v>
      </c>
      <c r="T2027" s="2" t="e">
        <f>VLOOKUP(A2027,'06A906018CG M383 List'!$A$6:$D$1395,2,FALSE)</f>
        <v>#N/A</v>
      </c>
      <c r="U2027" s="2" t="e">
        <f>VLOOKUP(A2027,'06A906018CG M383 List'!$A$6:$D$1395,4,FALSE)</f>
        <v>#N/A</v>
      </c>
      <c r="V2027" s="2" t="e">
        <f>VLOOKUP(A2027,'06A906018CG M383 List'!$A$6:$D$1395,3,FALSE)</f>
        <v>#N/A</v>
      </c>
    </row>
    <row r="2028" spans="1:22">
      <c r="A2028" s="2" t="s">
        <v>7142</v>
      </c>
      <c r="B2028" s="2" t="str">
        <f>VLOOKUP(A2028,'4B0907557B M382 List'!$A$5:$E$1799,5,FALSE)</f>
        <v>Weighting factor for retard angle at speed level at idle</v>
      </c>
      <c r="D2028" s="2" t="str">
        <f>VLOOKUP(A2028,'4B0907557B M382 List'!$A$5:$B$1799,2,FALSE)</f>
        <v>6x1</v>
      </c>
      <c r="E2028" s="2" t="str">
        <f>VLOOKUP(A2028,'4B0907557B M382 List'!$A$5:$D$1799,4,FALSE)</f>
        <v>Wichtungsfaktor für Spätzündwinkel bei Fahrstufe im Leerlauf</v>
      </c>
      <c r="F2028" s="2" t="str">
        <f>VLOOKUP(A2028,'4B0907557B M382 List'!$A$5:$D$1799,3,FALSE)</f>
        <v>$0BA0E</v>
      </c>
      <c r="H2028" s="2" t="e">
        <f>VLOOKUP(A2028,'4B0907557P M592 List'!$A$5:$D$1316,2,FALSE)</f>
        <v>#N/A</v>
      </c>
      <c r="I2028" s="2" t="e">
        <f>VLOOKUP(A2028,'4B0907557P M592 List'!$A$5:$D$1316,4,FALSE)</f>
        <v>#N/A</v>
      </c>
      <c r="J2028" s="2" t="e">
        <f>VLOOKUP(A2028,'4B0907557P M592 List'!$A$5:$D$1316,3,FALSE)</f>
        <v>#N/A</v>
      </c>
      <c r="L2028" s="2" t="e">
        <f>VLOOKUP(A2028,'4B0907557P M592 List'!$A$5:$D$1316,2,FALSE)</f>
        <v>#N/A</v>
      </c>
      <c r="M2028" s="2" t="e">
        <f>VLOOKUP(A2028,'4B0907557P M592 List'!$A$5:$D$1316,4,FALSE)</f>
        <v>#N/A</v>
      </c>
      <c r="N2028" s="2" t="e">
        <f>VLOOKUP(A2028,'4B0907557P M592 List'!$A$5:$D$1316,3,FALSE)</f>
        <v>#N/A</v>
      </c>
      <c r="P2028" s="2" t="e">
        <f>VLOOKUP(A2028,'06A906018R M383 List'!$A$6:$D$1294,2,FALSE)</f>
        <v>#N/A</v>
      </c>
      <c r="Q2028" s="2" t="e">
        <f>VLOOKUP(A2028,'06A906018R M383 List'!$A$6:$D$1294,4,FALSE)</f>
        <v>#N/A</v>
      </c>
      <c r="R2028" s="2" t="e">
        <f>VLOOKUP(A2028,'06A906018R M383 List'!$A$6:$D$1294,3,FALSE)</f>
        <v>#N/A</v>
      </c>
      <c r="T2028" s="2" t="e">
        <f>VLOOKUP(A2028,'06A906018CG M383 List'!$A$6:$D$1395,2,FALSE)</f>
        <v>#N/A</v>
      </c>
      <c r="U2028" s="2" t="e">
        <f>VLOOKUP(A2028,'06A906018CG M383 List'!$A$6:$D$1395,4,FALSE)</f>
        <v>#N/A</v>
      </c>
      <c r="V2028" s="2" t="e">
        <f>VLOOKUP(A2028,'06A906018CG M383 List'!$A$6:$D$1395,3,FALSE)</f>
        <v>#N/A</v>
      </c>
    </row>
    <row r="2029" spans="1:22">
      <c r="A2029" s="2" t="s">
        <v>7145</v>
      </c>
      <c r="B2029" s="2" t="str">
        <f>VLOOKUP(A2029,'4B0907557B M382 List'!$A$5:$E$1799,5,FALSE)</f>
        <v>Weighting factor for retard angle at idle for catalytic converter heating</v>
      </c>
      <c r="D2029" s="2" t="str">
        <f>VLOOKUP(A2029,'4B0907557B M382 List'!$A$5:$B$1799,2,FALSE)</f>
        <v>6x1</v>
      </c>
      <c r="E2029" s="2" t="str">
        <f>VLOOKUP(A2029,'4B0907557B M382 List'!$A$5:$D$1799,4,FALSE)</f>
        <v>Wichtungsfaktor für Spätzündwinkel im Leerlauf zum Katheizen</v>
      </c>
      <c r="F2029" s="2" t="str">
        <f>VLOOKUP(A2029,'4B0907557B M382 List'!$A$5:$D$1799,3,FALSE)</f>
        <v>$0B9E4</v>
      </c>
      <c r="H2029" s="2" t="e">
        <f>VLOOKUP(A2029,'4B0907557P M592 List'!$A$5:$D$1316,2,FALSE)</f>
        <v>#N/A</v>
      </c>
      <c r="I2029" s="2" t="e">
        <f>VLOOKUP(A2029,'4B0907557P M592 List'!$A$5:$D$1316,4,FALSE)</f>
        <v>#N/A</v>
      </c>
      <c r="J2029" s="2" t="e">
        <f>VLOOKUP(A2029,'4B0907557P M592 List'!$A$5:$D$1316,3,FALSE)</f>
        <v>#N/A</v>
      </c>
      <c r="L2029" s="2" t="e">
        <f>VLOOKUP(A2029,'4B0907557P M592 List'!$A$5:$D$1316,2,FALSE)</f>
        <v>#N/A</v>
      </c>
      <c r="M2029" s="2" t="e">
        <f>VLOOKUP(A2029,'4B0907557P M592 List'!$A$5:$D$1316,4,FALSE)</f>
        <v>#N/A</v>
      </c>
      <c r="N2029" s="2" t="e">
        <f>VLOOKUP(A2029,'4B0907557P M592 List'!$A$5:$D$1316,3,FALSE)</f>
        <v>#N/A</v>
      </c>
      <c r="P2029" s="2" t="e">
        <f>VLOOKUP(A2029,'06A906018R M383 List'!$A$6:$D$1294,2,FALSE)</f>
        <v>#N/A</v>
      </c>
      <c r="Q2029" s="2" t="e">
        <f>VLOOKUP(A2029,'06A906018R M383 List'!$A$6:$D$1294,4,FALSE)</f>
        <v>#N/A</v>
      </c>
      <c r="R2029" s="2" t="e">
        <f>VLOOKUP(A2029,'06A906018R M383 List'!$A$6:$D$1294,3,FALSE)</f>
        <v>#N/A</v>
      </c>
      <c r="T2029" s="2" t="e">
        <f>VLOOKUP(A2029,'06A906018CG M383 List'!$A$6:$D$1395,2,FALSE)</f>
        <v>#N/A</v>
      </c>
      <c r="U2029" s="2" t="e">
        <f>VLOOKUP(A2029,'06A906018CG M383 List'!$A$6:$D$1395,4,FALSE)</f>
        <v>#N/A</v>
      </c>
      <c r="V2029" s="2" t="e">
        <f>VLOOKUP(A2029,'06A906018CG M383 List'!$A$6:$D$1395,3,FALSE)</f>
        <v>#N/A</v>
      </c>
    </row>
    <row r="2030" spans="1:22">
      <c r="A2030" s="2" t="s">
        <v>7147</v>
      </c>
      <c r="B2030" s="2" t="str">
        <f>VLOOKUP(A2030,'4B0907557B M382 List'!$A$5:$E$1799,5,FALSE)</f>
        <v>Weighting factor for retard angle at idle for catalytic converter heating</v>
      </c>
      <c r="D2030" s="2" t="str">
        <f>VLOOKUP(A2030,'4B0907557B M382 List'!$A$5:$B$1799,2,FALSE)</f>
        <v>6x1</v>
      </c>
      <c r="E2030" s="2" t="str">
        <f>VLOOKUP(A2030,'4B0907557B M382 List'!$A$5:$D$1799,4,FALSE)</f>
        <v>Wichtungsfaktor für Spätzündwinkel im Leerlauf zum Katheizen</v>
      </c>
      <c r="F2030" s="2" t="str">
        <f>VLOOKUP(A2030,'4B0907557B M382 List'!$A$5:$D$1799,3,FALSE)</f>
        <v>$0B9F2</v>
      </c>
      <c r="H2030" s="2" t="e">
        <f>VLOOKUP(A2030,'4B0907557P M592 List'!$A$5:$D$1316,2,FALSE)</f>
        <v>#N/A</v>
      </c>
      <c r="I2030" s="2" t="e">
        <f>VLOOKUP(A2030,'4B0907557P M592 List'!$A$5:$D$1316,4,FALSE)</f>
        <v>#N/A</v>
      </c>
      <c r="J2030" s="2" t="e">
        <f>VLOOKUP(A2030,'4B0907557P M592 List'!$A$5:$D$1316,3,FALSE)</f>
        <v>#N/A</v>
      </c>
      <c r="L2030" s="2" t="e">
        <f>VLOOKUP(A2030,'4B0907557P M592 List'!$A$5:$D$1316,2,FALSE)</f>
        <v>#N/A</v>
      </c>
      <c r="M2030" s="2" t="e">
        <f>VLOOKUP(A2030,'4B0907557P M592 List'!$A$5:$D$1316,4,FALSE)</f>
        <v>#N/A</v>
      </c>
      <c r="N2030" s="2" t="e">
        <f>VLOOKUP(A2030,'4B0907557P M592 List'!$A$5:$D$1316,3,FALSE)</f>
        <v>#N/A</v>
      </c>
      <c r="P2030" s="2" t="e">
        <f>VLOOKUP(A2030,'06A906018R M383 List'!$A$6:$D$1294,2,FALSE)</f>
        <v>#N/A</v>
      </c>
      <c r="Q2030" s="2" t="e">
        <f>VLOOKUP(A2030,'06A906018R M383 List'!$A$6:$D$1294,4,FALSE)</f>
        <v>#N/A</v>
      </c>
      <c r="R2030" s="2" t="e">
        <f>VLOOKUP(A2030,'06A906018R M383 List'!$A$6:$D$1294,3,FALSE)</f>
        <v>#N/A</v>
      </c>
      <c r="T2030" s="2" t="e">
        <f>VLOOKUP(A2030,'06A906018CG M383 List'!$A$6:$D$1395,2,FALSE)</f>
        <v>#N/A</v>
      </c>
      <c r="U2030" s="2" t="e">
        <f>VLOOKUP(A2030,'06A906018CG M383 List'!$A$6:$D$1395,4,FALSE)</f>
        <v>#N/A</v>
      </c>
      <c r="V2030" s="2" t="e">
        <f>VLOOKUP(A2030,'06A906018CG M383 List'!$A$6:$D$1395,3,FALSE)</f>
        <v>#N/A</v>
      </c>
    </row>
    <row r="2031" spans="1:22">
      <c r="A2031" s="2" t="s">
        <v>7762</v>
      </c>
      <c r="B2031" s="2" t="str">
        <f>VLOOKUP(A2031,'4B0907557B M382 List'!$A$5:$E$1799,5,FALSE)</f>
        <v>Weighting factor for ignition timing at part load for catalytic converter heating</v>
      </c>
      <c r="D2031" s="2" t="str">
        <f>VLOOKUP(A2031,'4B0907557B M382 List'!$A$5:$B$1799,2,FALSE)</f>
        <v>6x6</v>
      </c>
      <c r="E2031" s="2" t="str">
        <f>VLOOKUP(A2031,'4B0907557B M382 List'!$A$5:$D$1799,4,FALSE)</f>
        <v>Wichtungsfaktor für Zündwinkel bei Teillast zum Katheizen</v>
      </c>
      <c r="F2031" s="2" t="str">
        <f>VLOOKUP(A2031,'4B0907557B M382 List'!$A$5:$D$1799,3,FALSE)</f>
        <v>$0BA24</v>
      </c>
      <c r="H2031" s="2" t="e">
        <f>VLOOKUP(A2031,'4B0907557P M592 List'!$A$5:$D$1316,2,FALSE)</f>
        <v>#N/A</v>
      </c>
      <c r="I2031" s="2" t="e">
        <f>VLOOKUP(A2031,'4B0907557P M592 List'!$A$5:$D$1316,4,FALSE)</f>
        <v>#N/A</v>
      </c>
      <c r="J2031" s="2" t="e">
        <f>VLOOKUP(A2031,'4B0907557P M592 List'!$A$5:$D$1316,3,FALSE)</f>
        <v>#N/A</v>
      </c>
      <c r="L2031" s="2" t="e">
        <f>VLOOKUP(A2031,'4B0907557P M592 List'!$A$5:$D$1316,2,FALSE)</f>
        <v>#N/A</v>
      </c>
      <c r="M2031" s="2" t="e">
        <f>VLOOKUP(A2031,'4B0907557P M592 List'!$A$5:$D$1316,4,FALSE)</f>
        <v>#N/A</v>
      </c>
      <c r="N2031" s="2" t="e">
        <f>VLOOKUP(A2031,'4B0907557P M592 List'!$A$5:$D$1316,3,FALSE)</f>
        <v>#N/A</v>
      </c>
      <c r="P2031" s="2" t="e">
        <f>VLOOKUP(A2031,'06A906018R M383 List'!$A$6:$D$1294,2,FALSE)</f>
        <v>#N/A</v>
      </c>
      <c r="Q2031" s="2" t="e">
        <f>VLOOKUP(A2031,'06A906018R M383 List'!$A$6:$D$1294,4,FALSE)</f>
        <v>#N/A</v>
      </c>
      <c r="R2031" s="2" t="e">
        <f>VLOOKUP(A2031,'06A906018R M383 List'!$A$6:$D$1294,3,FALSE)</f>
        <v>#N/A</v>
      </c>
      <c r="T2031" s="2" t="str">
        <f>VLOOKUP(A2031,'06A906018CG M383 List'!$A$6:$D$1395,2,FALSE)</f>
        <v>6x6</v>
      </c>
      <c r="U2031" s="2" t="str">
        <f>VLOOKUP(A2031,'06A906018CG M383 List'!$A$6:$D$1395,4,FALSE)</f>
        <v>Wichtungsfaktor für Zündwinkel bei Teillast zum Katheizen</v>
      </c>
      <c r="V2031" s="2" t="str">
        <f>VLOOKUP(A2031,'06A906018CG M383 List'!$A$6:$D$1395,3,FALSE)</f>
        <v>$0B1BB</v>
      </c>
    </row>
    <row r="2032" spans="1:22">
      <c r="A2032" s="2" t="s">
        <v>7764</v>
      </c>
      <c r="B2032" s="2" t="str">
        <f>VLOOKUP(A2032,'4B0907557B M382 List'!$A$5:$E$1799,5,FALSE)</f>
        <v>Weighting factor for ignition timing at part load for catalytic converter heating</v>
      </c>
      <c r="D2032" s="2" t="str">
        <f>VLOOKUP(A2032,'4B0907557B M382 List'!$A$5:$B$1799,2,FALSE)</f>
        <v>6x6</v>
      </c>
      <c r="E2032" s="2" t="str">
        <f>VLOOKUP(A2032,'4B0907557B M382 List'!$A$5:$D$1799,4,FALSE)</f>
        <v>Wichtungsfaktor für Zündwinkel bei Teillast zum Katheizen</v>
      </c>
      <c r="F2032" s="2" t="str">
        <f>VLOOKUP(A2032,'4B0907557B M382 List'!$A$5:$D$1799,3,FALSE)</f>
        <v>$0BA58</v>
      </c>
      <c r="H2032" s="2" t="e">
        <f>VLOOKUP(A2032,'4B0907557P M592 List'!$A$5:$D$1316,2,FALSE)</f>
        <v>#N/A</v>
      </c>
      <c r="I2032" s="2" t="e">
        <f>VLOOKUP(A2032,'4B0907557P M592 List'!$A$5:$D$1316,4,FALSE)</f>
        <v>#N/A</v>
      </c>
      <c r="J2032" s="2" t="e">
        <f>VLOOKUP(A2032,'4B0907557P M592 List'!$A$5:$D$1316,3,FALSE)</f>
        <v>#N/A</v>
      </c>
      <c r="L2032" s="2" t="e">
        <f>VLOOKUP(A2032,'4B0907557P M592 List'!$A$5:$D$1316,2,FALSE)</f>
        <v>#N/A</v>
      </c>
      <c r="M2032" s="2" t="e">
        <f>VLOOKUP(A2032,'4B0907557P M592 List'!$A$5:$D$1316,4,FALSE)</f>
        <v>#N/A</v>
      </c>
      <c r="N2032" s="2" t="e">
        <f>VLOOKUP(A2032,'4B0907557P M592 List'!$A$5:$D$1316,3,FALSE)</f>
        <v>#N/A</v>
      </c>
      <c r="P2032" s="2" t="str">
        <f>VLOOKUP(A2032,'06A906018R M383 List'!$A$6:$D$1294,2,FALSE)</f>
        <v>6x6</v>
      </c>
      <c r="Q2032" s="2" t="str">
        <f>VLOOKUP(A2032,'06A906018R M383 List'!$A$6:$D$1294,4,FALSE)</f>
        <v>Wichtungsfaktor für Zündwinkel bei Teillast zum Katheizen</v>
      </c>
      <c r="R2032" s="2" t="str">
        <f>VLOOKUP(A2032,'06A906018R M383 List'!$A$6:$D$1294,3,FALSE)</f>
        <v>$0B185</v>
      </c>
      <c r="T2032" s="2" t="str">
        <f>VLOOKUP(A2032,'06A906018CG M383 List'!$A$6:$D$1395,2,FALSE)</f>
        <v>6x6</v>
      </c>
      <c r="U2032" s="2" t="str">
        <f>VLOOKUP(A2032,'06A906018CG M383 List'!$A$6:$D$1395,4,FALSE)</f>
        <v>Wichtungsfaktor für Zündwinkel bei Teillast zum Katheizen</v>
      </c>
      <c r="V2032" s="2" t="str">
        <f>VLOOKUP(A2032,'06A906018CG M383 List'!$A$6:$D$1395,3,FALSE)</f>
        <v>$0B1EF</v>
      </c>
    </row>
    <row r="2033" spans="1:22">
      <c r="P2033" s="2"/>
      <c r="Q2033" s="2"/>
      <c r="R2033" s="2"/>
    </row>
    <row r="2034" spans="1:22">
      <c r="A2034" s="2" t="s">
        <v>4427</v>
      </c>
      <c r="B2034" s="15" t="s">
        <v>10025</v>
      </c>
      <c r="P2034" s="2"/>
      <c r="Q2034" s="2"/>
      <c r="R2034" s="2"/>
    </row>
    <row r="2035" spans="1:22">
      <c r="A2035" s="2" t="s">
        <v>8981</v>
      </c>
      <c r="B2035" s="2" t="str">
        <f>VLOOKUP(A2035,'4B0907557B M382 List'!$A$5:$E$1799,5,FALSE)</f>
        <v>Zündwinkeländerungsbereich 5: Number of increments</v>
      </c>
      <c r="D2035" s="2" t="str">
        <f>VLOOKUP(A2035,'4B0907557B M382 List'!$A$5:$B$1799,2,FALSE)</f>
        <v>10x1</v>
      </c>
      <c r="E2035" s="2" t="str">
        <f>VLOOKUP(A2035,'4B0907557B M382 List'!$A$5:$D$1799,4,FALSE)</f>
        <v>Zündwinkeländerungsbereich 5: Anzahl Inkremente</v>
      </c>
      <c r="F2035" s="2" t="str">
        <f>VLOOKUP(A2035,'4B0907557B M382 List'!$A$5:$D$1799,3,FALSE)</f>
        <v>$0B516</v>
      </c>
      <c r="H2035" s="2" t="e">
        <f>VLOOKUP(A2035,'4B0907557P M592 List'!$A$5:$D$1316,2,FALSE)</f>
        <v>#N/A</v>
      </c>
      <c r="I2035" s="2" t="e">
        <f>VLOOKUP(A2035,'4B0907557P M592 List'!$A$5:$D$1316,4,FALSE)</f>
        <v>#N/A</v>
      </c>
      <c r="J2035" s="2" t="e">
        <f>VLOOKUP(A2035,'4B0907557P M592 List'!$A$5:$D$1316,3,FALSE)</f>
        <v>#N/A</v>
      </c>
      <c r="L2035" s="2" t="e">
        <f>VLOOKUP(A2035,'4B0907557P M592 List'!$A$5:$D$1316,2,FALSE)</f>
        <v>#N/A</v>
      </c>
      <c r="M2035" s="2" t="e">
        <f>VLOOKUP(A2035,'4B0907557P M592 List'!$A$5:$D$1316,4,FALSE)</f>
        <v>#N/A</v>
      </c>
      <c r="N2035" s="2" t="e">
        <f>VLOOKUP(A2035,'4B0907557P M592 List'!$A$5:$D$1316,3,FALSE)</f>
        <v>#N/A</v>
      </c>
      <c r="P2035" s="2" t="str">
        <f>VLOOKUP(A2035,'06A906018R M383 List'!$A$6:$D$1294,2,FALSE)</f>
        <v>10x1</v>
      </c>
      <c r="Q2035" s="2" t="str">
        <f>VLOOKUP(A2035,'06A906018R M383 List'!$A$6:$D$1294,4,FALSE)</f>
        <v>Zündwinkeländerungsbereich 5: Anzahl Inkremente</v>
      </c>
      <c r="R2035" s="2" t="str">
        <f>VLOOKUP(A2035,'06A906018R M383 List'!$A$6:$D$1294,3,FALSE)</f>
        <v>$0AA1B</v>
      </c>
      <c r="T2035" s="2" t="str">
        <f>VLOOKUP(A2035,'06A906018CG M383 List'!$A$6:$D$1395,2,FALSE)</f>
        <v>10x1</v>
      </c>
      <c r="U2035" s="2" t="str">
        <f>VLOOKUP(A2035,'06A906018CG M383 List'!$A$6:$D$1395,4,FALSE)</f>
        <v>Zündwinkeländerungsbereich 5: Anzahl Inkremente</v>
      </c>
      <c r="V2035" s="2" t="str">
        <f>VLOOKUP(A2035,'06A906018CG M383 List'!$A$6:$D$1395,3,FALSE)</f>
        <v>$0AA85</v>
      </c>
    </row>
    <row r="2036" spans="1:22">
      <c r="A2036" s="2" t="s">
        <v>9497</v>
      </c>
      <c r="B2036" s="2" t="str">
        <f>VLOOKUP(A2036,'4B0907557B M382 List'!$A$5:$E$1799,5,FALSE)</f>
        <v>ZWB5 : Number of ignitions</v>
      </c>
      <c r="D2036" s="2" t="str">
        <f>VLOOKUP(A2036,'4B0907557B M382 List'!$A$5:$B$1799,2,FALSE)</f>
        <v>10x1</v>
      </c>
      <c r="E2036" s="2" t="str">
        <f>VLOOKUP(A2036,'4B0907557B M382 List'!$A$5:$D$1799,4,FALSE)</f>
        <v>ZWB5: Anzahl Zündungen</v>
      </c>
      <c r="F2036" s="2" t="str">
        <f>VLOOKUP(A2036,'4B0907557B M382 List'!$A$5:$D$1799,3,FALSE)</f>
        <v>$0B50C</v>
      </c>
      <c r="H2036" s="2" t="e">
        <f>VLOOKUP(A2036,'4B0907557P M592 List'!$A$5:$D$1316,2,FALSE)</f>
        <v>#N/A</v>
      </c>
      <c r="I2036" s="2" t="e">
        <f>VLOOKUP(A2036,'4B0907557P M592 List'!$A$5:$D$1316,4,FALSE)</f>
        <v>#N/A</v>
      </c>
      <c r="J2036" s="2" t="e">
        <f>VLOOKUP(A2036,'4B0907557P M592 List'!$A$5:$D$1316,3,FALSE)</f>
        <v>#N/A</v>
      </c>
      <c r="L2036" s="2" t="e">
        <f>VLOOKUP(A2036,'4B0907557P M592 List'!$A$5:$D$1316,2,FALSE)</f>
        <v>#N/A</v>
      </c>
      <c r="M2036" s="2" t="e">
        <f>VLOOKUP(A2036,'4B0907557P M592 List'!$A$5:$D$1316,4,FALSE)</f>
        <v>#N/A</v>
      </c>
      <c r="N2036" s="2" t="e">
        <f>VLOOKUP(A2036,'4B0907557P M592 List'!$A$5:$D$1316,3,FALSE)</f>
        <v>#N/A</v>
      </c>
      <c r="P2036" s="2" t="str">
        <f>VLOOKUP(A2036,'06A906018R M383 List'!$A$6:$D$1294,2,FALSE)</f>
        <v>10x1</v>
      </c>
      <c r="Q2036" s="2" t="str">
        <f>VLOOKUP(A2036,'06A906018R M383 List'!$A$6:$D$1294,4,FALSE)</f>
        <v>ZWB5: Anzahl Zündungen</v>
      </c>
      <c r="R2036" s="2" t="str">
        <f>VLOOKUP(A2036,'06A906018R M383 List'!$A$6:$D$1294,3,FALSE)</f>
        <v>$0AA11</v>
      </c>
      <c r="T2036" s="2" t="str">
        <f>VLOOKUP(A2036,'06A906018CG M383 List'!$A$6:$D$1395,2,FALSE)</f>
        <v>10x1</v>
      </c>
      <c r="U2036" s="2" t="str">
        <f>VLOOKUP(A2036,'06A906018CG M383 List'!$A$6:$D$1395,4,FALSE)</f>
        <v>ZWB5: Anzahl Zündungen</v>
      </c>
      <c r="V2036" s="2" t="str">
        <f>VLOOKUP(A2036,'06A906018CG M383 List'!$A$6:$D$1395,3,FALSE)</f>
        <v>$0AA7B</v>
      </c>
    </row>
    <row r="2037" spans="1:22">
      <c r="A2037" s="2" t="s">
        <v>7455</v>
      </c>
      <c r="B2037" s="2" t="str">
        <f>VLOOKUP(A2037,'4B0907557B M382 List'!$A$5:$E$1799,5,FALSE)</f>
        <v>Delta alpha threshold for BA- triggering positive change</v>
      </c>
      <c r="D2037" s="2" t="str">
        <f>VLOOKUP(A2037,'4B0907557B M382 List'!$A$5:$B$1799,2,FALSE)</f>
        <v>4x4</v>
      </c>
      <c r="E2037" s="2" t="str">
        <f>VLOOKUP(A2037,'4B0907557B M382 List'!$A$5:$D$1799,4,FALSE)</f>
        <v>Delta alpha-Schwelle für BA-Auslösung bei positiver Änderung</v>
      </c>
      <c r="F2037" s="2" t="str">
        <f>VLOOKUP(A2037,'4B0907557B M382 List'!$A$5:$D$1799,3,FALSE)</f>
        <v>$0BB84</v>
      </c>
      <c r="H2037" s="2" t="e">
        <f>VLOOKUP(A2037,'4B0907557P M592 List'!$A$5:$D$1316,2,FALSE)</f>
        <v>#N/A</v>
      </c>
      <c r="I2037" s="2" t="e">
        <f>VLOOKUP(A2037,'4B0907557P M592 List'!$A$5:$D$1316,4,FALSE)</f>
        <v>#N/A</v>
      </c>
      <c r="J2037" s="2" t="e">
        <f>VLOOKUP(A2037,'4B0907557P M592 List'!$A$5:$D$1316,3,FALSE)</f>
        <v>#N/A</v>
      </c>
      <c r="L2037" s="2" t="e">
        <f>VLOOKUP(A2037,'4B0907557P M592 List'!$A$5:$D$1316,2,FALSE)</f>
        <v>#N/A</v>
      </c>
      <c r="M2037" s="2" t="e">
        <f>VLOOKUP(A2037,'4B0907557P M592 List'!$A$5:$D$1316,4,FALSE)</f>
        <v>#N/A</v>
      </c>
      <c r="N2037" s="2" t="e">
        <f>VLOOKUP(A2037,'4B0907557P M592 List'!$A$5:$D$1316,3,FALSE)</f>
        <v>#N/A</v>
      </c>
      <c r="P2037" s="2" t="str">
        <f>VLOOKUP(A2037,'06A906018R M383 List'!$A$6:$D$1294,2,FALSE)</f>
        <v>4x4</v>
      </c>
      <c r="Q2037" s="2" t="str">
        <f>VLOOKUP(A2037,'06A906018R M383 List'!$A$6:$D$1294,4,FALSE)</f>
        <v>Delta alpha-Schwelle für BA-Auslösung bei positiver Änderung</v>
      </c>
      <c r="R2037" s="2" t="str">
        <f>VLOOKUP(A2037,'06A906018R M383 List'!$A$6:$D$1294,3,FALSE)</f>
        <v>$0B2B1</v>
      </c>
      <c r="T2037" s="2" t="str">
        <f>VLOOKUP(A2037,'06A906018CG M383 List'!$A$6:$D$1395,2,FALSE)</f>
        <v>4x4</v>
      </c>
      <c r="U2037" s="2" t="str">
        <f>VLOOKUP(A2037,'06A906018CG M383 List'!$A$6:$D$1395,4,FALSE)</f>
        <v>Delta alpha-Schwelle für BA-Auslösung bei positiver Änderung</v>
      </c>
      <c r="V2037" s="2" t="str">
        <f>VLOOKUP(A2037,'06A906018CG M383 List'!$A$6:$D$1395,3,FALSE)</f>
        <v>$0B31B</v>
      </c>
    </row>
    <row r="2038" spans="1:22">
      <c r="A2038" s="2" t="s">
        <v>7458</v>
      </c>
      <c r="B2038" s="2" t="str">
        <f>VLOOKUP(A2038,'4B0907557B M382 List'!$A$5:$E$1799,5,FALSE)</f>
        <v>Delta alpha threshold for BA- triggering positive change</v>
      </c>
      <c r="D2038" s="2" t="str">
        <f>VLOOKUP(A2038,'4B0907557B M382 List'!$A$5:$B$1799,2,FALSE)</f>
        <v>4x4</v>
      </c>
      <c r="E2038" s="2" t="str">
        <f>VLOOKUP(A2038,'4B0907557B M382 List'!$A$5:$D$1799,4,FALSE)</f>
        <v>Delta alpha-Schwelle für BA-Auslösung bei positiver Änderung</v>
      </c>
      <c r="F2038" s="2" t="str">
        <f>VLOOKUP(A2038,'4B0907557B M382 List'!$A$5:$D$1799,3,FALSE)</f>
        <v>$0BBA0</v>
      </c>
      <c r="H2038" s="2" t="e">
        <f>VLOOKUP(A2038,'4B0907557P M592 List'!$A$5:$D$1316,2,FALSE)</f>
        <v>#N/A</v>
      </c>
      <c r="I2038" s="2" t="e">
        <f>VLOOKUP(A2038,'4B0907557P M592 List'!$A$5:$D$1316,4,FALSE)</f>
        <v>#N/A</v>
      </c>
      <c r="J2038" s="2" t="e">
        <f>VLOOKUP(A2038,'4B0907557P M592 List'!$A$5:$D$1316,3,FALSE)</f>
        <v>#N/A</v>
      </c>
      <c r="L2038" s="2" t="e">
        <f>VLOOKUP(A2038,'4B0907557P M592 List'!$A$5:$D$1316,2,FALSE)</f>
        <v>#N/A</v>
      </c>
      <c r="M2038" s="2" t="e">
        <f>VLOOKUP(A2038,'4B0907557P M592 List'!$A$5:$D$1316,4,FALSE)</f>
        <v>#N/A</v>
      </c>
      <c r="N2038" s="2" t="e">
        <f>VLOOKUP(A2038,'4B0907557P M592 List'!$A$5:$D$1316,3,FALSE)</f>
        <v>#N/A</v>
      </c>
      <c r="P2038" s="2" t="str">
        <f>VLOOKUP(A2038,'06A906018R M383 List'!$A$6:$D$1294,2,FALSE)</f>
        <v>4x4</v>
      </c>
      <c r="Q2038" s="2" t="str">
        <f>VLOOKUP(A2038,'06A906018R M383 List'!$A$6:$D$1294,4,FALSE)</f>
        <v>Delta alpha-Schwelle für BA-Auslösung bei positiver Änderung</v>
      </c>
      <c r="R2038" s="2" t="str">
        <f>VLOOKUP(A2038,'06A906018R M383 List'!$A$6:$D$1294,3,FALSE)</f>
        <v>$0B2CD</v>
      </c>
      <c r="T2038" s="2" t="str">
        <f>VLOOKUP(A2038,'06A906018CG M383 List'!$A$6:$D$1395,2,FALSE)</f>
        <v>4x4</v>
      </c>
      <c r="U2038" s="2" t="str">
        <f>VLOOKUP(A2038,'06A906018CG M383 List'!$A$6:$D$1395,4,FALSE)</f>
        <v>Delta alpha-Schwelle für BA-Auslösung bei positiver Änderung</v>
      </c>
      <c r="V2038" s="2" t="str">
        <f>VLOOKUP(A2038,'06A906018CG M383 List'!$A$6:$D$1395,3,FALSE)</f>
        <v>$0B337</v>
      </c>
    </row>
    <row r="2039" spans="1:22">
      <c r="A2039" s="2" t="s">
        <v>7460</v>
      </c>
      <c r="B2039" s="2" t="str">
        <f>VLOOKUP(A2039,'4B0907557B M382 List'!$A$5:$E$1799,5,FALSE)</f>
        <v>Delta alpha threshold for BA- triggering positive change</v>
      </c>
      <c r="D2039" s="2" t="str">
        <f>VLOOKUP(A2039,'4B0907557B M382 List'!$A$5:$B$1799,2,FALSE)</f>
        <v>4x4</v>
      </c>
      <c r="E2039" s="2" t="str">
        <f>VLOOKUP(A2039,'4B0907557B M382 List'!$A$5:$D$1799,4,FALSE)</f>
        <v>Delta alpha-Schwelle für BA-Auslösung bei positiver Änderung</v>
      </c>
      <c r="F2039" s="2" t="str">
        <f>VLOOKUP(A2039,'4B0907557B M382 List'!$A$5:$D$1799,3,FALSE)</f>
        <v>$0BBBC</v>
      </c>
      <c r="H2039" s="2" t="e">
        <f>VLOOKUP(A2039,'4B0907557P M592 List'!$A$5:$D$1316,2,FALSE)</f>
        <v>#N/A</v>
      </c>
      <c r="I2039" s="2" t="e">
        <f>VLOOKUP(A2039,'4B0907557P M592 List'!$A$5:$D$1316,4,FALSE)</f>
        <v>#N/A</v>
      </c>
      <c r="J2039" s="2" t="e">
        <f>VLOOKUP(A2039,'4B0907557P M592 List'!$A$5:$D$1316,3,FALSE)</f>
        <v>#N/A</v>
      </c>
      <c r="L2039" s="2" t="e">
        <f>VLOOKUP(A2039,'4B0907557P M592 List'!$A$5:$D$1316,2,FALSE)</f>
        <v>#N/A</v>
      </c>
      <c r="M2039" s="2" t="e">
        <f>VLOOKUP(A2039,'4B0907557P M592 List'!$A$5:$D$1316,4,FALSE)</f>
        <v>#N/A</v>
      </c>
      <c r="N2039" s="2" t="e">
        <f>VLOOKUP(A2039,'4B0907557P M592 List'!$A$5:$D$1316,3,FALSE)</f>
        <v>#N/A</v>
      </c>
      <c r="P2039" s="2" t="str">
        <f>VLOOKUP(A2039,'06A906018R M383 List'!$A$6:$D$1294,2,FALSE)</f>
        <v>4x4</v>
      </c>
      <c r="Q2039" s="2" t="str">
        <f>VLOOKUP(A2039,'06A906018R M383 List'!$A$6:$D$1294,4,FALSE)</f>
        <v>Delta alpha-Schwelle für BA-Auslösung bei positiver Änderung</v>
      </c>
      <c r="R2039" s="2" t="str">
        <f>VLOOKUP(A2039,'06A906018R M383 List'!$A$6:$D$1294,3,FALSE)</f>
        <v>$0B2E9</v>
      </c>
      <c r="T2039" s="2" t="str">
        <f>VLOOKUP(A2039,'06A906018CG M383 List'!$A$6:$D$1395,2,FALSE)</f>
        <v>4x4</v>
      </c>
      <c r="U2039" s="2" t="str">
        <f>VLOOKUP(A2039,'06A906018CG M383 List'!$A$6:$D$1395,4,FALSE)</f>
        <v>Delta alpha-Schwelle für BA-Auslösung bei positiver Änderung</v>
      </c>
      <c r="V2039" s="2" t="str">
        <f>VLOOKUP(A2039,'06A906018CG M383 List'!$A$6:$D$1395,3,FALSE)</f>
        <v>$0B353</v>
      </c>
    </row>
    <row r="2040" spans="1:22">
      <c r="A2040" s="2" t="s">
        <v>7493</v>
      </c>
      <c r="B2040" s="2" t="str">
        <f>VLOOKUP(A2040,'4B0907557B M382 List'!$A$5:$E$1799,5,FALSE)</f>
        <v>Delta angle throttle to trigger the ignition late contraction</v>
      </c>
      <c r="D2040" s="2" t="str">
        <f>VLOOKUP(A2040,'4B0907557B M382 List'!$A$5:$B$1799,2,FALSE)</f>
        <v>4x4</v>
      </c>
      <c r="E2040" s="2" t="str">
        <f>VLOOKUP(A2040,'4B0907557B M382 List'!$A$5:$D$1799,4,FALSE)</f>
        <v>Delta Winkel Drosselklappe zur Auslösung der Zündungsspätziehung</v>
      </c>
      <c r="F2040" s="2" t="str">
        <f>VLOOKUP(A2040,'4B0907557B M382 List'!$A$5:$D$1799,3,FALSE)</f>
        <v>$0BBD8</v>
      </c>
      <c r="H2040" s="2" t="e">
        <f>VLOOKUP(A2040,'4B0907557P M592 List'!$A$5:$D$1316,2,FALSE)</f>
        <v>#N/A</v>
      </c>
      <c r="I2040" s="2" t="e">
        <f>VLOOKUP(A2040,'4B0907557P M592 List'!$A$5:$D$1316,4,FALSE)</f>
        <v>#N/A</v>
      </c>
      <c r="J2040" s="2" t="e">
        <f>VLOOKUP(A2040,'4B0907557P M592 List'!$A$5:$D$1316,3,FALSE)</f>
        <v>#N/A</v>
      </c>
      <c r="L2040" s="2" t="e">
        <f>VLOOKUP(A2040,'4B0907557P M592 List'!$A$5:$D$1316,2,FALSE)</f>
        <v>#N/A</v>
      </c>
      <c r="M2040" s="2" t="e">
        <f>VLOOKUP(A2040,'4B0907557P M592 List'!$A$5:$D$1316,4,FALSE)</f>
        <v>#N/A</v>
      </c>
      <c r="N2040" s="2" t="e">
        <f>VLOOKUP(A2040,'4B0907557P M592 List'!$A$5:$D$1316,3,FALSE)</f>
        <v>#N/A</v>
      </c>
      <c r="P2040" s="2" t="str">
        <f>VLOOKUP(A2040,'06A906018R M383 List'!$A$6:$D$1294,2,FALSE)</f>
        <v>4x4</v>
      </c>
      <c r="Q2040" s="2" t="str">
        <f>VLOOKUP(A2040,'06A906018R M383 List'!$A$6:$D$1294,4,FALSE)</f>
        <v>Delta Winkel Drosselklappe zur Auslösung der Zündungsspätziehung</v>
      </c>
      <c r="R2040" s="2" t="str">
        <f>VLOOKUP(A2040,'06A906018R M383 List'!$A$6:$D$1294,3,FALSE)</f>
        <v>$0B305</v>
      </c>
      <c r="T2040" s="2" t="e">
        <f>VLOOKUP(A2040,'06A906018CG M383 List'!$A$6:$D$1395,2,FALSE)</f>
        <v>#N/A</v>
      </c>
      <c r="U2040" s="2" t="e">
        <f>VLOOKUP(A2040,'06A906018CG M383 List'!$A$6:$D$1395,4,FALSE)</f>
        <v>#N/A</v>
      </c>
      <c r="V2040" s="2" t="e">
        <f>VLOOKUP(A2040,'06A906018CG M383 List'!$A$6:$D$1395,3,FALSE)</f>
        <v>#N/A</v>
      </c>
    </row>
    <row r="2041" spans="1:22">
      <c r="A2041" s="2" t="s">
        <v>7495</v>
      </c>
      <c r="B2041" s="2" t="str">
        <f>VLOOKUP(A2041,'4B0907557B M382 List'!$A$5:$E$1799,5,FALSE)</f>
        <v>Delta angle throttle to trigger the ignition late contraction</v>
      </c>
      <c r="D2041" s="2" t="str">
        <f>VLOOKUP(A2041,'4B0907557B M382 List'!$A$5:$B$1799,2,FALSE)</f>
        <v>4x4</v>
      </c>
      <c r="E2041" s="2" t="str">
        <f>VLOOKUP(A2041,'4B0907557B M382 List'!$A$5:$D$1799,4,FALSE)</f>
        <v>Delta Winkel Drosselklappe zur Auslösung der Zündungsspätziehung</v>
      </c>
      <c r="F2041" s="2" t="str">
        <f>VLOOKUP(A2041,'4B0907557B M382 List'!$A$5:$D$1799,3,FALSE)</f>
        <v>$0BBF4</v>
      </c>
      <c r="H2041" s="2" t="e">
        <f>VLOOKUP(A2041,'4B0907557P M592 List'!$A$5:$D$1316,2,FALSE)</f>
        <v>#N/A</v>
      </c>
      <c r="I2041" s="2" t="e">
        <f>VLOOKUP(A2041,'4B0907557P M592 List'!$A$5:$D$1316,4,FALSE)</f>
        <v>#N/A</v>
      </c>
      <c r="J2041" s="2" t="e">
        <f>VLOOKUP(A2041,'4B0907557P M592 List'!$A$5:$D$1316,3,FALSE)</f>
        <v>#N/A</v>
      </c>
      <c r="L2041" s="2" t="e">
        <f>VLOOKUP(A2041,'4B0907557P M592 List'!$A$5:$D$1316,2,FALSE)</f>
        <v>#N/A</v>
      </c>
      <c r="M2041" s="2" t="e">
        <f>VLOOKUP(A2041,'4B0907557P M592 List'!$A$5:$D$1316,4,FALSE)</f>
        <v>#N/A</v>
      </c>
      <c r="N2041" s="2" t="e">
        <f>VLOOKUP(A2041,'4B0907557P M592 List'!$A$5:$D$1316,3,FALSE)</f>
        <v>#N/A</v>
      </c>
      <c r="P2041" s="2" t="str">
        <f>VLOOKUP(A2041,'06A906018R M383 List'!$A$6:$D$1294,2,FALSE)</f>
        <v>4x4</v>
      </c>
      <c r="Q2041" s="2" t="str">
        <f>VLOOKUP(A2041,'06A906018R M383 List'!$A$6:$D$1294,4,FALSE)</f>
        <v>Delta Winkel Drosselklappe zur Auslösung der Zündungsspätziehung</v>
      </c>
      <c r="R2041" s="2" t="str">
        <f>VLOOKUP(A2041,'06A906018R M383 List'!$A$6:$D$1294,3,FALSE)</f>
        <v>$0B321</v>
      </c>
      <c r="T2041" s="2" t="e">
        <f>VLOOKUP(A2041,'06A906018CG M383 List'!$A$6:$D$1395,2,FALSE)</f>
        <v>#N/A</v>
      </c>
      <c r="U2041" s="2" t="e">
        <f>VLOOKUP(A2041,'06A906018CG M383 List'!$A$6:$D$1395,4,FALSE)</f>
        <v>#N/A</v>
      </c>
      <c r="V2041" s="2" t="e">
        <f>VLOOKUP(A2041,'06A906018CG M383 List'!$A$6:$D$1395,3,FALSE)</f>
        <v>#N/A</v>
      </c>
    </row>
    <row r="2042" spans="1:22">
      <c r="A2042" s="2" t="s">
        <v>7497</v>
      </c>
      <c r="B2042" s="2" t="str">
        <f>VLOOKUP(A2042,'4B0907557B M382 List'!$A$5:$E$1799,5,FALSE)</f>
        <v>Delta angle throttle to trigger the ignition late contraction</v>
      </c>
      <c r="D2042" s="2" t="str">
        <f>VLOOKUP(A2042,'4B0907557B M382 List'!$A$5:$B$1799,2,FALSE)</f>
        <v>4x4</v>
      </c>
      <c r="E2042" s="2" t="str">
        <f>VLOOKUP(A2042,'4B0907557B M382 List'!$A$5:$D$1799,4,FALSE)</f>
        <v>Delta Winkel Drosselklappe zur Auslösung der Zündungsspätziehung</v>
      </c>
      <c r="F2042" s="2" t="str">
        <f>VLOOKUP(A2042,'4B0907557B M382 List'!$A$5:$D$1799,3,FALSE)</f>
        <v>$0BC10</v>
      </c>
      <c r="H2042" s="2" t="e">
        <f>VLOOKUP(A2042,'4B0907557P M592 List'!$A$5:$D$1316,2,FALSE)</f>
        <v>#N/A</v>
      </c>
      <c r="I2042" s="2" t="e">
        <f>VLOOKUP(A2042,'4B0907557P M592 List'!$A$5:$D$1316,4,FALSE)</f>
        <v>#N/A</v>
      </c>
      <c r="J2042" s="2" t="e">
        <f>VLOOKUP(A2042,'4B0907557P M592 List'!$A$5:$D$1316,3,FALSE)</f>
        <v>#N/A</v>
      </c>
      <c r="L2042" s="2" t="e">
        <f>VLOOKUP(A2042,'4B0907557P M592 List'!$A$5:$D$1316,2,FALSE)</f>
        <v>#N/A</v>
      </c>
      <c r="M2042" s="2" t="e">
        <f>VLOOKUP(A2042,'4B0907557P M592 List'!$A$5:$D$1316,4,FALSE)</f>
        <v>#N/A</v>
      </c>
      <c r="N2042" s="2" t="e">
        <f>VLOOKUP(A2042,'4B0907557P M592 List'!$A$5:$D$1316,3,FALSE)</f>
        <v>#N/A</v>
      </c>
      <c r="P2042" s="2" t="str">
        <f>VLOOKUP(A2042,'06A906018R M383 List'!$A$6:$D$1294,2,FALSE)</f>
        <v>4x4</v>
      </c>
      <c r="Q2042" s="2" t="str">
        <f>VLOOKUP(A2042,'06A906018R M383 List'!$A$6:$D$1294,4,FALSE)</f>
        <v>Delta Winkel Drosselklappe zur Auslösung der Zündungsspätziehung</v>
      </c>
      <c r="R2042" s="2" t="str">
        <f>VLOOKUP(A2042,'06A906018R M383 List'!$A$6:$D$1294,3,FALSE)</f>
        <v>$0B33D</v>
      </c>
      <c r="T2042" s="2" t="e">
        <f>VLOOKUP(A2042,'06A906018CG M383 List'!$A$6:$D$1395,2,FALSE)</f>
        <v>#N/A</v>
      </c>
      <c r="U2042" s="2" t="e">
        <f>VLOOKUP(A2042,'06A906018CG M383 List'!$A$6:$D$1395,4,FALSE)</f>
        <v>#N/A</v>
      </c>
      <c r="V2042" s="2" t="e">
        <f>VLOOKUP(A2042,'06A906018CG M383 List'!$A$6:$D$1395,3,FALSE)</f>
        <v>#N/A</v>
      </c>
    </row>
    <row r="2043" spans="1:22">
      <c r="A2043" s="2" t="s">
        <v>7752</v>
      </c>
      <c r="B2043" s="2" t="str">
        <f>VLOOKUP(A2043,'4B0907557B M382 List'!$A$5:$E$1799,5,FALSE)</f>
        <v>Firing angle dynamic lead in BA</v>
      </c>
      <c r="D2043" s="2" t="str">
        <f>VLOOKUP(A2043,'4B0907557B M382 List'!$A$5:$B$1799,2,FALSE)</f>
        <v>8x8</v>
      </c>
      <c r="E2043" s="2" t="str">
        <f>VLOOKUP(A2043,'4B0907557B M382 List'!$A$5:$D$1799,4,FALSE)</f>
        <v>Zündwinkel Dynamikvorhalt bei BA</v>
      </c>
      <c r="F2043" s="2" t="str">
        <f>VLOOKUP(A2043,'4B0907557B M382 List'!$A$5:$D$1799,3,FALSE)</f>
        <v>$0BA90</v>
      </c>
      <c r="H2043" s="2" t="e">
        <f>VLOOKUP(A2043,'4B0907557P M592 List'!$A$5:$D$1316,2,FALSE)</f>
        <v>#N/A</v>
      </c>
      <c r="I2043" s="2" t="e">
        <f>VLOOKUP(A2043,'4B0907557P M592 List'!$A$5:$D$1316,4,FALSE)</f>
        <v>#N/A</v>
      </c>
      <c r="J2043" s="2" t="e">
        <f>VLOOKUP(A2043,'4B0907557P M592 List'!$A$5:$D$1316,3,FALSE)</f>
        <v>#N/A</v>
      </c>
      <c r="L2043" s="2" t="e">
        <f>VLOOKUP(A2043,'4B0907557P M592 List'!$A$5:$D$1316,2,FALSE)</f>
        <v>#N/A</v>
      </c>
      <c r="M2043" s="2" t="e">
        <f>VLOOKUP(A2043,'4B0907557P M592 List'!$A$5:$D$1316,4,FALSE)</f>
        <v>#N/A</v>
      </c>
      <c r="N2043" s="2" t="e">
        <f>VLOOKUP(A2043,'4B0907557P M592 List'!$A$5:$D$1316,3,FALSE)</f>
        <v>#N/A</v>
      </c>
      <c r="P2043" s="2" t="str">
        <f>VLOOKUP(A2043,'06A906018R M383 List'!$A$6:$D$1294,2,FALSE)</f>
        <v>8x8</v>
      </c>
      <c r="Q2043" s="2" t="str">
        <f>VLOOKUP(A2043,'06A906018R M383 List'!$A$6:$D$1294,4,FALSE)</f>
        <v>Zündwinkel Dynamikvorhalt bei BA</v>
      </c>
      <c r="R2043" s="2" t="str">
        <f>VLOOKUP(A2043,'06A906018R M383 List'!$A$6:$D$1294,3,FALSE)</f>
        <v>$0B1BD</v>
      </c>
      <c r="T2043" s="2" t="str">
        <f>VLOOKUP(A2043,'06A906018CG M383 List'!$A$6:$D$1395,2,FALSE)</f>
        <v>8x8</v>
      </c>
      <c r="U2043" s="2" t="str">
        <f>VLOOKUP(A2043,'06A906018CG M383 List'!$A$6:$D$1395,4,FALSE)</f>
        <v>Zündwinkel Dynamikvorhalt bei BA</v>
      </c>
      <c r="V2043" s="2" t="str">
        <f>VLOOKUP(A2043,'06A906018CG M383 List'!$A$6:$D$1395,3,FALSE)</f>
        <v>$0B227</v>
      </c>
    </row>
    <row r="2044" spans="1:22">
      <c r="A2044" s="2" t="s">
        <v>7754</v>
      </c>
      <c r="B2044" s="2" t="str">
        <f>VLOOKUP(A2044,'4B0907557B M382 List'!$A$5:$E$1799,5,FALSE)</f>
        <v>Firing angle dynamic lead in BA</v>
      </c>
      <c r="D2044" s="2" t="str">
        <f>VLOOKUP(A2044,'4B0907557B M382 List'!$A$5:$B$1799,2,FALSE)</f>
        <v>8x8</v>
      </c>
      <c r="E2044" s="2" t="str">
        <f>VLOOKUP(A2044,'4B0907557B M382 List'!$A$5:$D$1799,4,FALSE)</f>
        <v>Zündwinkel Dynamikvorhalt bei BA</v>
      </c>
      <c r="F2044" s="2" t="str">
        <f>VLOOKUP(A2044,'4B0907557B M382 List'!$A$5:$D$1799,3,FALSE)</f>
        <v>$0BAE4</v>
      </c>
      <c r="H2044" s="2" t="e">
        <f>VLOOKUP(A2044,'4B0907557P M592 List'!$A$5:$D$1316,2,FALSE)</f>
        <v>#N/A</v>
      </c>
      <c r="I2044" s="2" t="e">
        <f>VLOOKUP(A2044,'4B0907557P M592 List'!$A$5:$D$1316,4,FALSE)</f>
        <v>#N/A</v>
      </c>
      <c r="J2044" s="2" t="e">
        <f>VLOOKUP(A2044,'4B0907557P M592 List'!$A$5:$D$1316,3,FALSE)</f>
        <v>#N/A</v>
      </c>
      <c r="L2044" s="2" t="e">
        <f>VLOOKUP(A2044,'4B0907557P M592 List'!$A$5:$D$1316,2,FALSE)</f>
        <v>#N/A</v>
      </c>
      <c r="M2044" s="2" t="e">
        <f>VLOOKUP(A2044,'4B0907557P M592 List'!$A$5:$D$1316,4,FALSE)</f>
        <v>#N/A</v>
      </c>
      <c r="N2044" s="2" t="e">
        <f>VLOOKUP(A2044,'4B0907557P M592 List'!$A$5:$D$1316,3,FALSE)</f>
        <v>#N/A</v>
      </c>
      <c r="P2044" s="2" t="str">
        <f>VLOOKUP(A2044,'06A906018R M383 List'!$A$6:$D$1294,2,FALSE)</f>
        <v>8x8</v>
      </c>
      <c r="Q2044" s="2" t="str">
        <f>VLOOKUP(A2044,'06A906018R M383 List'!$A$6:$D$1294,4,FALSE)</f>
        <v>Zündwinkel Dynamikvorhalt bei BA</v>
      </c>
      <c r="R2044" s="2" t="str">
        <f>VLOOKUP(A2044,'06A906018R M383 List'!$A$6:$D$1294,3,FALSE)</f>
        <v>$0B211</v>
      </c>
      <c r="T2044" s="2" t="str">
        <f>VLOOKUP(A2044,'06A906018CG M383 List'!$A$6:$D$1395,2,FALSE)</f>
        <v>8x8</v>
      </c>
      <c r="U2044" s="2" t="str">
        <f>VLOOKUP(A2044,'06A906018CG M383 List'!$A$6:$D$1395,4,FALSE)</f>
        <v>Zündwinkel Dynamikvorhalt bei BA</v>
      </c>
      <c r="V2044" s="2" t="str">
        <f>VLOOKUP(A2044,'06A906018CG M383 List'!$A$6:$D$1395,3,FALSE)</f>
        <v>$0B27B</v>
      </c>
    </row>
    <row r="2045" spans="1:22">
      <c r="A2045" s="2" t="s">
        <v>7756</v>
      </c>
      <c r="B2045" s="2" t="str">
        <f>VLOOKUP(A2045,'4B0907557B M382 List'!$A$5:$E$1799,5,FALSE)</f>
        <v>Firing angle dynamic lead in BA</v>
      </c>
      <c r="D2045" s="2" t="str">
        <f>VLOOKUP(A2045,'4B0907557B M382 List'!$A$5:$B$1799,2,FALSE)</f>
        <v>8x8</v>
      </c>
      <c r="E2045" s="2" t="str">
        <f>VLOOKUP(A2045,'4B0907557B M382 List'!$A$5:$D$1799,4,FALSE)</f>
        <v>Zündwinkel Dynamikvorhalt bei BA</v>
      </c>
      <c r="F2045" s="2" t="str">
        <f>VLOOKUP(A2045,'4B0907557B M382 List'!$A$5:$D$1799,3,FALSE)</f>
        <v>$0BB38</v>
      </c>
      <c r="H2045" s="2" t="e">
        <f>VLOOKUP(A2045,'4B0907557P M592 List'!$A$5:$D$1316,2,FALSE)</f>
        <v>#N/A</v>
      </c>
      <c r="I2045" s="2" t="e">
        <f>VLOOKUP(A2045,'4B0907557P M592 List'!$A$5:$D$1316,4,FALSE)</f>
        <v>#N/A</v>
      </c>
      <c r="J2045" s="2" t="e">
        <f>VLOOKUP(A2045,'4B0907557P M592 List'!$A$5:$D$1316,3,FALSE)</f>
        <v>#N/A</v>
      </c>
      <c r="L2045" s="2" t="e">
        <f>VLOOKUP(A2045,'4B0907557P M592 List'!$A$5:$D$1316,2,FALSE)</f>
        <v>#N/A</v>
      </c>
      <c r="M2045" s="2" t="e">
        <f>VLOOKUP(A2045,'4B0907557P M592 List'!$A$5:$D$1316,4,FALSE)</f>
        <v>#N/A</v>
      </c>
      <c r="N2045" s="2" t="e">
        <f>VLOOKUP(A2045,'4B0907557P M592 List'!$A$5:$D$1316,3,FALSE)</f>
        <v>#N/A</v>
      </c>
      <c r="P2045" s="2" t="str">
        <f>VLOOKUP(A2045,'06A906018R M383 List'!$A$6:$D$1294,2,FALSE)</f>
        <v>8x8</v>
      </c>
      <c r="Q2045" s="2" t="str">
        <f>VLOOKUP(A2045,'06A906018R M383 List'!$A$6:$D$1294,4,FALSE)</f>
        <v>Zündwinkel Dynamikvorhalt bei BA</v>
      </c>
      <c r="R2045" s="2" t="str">
        <f>VLOOKUP(A2045,'06A906018R M383 List'!$A$6:$D$1294,3,FALSE)</f>
        <v>$0B265</v>
      </c>
      <c r="T2045" s="2" t="str">
        <f>VLOOKUP(A2045,'06A906018CG M383 List'!$A$6:$D$1395,2,FALSE)</f>
        <v>8x8</v>
      </c>
      <c r="U2045" s="2" t="str">
        <f>VLOOKUP(A2045,'06A906018CG M383 List'!$A$6:$D$1395,4,FALSE)</f>
        <v>Zündwinkel Dynamikvorhalt bei BA</v>
      </c>
      <c r="V2045" s="2" t="str">
        <f>VLOOKUP(A2045,'06A906018CG M383 List'!$A$6:$D$1395,3,FALSE)</f>
        <v>$0B2CF</v>
      </c>
    </row>
    <row r="2046" spans="1:22">
      <c r="A2046" s="2" t="s">
        <v>8199</v>
      </c>
      <c r="B2046" s="2" t="str">
        <f>VLOOKUP(A2046,'4B0907557B M382 List'!$A$5:$E$1799,5,FALSE)</f>
        <v>Lower threshold throttle angle for triggering Lastwechselschlagfkt .</v>
      </c>
      <c r="D2046" s="2" t="str">
        <f>VLOOKUP(A2046,'4B0907557B M382 List'!$A$5:$B$1799,2,FALSE)</f>
        <v>6x1</v>
      </c>
      <c r="E2046" s="2" t="str">
        <f>VLOOKUP(A2046,'4B0907557B M382 List'!$A$5:$D$1799,4,FALSE)</f>
        <v>Untere Schwelle Drosselklappenwinkel für Auslösung Lastwechselschlagfkt.</v>
      </c>
      <c r="F2046" s="2" t="str">
        <f>VLOOKUP(A2046,'4B0907557B M382 List'!$A$5:$D$1799,3,FALSE)</f>
        <v>$0BCD4</v>
      </c>
      <c r="H2046" s="2" t="e">
        <f>VLOOKUP(A2046,'4B0907557P M592 List'!$A$5:$D$1316,2,FALSE)</f>
        <v>#N/A</v>
      </c>
      <c r="I2046" s="2" t="e">
        <f>VLOOKUP(A2046,'4B0907557P M592 List'!$A$5:$D$1316,4,FALSE)</f>
        <v>#N/A</v>
      </c>
      <c r="J2046" s="2" t="e">
        <f>VLOOKUP(A2046,'4B0907557P M592 List'!$A$5:$D$1316,3,FALSE)</f>
        <v>#N/A</v>
      </c>
      <c r="L2046" s="2" t="e">
        <f>VLOOKUP(A2046,'4B0907557P M592 List'!$A$5:$D$1316,2,FALSE)</f>
        <v>#N/A</v>
      </c>
      <c r="M2046" s="2" t="e">
        <f>VLOOKUP(A2046,'4B0907557P M592 List'!$A$5:$D$1316,4,FALSE)</f>
        <v>#N/A</v>
      </c>
      <c r="N2046" s="2" t="e">
        <f>VLOOKUP(A2046,'4B0907557P M592 List'!$A$5:$D$1316,3,FALSE)</f>
        <v>#N/A</v>
      </c>
      <c r="P2046" s="2" t="str">
        <f>VLOOKUP(A2046,'06A906018R M383 List'!$A$6:$D$1294,2,FALSE)</f>
        <v>6x1</v>
      </c>
      <c r="Q2046" s="2" t="str">
        <f>VLOOKUP(A2046,'06A906018R M383 List'!$A$6:$D$1294,4,FALSE)</f>
        <v>Untere Schwelle Drosselklappenwinkel für Auslösung Lastwechselschlagfkt.</v>
      </c>
      <c r="R2046" s="2" t="str">
        <f>VLOOKUP(A2046,'06A906018R M383 List'!$A$6:$D$1294,3,FALSE)</f>
        <v>$0B401</v>
      </c>
      <c r="T2046" s="2" t="str">
        <f>VLOOKUP(A2046,'06A906018CG M383 List'!$A$6:$D$1395,2,FALSE)</f>
        <v>6x1</v>
      </c>
      <c r="U2046" s="2" t="str">
        <f>VLOOKUP(A2046,'06A906018CG M383 List'!$A$6:$D$1395,4,FALSE)</f>
        <v>Untere Schwelle Drosselklappenwinkel für Auslösung Lastwechselschlagfkt.</v>
      </c>
      <c r="V2046" s="2" t="str">
        <f>VLOOKUP(A2046,'06A906018CG M383 List'!$A$6:$D$1395,3,FALSE)</f>
        <v>$0B46B</v>
      </c>
    </row>
    <row r="2047" spans="1:22">
      <c r="A2047" s="2" t="s">
        <v>6065</v>
      </c>
      <c r="B2047" s="2" t="str">
        <f>VLOOKUP(A2047,'4B0907557B M382 List'!$A$5:$E$1799,5,FALSE)</f>
        <v>Holding time for ZWDN ( delta ignition angle dynamic derivative for large DK- angle - Speed ​​. )</v>
      </c>
      <c r="D2047" s="2" t="str">
        <f>VLOOKUP(A2047,'4B0907557B M382 List'!$A$5:$B$1799,2,FALSE)</f>
        <v>6x1</v>
      </c>
      <c r="E2047" s="2" t="str">
        <f>VLOOKUP(A2047,'4B0907557B M382 List'!$A$5:$D$1799,4,FALSE)</f>
        <v>Haltezeit für ZWDN (Delta-Zündwinkel Dynamikvorhalt für große DK-Winkel-Geschw.)</v>
      </c>
      <c r="F2047" s="2" t="str">
        <f>VLOOKUP(A2047,'4B0907557B M382 List'!$A$5:$D$1799,3,FALSE)</f>
        <v>$0BCAA</v>
      </c>
      <c r="H2047" s="2" t="e">
        <f>VLOOKUP(A2047,'4B0907557P M592 List'!$A$5:$D$1316,2,FALSE)</f>
        <v>#N/A</v>
      </c>
      <c r="I2047" s="2" t="e">
        <f>VLOOKUP(A2047,'4B0907557P M592 List'!$A$5:$D$1316,4,FALSE)</f>
        <v>#N/A</v>
      </c>
      <c r="J2047" s="2" t="e">
        <f>VLOOKUP(A2047,'4B0907557P M592 List'!$A$5:$D$1316,3,FALSE)</f>
        <v>#N/A</v>
      </c>
      <c r="L2047" s="2" t="e">
        <f>VLOOKUP(A2047,'4B0907557P M592 List'!$A$5:$D$1316,2,FALSE)</f>
        <v>#N/A</v>
      </c>
      <c r="M2047" s="2" t="e">
        <f>VLOOKUP(A2047,'4B0907557P M592 List'!$A$5:$D$1316,4,FALSE)</f>
        <v>#N/A</v>
      </c>
      <c r="N2047" s="2" t="e">
        <f>VLOOKUP(A2047,'4B0907557P M592 List'!$A$5:$D$1316,3,FALSE)</f>
        <v>#N/A</v>
      </c>
      <c r="P2047" s="2" t="str">
        <f>VLOOKUP(A2047,'06A906018R M383 List'!$A$6:$D$1294,2,FALSE)</f>
        <v>6x1</v>
      </c>
      <c r="Q2047" s="2" t="str">
        <f>VLOOKUP(A2047,'06A906018R M383 List'!$A$6:$D$1294,4,FALSE)</f>
        <v>Haltezeit für ZWDN (Delta-Zündwinkel Dynamikvorhalt für große DK-Winkel-Geschw.)</v>
      </c>
      <c r="R2047" s="2" t="str">
        <f>VLOOKUP(A2047,'06A906018R M383 List'!$A$6:$D$1294,3,FALSE)</f>
        <v>$0B3D7</v>
      </c>
      <c r="T2047" s="2" t="str">
        <f>VLOOKUP(A2047,'06A906018CG M383 List'!$A$6:$D$1395,2,FALSE)</f>
        <v>6x1</v>
      </c>
      <c r="U2047" s="2" t="str">
        <f>VLOOKUP(A2047,'06A906018CG M383 List'!$A$6:$D$1395,4,FALSE)</f>
        <v>Haltezeit für ZWDN (Delta-Zündwinkel Dynamikvorhalt für große DK-Winkel-Geschw.)</v>
      </c>
      <c r="V2047" s="2" t="str">
        <f>VLOOKUP(A2047,'06A906018CG M383 List'!$A$6:$D$1395,3,FALSE)</f>
        <v>$0B441</v>
      </c>
    </row>
    <row r="2048" spans="1:22">
      <c r="A2048" s="2" t="s">
        <v>6067</v>
      </c>
      <c r="B2048" s="2" t="str">
        <f>VLOOKUP(A2048,'4B0907557B M382 List'!$A$5:$E$1799,5,FALSE)</f>
        <v>Holding time for ZWDN ( delta ignition angle dynamic derivative for large DK- angle - Speed ​​. )</v>
      </c>
      <c r="D2048" s="2" t="str">
        <f>VLOOKUP(A2048,'4B0907557B M382 List'!$A$5:$B$1799,2,FALSE)</f>
        <v>6x1</v>
      </c>
      <c r="E2048" s="2" t="str">
        <f>VLOOKUP(A2048,'4B0907557B M382 List'!$A$5:$D$1799,4,FALSE)</f>
        <v>Haltezeit für ZWDN (Delta-Zündwinkel Dynamikvorhalt für große DK-Winkel-Geschw.)</v>
      </c>
      <c r="F2048" s="2" t="str">
        <f>VLOOKUP(A2048,'4B0907557B M382 List'!$A$5:$D$1799,3,FALSE)</f>
        <v>$0BCB8</v>
      </c>
      <c r="H2048" s="2" t="e">
        <f>VLOOKUP(A2048,'4B0907557P M592 List'!$A$5:$D$1316,2,FALSE)</f>
        <v>#N/A</v>
      </c>
      <c r="I2048" s="2" t="e">
        <f>VLOOKUP(A2048,'4B0907557P M592 List'!$A$5:$D$1316,4,FALSE)</f>
        <v>#N/A</v>
      </c>
      <c r="J2048" s="2" t="e">
        <f>VLOOKUP(A2048,'4B0907557P M592 List'!$A$5:$D$1316,3,FALSE)</f>
        <v>#N/A</v>
      </c>
      <c r="L2048" s="2" t="e">
        <f>VLOOKUP(A2048,'4B0907557P M592 List'!$A$5:$D$1316,2,FALSE)</f>
        <v>#N/A</v>
      </c>
      <c r="M2048" s="2" t="e">
        <f>VLOOKUP(A2048,'4B0907557P M592 List'!$A$5:$D$1316,4,FALSE)</f>
        <v>#N/A</v>
      </c>
      <c r="N2048" s="2" t="e">
        <f>VLOOKUP(A2048,'4B0907557P M592 List'!$A$5:$D$1316,3,FALSE)</f>
        <v>#N/A</v>
      </c>
      <c r="P2048" s="2" t="str">
        <f>VLOOKUP(A2048,'06A906018R M383 List'!$A$6:$D$1294,2,FALSE)</f>
        <v>6x1</v>
      </c>
      <c r="Q2048" s="2" t="str">
        <f>VLOOKUP(A2048,'06A906018R M383 List'!$A$6:$D$1294,4,FALSE)</f>
        <v>Haltezeit für ZWDN (Delta-Zündwinkel Dynamikvorhalt für große DK-Winkel-Geschw.)</v>
      </c>
      <c r="R2048" s="2" t="str">
        <f>VLOOKUP(A2048,'06A906018R M383 List'!$A$6:$D$1294,3,FALSE)</f>
        <v>$0B3E5</v>
      </c>
      <c r="T2048" s="2" t="str">
        <f>VLOOKUP(A2048,'06A906018CG M383 List'!$A$6:$D$1395,2,FALSE)</f>
        <v>6x1</v>
      </c>
      <c r="U2048" s="2" t="str">
        <f>VLOOKUP(A2048,'06A906018CG M383 List'!$A$6:$D$1395,4,FALSE)</f>
        <v>Haltezeit für ZWDN (Delta-Zündwinkel Dynamikvorhalt für große DK-Winkel-Geschw.)</v>
      </c>
      <c r="V2048" s="2" t="str">
        <f>VLOOKUP(A2048,'06A906018CG M383 List'!$A$6:$D$1395,3,FALSE)</f>
        <v>$0B44F</v>
      </c>
    </row>
    <row r="2049" spans="1:22">
      <c r="A2049" s="2" t="s">
        <v>6069</v>
      </c>
      <c r="B2049" s="2" t="str">
        <f>VLOOKUP(A2049,'4B0907557B M382 List'!$A$5:$E$1799,5,FALSE)</f>
        <v>Holding time for ZWDN ( delta ignition angle dynamic derivative for large DK- angle - Speed ​​. )</v>
      </c>
      <c r="D2049" s="2" t="str">
        <f>VLOOKUP(A2049,'4B0907557B M382 List'!$A$5:$B$1799,2,FALSE)</f>
        <v>6x1</v>
      </c>
      <c r="E2049" s="2" t="str">
        <f>VLOOKUP(A2049,'4B0907557B M382 List'!$A$5:$D$1799,4,FALSE)</f>
        <v>Haltezeit für ZWDN (Delta-Zündwinkel Dynamikvorhalt für große DK-Winkel-Geschw.)</v>
      </c>
      <c r="F2049" s="2" t="str">
        <f>VLOOKUP(A2049,'4B0907557B M382 List'!$A$5:$D$1799,3,FALSE)</f>
        <v>$0BCC6</v>
      </c>
      <c r="H2049" s="2" t="e">
        <f>VLOOKUP(A2049,'4B0907557P M592 List'!$A$5:$D$1316,2,FALSE)</f>
        <v>#N/A</v>
      </c>
      <c r="I2049" s="2" t="e">
        <f>VLOOKUP(A2049,'4B0907557P M592 List'!$A$5:$D$1316,4,FALSE)</f>
        <v>#N/A</v>
      </c>
      <c r="J2049" s="2" t="e">
        <f>VLOOKUP(A2049,'4B0907557P M592 List'!$A$5:$D$1316,3,FALSE)</f>
        <v>#N/A</v>
      </c>
      <c r="L2049" s="2" t="e">
        <f>VLOOKUP(A2049,'4B0907557P M592 List'!$A$5:$D$1316,2,FALSE)</f>
        <v>#N/A</v>
      </c>
      <c r="M2049" s="2" t="e">
        <f>VLOOKUP(A2049,'4B0907557P M592 List'!$A$5:$D$1316,4,FALSE)</f>
        <v>#N/A</v>
      </c>
      <c r="N2049" s="2" t="e">
        <f>VLOOKUP(A2049,'4B0907557P M592 List'!$A$5:$D$1316,3,FALSE)</f>
        <v>#N/A</v>
      </c>
      <c r="P2049" s="2" t="str">
        <f>VLOOKUP(A2049,'06A906018R M383 List'!$A$6:$D$1294,2,FALSE)</f>
        <v>6x1</v>
      </c>
      <c r="Q2049" s="2" t="str">
        <f>VLOOKUP(A2049,'06A906018R M383 List'!$A$6:$D$1294,4,FALSE)</f>
        <v>Haltezeit für ZWDN (Delta-Zündwinkel Dynamikvorhalt für große DK-Winkel-Geschw.)</v>
      </c>
      <c r="R2049" s="2" t="str">
        <f>VLOOKUP(A2049,'06A906018R M383 List'!$A$6:$D$1294,3,FALSE)</f>
        <v>$0B3F3</v>
      </c>
      <c r="T2049" s="2" t="str">
        <f>VLOOKUP(A2049,'06A906018CG M383 List'!$A$6:$D$1395,2,FALSE)</f>
        <v>6x1</v>
      </c>
      <c r="U2049" s="2" t="str">
        <f>VLOOKUP(A2049,'06A906018CG M383 List'!$A$6:$D$1395,4,FALSE)</f>
        <v>Haltezeit für ZWDN (Delta-Zündwinkel Dynamikvorhalt für große DK-Winkel-Geschw.)</v>
      </c>
      <c r="V2049" s="2" t="str">
        <f>VLOOKUP(A2049,'06A906018CG M383 List'!$A$6:$D$1395,3,FALSE)</f>
        <v>$0B45D</v>
      </c>
    </row>
    <row r="2050" spans="1:22">
      <c r="A2050" s="2" t="s">
        <v>6159</v>
      </c>
      <c r="B2050" s="2" t="str">
        <f>VLOOKUP(A2050,'4B0907557B M382 List'!$A$5:$E$1799,5,FALSE)</f>
        <v>speed-dependent life for DWBAQ</v>
      </c>
      <c r="D2050" s="2" t="str">
        <f>VLOOKUP(A2050,'4B0907557B M382 List'!$A$5:$B$1799,2,FALSE)</f>
        <v>6x1</v>
      </c>
      <c r="E2050" s="2" t="str">
        <f>VLOOKUP(A2050,'4B0907557B M382 List'!$A$5:$D$1799,4,FALSE)</f>
        <v>drehzahlabhängige Standzeit für DWBAQ</v>
      </c>
      <c r="F2050" s="2" t="str">
        <f>VLOOKUP(A2050,'4B0907557B M382 List'!$A$5:$D$1799,3,FALSE)</f>
        <v>$0BC28</v>
      </c>
      <c r="H2050" s="2" t="e">
        <f>VLOOKUP(A2050,'4B0907557P M592 List'!$A$5:$D$1316,2,FALSE)</f>
        <v>#N/A</v>
      </c>
      <c r="I2050" s="2" t="e">
        <f>VLOOKUP(A2050,'4B0907557P M592 List'!$A$5:$D$1316,4,FALSE)</f>
        <v>#N/A</v>
      </c>
      <c r="J2050" s="2" t="e">
        <f>VLOOKUP(A2050,'4B0907557P M592 List'!$A$5:$D$1316,3,FALSE)</f>
        <v>#N/A</v>
      </c>
      <c r="L2050" s="2" t="e">
        <f>VLOOKUP(A2050,'4B0907557P M592 List'!$A$5:$D$1316,2,FALSE)</f>
        <v>#N/A</v>
      </c>
      <c r="M2050" s="2" t="e">
        <f>VLOOKUP(A2050,'4B0907557P M592 List'!$A$5:$D$1316,4,FALSE)</f>
        <v>#N/A</v>
      </c>
      <c r="N2050" s="2" t="e">
        <f>VLOOKUP(A2050,'4B0907557P M592 List'!$A$5:$D$1316,3,FALSE)</f>
        <v>#N/A</v>
      </c>
      <c r="P2050" s="2" t="str">
        <f>VLOOKUP(A2050,'06A906018R M383 List'!$A$6:$D$1294,2,FALSE)</f>
        <v>6x1</v>
      </c>
      <c r="Q2050" s="2" t="str">
        <f>VLOOKUP(A2050,'06A906018R M383 List'!$A$6:$D$1294,4,FALSE)</f>
        <v>drehzahlabhängige Standzeit für DWBAQ</v>
      </c>
      <c r="R2050" s="2" t="str">
        <f>VLOOKUP(A2050,'06A906018R M383 List'!$A$6:$D$1294,3,FALSE)</f>
        <v>$0B355</v>
      </c>
      <c r="T2050" s="2" t="str">
        <f>VLOOKUP(A2050,'06A906018CG M383 List'!$A$6:$D$1395,2,FALSE)</f>
        <v>6x1</v>
      </c>
      <c r="U2050" s="2" t="str">
        <f>VLOOKUP(A2050,'06A906018CG M383 List'!$A$6:$D$1395,4,FALSE)</f>
        <v>drehzahlabhängige Standzeit für DWBAQ</v>
      </c>
      <c r="V2050" s="2" t="str">
        <f>VLOOKUP(A2050,'06A906018CG M383 List'!$A$6:$D$1395,3,FALSE)</f>
        <v>$0B3BF</v>
      </c>
    </row>
    <row r="2051" spans="1:22">
      <c r="A2051" s="2" t="s">
        <v>6161</v>
      </c>
      <c r="B2051" s="2" t="str">
        <f>VLOOKUP(A2051,'4B0907557B M382 List'!$A$5:$E$1799,5,FALSE)</f>
        <v>speed-dependent life for DWBAQ</v>
      </c>
      <c r="D2051" s="2" t="str">
        <f>VLOOKUP(A2051,'4B0907557B M382 List'!$A$5:$B$1799,2,FALSE)</f>
        <v>6x1</v>
      </c>
      <c r="E2051" s="2" t="str">
        <f>VLOOKUP(A2051,'4B0907557B M382 List'!$A$5:$D$1799,4,FALSE)</f>
        <v>drehzahlabhängige Standzeit für DWBAQ</v>
      </c>
      <c r="F2051" s="2" t="str">
        <f>VLOOKUP(A2051,'4B0907557B M382 List'!$A$5:$D$1799,3,FALSE)</f>
        <v>$0BC36</v>
      </c>
      <c r="H2051" s="2" t="e">
        <f>VLOOKUP(A2051,'4B0907557P M592 List'!$A$5:$D$1316,2,FALSE)</f>
        <v>#N/A</v>
      </c>
      <c r="I2051" s="2" t="e">
        <f>VLOOKUP(A2051,'4B0907557P M592 List'!$A$5:$D$1316,4,FALSE)</f>
        <v>#N/A</v>
      </c>
      <c r="J2051" s="2" t="e">
        <f>VLOOKUP(A2051,'4B0907557P M592 List'!$A$5:$D$1316,3,FALSE)</f>
        <v>#N/A</v>
      </c>
      <c r="L2051" s="2" t="e">
        <f>VLOOKUP(A2051,'4B0907557P M592 List'!$A$5:$D$1316,2,FALSE)</f>
        <v>#N/A</v>
      </c>
      <c r="M2051" s="2" t="e">
        <f>VLOOKUP(A2051,'4B0907557P M592 List'!$A$5:$D$1316,4,FALSE)</f>
        <v>#N/A</v>
      </c>
      <c r="N2051" s="2" t="e">
        <f>VLOOKUP(A2051,'4B0907557P M592 List'!$A$5:$D$1316,3,FALSE)</f>
        <v>#N/A</v>
      </c>
      <c r="P2051" s="2" t="str">
        <f>VLOOKUP(A2051,'06A906018R M383 List'!$A$6:$D$1294,2,FALSE)</f>
        <v>6x1</v>
      </c>
      <c r="Q2051" s="2" t="str">
        <f>VLOOKUP(A2051,'06A906018R M383 List'!$A$6:$D$1294,4,FALSE)</f>
        <v>drehzahlabhängige Standzeit für DWBAQ</v>
      </c>
      <c r="R2051" s="2" t="str">
        <f>VLOOKUP(A2051,'06A906018R M383 List'!$A$6:$D$1294,3,FALSE)</f>
        <v>$0B363</v>
      </c>
      <c r="T2051" s="2" t="str">
        <f>VLOOKUP(A2051,'06A906018CG M383 List'!$A$6:$D$1395,2,FALSE)</f>
        <v>6x1</v>
      </c>
      <c r="U2051" s="2" t="str">
        <f>VLOOKUP(A2051,'06A906018CG M383 List'!$A$6:$D$1395,4,FALSE)</f>
        <v>drehzahlabhängige Standzeit für DWBAQ</v>
      </c>
      <c r="V2051" s="2" t="str">
        <f>VLOOKUP(A2051,'06A906018CG M383 List'!$A$6:$D$1395,3,FALSE)</f>
        <v>$0B3CD</v>
      </c>
    </row>
    <row r="2052" spans="1:22">
      <c r="A2052" s="2" t="s">
        <v>6163</v>
      </c>
      <c r="B2052" s="2" t="str">
        <f>VLOOKUP(A2052,'4B0907557B M382 List'!$A$5:$E$1799,5,FALSE)</f>
        <v>speed-dependent life for DWBAQ</v>
      </c>
      <c r="D2052" s="2" t="str">
        <f>VLOOKUP(A2052,'4B0907557B M382 List'!$A$5:$B$1799,2,FALSE)</f>
        <v>6x1</v>
      </c>
      <c r="E2052" s="2" t="str">
        <f>VLOOKUP(A2052,'4B0907557B M382 List'!$A$5:$D$1799,4,FALSE)</f>
        <v>drehzahlabhängige Standzeit für DWBAQ</v>
      </c>
      <c r="F2052" s="2" t="str">
        <f>VLOOKUP(A2052,'4B0907557B M382 List'!$A$5:$D$1799,3,FALSE)</f>
        <v>$0BC44</v>
      </c>
      <c r="H2052" s="2" t="e">
        <f>VLOOKUP(A2052,'4B0907557P M592 List'!$A$5:$D$1316,2,FALSE)</f>
        <v>#N/A</v>
      </c>
      <c r="I2052" s="2" t="e">
        <f>VLOOKUP(A2052,'4B0907557P M592 List'!$A$5:$D$1316,4,FALSE)</f>
        <v>#N/A</v>
      </c>
      <c r="J2052" s="2" t="e">
        <f>VLOOKUP(A2052,'4B0907557P M592 List'!$A$5:$D$1316,3,FALSE)</f>
        <v>#N/A</v>
      </c>
      <c r="L2052" s="2" t="e">
        <f>VLOOKUP(A2052,'4B0907557P M592 List'!$A$5:$D$1316,2,FALSE)</f>
        <v>#N/A</v>
      </c>
      <c r="M2052" s="2" t="e">
        <f>VLOOKUP(A2052,'4B0907557P M592 List'!$A$5:$D$1316,4,FALSE)</f>
        <v>#N/A</v>
      </c>
      <c r="N2052" s="2" t="e">
        <f>VLOOKUP(A2052,'4B0907557P M592 List'!$A$5:$D$1316,3,FALSE)</f>
        <v>#N/A</v>
      </c>
      <c r="P2052" s="2" t="str">
        <f>VLOOKUP(A2052,'06A906018R M383 List'!$A$6:$D$1294,2,FALSE)</f>
        <v>6x1</v>
      </c>
      <c r="Q2052" s="2" t="str">
        <f>VLOOKUP(A2052,'06A906018R M383 List'!$A$6:$D$1294,4,FALSE)</f>
        <v>drehzahlabhängige Standzeit für DWBAQ</v>
      </c>
      <c r="R2052" s="2" t="str">
        <f>VLOOKUP(A2052,'06A906018R M383 List'!$A$6:$D$1294,3,FALSE)</f>
        <v>$0B371</v>
      </c>
      <c r="T2052" s="2" t="str">
        <f>VLOOKUP(A2052,'06A906018CG M383 List'!$A$6:$D$1395,2,FALSE)</f>
        <v>6x1</v>
      </c>
      <c r="U2052" s="2" t="str">
        <f>VLOOKUP(A2052,'06A906018CG M383 List'!$A$6:$D$1395,4,FALSE)</f>
        <v>drehzahlabhängige Standzeit für DWBAQ</v>
      </c>
      <c r="V2052" s="2" t="str">
        <f>VLOOKUP(A2052,'06A906018CG M383 List'!$A$6:$D$1395,3,FALSE)</f>
        <v>$0B3DB</v>
      </c>
    </row>
    <row r="2053" spans="1:22">
      <c r="A2053" s="2" t="s">
        <v>6543</v>
      </c>
      <c r="B2053" s="2" t="str">
        <f>VLOOKUP(A2053,'4B0907557B M382 List'!$A$5:$E$1799,5,FALSE)</f>
        <v>Motor temperature threshold for WBAQ - Admission</v>
      </c>
      <c r="D2053" s="2" t="str">
        <f>VLOOKUP(A2053,'4B0907557B M382 List'!$A$5:$B$1799,2,FALSE)</f>
        <v>1x1</v>
      </c>
      <c r="E2053" s="2" t="str">
        <f>VLOOKUP(A2053,'4B0907557B M382 List'!$A$5:$D$1799,4,FALSE)</f>
        <v>Motortemperaturschwelle für WBAQ - Zulassung</v>
      </c>
      <c r="F2053" s="2" t="str">
        <f>VLOOKUP(A2053,'4B0907557B M382 List'!$A$5:$D$1799,3,FALSE)</f>
        <v>$077FC</v>
      </c>
      <c r="H2053" s="2" t="str">
        <f>VLOOKUP(A2053,'4B0907557P M592 List'!$A$5:$D$1316,2,FALSE)</f>
        <v>1x1</v>
      </c>
      <c r="I2053" s="2" t="str">
        <f>VLOOKUP(A2053,'4B0907557P M592 List'!$A$5:$D$1316,4,FALSE)</f>
        <v>Motortemperaturschwelle für WBAQ - Zulassung</v>
      </c>
      <c r="J2053" s="2" t="str">
        <f>VLOOKUP(A2053,'4B0907557P M592 List'!$A$5:$D$1316,3,FALSE)</f>
        <v>$07392</v>
      </c>
      <c r="L2053" s="2" t="str">
        <f>VLOOKUP(A2053,'4B0907557P M592 List'!$A$5:$D$1316,2,FALSE)</f>
        <v>1x1</v>
      </c>
      <c r="M2053" s="2" t="str">
        <f>VLOOKUP(A2053,'4B0907557P M592 List'!$A$5:$D$1316,4,FALSE)</f>
        <v>Motortemperaturschwelle für WBAQ - Zulassung</v>
      </c>
      <c r="N2053" s="2" t="str">
        <f>VLOOKUP(A2053,'4B0907557P M592 List'!$A$5:$D$1316,3,FALSE)</f>
        <v>$07392</v>
      </c>
      <c r="P2053" s="2" t="e">
        <f>VLOOKUP(A2053,'06A906018R M383 List'!$A$6:$D$1294,2,FALSE)</f>
        <v>#N/A</v>
      </c>
      <c r="Q2053" s="2" t="e">
        <f>VLOOKUP(A2053,'06A906018R M383 List'!$A$6:$D$1294,4,FALSE)</f>
        <v>#N/A</v>
      </c>
      <c r="R2053" s="2" t="e">
        <f>VLOOKUP(A2053,'06A906018R M383 List'!$A$6:$D$1294,3,FALSE)</f>
        <v>#N/A</v>
      </c>
      <c r="T2053" s="2" t="e">
        <f>VLOOKUP(A2053,'06A906018CG M383 List'!$A$6:$D$1395,2,FALSE)</f>
        <v>#N/A</v>
      </c>
      <c r="U2053" s="2" t="e">
        <f>VLOOKUP(A2053,'06A906018CG M383 List'!$A$6:$D$1395,4,FALSE)</f>
        <v>#N/A</v>
      </c>
      <c r="V2053" s="2" t="e">
        <f>VLOOKUP(A2053,'06A906018CG M383 List'!$A$6:$D$1395,3,FALSE)</f>
        <v>#N/A</v>
      </c>
    </row>
    <row r="2054" spans="1:22">
      <c r="A2054" s="2" t="s">
        <v>3958</v>
      </c>
      <c r="B2054" s="2" t="str">
        <f>VLOOKUP(A2054,'4B0907557B M382 List'!$A$5:$E$1799,5,FALSE)</f>
        <v>Speed ​​threshold for triggering dynamic derivative</v>
      </c>
      <c r="D2054" s="2" t="str">
        <f>VLOOKUP(A2054,'4B0907557B M382 List'!$A$5:$B$1799,2,FALSE)</f>
        <v>1x1</v>
      </c>
      <c r="E2054" s="2" t="str">
        <f>VLOOKUP(A2054,'4B0907557B M382 List'!$A$5:$D$1799,4,FALSE)</f>
        <v>Geschwindigkeitsschwelle für Auslösung Dynamikvorhalt</v>
      </c>
      <c r="F2054" s="2" t="str">
        <f>VLOOKUP(A2054,'4B0907557B M382 List'!$A$5:$D$1799,3,FALSE)</f>
        <v>$077FD</v>
      </c>
      <c r="H2054" s="2" t="str">
        <f>VLOOKUP(A2054,'4B0907557P M592 List'!$A$5:$D$1316,2,FALSE)</f>
        <v>1x1</v>
      </c>
      <c r="I2054" s="2" t="str">
        <f>VLOOKUP(A2054,'4B0907557P M592 List'!$A$5:$D$1316,4,FALSE)</f>
        <v>Geschwindigkeitsschwelle für Auslösung Dynamikvorhalt</v>
      </c>
      <c r="J2054" s="2" t="str">
        <f>VLOOKUP(A2054,'4B0907557P M592 List'!$A$5:$D$1316,3,FALSE)</f>
        <v>$07393</v>
      </c>
      <c r="L2054" s="2" t="str">
        <f>VLOOKUP(A2054,'4B0907557P M592 List'!$A$5:$D$1316,2,FALSE)</f>
        <v>1x1</v>
      </c>
      <c r="M2054" s="2" t="str">
        <f>VLOOKUP(A2054,'4B0907557P M592 List'!$A$5:$D$1316,4,FALSE)</f>
        <v>Geschwindigkeitsschwelle für Auslösung Dynamikvorhalt</v>
      </c>
      <c r="N2054" s="2" t="str">
        <f>VLOOKUP(A2054,'4B0907557P M592 List'!$A$5:$D$1316,3,FALSE)</f>
        <v>$07393</v>
      </c>
      <c r="P2054" s="2" t="e">
        <f>VLOOKUP(A2054,'06A906018R M383 List'!$A$6:$D$1294,2,FALSE)</f>
        <v>#N/A</v>
      </c>
      <c r="Q2054" s="2" t="e">
        <f>VLOOKUP(A2054,'06A906018R M383 List'!$A$6:$D$1294,4,FALSE)</f>
        <v>#N/A</v>
      </c>
      <c r="R2054" s="2" t="e">
        <f>VLOOKUP(A2054,'06A906018R M383 List'!$A$6:$D$1294,3,FALSE)</f>
        <v>#N/A</v>
      </c>
      <c r="T2054" s="2" t="e">
        <f>VLOOKUP(A2054,'06A906018CG M383 List'!$A$6:$D$1395,2,FALSE)</f>
        <v>#N/A</v>
      </c>
      <c r="U2054" s="2" t="e">
        <f>VLOOKUP(A2054,'06A906018CG M383 List'!$A$6:$D$1395,4,FALSE)</f>
        <v>#N/A</v>
      </c>
      <c r="V2054" s="2" t="e">
        <f>VLOOKUP(A2054,'06A906018CG M383 List'!$A$6:$D$1395,3,FALSE)</f>
        <v>#N/A</v>
      </c>
    </row>
    <row r="2055" spans="1:22">
      <c r="A2055" s="2" t="s">
        <v>4119</v>
      </c>
      <c r="B2055" s="2" t="str">
        <f>VLOOKUP(A2055,'4B0907557B M382 List'!$A$5:$E$1799,5,FALSE)</f>
        <v>phase transition</v>
      </c>
      <c r="D2055" s="2" t="str">
        <f>VLOOKUP(A2055,'4B0907557B M382 List'!$A$5:$B$1799,2,FALSE)</f>
        <v>4x1</v>
      </c>
      <c r="E2055" s="2" t="str">
        <f>VLOOKUP(A2055,'4B0907557B M382 List'!$A$5:$D$1799,4,FALSE)</f>
        <v>Phasengang</v>
      </c>
      <c r="F2055" s="2" t="str">
        <f>VLOOKUP(A2055,'4B0907557B M382 List'!$A$5:$D$1799,3,FALSE)</f>
        <v>$0B4C0</v>
      </c>
      <c r="H2055" s="2" t="e">
        <f>VLOOKUP(A2055,'4B0907557P M592 List'!$A$5:$D$1316,2,FALSE)</f>
        <v>#N/A</v>
      </c>
      <c r="I2055" s="2" t="e">
        <f>VLOOKUP(A2055,'4B0907557P M592 List'!$A$5:$D$1316,4,FALSE)</f>
        <v>#N/A</v>
      </c>
      <c r="J2055" s="2" t="e">
        <f>VLOOKUP(A2055,'4B0907557P M592 List'!$A$5:$D$1316,3,FALSE)</f>
        <v>#N/A</v>
      </c>
      <c r="L2055" s="2" t="e">
        <f>VLOOKUP(A2055,'4B0907557P M592 List'!$A$5:$D$1316,2,FALSE)</f>
        <v>#N/A</v>
      </c>
      <c r="M2055" s="2" t="e">
        <f>VLOOKUP(A2055,'4B0907557P M592 List'!$A$5:$D$1316,4,FALSE)</f>
        <v>#N/A</v>
      </c>
      <c r="N2055" s="2" t="e">
        <f>VLOOKUP(A2055,'4B0907557P M592 List'!$A$5:$D$1316,3,FALSE)</f>
        <v>#N/A</v>
      </c>
      <c r="P2055" s="2" t="str">
        <f>VLOOKUP(A2055,'06A906018R M383 List'!$A$6:$D$1294,2,FALSE)</f>
        <v>4x1</v>
      </c>
      <c r="Q2055" s="2" t="str">
        <f>VLOOKUP(A2055,'06A906018R M383 List'!$A$6:$D$1294,4,FALSE)</f>
        <v>Phasengang</v>
      </c>
      <c r="R2055" s="2" t="str">
        <f>VLOOKUP(A2055,'06A906018R M383 List'!$A$6:$D$1294,3,FALSE)</f>
        <v>$0A9C5</v>
      </c>
      <c r="T2055" s="2" t="str">
        <f>VLOOKUP(A2055,'06A906018CG M383 List'!$A$6:$D$1395,2,FALSE)</f>
        <v>4x1</v>
      </c>
      <c r="U2055" s="2" t="str">
        <f>VLOOKUP(A2055,'06A906018CG M383 List'!$A$6:$D$1395,4,FALSE)</f>
        <v>Phasengang</v>
      </c>
      <c r="V2055" s="2" t="str">
        <f>VLOOKUP(A2055,'06A906018CG M383 List'!$A$6:$D$1395,3,FALSE)</f>
        <v>$0AA2F</v>
      </c>
    </row>
    <row r="2056" spans="1:22">
      <c r="A2056" s="2" t="s">
        <v>4307</v>
      </c>
      <c r="B2056" s="2" t="str">
        <f>VLOOKUP(A2056,'4B0907557B M382 List'!$A$5:$E$1799,5,FALSE)</f>
        <v>Delta ignition angle speed regulation per 10 ms</v>
      </c>
      <c r="D2056" s="2" t="str">
        <f>VLOOKUP(A2056,'4B0907557B M382 List'!$A$5:$B$1799,2,FALSE)</f>
        <v>10x1</v>
      </c>
      <c r="E2056" s="2" t="str">
        <f>VLOOKUP(A2056,'4B0907557B M382 List'!$A$5:$D$1799,4,FALSE)</f>
        <v>Delta Zündwinkel Abregelung pro 10 ms</v>
      </c>
      <c r="F2056" s="2" t="str">
        <f>VLOOKUP(A2056,'4B0907557B M382 List'!$A$5:$D$1799,3,FALSE)</f>
        <v>$0BC98</v>
      </c>
      <c r="H2056" s="2" t="e">
        <f>VLOOKUP(A2056,'4B0907557P M592 List'!$A$5:$D$1316,2,FALSE)</f>
        <v>#N/A</v>
      </c>
      <c r="I2056" s="2" t="e">
        <f>VLOOKUP(A2056,'4B0907557P M592 List'!$A$5:$D$1316,4,FALSE)</f>
        <v>#N/A</v>
      </c>
      <c r="J2056" s="2" t="e">
        <f>VLOOKUP(A2056,'4B0907557P M592 List'!$A$5:$D$1316,3,FALSE)</f>
        <v>#N/A</v>
      </c>
      <c r="L2056" s="2" t="e">
        <f>VLOOKUP(A2056,'4B0907557P M592 List'!$A$5:$D$1316,2,FALSE)</f>
        <v>#N/A</v>
      </c>
      <c r="M2056" s="2" t="e">
        <f>VLOOKUP(A2056,'4B0907557P M592 List'!$A$5:$D$1316,4,FALSE)</f>
        <v>#N/A</v>
      </c>
      <c r="N2056" s="2" t="e">
        <f>VLOOKUP(A2056,'4B0907557P M592 List'!$A$5:$D$1316,3,FALSE)</f>
        <v>#N/A</v>
      </c>
      <c r="P2056" s="2" t="str">
        <f>VLOOKUP(A2056,'06A906018R M383 List'!$A$6:$D$1294,2,FALSE)</f>
        <v>10x1</v>
      </c>
      <c r="Q2056" s="2" t="str">
        <f>VLOOKUP(A2056,'06A906018R M383 List'!$A$6:$D$1294,4,FALSE)</f>
        <v>Delta Zündwinkel Abregelung pro 10 ms</v>
      </c>
      <c r="R2056" s="2" t="str">
        <f>VLOOKUP(A2056,'06A906018R M383 List'!$A$6:$D$1294,3,FALSE)</f>
        <v>$0B3C5</v>
      </c>
      <c r="T2056" s="2" t="str">
        <f>VLOOKUP(A2056,'06A906018CG M383 List'!$A$6:$D$1395,2,FALSE)</f>
        <v>10x1</v>
      </c>
      <c r="U2056" s="2" t="str">
        <f>VLOOKUP(A2056,'06A906018CG M383 List'!$A$6:$D$1395,4,FALSE)</f>
        <v>Delta Zündwinkel Abregelung pro 10 ms</v>
      </c>
      <c r="V2056" s="2" t="str">
        <f>VLOOKUP(A2056,'06A906018CG M383 List'!$A$6:$D$1395,3,FALSE)</f>
        <v>$0B42F</v>
      </c>
    </row>
    <row r="2057" spans="1:22">
      <c r="A2057" s="2" t="s">
        <v>4310</v>
      </c>
      <c r="B2057" s="2" t="str">
        <f>VLOOKUP(A2057,'4B0907557B M382 List'!$A$5:$E$1799,5,FALSE)</f>
        <v>Delta ignition angle dynamic derivative for large throttle angle velocities</v>
      </c>
      <c r="D2057" s="2" t="str">
        <f>VLOOKUP(A2057,'4B0907557B M382 List'!$A$5:$B$1799,2,FALSE)</f>
        <v>10x1</v>
      </c>
      <c r="E2057" s="2" t="str">
        <f>VLOOKUP(A2057,'4B0907557B M382 List'!$A$5:$D$1799,4,FALSE)</f>
        <v>Delta-Zündwinkel Dynamikvorhalt für große Drosselklappenwinkelgeschwindigkeiten</v>
      </c>
      <c r="F2057" s="2" t="str">
        <f>VLOOKUP(A2057,'4B0907557B M382 List'!$A$5:$D$1799,3,FALSE)</f>
        <v>$0BC56</v>
      </c>
      <c r="H2057" s="2" t="e">
        <f>VLOOKUP(A2057,'4B0907557P M592 List'!$A$5:$D$1316,2,FALSE)</f>
        <v>#N/A</v>
      </c>
      <c r="I2057" s="2" t="e">
        <f>VLOOKUP(A2057,'4B0907557P M592 List'!$A$5:$D$1316,4,FALSE)</f>
        <v>#N/A</v>
      </c>
      <c r="J2057" s="2" t="e">
        <f>VLOOKUP(A2057,'4B0907557P M592 List'!$A$5:$D$1316,3,FALSE)</f>
        <v>#N/A</v>
      </c>
      <c r="L2057" s="2" t="e">
        <f>VLOOKUP(A2057,'4B0907557P M592 List'!$A$5:$D$1316,2,FALSE)</f>
        <v>#N/A</v>
      </c>
      <c r="M2057" s="2" t="e">
        <f>VLOOKUP(A2057,'4B0907557P M592 List'!$A$5:$D$1316,4,FALSE)</f>
        <v>#N/A</v>
      </c>
      <c r="N2057" s="2" t="e">
        <f>VLOOKUP(A2057,'4B0907557P M592 List'!$A$5:$D$1316,3,FALSE)</f>
        <v>#N/A</v>
      </c>
      <c r="P2057" s="2" t="str">
        <f>VLOOKUP(A2057,'06A906018R M383 List'!$A$6:$D$1294,2,FALSE)</f>
        <v>10x1</v>
      </c>
      <c r="Q2057" s="2" t="str">
        <f>VLOOKUP(A2057,'06A906018R M383 List'!$A$6:$D$1294,4,FALSE)</f>
        <v>Delta-Zündwinkel Dynamikvorhalt für große Drosselklappenwinkelgeschwindigkeiten</v>
      </c>
      <c r="R2057" s="2" t="str">
        <f>VLOOKUP(A2057,'06A906018R M383 List'!$A$6:$D$1294,3,FALSE)</f>
        <v>$0B383</v>
      </c>
      <c r="T2057" s="2" t="str">
        <f>VLOOKUP(A2057,'06A906018CG M383 List'!$A$6:$D$1395,2,FALSE)</f>
        <v>10x1</v>
      </c>
      <c r="U2057" s="2" t="str">
        <f>VLOOKUP(A2057,'06A906018CG M383 List'!$A$6:$D$1395,4,FALSE)</f>
        <v>Delta-Zündwinkel Dynamikvorhalt für große Drosselklappenwinkelgeschwindigkeiten</v>
      </c>
      <c r="V2057" s="2" t="str">
        <f>VLOOKUP(A2057,'06A906018CG M383 List'!$A$6:$D$1395,3,FALSE)</f>
        <v>$0B3ED</v>
      </c>
    </row>
    <row r="2058" spans="1:22">
      <c r="A2058" s="2" t="s">
        <v>4312</v>
      </c>
      <c r="B2058" s="2" t="str">
        <f>VLOOKUP(A2058,'4B0907557B M382 List'!$A$5:$E$1799,5,FALSE)</f>
        <v>Delta ignition angle dynamic derivative for large throttle angle velocities</v>
      </c>
      <c r="D2058" s="2" t="str">
        <f>VLOOKUP(A2058,'4B0907557B M382 List'!$A$5:$B$1799,2,FALSE)</f>
        <v>10x1</v>
      </c>
      <c r="E2058" s="2" t="str">
        <f>VLOOKUP(A2058,'4B0907557B M382 List'!$A$5:$D$1799,4,FALSE)</f>
        <v>Delta-Zündwinkel Dynamikvorhalt für große Drosselklappenwinkelgeschwindigkeiten</v>
      </c>
      <c r="F2058" s="2" t="str">
        <f>VLOOKUP(A2058,'4B0907557B M382 List'!$A$5:$D$1799,3,FALSE)</f>
        <v>$0BC6C</v>
      </c>
      <c r="H2058" s="2" t="e">
        <f>VLOOKUP(A2058,'4B0907557P M592 List'!$A$5:$D$1316,2,FALSE)</f>
        <v>#N/A</v>
      </c>
      <c r="I2058" s="2" t="e">
        <f>VLOOKUP(A2058,'4B0907557P M592 List'!$A$5:$D$1316,4,FALSE)</f>
        <v>#N/A</v>
      </c>
      <c r="J2058" s="2" t="e">
        <f>VLOOKUP(A2058,'4B0907557P M592 List'!$A$5:$D$1316,3,FALSE)</f>
        <v>#N/A</v>
      </c>
      <c r="L2058" s="2" t="e">
        <f>VLOOKUP(A2058,'4B0907557P M592 List'!$A$5:$D$1316,2,FALSE)</f>
        <v>#N/A</v>
      </c>
      <c r="M2058" s="2" t="e">
        <f>VLOOKUP(A2058,'4B0907557P M592 List'!$A$5:$D$1316,4,FALSE)</f>
        <v>#N/A</v>
      </c>
      <c r="N2058" s="2" t="e">
        <f>VLOOKUP(A2058,'4B0907557P M592 List'!$A$5:$D$1316,3,FALSE)</f>
        <v>#N/A</v>
      </c>
      <c r="P2058" s="2" t="str">
        <f>VLOOKUP(A2058,'06A906018R M383 List'!$A$6:$D$1294,2,FALSE)</f>
        <v>10x1</v>
      </c>
      <c r="Q2058" s="2" t="str">
        <f>VLOOKUP(A2058,'06A906018R M383 List'!$A$6:$D$1294,4,FALSE)</f>
        <v>Delta-Zündwinkel Dynamikvorhalt für große Drosselklappenwinkelgeschwindigkeiten</v>
      </c>
      <c r="R2058" s="2" t="str">
        <f>VLOOKUP(A2058,'06A906018R M383 List'!$A$6:$D$1294,3,FALSE)</f>
        <v>$0B399</v>
      </c>
      <c r="T2058" s="2" t="str">
        <f>VLOOKUP(A2058,'06A906018CG M383 List'!$A$6:$D$1395,2,FALSE)</f>
        <v>10x1</v>
      </c>
      <c r="U2058" s="2" t="str">
        <f>VLOOKUP(A2058,'06A906018CG M383 List'!$A$6:$D$1395,4,FALSE)</f>
        <v>Delta-Zündwinkel Dynamikvorhalt für große Drosselklappenwinkelgeschwindigkeiten</v>
      </c>
      <c r="V2058" s="2" t="str">
        <f>VLOOKUP(A2058,'06A906018CG M383 List'!$A$6:$D$1395,3,FALSE)</f>
        <v>$0B403</v>
      </c>
    </row>
    <row r="2059" spans="1:22">
      <c r="A2059" s="2" t="s">
        <v>4314</v>
      </c>
      <c r="B2059" s="2" t="str">
        <f>VLOOKUP(A2059,'4B0907557B M382 List'!$A$5:$E$1799,5,FALSE)</f>
        <v>Delta ignition angle dynamic derivative for large throttle angle velocities</v>
      </c>
      <c r="D2059" s="2" t="str">
        <f>VLOOKUP(A2059,'4B0907557B M382 List'!$A$5:$B$1799,2,FALSE)</f>
        <v>10x1</v>
      </c>
      <c r="E2059" s="2" t="str">
        <f>VLOOKUP(A2059,'4B0907557B M382 List'!$A$5:$D$1799,4,FALSE)</f>
        <v>Delta-Zündwinkel Dynamikvorhalt für große Drosselklappenwinkelgeschwindigkeiten</v>
      </c>
      <c r="F2059" s="2" t="str">
        <f>VLOOKUP(A2059,'4B0907557B M382 List'!$A$5:$D$1799,3,FALSE)</f>
        <v>$0BC82</v>
      </c>
      <c r="H2059" s="2" t="e">
        <f>VLOOKUP(A2059,'4B0907557P M592 List'!$A$5:$D$1316,2,FALSE)</f>
        <v>#N/A</v>
      </c>
      <c r="I2059" s="2" t="e">
        <f>VLOOKUP(A2059,'4B0907557P M592 List'!$A$5:$D$1316,4,FALSE)</f>
        <v>#N/A</v>
      </c>
      <c r="J2059" s="2" t="e">
        <f>VLOOKUP(A2059,'4B0907557P M592 List'!$A$5:$D$1316,3,FALSE)</f>
        <v>#N/A</v>
      </c>
      <c r="L2059" s="2" t="e">
        <f>VLOOKUP(A2059,'4B0907557P M592 List'!$A$5:$D$1316,2,FALSE)</f>
        <v>#N/A</v>
      </c>
      <c r="M2059" s="2" t="e">
        <f>VLOOKUP(A2059,'4B0907557P M592 List'!$A$5:$D$1316,4,FALSE)</f>
        <v>#N/A</v>
      </c>
      <c r="N2059" s="2" t="e">
        <f>VLOOKUP(A2059,'4B0907557P M592 List'!$A$5:$D$1316,3,FALSE)</f>
        <v>#N/A</v>
      </c>
      <c r="P2059" s="2" t="str">
        <f>VLOOKUP(A2059,'06A906018R M383 List'!$A$6:$D$1294,2,FALSE)</f>
        <v>10x1</v>
      </c>
      <c r="Q2059" s="2" t="str">
        <f>VLOOKUP(A2059,'06A906018R M383 List'!$A$6:$D$1294,4,FALSE)</f>
        <v>Delta-Zündwinkel Dynamikvorhalt für große Drosselklappenwinkelgeschwindigkeiten</v>
      </c>
      <c r="R2059" s="2" t="str">
        <f>VLOOKUP(A2059,'06A906018R M383 List'!$A$6:$D$1294,3,FALSE)</f>
        <v>$0B3AF</v>
      </c>
      <c r="T2059" s="2" t="str">
        <f>VLOOKUP(A2059,'06A906018CG M383 List'!$A$6:$D$1395,2,FALSE)</f>
        <v>10x1</v>
      </c>
      <c r="U2059" s="2" t="str">
        <f>VLOOKUP(A2059,'06A906018CG M383 List'!$A$6:$D$1395,4,FALSE)</f>
        <v>Delta-Zündwinkel Dynamikvorhalt für große Drosselklappenwinkelgeschwindigkeiten</v>
      </c>
      <c r="V2059" s="2" t="str">
        <f>VLOOKUP(A2059,'06A906018CG M383 List'!$A$6:$D$1395,3,FALSE)</f>
        <v>$0B419</v>
      </c>
    </row>
  </sheetData>
  <phoneticPr fontId="2" type="noConversion"/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L66"/>
  <sheetViews>
    <sheetView topLeftCell="A22" zoomScale="75" zoomScaleNormal="75" workbookViewId="0">
      <selection activeCell="B32" sqref="B32"/>
    </sheetView>
  </sheetViews>
  <sheetFormatPr baseColWidth="10" defaultRowHeight="15"/>
  <cols>
    <col min="2" max="2" width="48" bestFit="1" customWidth="1"/>
    <col min="3" max="3" width="24.5703125" bestFit="1" customWidth="1"/>
    <col min="4" max="4" width="8.5703125" customWidth="1"/>
    <col min="5" max="5" width="23.140625" bestFit="1" customWidth="1"/>
    <col min="6" max="6" width="7" bestFit="1" customWidth="1"/>
    <col min="7" max="7" width="23.140625" customWidth="1"/>
    <col min="8" max="8" width="6.140625" bestFit="1" customWidth="1"/>
    <col min="9" max="9" width="23.140625" customWidth="1"/>
    <col min="10" max="10" width="6.140625" bestFit="1" customWidth="1"/>
    <col min="11" max="11" width="23.7109375" bestFit="1" customWidth="1"/>
    <col min="12" max="12" width="6.140625" customWidth="1"/>
  </cols>
  <sheetData>
    <row r="1" spans="1:12" ht="29.25" customHeight="1">
      <c r="A1" t="s">
        <v>8521</v>
      </c>
      <c r="B1" t="s">
        <v>10043</v>
      </c>
      <c r="C1" s="1" t="s">
        <v>10047</v>
      </c>
      <c r="D1" s="1"/>
      <c r="E1" s="1" t="s">
        <v>10785</v>
      </c>
      <c r="F1" s="1"/>
      <c r="G1" s="1" t="s">
        <v>10050</v>
      </c>
      <c r="H1" s="1"/>
      <c r="I1" s="1" t="s">
        <v>10051</v>
      </c>
      <c r="J1" s="1"/>
      <c r="K1" s="1" t="s">
        <v>10052</v>
      </c>
      <c r="L1" s="1"/>
    </row>
    <row r="2" spans="1:12">
      <c r="A2" t="s">
        <v>9593</v>
      </c>
      <c r="B2" t="s">
        <v>4439</v>
      </c>
      <c r="C2">
        <v>1.0001</v>
      </c>
      <c r="E2">
        <v>1</v>
      </c>
      <c r="G2">
        <v>1</v>
      </c>
      <c r="I2">
        <v>1</v>
      </c>
      <c r="K2">
        <v>1.5599999999999999E-2</v>
      </c>
    </row>
    <row r="3" spans="1:12">
      <c r="A3" t="s">
        <v>7885</v>
      </c>
      <c r="B3" t="s">
        <v>4441</v>
      </c>
      <c r="C3">
        <v>43860</v>
      </c>
      <c r="E3">
        <v>249</v>
      </c>
      <c r="G3">
        <v>127</v>
      </c>
      <c r="I3">
        <v>127</v>
      </c>
      <c r="K3">
        <v>166</v>
      </c>
    </row>
    <row r="4" spans="1:12">
      <c r="A4" t="s">
        <v>7956</v>
      </c>
      <c r="B4" t="s">
        <v>10044</v>
      </c>
      <c r="C4">
        <v>261.7131</v>
      </c>
      <c r="E4">
        <v>206.99959999999999</v>
      </c>
      <c r="G4">
        <v>267.71249999999998</v>
      </c>
      <c r="I4">
        <v>267.71249999999998</v>
      </c>
      <c r="K4">
        <v>776.96259999999995</v>
      </c>
    </row>
    <row r="5" spans="1:12">
      <c r="A5" t="s">
        <v>6172</v>
      </c>
      <c r="B5" t="s">
        <v>10045</v>
      </c>
      <c r="C5">
        <v>1.1997</v>
      </c>
      <c r="E5">
        <v>0.5</v>
      </c>
      <c r="G5">
        <v>0.89980000000000004</v>
      </c>
      <c r="I5">
        <v>0.89980000000000004</v>
      </c>
      <c r="K5">
        <v>8.1980000000000004</v>
      </c>
    </row>
    <row r="6" spans="1:12">
      <c r="A6" t="s">
        <v>7002</v>
      </c>
      <c r="B6" t="s">
        <v>10046</v>
      </c>
      <c r="C6" s="26" t="s">
        <v>10048</v>
      </c>
      <c r="D6" s="26" t="s">
        <v>10049</v>
      </c>
      <c r="E6" s="26" t="s">
        <v>10048</v>
      </c>
      <c r="F6" s="26" t="s">
        <v>10049</v>
      </c>
      <c r="G6" s="26" t="s">
        <v>10048</v>
      </c>
      <c r="H6" s="26" t="s">
        <v>10049</v>
      </c>
      <c r="I6" s="26" t="s">
        <v>10048</v>
      </c>
      <c r="J6" s="26" t="s">
        <v>10049</v>
      </c>
      <c r="K6" s="26"/>
      <c r="L6" s="26"/>
    </row>
    <row r="7" spans="1:12">
      <c r="C7">
        <v>7.96</v>
      </c>
      <c r="D7">
        <v>1.7070000000000001</v>
      </c>
      <c r="E7">
        <v>7.96</v>
      </c>
      <c r="F7">
        <v>2.069</v>
      </c>
      <c r="G7">
        <v>7.96</v>
      </c>
      <c r="H7">
        <v>1.6</v>
      </c>
      <c r="I7">
        <v>7.96</v>
      </c>
      <c r="J7">
        <v>1.6</v>
      </c>
    </row>
    <row r="8" spans="1:12">
      <c r="C8">
        <v>10</v>
      </c>
      <c r="D8">
        <v>1.141</v>
      </c>
      <c r="E8">
        <v>10.01</v>
      </c>
      <c r="F8">
        <v>1.355</v>
      </c>
      <c r="G8">
        <v>10</v>
      </c>
      <c r="H8">
        <v>1.0669999999999999</v>
      </c>
      <c r="I8">
        <v>10</v>
      </c>
      <c r="J8">
        <v>1.0669999999999999</v>
      </c>
    </row>
    <row r="9" spans="1:12">
      <c r="C9">
        <v>11.97</v>
      </c>
      <c r="D9">
        <v>0.66100000000000003</v>
      </c>
      <c r="E9">
        <v>11.99</v>
      </c>
      <c r="F9">
        <v>0.88500000000000001</v>
      </c>
      <c r="G9">
        <v>11.97</v>
      </c>
      <c r="H9">
        <v>0.61899999999999999</v>
      </c>
      <c r="I9">
        <v>11.97</v>
      </c>
      <c r="J9">
        <v>0.61899999999999999</v>
      </c>
    </row>
    <row r="10" spans="1:12">
      <c r="C10">
        <v>14.01</v>
      </c>
      <c r="D10">
        <v>0.49099999999999999</v>
      </c>
      <c r="E10">
        <v>14.03</v>
      </c>
      <c r="F10">
        <v>0.53300000000000003</v>
      </c>
      <c r="G10">
        <v>14.01</v>
      </c>
      <c r="H10">
        <v>0.45900000000000002</v>
      </c>
      <c r="I10">
        <v>14.01</v>
      </c>
      <c r="J10">
        <v>0.45900000000000002</v>
      </c>
    </row>
    <row r="11" spans="1:12">
      <c r="C11">
        <v>15.98</v>
      </c>
      <c r="D11">
        <v>0.34100000000000003</v>
      </c>
      <c r="E11">
        <v>16</v>
      </c>
      <c r="F11">
        <v>0.36299999999999999</v>
      </c>
      <c r="G11">
        <v>15.98</v>
      </c>
      <c r="H11">
        <v>0.32</v>
      </c>
      <c r="I11">
        <v>15.98</v>
      </c>
      <c r="J11">
        <v>0.32</v>
      </c>
    </row>
    <row r="12" spans="1:12">
      <c r="A12" t="s">
        <v>10848</v>
      </c>
      <c r="B12" t="s">
        <v>1626</v>
      </c>
      <c r="C12">
        <v>17.334</v>
      </c>
    </row>
    <row r="13" spans="1:12">
      <c r="A13" t="s">
        <v>8443</v>
      </c>
      <c r="B13" t="s">
        <v>476</v>
      </c>
      <c r="C13">
        <v>6800</v>
      </c>
    </row>
    <row r="14" spans="1:12">
      <c r="A14" t="s">
        <v>8446</v>
      </c>
      <c r="B14" t="s">
        <v>477</v>
      </c>
      <c r="C14">
        <v>7100</v>
      </c>
    </row>
    <row r="15" spans="1:12">
      <c r="A15" t="s">
        <v>6457</v>
      </c>
      <c r="B15" t="s">
        <v>10856</v>
      </c>
      <c r="C15">
        <v>50.25</v>
      </c>
    </row>
    <row r="25" spans="2:3">
      <c r="B25" s="26" t="s">
        <v>10782</v>
      </c>
      <c r="C25" s="2" t="s">
        <v>10783</v>
      </c>
    </row>
    <row r="26" spans="2:3">
      <c r="B26" s="26">
        <v>1</v>
      </c>
      <c r="C26" s="2">
        <v>6.8947572900000004E-2</v>
      </c>
    </row>
    <row r="28" spans="2:3">
      <c r="B28" t="s">
        <v>10778</v>
      </c>
      <c r="C28">
        <f>C4</f>
        <v>261.7131</v>
      </c>
    </row>
    <row r="29" spans="2:3">
      <c r="B29" t="s">
        <v>10779</v>
      </c>
      <c r="C29">
        <f>ROUND(3/$C$26,3)</f>
        <v>43.511000000000003</v>
      </c>
    </row>
    <row r="31" spans="2:3">
      <c r="B31" t="s">
        <v>10780</v>
      </c>
      <c r="C31">
        <v>415</v>
      </c>
    </row>
    <row r="32" spans="2:3">
      <c r="B32" t="s">
        <v>10781</v>
      </c>
      <c r="C32">
        <f>ROUND(3/$C$26,3)</f>
        <v>43.511000000000003</v>
      </c>
    </row>
    <row r="33" spans="2:4">
      <c r="B33" t="s">
        <v>10784</v>
      </c>
      <c r="C33">
        <f>ROUND(SQRT(C32/C29)*C31,3)</f>
        <v>415</v>
      </c>
    </row>
    <row r="36" spans="2:4">
      <c r="B36" t="s">
        <v>10821</v>
      </c>
      <c r="C36">
        <v>4</v>
      </c>
    </row>
    <row r="37" spans="2:4">
      <c r="B37" t="s">
        <v>10822</v>
      </c>
      <c r="C37">
        <v>415</v>
      </c>
    </row>
    <row r="38" spans="2:4">
      <c r="B38" t="s">
        <v>10779</v>
      </c>
      <c r="C38">
        <v>3</v>
      </c>
    </row>
    <row r="39" spans="2:4">
      <c r="B39" t="s">
        <v>10781</v>
      </c>
      <c r="C39">
        <v>3</v>
      </c>
    </row>
    <row r="40" spans="2:4">
      <c r="B40" t="s">
        <v>10823</v>
      </c>
      <c r="C40">
        <f>ROUND((4*C37*SQRT(C39/C38)*0.73)/60,2)</f>
        <v>20.2</v>
      </c>
    </row>
    <row r="42" spans="2:4">
      <c r="C42" s="26" t="s">
        <v>10825</v>
      </c>
      <c r="D42" t="s">
        <v>10826</v>
      </c>
    </row>
    <row r="43" spans="2:4">
      <c r="B43" t="s">
        <v>10824</v>
      </c>
      <c r="C43">
        <v>11.5</v>
      </c>
      <c r="D43" s="65">
        <f>$C$40*C43</f>
        <v>232.29999999999998</v>
      </c>
    </row>
    <row r="44" spans="2:4">
      <c r="D44" t="s">
        <v>10827</v>
      </c>
    </row>
    <row r="45" spans="2:4">
      <c r="D45" s="65">
        <f>D43/0.27777</f>
        <v>836.30341649566174</v>
      </c>
    </row>
    <row r="46" spans="2:4">
      <c r="D46" s="65"/>
    </row>
    <row r="47" spans="2:4">
      <c r="C47" s="26" t="s">
        <v>10825</v>
      </c>
      <c r="D47" t="s">
        <v>10826</v>
      </c>
    </row>
    <row r="48" spans="2:4">
      <c r="B48" t="s">
        <v>10857</v>
      </c>
      <c r="C48">
        <v>11.5</v>
      </c>
      <c r="D48" s="65">
        <f>$C$40*C48*0.8</f>
        <v>185.84</v>
      </c>
    </row>
    <row r="49" spans="4:4">
      <c r="D49" t="s">
        <v>10827</v>
      </c>
    </row>
    <row r="50" spans="4:4">
      <c r="D50" s="65">
        <f>D48/0.27777</f>
        <v>669.04273319652953</v>
      </c>
    </row>
    <row r="51" spans="4:4">
      <c r="D51" s="65"/>
    </row>
    <row r="52" spans="4:4">
      <c r="D52" s="65"/>
    </row>
    <row r="53" spans="4:4">
      <c r="D53" s="65"/>
    </row>
    <row r="54" spans="4:4">
      <c r="D54" s="65"/>
    </row>
    <row r="55" spans="4:4">
      <c r="D55" s="65"/>
    </row>
    <row r="56" spans="4:4">
      <c r="D56" s="65"/>
    </row>
    <row r="57" spans="4:4">
      <c r="D57" s="65"/>
    </row>
    <row r="58" spans="4:4">
      <c r="D58" s="65"/>
    </row>
    <row r="59" spans="4:4">
      <c r="D59" s="65"/>
    </row>
    <row r="60" spans="4:4">
      <c r="D60" s="65"/>
    </row>
    <row r="61" spans="4:4">
      <c r="D61" s="65"/>
    </row>
    <row r="62" spans="4:4">
      <c r="D62" s="65"/>
    </row>
    <row r="63" spans="4:4">
      <c r="D63" s="65"/>
    </row>
    <row r="64" spans="4:4">
      <c r="D64" s="65"/>
    </row>
    <row r="65" spans="4:4">
      <c r="D65" s="65"/>
    </row>
    <row r="66" spans="4:4">
      <c r="D66" s="65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11</vt:i4>
      </vt:variant>
    </vt:vector>
  </HeadingPairs>
  <TitlesOfParts>
    <vt:vector size="11" baseType="lpstr">
      <vt:lpstr>4B0907557B M382 List</vt:lpstr>
      <vt:lpstr>4B0907557P M592 List</vt:lpstr>
      <vt:lpstr>4B0907558M M592 List</vt:lpstr>
      <vt:lpstr>06A906018R M383 List</vt:lpstr>
      <vt:lpstr>06A906018CG M383 List</vt:lpstr>
      <vt:lpstr>06A906018CJ M383 List</vt:lpstr>
      <vt:lpstr>Functions Summary</vt:lpstr>
      <vt:lpstr>Functions</vt:lpstr>
      <vt:lpstr>Fuel Inj Constants</vt:lpstr>
      <vt:lpstr>MAF Scaling</vt:lpstr>
      <vt:lpstr>KHFM Load MAF Constant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Elio</dc:creator>
  <cp:lastModifiedBy>troyanoe</cp:lastModifiedBy>
  <dcterms:created xsi:type="dcterms:W3CDTF">2014-02-13T23:54:20Z</dcterms:created>
  <dcterms:modified xsi:type="dcterms:W3CDTF">2014-11-05T16:54:50Z</dcterms:modified>
</cp:coreProperties>
</file>